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DBFEAA00-0D74-4D08-A553-4C90CE3AD354}" xr6:coauthVersionLast="47" xr6:coauthVersionMax="47" xr10:uidLastSave="{00000000-0000-0000-0000-000000000000}"/>
  <bookViews>
    <workbookView showSheetTabs="0" xWindow="-120" yWindow="-120" windowWidth="29040" windowHeight="15720" xr2:uid="{4D6C7AF2-880E-4809-9278-E3B6998A8A12}"/>
  </bookViews>
  <sheets>
    <sheet name="Dashboard" sheetId="14" r:id="rId1"/>
    <sheet name="EmployeeTrackingSheet" sheetId="7" r:id="rId2"/>
    <sheet name="EmployeeTimesheet" sheetId="11" r:id="rId3"/>
    <sheet name="Checklist" sheetId="13" r:id="rId4"/>
    <sheet name="Settings" sheetId="10" r:id="rId5"/>
    <sheet name="Calculations" sheetId="15" state="hidden" r:id="rId6"/>
  </sheets>
  <definedNames>
    <definedName name="ChartDepartments">OFFSET(Calculations!$B$14,0,0,Calculations!$B$12,1)</definedName>
    <definedName name="ChartHighRisk">OFFSET(Calculations!$E$14,0,0,Calculations!$B$12,1)</definedName>
    <definedName name="ChartLowRisk">OFFSET(Calculations!$C$14,0,0,Calculations!$B$12,1)</definedName>
    <definedName name="ChartMediumRisk">OFFSET(Calculations!$D$14,0,0,Calculations!$B$12,1)</definedName>
    <definedName name="ChartVeryHighRisk">OFFSET(Calculations!$F$14,0,0,Calculations!$B$12,1)</definedName>
    <definedName name="_xlnm.Print_Area" localSheetId="3">Checklist!$B$2:$H$113</definedName>
    <definedName name="_xlnm.Print_Area" localSheetId="0">Dashboard!$B$2:$P$34</definedName>
    <definedName name="_xlnm.Print_Area" localSheetId="2">EmployeeTimesheet!$B$2:$AQ$106</definedName>
    <definedName name="_xlnm.Print_Area" localSheetId="1">EmployeeTrackingSheet!$B$2:$J$1005</definedName>
    <definedName name="_xlnm.Print_Area" localSheetId="4">Settings!$B$2:$M$107</definedName>
    <definedName name="Table1" localSheetId="3">Checklist!$C$12:$G$112</definedName>
    <definedName name="Table1">Settings!$E$6:$H$106</definedName>
    <definedName name="Table2">EmployeeTrackingSheet!$B$5:$J$1005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6" i="15" l="1"/>
  <c r="N6" i="15"/>
  <c r="N126" i="15"/>
  <c r="N125" i="15"/>
  <c r="N124" i="15"/>
  <c r="N123" i="15"/>
  <c r="N122" i="15"/>
  <c r="N121" i="15"/>
  <c r="N120" i="15"/>
  <c r="N119" i="15"/>
  <c r="N118" i="15"/>
  <c r="N117" i="15"/>
  <c r="N116" i="15"/>
  <c r="N115" i="15"/>
  <c r="N114" i="15"/>
  <c r="N113" i="15"/>
  <c r="N112" i="15"/>
  <c r="N111" i="15"/>
  <c r="N110" i="15"/>
  <c r="N109" i="15"/>
  <c r="N108" i="15"/>
  <c r="N107" i="15"/>
  <c r="N106" i="15"/>
  <c r="N105" i="15"/>
  <c r="N104" i="15"/>
  <c r="N103" i="15"/>
  <c r="N102" i="15"/>
  <c r="N101" i="15"/>
  <c r="N100" i="15"/>
  <c r="N99" i="15"/>
  <c r="N98" i="15"/>
  <c r="N97" i="15"/>
  <c r="N96" i="15"/>
  <c r="N95" i="15"/>
  <c r="N94" i="15"/>
  <c r="N93" i="15"/>
  <c r="N92" i="15"/>
  <c r="N91" i="15"/>
  <c r="N90" i="15"/>
  <c r="N89" i="15"/>
  <c r="N88" i="15"/>
  <c r="N87" i="15"/>
  <c r="N86" i="15"/>
  <c r="N85" i="15"/>
  <c r="N84" i="15"/>
  <c r="N83" i="15"/>
  <c r="N82" i="15"/>
  <c r="N81" i="15"/>
  <c r="N80" i="15"/>
  <c r="N79" i="15"/>
  <c r="N78" i="15"/>
  <c r="N77" i="15"/>
  <c r="N76" i="15"/>
  <c r="N75" i="15"/>
  <c r="N74" i="15"/>
  <c r="N73" i="15"/>
  <c r="N72" i="15"/>
  <c r="N71" i="15"/>
  <c r="N70" i="15"/>
  <c r="N69" i="15"/>
  <c r="N68" i="15"/>
  <c r="N67" i="15"/>
  <c r="N66" i="15"/>
  <c r="N65" i="15"/>
  <c r="N64" i="15"/>
  <c r="N63" i="15"/>
  <c r="N62" i="15"/>
  <c r="N61" i="15"/>
  <c r="N60" i="15"/>
  <c r="N59" i="15"/>
  <c r="N58" i="15"/>
  <c r="N57" i="15"/>
  <c r="N56" i="15"/>
  <c r="N55" i="15"/>
  <c r="N54" i="15"/>
  <c r="N53" i="15"/>
  <c r="N52" i="15"/>
  <c r="N51" i="15"/>
  <c r="N50" i="15"/>
  <c r="N49" i="15"/>
  <c r="N48" i="15"/>
  <c r="N47" i="15"/>
  <c r="N46" i="15"/>
  <c r="N45" i="15"/>
  <c r="N44" i="15"/>
  <c r="N43" i="15"/>
  <c r="N42" i="15"/>
  <c r="N41" i="15"/>
  <c r="N40" i="15"/>
  <c r="N39" i="15"/>
  <c r="N38" i="15"/>
  <c r="N37" i="15"/>
  <c r="N36" i="15"/>
  <c r="N35" i="15"/>
  <c r="N34" i="15"/>
  <c r="N33" i="15"/>
  <c r="N32" i="15"/>
  <c r="N31" i="15"/>
  <c r="N30" i="15"/>
  <c r="N29" i="15"/>
  <c r="N28" i="15"/>
  <c r="N27" i="15"/>
  <c r="N26" i="15"/>
  <c r="N25" i="15"/>
  <c r="N24" i="15"/>
  <c r="N23" i="15"/>
  <c r="N22" i="15"/>
  <c r="N21" i="15"/>
  <c r="N20" i="15"/>
  <c r="N19" i="15"/>
  <c r="N18" i="15"/>
  <c r="N17" i="15"/>
  <c r="N16" i="15"/>
  <c r="N15" i="15"/>
  <c r="F13" i="13" l="1"/>
  <c r="B26" i="15"/>
  <c r="B25" i="15"/>
  <c r="B24" i="15"/>
  <c r="B23" i="15"/>
  <c r="B22" i="15"/>
  <c r="B21" i="15"/>
  <c r="B20" i="15"/>
  <c r="B19" i="15"/>
  <c r="B18" i="15"/>
  <c r="B17" i="15"/>
  <c r="B16" i="15"/>
  <c r="B15" i="15"/>
  <c r="B14" i="15"/>
  <c r="Q8" i="15"/>
  <c r="F112" i="13"/>
  <c r="F111" i="13"/>
  <c r="F110" i="13"/>
  <c r="F109" i="13"/>
  <c r="F108" i="13"/>
  <c r="F107" i="13"/>
  <c r="F106" i="13"/>
  <c r="F105" i="13"/>
  <c r="F104" i="13"/>
  <c r="F103" i="13"/>
  <c r="F102" i="13"/>
  <c r="F101" i="13"/>
  <c r="F100" i="13"/>
  <c r="F99" i="13"/>
  <c r="AJ106" i="11"/>
  <c r="AJ105" i="11"/>
  <c r="AJ104" i="11"/>
  <c r="AJ103" i="11"/>
  <c r="AJ102" i="11"/>
  <c r="AJ101" i="11"/>
  <c r="AJ100" i="11"/>
  <c r="C106" i="11"/>
  <c r="C105" i="11"/>
  <c r="C104" i="11"/>
  <c r="C103" i="11"/>
  <c r="C102" i="11"/>
  <c r="C101" i="11"/>
  <c r="C100" i="11"/>
  <c r="C99" i="11"/>
  <c r="D28" i="7"/>
  <c r="F1005" i="7"/>
  <c r="F1004" i="7"/>
  <c r="F1003" i="7"/>
  <c r="F1002" i="7"/>
  <c r="F1001" i="7"/>
  <c r="F1000" i="7"/>
  <c r="F999" i="7"/>
  <c r="F998" i="7"/>
  <c r="F997" i="7"/>
  <c r="F996" i="7"/>
  <c r="F995" i="7"/>
  <c r="F994" i="7"/>
  <c r="F993" i="7"/>
  <c r="F992" i="7"/>
  <c r="F991" i="7"/>
  <c r="F990" i="7"/>
  <c r="F989" i="7"/>
  <c r="F988" i="7"/>
  <c r="F987" i="7"/>
  <c r="F986" i="7"/>
  <c r="F985" i="7"/>
  <c r="F984" i="7"/>
  <c r="F983" i="7"/>
  <c r="F982" i="7"/>
  <c r="F981" i="7"/>
  <c r="F980" i="7"/>
  <c r="F979" i="7"/>
  <c r="F978" i="7"/>
  <c r="F977" i="7"/>
  <c r="F976" i="7"/>
  <c r="F975" i="7"/>
  <c r="F974" i="7"/>
  <c r="F973" i="7"/>
  <c r="F972" i="7"/>
  <c r="F971" i="7"/>
  <c r="F970" i="7"/>
  <c r="F969" i="7"/>
  <c r="F968" i="7"/>
  <c r="F967" i="7"/>
  <c r="F966" i="7"/>
  <c r="F965" i="7"/>
  <c r="F964" i="7"/>
  <c r="F963" i="7"/>
  <c r="F962" i="7"/>
  <c r="F961" i="7"/>
  <c r="F960" i="7"/>
  <c r="F959" i="7"/>
  <c r="F958" i="7"/>
  <c r="F957" i="7"/>
  <c r="F956" i="7"/>
  <c r="F955" i="7"/>
  <c r="F954" i="7"/>
  <c r="F953" i="7"/>
  <c r="F952" i="7"/>
  <c r="F951" i="7"/>
  <c r="F950" i="7"/>
  <c r="F949" i="7"/>
  <c r="F948" i="7"/>
  <c r="F947" i="7"/>
  <c r="F946" i="7"/>
  <c r="F945" i="7"/>
  <c r="F944" i="7"/>
  <c r="F943" i="7"/>
  <c r="F942" i="7"/>
  <c r="F941" i="7"/>
  <c r="F940" i="7"/>
  <c r="F939" i="7"/>
  <c r="F938" i="7"/>
  <c r="F937" i="7"/>
  <c r="F936" i="7"/>
  <c r="F935" i="7"/>
  <c r="F934" i="7"/>
  <c r="F933" i="7"/>
  <c r="F932" i="7"/>
  <c r="F931" i="7"/>
  <c r="F930" i="7"/>
  <c r="F929" i="7"/>
  <c r="F928" i="7"/>
  <c r="F927" i="7"/>
  <c r="F926" i="7"/>
  <c r="F925" i="7"/>
  <c r="F924" i="7"/>
  <c r="F923" i="7"/>
  <c r="F922" i="7"/>
  <c r="F921" i="7"/>
  <c r="F920" i="7"/>
  <c r="F919" i="7"/>
  <c r="F918" i="7"/>
  <c r="F917" i="7"/>
  <c r="F916" i="7"/>
  <c r="F915" i="7"/>
  <c r="F914" i="7"/>
  <c r="F913" i="7"/>
  <c r="F912" i="7"/>
  <c r="F911" i="7"/>
  <c r="F910" i="7"/>
  <c r="F909" i="7"/>
  <c r="F908" i="7"/>
  <c r="F907" i="7"/>
  <c r="F906" i="7"/>
  <c r="F905" i="7"/>
  <c r="F904" i="7"/>
  <c r="F903" i="7"/>
  <c r="F902" i="7"/>
  <c r="F901" i="7"/>
  <c r="F900" i="7"/>
  <c r="F899" i="7"/>
  <c r="F898" i="7"/>
  <c r="F897" i="7"/>
  <c r="F896" i="7"/>
  <c r="F895" i="7"/>
  <c r="F894" i="7"/>
  <c r="F893" i="7"/>
  <c r="F892" i="7"/>
  <c r="F891" i="7"/>
  <c r="F890" i="7"/>
  <c r="F889" i="7"/>
  <c r="F888" i="7"/>
  <c r="F887" i="7"/>
  <c r="F886" i="7"/>
  <c r="F885" i="7"/>
  <c r="F884" i="7"/>
  <c r="F883" i="7"/>
  <c r="F882" i="7"/>
  <c r="F881" i="7"/>
  <c r="F880" i="7"/>
  <c r="F879" i="7"/>
  <c r="F878" i="7"/>
  <c r="F877" i="7"/>
  <c r="F876" i="7"/>
  <c r="F875" i="7"/>
  <c r="F874" i="7"/>
  <c r="F873" i="7"/>
  <c r="F872" i="7"/>
  <c r="F871" i="7"/>
  <c r="F870" i="7"/>
  <c r="F869" i="7"/>
  <c r="F868" i="7"/>
  <c r="F867" i="7"/>
  <c r="F866" i="7"/>
  <c r="F865" i="7"/>
  <c r="F864" i="7"/>
  <c r="F863" i="7"/>
  <c r="F862" i="7"/>
  <c r="F861" i="7"/>
  <c r="F860" i="7"/>
  <c r="F859" i="7"/>
  <c r="F858" i="7"/>
  <c r="F857" i="7"/>
  <c r="F856" i="7"/>
  <c r="F855" i="7"/>
  <c r="F854" i="7"/>
  <c r="F853" i="7"/>
  <c r="F852" i="7"/>
  <c r="F851" i="7"/>
  <c r="F850" i="7"/>
  <c r="F849" i="7"/>
  <c r="F848" i="7"/>
  <c r="F847" i="7"/>
  <c r="F846" i="7"/>
  <c r="F845" i="7"/>
  <c r="F844" i="7"/>
  <c r="F843" i="7"/>
  <c r="F842" i="7"/>
  <c r="F841" i="7"/>
  <c r="F840" i="7"/>
  <c r="F839" i="7"/>
  <c r="F838" i="7"/>
  <c r="F837" i="7"/>
  <c r="F836" i="7"/>
  <c r="F835" i="7"/>
  <c r="F834" i="7"/>
  <c r="F833" i="7"/>
  <c r="F832" i="7"/>
  <c r="F831" i="7"/>
  <c r="F830" i="7"/>
  <c r="F829" i="7"/>
  <c r="F828" i="7"/>
  <c r="F827" i="7"/>
  <c r="F826" i="7"/>
  <c r="F825" i="7"/>
  <c r="F824" i="7"/>
  <c r="F823" i="7"/>
  <c r="F822" i="7"/>
  <c r="F821" i="7"/>
  <c r="F820" i="7"/>
  <c r="F819" i="7"/>
  <c r="F818" i="7"/>
  <c r="F817" i="7"/>
  <c r="F816" i="7"/>
  <c r="F815" i="7"/>
  <c r="F814" i="7"/>
  <c r="F813" i="7"/>
  <c r="F812" i="7"/>
  <c r="F811" i="7"/>
  <c r="F810" i="7"/>
  <c r="F809" i="7"/>
  <c r="F808" i="7"/>
  <c r="F807" i="7"/>
  <c r="F806" i="7"/>
  <c r="F805" i="7"/>
  <c r="F804" i="7"/>
  <c r="F803" i="7"/>
  <c r="F802" i="7"/>
  <c r="F801" i="7"/>
  <c r="F800" i="7"/>
  <c r="F799" i="7"/>
  <c r="F798" i="7"/>
  <c r="F797" i="7"/>
  <c r="F796" i="7"/>
  <c r="F795" i="7"/>
  <c r="F794" i="7"/>
  <c r="F793" i="7"/>
  <c r="F792" i="7"/>
  <c r="F791" i="7"/>
  <c r="F790" i="7"/>
  <c r="F789" i="7"/>
  <c r="F788" i="7"/>
  <c r="F787" i="7"/>
  <c r="F786" i="7"/>
  <c r="F785" i="7"/>
  <c r="F784" i="7"/>
  <c r="F783" i="7"/>
  <c r="F782" i="7"/>
  <c r="F781" i="7"/>
  <c r="F780" i="7"/>
  <c r="F779" i="7"/>
  <c r="F778" i="7"/>
  <c r="F777" i="7"/>
  <c r="F776" i="7"/>
  <c r="F775" i="7"/>
  <c r="F774" i="7"/>
  <c r="F773" i="7"/>
  <c r="F772" i="7"/>
  <c r="F771" i="7"/>
  <c r="F770" i="7"/>
  <c r="F769" i="7"/>
  <c r="F768" i="7"/>
  <c r="F767" i="7"/>
  <c r="F766" i="7"/>
  <c r="F765" i="7"/>
  <c r="F764" i="7"/>
  <c r="F763" i="7"/>
  <c r="F762" i="7"/>
  <c r="F761" i="7"/>
  <c r="F760" i="7"/>
  <c r="F759" i="7"/>
  <c r="F758" i="7"/>
  <c r="F757" i="7"/>
  <c r="F756" i="7"/>
  <c r="F755" i="7"/>
  <c r="F754" i="7"/>
  <c r="F753" i="7"/>
  <c r="F752" i="7"/>
  <c r="F751" i="7"/>
  <c r="F750" i="7"/>
  <c r="F749" i="7"/>
  <c r="F748" i="7"/>
  <c r="F747" i="7"/>
  <c r="F746" i="7"/>
  <c r="F745" i="7"/>
  <c r="F744" i="7"/>
  <c r="F743" i="7"/>
  <c r="F742" i="7"/>
  <c r="F741" i="7"/>
  <c r="F740" i="7"/>
  <c r="F739" i="7"/>
  <c r="F738" i="7"/>
  <c r="F737" i="7"/>
  <c r="F736" i="7"/>
  <c r="F735" i="7"/>
  <c r="F734" i="7"/>
  <c r="F733" i="7"/>
  <c r="F732" i="7"/>
  <c r="F731" i="7"/>
  <c r="F730" i="7"/>
  <c r="F729" i="7"/>
  <c r="F728" i="7"/>
  <c r="F727" i="7"/>
  <c r="F726" i="7"/>
  <c r="F725" i="7"/>
  <c r="F724" i="7"/>
  <c r="F723" i="7"/>
  <c r="F722" i="7"/>
  <c r="F721" i="7"/>
  <c r="F720" i="7"/>
  <c r="F719" i="7"/>
  <c r="F718" i="7"/>
  <c r="F717" i="7"/>
  <c r="F716" i="7"/>
  <c r="F715" i="7"/>
  <c r="F714" i="7"/>
  <c r="F713" i="7"/>
  <c r="F712" i="7"/>
  <c r="F711" i="7"/>
  <c r="F710" i="7"/>
  <c r="F709" i="7"/>
  <c r="F708" i="7"/>
  <c r="F707" i="7"/>
  <c r="F706" i="7"/>
  <c r="F705" i="7"/>
  <c r="F704" i="7"/>
  <c r="F703" i="7"/>
  <c r="F702" i="7"/>
  <c r="F701" i="7"/>
  <c r="F700" i="7"/>
  <c r="F699" i="7"/>
  <c r="F698" i="7"/>
  <c r="F697" i="7"/>
  <c r="F696" i="7"/>
  <c r="F695" i="7"/>
  <c r="F694" i="7"/>
  <c r="F693" i="7"/>
  <c r="F692" i="7"/>
  <c r="F691" i="7"/>
  <c r="F690" i="7"/>
  <c r="F689" i="7"/>
  <c r="F688" i="7"/>
  <c r="F687" i="7"/>
  <c r="F686" i="7"/>
  <c r="F685" i="7"/>
  <c r="F684" i="7"/>
  <c r="F683" i="7"/>
  <c r="F682" i="7"/>
  <c r="F681" i="7"/>
  <c r="F680" i="7"/>
  <c r="F679" i="7"/>
  <c r="F678" i="7"/>
  <c r="F677" i="7"/>
  <c r="F676" i="7"/>
  <c r="F675" i="7"/>
  <c r="F674" i="7"/>
  <c r="F673" i="7"/>
  <c r="F672" i="7"/>
  <c r="F671" i="7"/>
  <c r="F670" i="7"/>
  <c r="F669" i="7"/>
  <c r="F668" i="7"/>
  <c r="F667" i="7"/>
  <c r="F666" i="7"/>
  <c r="F665" i="7"/>
  <c r="F664" i="7"/>
  <c r="F663" i="7"/>
  <c r="F662" i="7"/>
  <c r="F661" i="7"/>
  <c r="F660" i="7"/>
  <c r="F659" i="7"/>
  <c r="F658" i="7"/>
  <c r="F657" i="7"/>
  <c r="F656" i="7"/>
  <c r="F655" i="7"/>
  <c r="F654" i="7"/>
  <c r="F653" i="7"/>
  <c r="F652" i="7"/>
  <c r="F651" i="7"/>
  <c r="F650" i="7"/>
  <c r="F649" i="7"/>
  <c r="F648" i="7"/>
  <c r="F647" i="7"/>
  <c r="F646" i="7"/>
  <c r="F645" i="7"/>
  <c r="F644" i="7"/>
  <c r="F643" i="7"/>
  <c r="F642" i="7"/>
  <c r="F641" i="7"/>
  <c r="F640" i="7"/>
  <c r="F639" i="7"/>
  <c r="F638" i="7"/>
  <c r="F637" i="7"/>
  <c r="F636" i="7"/>
  <c r="F635" i="7"/>
  <c r="F634" i="7"/>
  <c r="F633" i="7"/>
  <c r="F632" i="7"/>
  <c r="F631" i="7"/>
  <c r="F630" i="7"/>
  <c r="F629" i="7"/>
  <c r="F628" i="7"/>
  <c r="F627" i="7"/>
  <c r="F626" i="7"/>
  <c r="F625" i="7"/>
  <c r="F624" i="7"/>
  <c r="F623" i="7"/>
  <c r="F622" i="7"/>
  <c r="F621" i="7"/>
  <c r="F620" i="7"/>
  <c r="F619" i="7"/>
  <c r="F618" i="7"/>
  <c r="F617" i="7"/>
  <c r="F616" i="7"/>
  <c r="F615" i="7"/>
  <c r="F614" i="7"/>
  <c r="F613" i="7"/>
  <c r="F612" i="7"/>
  <c r="F611" i="7"/>
  <c r="F610" i="7"/>
  <c r="F609" i="7"/>
  <c r="F608" i="7"/>
  <c r="F607" i="7"/>
  <c r="F606" i="7"/>
  <c r="F605" i="7"/>
  <c r="F604" i="7"/>
  <c r="F603" i="7"/>
  <c r="F602" i="7"/>
  <c r="F601" i="7"/>
  <c r="F600" i="7"/>
  <c r="F599" i="7"/>
  <c r="F598" i="7"/>
  <c r="F597" i="7"/>
  <c r="F596" i="7"/>
  <c r="F595" i="7"/>
  <c r="F594" i="7"/>
  <c r="F593" i="7"/>
  <c r="F592" i="7"/>
  <c r="F591" i="7"/>
  <c r="F590" i="7"/>
  <c r="F589" i="7"/>
  <c r="F588" i="7"/>
  <c r="F587" i="7"/>
  <c r="F586" i="7"/>
  <c r="F585" i="7"/>
  <c r="F584" i="7"/>
  <c r="F583" i="7"/>
  <c r="F582" i="7"/>
  <c r="F581" i="7"/>
  <c r="F580" i="7"/>
  <c r="F579" i="7"/>
  <c r="F578" i="7"/>
  <c r="F577" i="7"/>
  <c r="F576" i="7"/>
  <c r="F575" i="7"/>
  <c r="F574" i="7"/>
  <c r="F573" i="7"/>
  <c r="F572" i="7"/>
  <c r="F571" i="7"/>
  <c r="F570" i="7"/>
  <c r="F569" i="7"/>
  <c r="F568" i="7"/>
  <c r="F567" i="7"/>
  <c r="F566" i="7"/>
  <c r="F565" i="7"/>
  <c r="F564" i="7"/>
  <c r="F563" i="7"/>
  <c r="F562" i="7"/>
  <c r="F561" i="7"/>
  <c r="F560" i="7"/>
  <c r="F559" i="7"/>
  <c r="F558" i="7"/>
  <c r="F557" i="7"/>
  <c r="F556" i="7"/>
  <c r="F555" i="7"/>
  <c r="F554" i="7"/>
  <c r="F553" i="7"/>
  <c r="F552" i="7"/>
  <c r="F551" i="7"/>
  <c r="F550" i="7"/>
  <c r="F549" i="7"/>
  <c r="F548" i="7"/>
  <c r="F547" i="7"/>
  <c r="F546" i="7"/>
  <c r="F545" i="7"/>
  <c r="F544" i="7"/>
  <c r="F543" i="7"/>
  <c r="F542" i="7"/>
  <c r="F541" i="7"/>
  <c r="F540" i="7"/>
  <c r="F539" i="7"/>
  <c r="F538" i="7"/>
  <c r="F537" i="7"/>
  <c r="F536" i="7"/>
  <c r="F535" i="7"/>
  <c r="F534" i="7"/>
  <c r="F533" i="7"/>
  <c r="F532" i="7"/>
  <c r="F531" i="7"/>
  <c r="F530" i="7"/>
  <c r="F529" i="7"/>
  <c r="F528" i="7"/>
  <c r="F527" i="7"/>
  <c r="F526" i="7"/>
  <c r="F525" i="7"/>
  <c r="F524" i="7"/>
  <c r="F523" i="7"/>
  <c r="F522" i="7"/>
  <c r="F521" i="7"/>
  <c r="F520" i="7"/>
  <c r="F519" i="7"/>
  <c r="F518" i="7"/>
  <c r="F517" i="7"/>
  <c r="F516" i="7"/>
  <c r="F515" i="7"/>
  <c r="F514" i="7"/>
  <c r="F513" i="7"/>
  <c r="F512" i="7"/>
  <c r="F511" i="7"/>
  <c r="F510" i="7"/>
  <c r="F509" i="7"/>
  <c r="F508" i="7"/>
  <c r="F507" i="7"/>
  <c r="F506" i="7"/>
  <c r="F505" i="7"/>
  <c r="F504" i="7"/>
  <c r="F503" i="7"/>
  <c r="F502" i="7"/>
  <c r="F501" i="7"/>
  <c r="F500" i="7"/>
  <c r="F499" i="7"/>
  <c r="F498" i="7"/>
  <c r="F497" i="7"/>
  <c r="F496" i="7"/>
  <c r="F495" i="7"/>
  <c r="F494" i="7"/>
  <c r="F493" i="7"/>
  <c r="F492" i="7"/>
  <c r="F491" i="7"/>
  <c r="F490" i="7"/>
  <c r="F489" i="7"/>
  <c r="F488" i="7"/>
  <c r="F487" i="7"/>
  <c r="F486" i="7"/>
  <c r="F485" i="7"/>
  <c r="F484" i="7"/>
  <c r="F483" i="7"/>
  <c r="F482" i="7"/>
  <c r="F481" i="7"/>
  <c r="F480" i="7"/>
  <c r="F479" i="7"/>
  <c r="F478" i="7"/>
  <c r="F477" i="7"/>
  <c r="F476" i="7"/>
  <c r="F475" i="7"/>
  <c r="F474" i="7"/>
  <c r="F473" i="7"/>
  <c r="F472" i="7"/>
  <c r="F471" i="7"/>
  <c r="F470" i="7"/>
  <c r="F469" i="7"/>
  <c r="F468" i="7"/>
  <c r="F467" i="7"/>
  <c r="F466" i="7"/>
  <c r="F465" i="7"/>
  <c r="F464" i="7"/>
  <c r="F463" i="7"/>
  <c r="F462" i="7"/>
  <c r="F461" i="7"/>
  <c r="F460" i="7"/>
  <c r="F459" i="7"/>
  <c r="F458" i="7"/>
  <c r="F457" i="7"/>
  <c r="F456" i="7"/>
  <c r="F455" i="7"/>
  <c r="F454" i="7"/>
  <c r="F453" i="7"/>
  <c r="F452" i="7"/>
  <c r="F451" i="7"/>
  <c r="F450" i="7"/>
  <c r="F449" i="7"/>
  <c r="F448" i="7"/>
  <c r="F447" i="7"/>
  <c r="F446" i="7"/>
  <c r="F445" i="7"/>
  <c r="F444" i="7"/>
  <c r="F443" i="7"/>
  <c r="F442" i="7"/>
  <c r="F441" i="7"/>
  <c r="F440" i="7"/>
  <c r="F439" i="7"/>
  <c r="F438" i="7"/>
  <c r="F437" i="7"/>
  <c r="F436" i="7"/>
  <c r="F435" i="7"/>
  <c r="F434" i="7"/>
  <c r="F433" i="7"/>
  <c r="F432" i="7"/>
  <c r="F431" i="7"/>
  <c r="F430" i="7"/>
  <c r="F429" i="7"/>
  <c r="F428" i="7"/>
  <c r="F427" i="7"/>
  <c r="F426" i="7"/>
  <c r="F425" i="7"/>
  <c r="F424" i="7"/>
  <c r="F423" i="7"/>
  <c r="F422" i="7"/>
  <c r="F421" i="7"/>
  <c r="F420" i="7"/>
  <c r="F419" i="7"/>
  <c r="F418" i="7"/>
  <c r="F417" i="7"/>
  <c r="F416" i="7"/>
  <c r="F415" i="7"/>
  <c r="F414" i="7"/>
  <c r="F413" i="7"/>
  <c r="F412" i="7"/>
  <c r="F411" i="7"/>
  <c r="F410" i="7"/>
  <c r="F409" i="7"/>
  <c r="F408" i="7"/>
  <c r="F407" i="7"/>
  <c r="F406" i="7"/>
  <c r="F405" i="7"/>
  <c r="F404" i="7"/>
  <c r="F403" i="7"/>
  <c r="F402" i="7"/>
  <c r="F401" i="7"/>
  <c r="F400" i="7"/>
  <c r="F399" i="7"/>
  <c r="F398" i="7"/>
  <c r="F397" i="7"/>
  <c r="F396" i="7"/>
  <c r="F395" i="7"/>
  <c r="F394" i="7"/>
  <c r="F393" i="7"/>
  <c r="F392" i="7"/>
  <c r="F391" i="7"/>
  <c r="F390" i="7"/>
  <c r="F389" i="7"/>
  <c r="F388" i="7"/>
  <c r="F387" i="7"/>
  <c r="F386" i="7"/>
  <c r="F385" i="7"/>
  <c r="F384" i="7"/>
  <c r="F383" i="7"/>
  <c r="F382" i="7"/>
  <c r="F381" i="7"/>
  <c r="F380" i="7"/>
  <c r="F379" i="7"/>
  <c r="F378" i="7"/>
  <c r="F377" i="7"/>
  <c r="F376" i="7"/>
  <c r="F375" i="7"/>
  <c r="F374" i="7"/>
  <c r="F373" i="7"/>
  <c r="F372" i="7"/>
  <c r="F371" i="7"/>
  <c r="F370" i="7"/>
  <c r="F369" i="7"/>
  <c r="F368" i="7"/>
  <c r="F367" i="7"/>
  <c r="F366" i="7"/>
  <c r="F365" i="7"/>
  <c r="F364" i="7"/>
  <c r="F363" i="7"/>
  <c r="F362" i="7"/>
  <c r="F361" i="7"/>
  <c r="F360" i="7"/>
  <c r="F359" i="7"/>
  <c r="F358" i="7"/>
  <c r="F357" i="7"/>
  <c r="F356" i="7"/>
  <c r="F355" i="7"/>
  <c r="F354" i="7"/>
  <c r="F353" i="7"/>
  <c r="F352" i="7"/>
  <c r="F351" i="7"/>
  <c r="F350" i="7"/>
  <c r="F349" i="7"/>
  <c r="F348" i="7"/>
  <c r="F347" i="7"/>
  <c r="F346" i="7"/>
  <c r="F345" i="7"/>
  <c r="F344" i="7"/>
  <c r="F343" i="7"/>
  <c r="F342" i="7"/>
  <c r="F341" i="7"/>
  <c r="F340" i="7"/>
  <c r="F339" i="7"/>
  <c r="F338" i="7"/>
  <c r="F337" i="7"/>
  <c r="F336" i="7"/>
  <c r="F335" i="7"/>
  <c r="F334" i="7"/>
  <c r="F333" i="7"/>
  <c r="F332" i="7"/>
  <c r="F331" i="7"/>
  <c r="F330" i="7"/>
  <c r="F329" i="7"/>
  <c r="F328" i="7"/>
  <c r="F327" i="7"/>
  <c r="F326" i="7"/>
  <c r="F325" i="7"/>
  <c r="F324" i="7"/>
  <c r="F323" i="7"/>
  <c r="F322" i="7"/>
  <c r="F321" i="7"/>
  <c r="F320" i="7"/>
  <c r="F319" i="7"/>
  <c r="F318" i="7"/>
  <c r="F317" i="7"/>
  <c r="F316" i="7"/>
  <c r="F315" i="7"/>
  <c r="F314" i="7"/>
  <c r="F313" i="7"/>
  <c r="F312" i="7"/>
  <c r="F311" i="7"/>
  <c r="F310" i="7"/>
  <c r="F309" i="7"/>
  <c r="F308" i="7"/>
  <c r="F307" i="7"/>
  <c r="F306" i="7"/>
  <c r="F305" i="7"/>
  <c r="F304" i="7"/>
  <c r="F303" i="7"/>
  <c r="F302" i="7"/>
  <c r="F301" i="7"/>
  <c r="F300" i="7"/>
  <c r="F299" i="7"/>
  <c r="F298" i="7"/>
  <c r="F297" i="7"/>
  <c r="F296" i="7"/>
  <c r="F295" i="7"/>
  <c r="F294" i="7"/>
  <c r="F293" i="7"/>
  <c r="F292" i="7"/>
  <c r="F291" i="7"/>
  <c r="F290" i="7"/>
  <c r="F289" i="7"/>
  <c r="F288" i="7"/>
  <c r="F287" i="7"/>
  <c r="F286" i="7"/>
  <c r="F285" i="7"/>
  <c r="F284" i="7"/>
  <c r="F283" i="7"/>
  <c r="F282" i="7"/>
  <c r="F281" i="7"/>
  <c r="F280" i="7"/>
  <c r="F279" i="7"/>
  <c r="F278" i="7"/>
  <c r="F277" i="7"/>
  <c r="F276" i="7"/>
  <c r="F275" i="7"/>
  <c r="F274" i="7"/>
  <c r="F273" i="7"/>
  <c r="F272" i="7"/>
  <c r="F271" i="7"/>
  <c r="F270" i="7"/>
  <c r="F269" i="7"/>
  <c r="F268" i="7"/>
  <c r="F267" i="7"/>
  <c r="F266" i="7"/>
  <c r="F265" i="7"/>
  <c r="F264" i="7"/>
  <c r="F263" i="7"/>
  <c r="F262" i="7"/>
  <c r="F261" i="7"/>
  <c r="F260" i="7"/>
  <c r="F259" i="7"/>
  <c r="F258" i="7"/>
  <c r="F257" i="7"/>
  <c r="F256" i="7"/>
  <c r="F255" i="7"/>
  <c r="F254" i="7"/>
  <c r="F253" i="7"/>
  <c r="F252" i="7"/>
  <c r="F251" i="7"/>
  <c r="F250" i="7"/>
  <c r="F249" i="7"/>
  <c r="F248" i="7"/>
  <c r="F247" i="7"/>
  <c r="F246" i="7"/>
  <c r="F245" i="7"/>
  <c r="F244" i="7"/>
  <c r="F243" i="7"/>
  <c r="F242" i="7"/>
  <c r="F241" i="7"/>
  <c r="F240" i="7"/>
  <c r="F239" i="7"/>
  <c r="F238" i="7"/>
  <c r="F237" i="7"/>
  <c r="F236" i="7"/>
  <c r="F235" i="7"/>
  <c r="F234" i="7"/>
  <c r="F233" i="7"/>
  <c r="F232" i="7"/>
  <c r="F231" i="7"/>
  <c r="F230" i="7"/>
  <c r="F229" i="7"/>
  <c r="F228" i="7"/>
  <c r="F227" i="7"/>
  <c r="F226" i="7"/>
  <c r="F225" i="7"/>
  <c r="F224" i="7"/>
  <c r="F223" i="7"/>
  <c r="F222" i="7"/>
  <c r="F221" i="7"/>
  <c r="F220" i="7"/>
  <c r="F219" i="7"/>
  <c r="F218" i="7"/>
  <c r="F217" i="7"/>
  <c r="F216" i="7"/>
  <c r="F215" i="7"/>
  <c r="F214" i="7"/>
  <c r="F213" i="7"/>
  <c r="F212" i="7"/>
  <c r="F211" i="7"/>
  <c r="F210" i="7"/>
  <c r="F209" i="7"/>
  <c r="F208" i="7"/>
  <c r="F207" i="7"/>
  <c r="F206" i="7"/>
  <c r="F205" i="7"/>
  <c r="F204" i="7"/>
  <c r="F203" i="7"/>
  <c r="F202" i="7"/>
  <c r="F201" i="7"/>
  <c r="F200" i="7"/>
  <c r="F199" i="7"/>
  <c r="F198" i="7"/>
  <c r="F197" i="7"/>
  <c r="F196" i="7"/>
  <c r="F195" i="7"/>
  <c r="F194" i="7"/>
  <c r="F193" i="7"/>
  <c r="F192" i="7"/>
  <c r="F191" i="7"/>
  <c r="F190" i="7"/>
  <c r="F189" i="7"/>
  <c r="F188" i="7"/>
  <c r="F187" i="7"/>
  <c r="F186" i="7"/>
  <c r="F185" i="7"/>
  <c r="F184" i="7"/>
  <c r="F183" i="7"/>
  <c r="F182" i="7"/>
  <c r="F181" i="7"/>
  <c r="F180" i="7"/>
  <c r="F179" i="7"/>
  <c r="F178" i="7"/>
  <c r="F177" i="7"/>
  <c r="F176" i="7"/>
  <c r="F175" i="7"/>
  <c r="F174" i="7"/>
  <c r="F173" i="7"/>
  <c r="F172" i="7"/>
  <c r="F171" i="7"/>
  <c r="F170" i="7"/>
  <c r="F169" i="7"/>
  <c r="F168" i="7"/>
  <c r="F167" i="7"/>
  <c r="F166" i="7"/>
  <c r="F165" i="7"/>
  <c r="F164" i="7"/>
  <c r="F163" i="7"/>
  <c r="F162" i="7"/>
  <c r="F161" i="7"/>
  <c r="F160" i="7"/>
  <c r="F159" i="7"/>
  <c r="F158" i="7"/>
  <c r="F157" i="7"/>
  <c r="F156" i="7"/>
  <c r="F155" i="7"/>
  <c r="F154" i="7"/>
  <c r="F153" i="7"/>
  <c r="F152" i="7"/>
  <c r="F151" i="7"/>
  <c r="F150" i="7"/>
  <c r="F149" i="7"/>
  <c r="F148" i="7"/>
  <c r="F147" i="7"/>
  <c r="F146" i="7"/>
  <c r="F145" i="7"/>
  <c r="F144" i="7"/>
  <c r="F143" i="7"/>
  <c r="F142" i="7"/>
  <c r="F141" i="7"/>
  <c r="F140" i="7"/>
  <c r="F139" i="7"/>
  <c r="F138" i="7"/>
  <c r="F137" i="7"/>
  <c r="F136" i="7"/>
  <c r="F135" i="7"/>
  <c r="F134" i="7"/>
  <c r="F133" i="7"/>
  <c r="F132" i="7"/>
  <c r="F131" i="7"/>
  <c r="F130" i="7"/>
  <c r="F129" i="7"/>
  <c r="F128" i="7"/>
  <c r="F127" i="7"/>
  <c r="F126" i="7"/>
  <c r="F125" i="7"/>
  <c r="F124" i="7"/>
  <c r="F123" i="7"/>
  <c r="F122" i="7"/>
  <c r="F121" i="7"/>
  <c r="F120" i="7"/>
  <c r="F119" i="7"/>
  <c r="F118" i="7"/>
  <c r="F117" i="7"/>
  <c r="F116" i="7"/>
  <c r="F115" i="7"/>
  <c r="F114" i="7"/>
  <c r="F113" i="7"/>
  <c r="F112" i="7"/>
  <c r="F111" i="7"/>
  <c r="F110" i="7"/>
  <c r="F109" i="7"/>
  <c r="F108" i="7"/>
  <c r="F107" i="7"/>
  <c r="F106" i="7"/>
  <c r="F105" i="7"/>
  <c r="F104" i="7"/>
  <c r="F103" i="7"/>
  <c r="F102" i="7"/>
  <c r="F101" i="7"/>
  <c r="F100" i="7"/>
  <c r="F99" i="7"/>
  <c r="F98" i="7"/>
  <c r="F97" i="7"/>
  <c r="F96" i="7"/>
  <c r="F95" i="7"/>
  <c r="F94" i="7"/>
  <c r="F93" i="7"/>
  <c r="F92" i="7"/>
  <c r="F91" i="7"/>
  <c r="F90" i="7"/>
  <c r="F89" i="7"/>
  <c r="F88" i="7"/>
  <c r="F87" i="7"/>
  <c r="F86" i="7"/>
  <c r="F85" i="7"/>
  <c r="F84" i="7"/>
  <c r="F83" i="7"/>
  <c r="F82" i="7"/>
  <c r="F81" i="7"/>
  <c r="F80" i="7"/>
  <c r="F79" i="7"/>
  <c r="F78" i="7"/>
  <c r="F77" i="7"/>
  <c r="F76" i="7"/>
  <c r="F75" i="7"/>
  <c r="F74" i="7"/>
  <c r="F73" i="7"/>
  <c r="F72" i="7"/>
  <c r="F71" i="7"/>
  <c r="F70" i="7"/>
  <c r="F69" i="7"/>
  <c r="F68" i="7"/>
  <c r="F67" i="7"/>
  <c r="F66" i="7"/>
  <c r="F65" i="7"/>
  <c r="F64" i="7"/>
  <c r="F63" i="7"/>
  <c r="F62" i="7"/>
  <c r="F61" i="7"/>
  <c r="F60" i="7"/>
  <c r="F59" i="7"/>
  <c r="F58" i="7"/>
  <c r="F57" i="7"/>
  <c r="F56" i="7"/>
  <c r="F55" i="7"/>
  <c r="F54" i="7"/>
  <c r="F53" i="7"/>
  <c r="F52" i="7"/>
  <c r="F51" i="7"/>
  <c r="F50" i="7"/>
  <c r="F49" i="7"/>
  <c r="F48" i="7"/>
  <c r="F47" i="7"/>
  <c r="F46" i="7"/>
  <c r="F45" i="7"/>
  <c r="F44" i="7"/>
  <c r="F43" i="7"/>
  <c r="F42" i="7"/>
  <c r="F41" i="7"/>
  <c r="F40" i="7"/>
  <c r="F39" i="7"/>
  <c r="F38" i="7"/>
  <c r="F37" i="7"/>
  <c r="F36" i="7"/>
  <c r="F35" i="7"/>
  <c r="F34" i="7"/>
  <c r="F33" i="7"/>
  <c r="F32" i="7"/>
  <c r="F31" i="7"/>
  <c r="F30" i="7"/>
  <c r="F29" i="7"/>
  <c r="F28" i="7"/>
  <c r="F27" i="7"/>
  <c r="F26" i="7"/>
  <c r="F25" i="7"/>
  <c r="F24" i="7"/>
  <c r="F23" i="7"/>
  <c r="Y21" i="15" s="1"/>
  <c r="F22" i="7"/>
  <c r="Y20" i="15" s="1"/>
  <c r="F21" i="7"/>
  <c r="Y19" i="15" s="1"/>
  <c r="F20" i="7"/>
  <c r="Y18" i="15" s="1"/>
  <c r="F19" i="7"/>
  <c r="Y17" i="15" s="1"/>
  <c r="F18" i="7"/>
  <c r="Y16" i="15" s="1"/>
  <c r="F17" i="7"/>
  <c r="Y15" i="15" s="1"/>
  <c r="F16" i="7"/>
  <c r="Y14" i="15" s="1"/>
  <c r="F15" i="7"/>
  <c r="Y13" i="15" s="1"/>
  <c r="F14" i="7"/>
  <c r="Y12" i="15" s="1"/>
  <c r="F13" i="7"/>
  <c r="Y11" i="15" s="1"/>
  <c r="F12" i="7"/>
  <c r="Y10" i="15" s="1"/>
  <c r="F11" i="7"/>
  <c r="Y9" i="15" s="1"/>
  <c r="F10" i="7"/>
  <c r="Y8" i="15" s="1"/>
  <c r="F9" i="7"/>
  <c r="Y7" i="15" s="1"/>
  <c r="F8" i="7"/>
  <c r="Y6" i="15" s="1"/>
  <c r="F7" i="7"/>
  <c r="Y5" i="15" s="1"/>
  <c r="F6" i="7"/>
  <c r="Y4" i="15" s="1"/>
  <c r="D1005" i="7"/>
  <c r="D1004" i="7"/>
  <c r="D1003" i="7"/>
  <c r="D1002" i="7"/>
  <c r="D1001" i="7"/>
  <c r="D1000" i="7"/>
  <c r="D999" i="7"/>
  <c r="D998" i="7"/>
  <c r="D997" i="7"/>
  <c r="D996" i="7"/>
  <c r="D995" i="7"/>
  <c r="D994" i="7"/>
  <c r="D993" i="7"/>
  <c r="D992" i="7"/>
  <c r="D991" i="7"/>
  <c r="D990" i="7"/>
  <c r="D989" i="7"/>
  <c r="D988" i="7"/>
  <c r="D987" i="7"/>
  <c r="D986" i="7"/>
  <c r="D985" i="7"/>
  <c r="D984" i="7"/>
  <c r="D983" i="7"/>
  <c r="D982" i="7"/>
  <c r="D981" i="7"/>
  <c r="D980" i="7"/>
  <c r="D979" i="7"/>
  <c r="D978" i="7"/>
  <c r="D977" i="7"/>
  <c r="D976" i="7"/>
  <c r="D975" i="7"/>
  <c r="D974" i="7"/>
  <c r="D973" i="7"/>
  <c r="D972" i="7"/>
  <c r="D971" i="7"/>
  <c r="D970" i="7"/>
  <c r="D969" i="7"/>
  <c r="D968" i="7"/>
  <c r="D967" i="7"/>
  <c r="D966" i="7"/>
  <c r="D965" i="7"/>
  <c r="D964" i="7"/>
  <c r="D963" i="7"/>
  <c r="D962" i="7"/>
  <c r="D961" i="7"/>
  <c r="D960" i="7"/>
  <c r="D959" i="7"/>
  <c r="D958" i="7"/>
  <c r="D957" i="7"/>
  <c r="D956" i="7"/>
  <c r="D955" i="7"/>
  <c r="D954" i="7"/>
  <c r="D953" i="7"/>
  <c r="D952" i="7"/>
  <c r="D951" i="7"/>
  <c r="D950" i="7"/>
  <c r="D949" i="7"/>
  <c r="D948" i="7"/>
  <c r="D947" i="7"/>
  <c r="D946" i="7"/>
  <c r="D945" i="7"/>
  <c r="D944" i="7"/>
  <c r="D943" i="7"/>
  <c r="D942" i="7"/>
  <c r="D941" i="7"/>
  <c r="D940" i="7"/>
  <c r="D939" i="7"/>
  <c r="D938" i="7"/>
  <c r="D937" i="7"/>
  <c r="D936" i="7"/>
  <c r="D935" i="7"/>
  <c r="D934" i="7"/>
  <c r="D933" i="7"/>
  <c r="D932" i="7"/>
  <c r="D931" i="7"/>
  <c r="D930" i="7"/>
  <c r="D929" i="7"/>
  <c r="D928" i="7"/>
  <c r="D927" i="7"/>
  <c r="D926" i="7"/>
  <c r="D925" i="7"/>
  <c r="D924" i="7"/>
  <c r="D923" i="7"/>
  <c r="D922" i="7"/>
  <c r="D921" i="7"/>
  <c r="D920" i="7"/>
  <c r="D919" i="7"/>
  <c r="D918" i="7"/>
  <c r="D917" i="7"/>
  <c r="D916" i="7"/>
  <c r="D915" i="7"/>
  <c r="D914" i="7"/>
  <c r="D913" i="7"/>
  <c r="D912" i="7"/>
  <c r="D911" i="7"/>
  <c r="D910" i="7"/>
  <c r="D909" i="7"/>
  <c r="D908" i="7"/>
  <c r="D907" i="7"/>
  <c r="D906" i="7"/>
  <c r="D905" i="7"/>
  <c r="D904" i="7"/>
  <c r="D903" i="7"/>
  <c r="D902" i="7"/>
  <c r="D901" i="7"/>
  <c r="D900" i="7"/>
  <c r="D899" i="7"/>
  <c r="D898" i="7"/>
  <c r="D897" i="7"/>
  <c r="D896" i="7"/>
  <c r="D895" i="7"/>
  <c r="D894" i="7"/>
  <c r="D893" i="7"/>
  <c r="D892" i="7"/>
  <c r="D891" i="7"/>
  <c r="D890" i="7"/>
  <c r="D889" i="7"/>
  <c r="D888" i="7"/>
  <c r="D887" i="7"/>
  <c r="D886" i="7"/>
  <c r="D885" i="7"/>
  <c r="D884" i="7"/>
  <c r="D883" i="7"/>
  <c r="D882" i="7"/>
  <c r="D881" i="7"/>
  <c r="D880" i="7"/>
  <c r="D879" i="7"/>
  <c r="D878" i="7"/>
  <c r="D877" i="7"/>
  <c r="D876" i="7"/>
  <c r="D875" i="7"/>
  <c r="D874" i="7"/>
  <c r="D873" i="7"/>
  <c r="D872" i="7"/>
  <c r="D871" i="7"/>
  <c r="D870" i="7"/>
  <c r="D869" i="7"/>
  <c r="D868" i="7"/>
  <c r="D867" i="7"/>
  <c r="D866" i="7"/>
  <c r="D865" i="7"/>
  <c r="D864" i="7"/>
  <c r="D863" i="7"/>
  <c r="D862" i="7"/>
  <c r="D861" i="7"/>
  <c r="D860" i="7"/>
  <c r="D859" i="7"/>
  <c r="D858" i="7"/>
  <c r="D857" i="7"/>
  <c r="D856" i="7"/>
  <c r="D855" i="7"/>
  <c r="D854" i="7"/>
  <c r="D853" i="7"/>
  <c r="D852" i="7"/>
  <c r="D851" i="7"/>
  <c r="D850" i="7"/>
  <c r="D849" i="7"/>
  <c r="D848" i="7"/>
  <c r="D847" i="7"/>
  <c r="D846" i="7"/>
  <c r="D845" i="7"/>
  <c r="D844" i="7"/>
  <c r="D843" i="7"/>
  <c r="D842" i="7"/>
  <c r="D841" i="7"/>
  <c r="D840" i="7"/>
  <c r="D839" i="7"/>
  <c r="D838" i="7"/>
  <c r="D837" i="7"/>
  <c r="D836" i="7"/>
  <c r="D835" i="7"/>
  <c r="D834" i="7"/>
  <c r="D833" i="7"/>
  <c r="D832" i="7"/>
  <c r="D831" i="7"/>
  <c r="D830" i="7"/>
  <c r="D829" i="7"/>
  <c r="D828" i="7"/>
  <c r="D827" i="7"/>
  <c r="D826" i="7"/>
  <c r="D825" i="7"/>
  <c r="D824" i="7"/>
  <c r="D823" i="7"/>
  <c r="D822" i="7"/>
  <c r="D821" i="7"/>
  <c r="D820" i="7"/>
  <c r="D819" i="7"/>
  <c r="D818" i="7"/>
  <c r="D817" i="7"/>
  <c r="D816" i="7"/>
  <c r="D815" i="7"/>
  <c r="D814" i="7"/>
  <c r="D813" i="7"/>
  <c r="D812" i="7"/>
  <c r="D811" i="7"/>
  <c r="D810" i="7"/>
  <c r="D809" i="7"/>
  <c r="D808" i="7"/>
  <c r="D807" i="7"/>
  <c r="D806" i="7"/>
  <c r="D805" i="7"/>
  <c r="D804" i="7"/>
  <c r="D803" i="7"/>
  <c r="D802" i="7"/>
  <c r="D801" i="7"/>
  <c r="D800" i="7"/>
  <c r="D799" i="7"/>
  <c r="D798" i="7"/>
  <c r="D797" i="7"/>
  <c r="D796" i="7"/>
  <c r="D795" i="7"/>
  <c r="D794" i="7"/>
  <c r="D793" i="7"/>
  <c r="D792" i="7"/>
  <c r="D791" i="7"/>
  <c r="D790" i="7"/>
  <c r="D789" i="7"/>
  <c r="D788" i="7"/>
  <c r="D787" i="7"/>
  <c r="D786" i="7"/>
  <c r="D785" i="7"/>
  <c r="D784" i="7"/>
  <c r="D783" i="7"/>
  <c r="D782" i="7"/>
  <c r="D781" i="7"/>
  <c r="D780" i="7"/>
  <c r="D779" i="7"/>
  <c r="D778" i="7"/>
  <c r="D777" i="7"/>
  <c r="D776" i="7"/>
  <c r="D775" i="7"/>
  <c r="D774" i="7"/>
  <c r="D773" i="7"/>
  <c r="D772" i="7"/>
  <c r="D771" i="7"/>
  <c r="D770" i="7"/>
  <c r="D769" i="7"/>
  <c r="D768" i="7"/>
  <c r="D767" i="7"/>
  <c r="D766" i="7"/>
  <c r="D765" i="7"/>
  <c r="D764" i="7"/>
  <c r="D763" i="7"/>
  <c r="D762" i="7"/>
  <c r="D761" i="7"/>
  <c r="D760" i="7"/>
  <c r="D759" i="7"/>
  <c r="D758" i="7"/>
  <c r="D757" i="7"/>
  <c r="D756" i="7"/>
  <c r="D755" i="7"/>
  <c r="D754" i="7"/>
  <c r="D753" i="7"/>
  <c r="D752" i="7"/>
  <c r="D751" i="7"/>
  <c r="D750" i="7"/>
  <c r="D749" i="7"/>
  <c r="D748" i="7"/>
  <c r="D747" i="7"/>
  <c r="D746" i="7"/>
  <c r="D745" i="7"/>
  <c r="D744" i="7"/>
  <c r="D743" i="7"/>
  <c r="D742" i="7"/>
  <c r="D741" i="7"/>
  <c r="D740" i="7"/>
  <c r="D739" i="7"/>
  <c r="D738" i="7"/>
  <c r="D737" i="7"/>
  <c r="D736" i="7"/>
  <c r="D735" i="7"/>
  <c r="D734" i="7"/>
  <c r="D733" i="7"/>
  <c r="D732" i="7"/>
  <c r="D731" i="7"/>
  <c r="D730" i="7"/>
  <c r="D729" i="7"/>
  <c r="D728" i="7"/>
  <c r="D727" i="7"/>
  <c r="D726" i="7"/>
  <c r="D725" i="7"/>
  <c r="D724" i="7"/>
  <c r="D723" i="7"/>
  <c r="D722" i="7"/>
  <c r="D721" i="7"/>
  <c r="D720" i="7"/>
  <c r="D719" i="7"/>
  <c r="D718" i="7"/>
  <c r="D717" i="7"/>
  <c r="D716" i="7"/>
  <c r="D715" i="7"/>
  <c r="D714" i="7"/>
  <c r="D713" i="7"/>
  <c r="D712" i="7"/>
  <c r="D711" i="7"/>
  <c r="D710" i="7"/>
  <c r="D709" i="7"/>
  <c r="D708" i="7"/>
  <c r="D707" i="7"/>
  <c r="D706" i="7"/>
  <c r="D705" i="7"/>
  <c r="D704" i="7"/>
  <c r="D703" i="7"/>
  <c r="D702" i="7"/>
  <c r="D701" i="7"/>
  <c r="D700" i="7"/>
  <c r="D699" i="7"/>
  <c r="D698" i="7"/>
  <c r="D697" i="7"/>
  <c r="D696" i="7"/>
  <c r="D695" i="7"/>
  <c r="D694" i="7"/>
  <c r="D693" i="7"/>
  <c r="D692" i="7"/>
  <c r="D691" i="7"/>
  <c r="D690" i="7"/>
  <c r="D689" i="7"/>
  <c r="D688" i="7"/>
  <c r="D687" i="7"/>
  <c r="D686" i="7"/>
  <c r="D685" i="7"/>
  <c r="D684" i="7"/>
  <c r="D683" i="7"/>
  <c r="D682" i="7"/>
  <c r="D681" i="7"/>
  <c r="D680" i="7"/>
  <c r="D679" i="7"/>
  <c r="D678" i="7"/>
  <c r="D677" i="7"/>
  <c r="D676" i="7"/>
  <c r="D675" i="7"/>
  <c r="D674" i="7"/>
  <c r="D673" i="7"/>
  <c r="D672" i="7"/>
  <c r="D671" i="7"/>
  <c r="D670" i="7"/>
  <c r="D669" i="7"/>
  <c r="D668" i="7"/>
  <c r="D667" i="7"/>
  <c r="D666" i="7"/>
  <c r="D665" i="7"/>
  <c r="D664" i="7"/>
  <c r="D663" i="7"/>
  <c r="D662" i="7"/>
  <c r="D661" i="7"/>
  <c r="D660" i="7"/>
  <c r="D659" i="7"/>
  <c r="D658" i="7"/>
  <c r="D657" i="7"/>
  <c r="D656" i="7"/>
  <c r="D655" i="7"/>
  <c r="D654" i="7"/>
  <c r="D653" i="7"/>
  <c r="D652" i="7"/>
  <c r="D651" i="7"/>
  <c r="D650" i="7"/>
  <c r="D649" i="7"/>
  <c r="D648" i="7"/>
  <c r="D647" i="7"/>
  <c r="D646" i="7"/>
  <c r="D645" i="7"/>
  <c r="D644" i="7"/>
  <c r="D643" i="7"/>
  <c r="D642" i="7"/>
  <c r="D641" i="7"/>
  <c r="D640" i="7"/>
  <c r="D639" i="7"/>
  <c r="D638" i="7"/>
  <c r="D637" i="7"/>
  <c r="D636" i="7"/>
  <c r="D635" i="7"/>
  <c r="D634" i="7"/>
  <c r="D633" i="7"/>
  <c r="D632" i="7"/>
  <c r="D631" i="7"/>
  <c r="D630" i="7"/>
  <c r="D629" i="7"/>
  <c r="D628" i="7"/>
  <c r="D627" i="7"/>
  <c r="D626" i="7"/>
  <c r="D625" i="7"/>
  <c r="D624" i="7"/>
  <c r="D623" i="7"/>
  <c r="D622" i="7"/>
  <c r="D621" i="7"/>
  <c r="D620" i="7"/>
  <c r="D619" i="7"/>
  <c r="D618" i="7"/>
  <c r="D617" i="7"/>
  <c r="D616" i="7"/>
  <c r="D615" i="7"/>
  <c r="D614" i="7"/>
  <c r="D613" i="7"/>
  <c r="D612" i="7"/>
  <c r="D611" i="7"/>
  <c r="D610" i="7"/>
  <c r="D609" i="7"/>
  <c r="D608" i="7"/>
  <c r="D607" i="7"/>
  <c r="D606" i="7"/>
  <c r="D605" i="7"/>
  <c r="D604" i="7"/>
  <c r="D603" i="7"/>
  <c r="D602" i="7"/>
  <c r="D601" i="7"/>
  <c r="D600" i="7"/>
  <c r="D599" i="7"/>
  <c r="D598" i="7"/>
  <c r="D597" i="7"/>
  <c r="D596" i="7"/>
  <c r="D595" i="7"/>
  <c r="D594" i="7"/>
  <c r="D593" i="7"/>
  <c r="D592" i="7"/>
  <c r="D591" i="7"/>
  <c r="D590" i="7"/>
  <c r="D589" i="7"/>
  <c r="D588" i="7"/>
  <c r="D587" i="7"/>
  <c r="D586" i="7"/>
  <c r="D585" i="7"/>
  <c r="D584" i="7"/>
  <c r="D583" i="7"/>
  <c r="D582" i="7"/>
  <c r="D581" i="7"/>
  <c r="D580" i="7"/>
  <c r="D579" i="7"/>
  <c r="D578" i="7"/>
  <c r="D577" i="7"/>
  <c r="D576" i="7"/>
  <c r="D575" i="7"/>
  <c r="D574" i="7"/>
  <c r="D573" i="7"/>
  <c r="D572" i="7"/>
  <c r="D571" i="7"/>
  <c r="D570" i="7"/>
  <c r="D569" i="7"/>
  <c r="D568" i="7"/>
  <c r="D567" i="7"/>
  <c r="D566" i="7"/>
  <c r="D565" i="7"/>
  <c r="D564" i="7"/>
  <c r="D563" i="7"/>
  <c r="D562" i="7"/>
  <c r="D561" i="7"/>
  <c r="D560" i="7"/>
  <c r="D559" i="7"/>
  <c r="D558" i="7"/>
  <c r="D557" i="7"/>
  <c r="D556" i="7"/>
  <c r="D555" i="7"/>
  <c r="D554" i="7"/>
  <c r="D553" i="7"/>
  <c r="D552" i="7"/>
  <c r="D551" i="7"/>
  <c r="D550" i="7"/>
  <c r="D549" i="7"/>
  <c r="D548" i="7"/>
  <c r="D547" i="7"/>
  <c r="D546" i="7"/>
  <c r="D545" i="7"/>
  <c r="D544" i="7"/>
  <c r="D543" i="7"/>
  <c r="D542" i="7"/>
  <c r="D541" i="7"/>
  <c r="D540" i="7"/>
  <c r="D539" i="7"/>
  <c r="D538" i="7"/>
  <c r="D537" i="7"/>
  <c r="D536" i="7"/>
  <c r="D535" i="7"/>
  <c r="D534" i="7"/>
  <c r="D533" i="7"/>
  <c r="D532" i="7"/>
  <c r="D531" i="7"/>
  <c r="D530" i="7"/>
  <c r="D529" i="7"/>
  <c r="D528" i="7"/>
  <c r="D527" i="7"/>
  <c r="D526" i="7"/>
  <c r="D525" i="7"/>
  <c r="D524" i="7"/>
  <c r="D523" i="7"/>
  <c r="D522" i="7"/>
  <c r="D521" i="7"/>
  <c r="D520" i="7"/>
  <c r="D519" i="7"/>
  <c r="D518" i="7"/>
  <c r="D517" i="7"/>
  <c r="D516" i="7"/>
  <c r="D515" i="7"/>
  <c r="D514" i="7"/>
  <c r="D513" i="7"/>
  <c r="D512" i="7"/>
  <c r="D511" i="7"/>
  <c r="D510" i="7"/>
  <c r="D509" i="7"/>
  <c r="D508" i="7"/>
  <c r="D507" i="7"/>
  <c r="D506" i="7"/>
  <c r="D505" i="7"/>
  <c r="D504" i="7"/>
  <c r="D503" i="7"/>
  <c r="D502" i="7"/>
  <c r="D501" i="7"/>
  <c r="D500" i="7"/>
  <c r="D499" i="7"/>
  <c r="D498" i="7"/>
  <c r="D497" i="7"/>
  <c r="D496" i="7"/>
  <c r="D495" i="7"/>
  <c r="D494" i="7"/>
  <c r="D493" i="7"/>
  <c r="D492" i="7"/>
  <c r="D491" i="7"/>
  <c r="D490" i="7"/>
  <c r="D489" i="7"/>
  <c r="D488" i="7"/>
  <c r="D487" i="7"/>
  <c r="D486" i="7"/>
  <c r="D485" i="7"/>
  <c r="D484" i="7"/>
  <c r="D483" i="7"/>
  <c r="D482" i="7"/>
  <c r="D481" i="7"/>
  <c r="D480" i="7"/>
  <c r="D479" i="7"/>
  <c r="D478" i="7"/>
  <c r="D477" i="7"/>
  <c r="D476" i="7"/>
  <c r="D475" i="7"/>
  <c r="D474" i="7"/>
  <c r="D473" i="7"/>
  <c r="D472" i="7"/>
  <c r="D471" i="7"/>
  <c r="D470" i="7"/>
  <c r="D469" i="7"/>
  <c r="D468" i="7"/>
  <c r="D467" i="7"/>
  <c r="D466" i="7"/>
  <c r="D465" i="7"/>
  <c r="D464" i="7"/>
  <c r="D463" i="7"/>
  <c r="D462" i="7"/>
  <c r="D461" i="7"/>
  <c r="D460" i="7"/>
  <c r="D459" i="7"/>
  <c r="D458" i="7"/>
  <c r="D457" i="7"/>
  <c r="D456" i="7"/>
  <c r="D455" i="7"/>
  <c r="D454" i="7"/>
  <c r="D453" i="7"/>
  <c r="D452" i="7"/>
  <c r="D451" i="7"/>
  <c r="D450" i="7"/>
  <c r="D449" i="7"/>
  <c r="D448" i="7"/>
  <c r="D447" i="7"/>
  <c r="D446" i="7"/>
  <c r="D445" i="7"/>
  <c r="D444" i="7"/>
  <c r="D443" i="7"/>
  <c r="D442" i="7"/>
  <c r="D441" i="7"/>
  <c r="D440" i="7"/>
  <c r="D439" i="7"/>
  <c r="D438" i="7"/>
  <c r="D437" i="7"/>
  <c r="D436" i="7"/>
  <c r="D435" i="7"/>
  <c r="D434" i="7"/>
  <c r="D433" i="7"/>
  <c r="D432" i="7"/>
  <c r="D431" i="7"/>
  <c r="D430" i="7"/>
  <c r="D429" i="7"/>
  <c r="D428" i="7"/>
  <c r="D427" i="7"/>
  <c r="D426" i="7"/>
  <c r="D425" i="7"/>
  <c r="D424" i="7"/>
  <c r="D423" i="7"/>
  <c r="D422" i="7"/>
  <c r="D421" i="7"/>
  <c r="D420" i="7"/>
  <c r="D419" i="7"/>
  <c r="D418" i="7"/>
  <c r="D417" i="7"/>
  <c r="D416" i="7"/>
  <c r="D415" i="7"/>
  <c r="D414" i="7"/>
  <c r="D413" i="7"/>
  <c r="D412" i="7"/>
  <c r="D411" i="7"/>
  <c r="D410" i="7"/>
  <c r="D409" i="7"/>
  <c r="D408" i="7"/>
  <c r="D407" i="7"/>
  <c r="D406" i="7"/>
  <c r="D405" i="7"/>
  <c r="D404" i="7"/>
  <c r="D403" i="7"/>
  <c r="D402" i="7"/>
  <c r="D401" i="7"/>
  <c r="D400" i="7"/>
  <c r="D399" i="7"/>
  <c r="D398" i="7"/>
  <c r="D397" i="7"/>
  <c r="D396" i="7"/>
  <c r="D395" i="7"/>
  <c r="D394" i="7"/>
  <c r="D393" i="7"/>
  <c r="D392" i="7"/>
  <c r="D391" i="7"/>
  <c r="D390" i="7"/>
  <c r="D389" i="7"/>
  <c r="D388" i="7"/>
  <c r="D387" i="7"/>
  <c r="D386" i="7"/>
  <c r="D385" i="7"/>
  <c r="D384" i="7"/>
  <c r="D383" i="7"/>
  <c r="D382" i="7"/>
  <c r="D381" i="7"/>
  <c r="D380" i="7"/>
  <c r="D379" i="7"/>
  <c r="D378" i="7"/>
  <c r="D377" i="7"/>
  <c r="D376" i="7"/>
  <c r="D375" i="7"/>
  <c r="D374" i="7"/>
  <c r="D373" i="7"/>
  <c r="D372" i="7"/>
  <c r="D371" i="7"/>
  <c r="D370" i="7"/>
  <c r="D369" i="7"/>
  <c r="D368" i="7"/>
  <c r="D367" i="7"/>
  <c r="D366" i="7"/>
  <c r="D365" i="7"/>
  <c r="D364" i="7"/>
  <c r="D363" i="7"/>
  <c r="D362" i="7"/>
  <c r="D361" i="7"/>
  <c r="D360" i="7"/>
  <c r="D359" i="7"/>
  <c r="D358" i="7"/>
  <c r="D357" i="7"/>
  <c r="D356" i="7"/>
  <c r="D355" i="7"/>
  <c r="D354" i="7"/>
  <c r="D353" i="7"/>
  <c r="D352" i="7"/>
  <c r="D351" i="7"/>
  <c r="D350" i="7"/>
  <c r="D349" i="7"/>
  <c r="D348" i="7"/>
  <c r="D347" i="7"/>
  <c r="D346" i="7"/>
  <c r="D345" i="7"/>
  <c r="D344" i="7"/>
  <c r="D343" i="7"/>
  <c r="D342" i="7"/>
  <c r="D341" i="7"/>
  <c r="D340" i="7"/>
  <c r="D339" i="7"/>
  <c r="D338" i="7"/>
  <c r="D337" i="7"/>
  <c r="D336" i="7"/>
  <c r="D335" i="7"/>
  <c r="D334" i="7"/>
  <c r="D333" i="7"/>
  <c r="D332" i="7"/>
  <c r="D331" i="7"/>
  <c r="D330" i="7"/>
  <c r="D329" i="7"/>
  <c r="D328" i="7"/>
  <c r="D327" i="7"/>
  <c r="D326" i="7"/>
  <c r="D325" i="7"/>
  <c r="D324" i="7"/>
  <c r="D323" i="7"/>
  <c r="D322" i="7"/>
  <c r="D321" i="7"/>
  <c r="D320" i="7"/>
  <c r="D319" i="7"/>
  <c r="D318" i="7"/>
  <c r="D317" i="7"/>
  <c r="D316" i="7"/>
  <c r="D315" i="7"/>
  <c r="D314" i="7"/>
  <c r="D313" i="7"/>
  <c r="D312" i="7"/>
  <c r="D311" i="7"/>
  <c r="D310" i="7"/>
  <c r="D309" i="7"/>
  <c r="D308" i="7"/>
  <c r="D307" i="7"/>
  <c r="D306" i="7"/>
  <c r="D305" i="7"/>
  <c r="D304" i="7"/>
  <c r="D303" i="7"/>
  <c r="D302" i="7"/>
  <c r="D301" i="7"/>
  <c r="D300" i="7"/>
  <c r="D299" i="7"/>
  <c r="D298" i="7"/>
  <c r="D297" i="7"/>
  <c r="D296" i="7"/>
  <c r="D295" i="7"/>
  <c r="D294" i="7"/>
  <c r="D293" i="7"/>
  <c r="D292" i="7"/>
  <c r="D291" i="7"/>
  <c r="D290" i="7"/>
  <c r="D289" i="7"/>
  <c r="D288" i="7"/>
  <c r="D287" i="7"/>
  <c r="D286" i="7"/>
  <c r="D285" i="7"/>
  <c r="D284" i="7"/>
  <c r="D283" i="7"/>
  <c r="D282" i="7"/>
  <c r="D281" i="7"/>
  <c r="D280" i="7"/>
  <c r="D279" i="7"/>
  <c r="D278" i="7"/>
  <c r="D277" i="7"/>
  <c r="D276" i="7"/>
  <c r="D275" i="7"/>
  <c r="D274" i="7"/>
  <c r="D273" i="7"/>
  <c r="D272" i="7"/>
  <c r="D271" i="7"/>
  <c r="D270" i="7"/>
  <c r="D269" i="7"/>
  <c r="D268" i="7"/>
  <c r="D267" i="7"/>
  <c r="D266" i="7"/>
  <c r="D265" i="7"/>
  <c r="D264" i="7"/>
  <c r="D263" i="7"/>
  <c r="D262" i="7"/>
  <c r="D261" i="7"/>
  <c r="D260" i="7"/>
  <c r="D259" i="7"/>
  <c r="D258" i="7"/>
  <c r="D257" i="7"/>
  <c r="D256" i="7"/>
  <c r="D255" i="7"/>
  <c r="D254" i="7"/>
  <c r="D253" i="7"/>
  <c r="D252" i="7"/>
  <c r="D251" i="7"/>
  <c r="D250" i="7"/>
  <c r="D249" i="7"/>
  <c r="D248" i="7"/>
  <c r="D247" i="7"/>
  <c r="D246" i="7"/>
  <c r="D245" i="7"/>
  <c r="D244" i="7"/>
  <c r="D243" i="7"/>
  <c r="D242" i="7"/>
  <c r="D241" i="7"/>
  <c r="D240" i="7"/>
  <c r="D239" i="7"/>
  <c r="D238" i="7"/>
  <c r="D237" i="7"/>
  <c r="D236" i="7"/>
  <c r="D235" i="7"/>
  <c r="D234" i="7"/>
  <c r="D233" i="7"/>
  <c r="D232" i="7"/>
  <c r="D231" i="7"/>
  <c r="D230" i="7"/>
  <c r="D229" i="7"/>
  <c r="D228" i="7"/>
  <c r="D227" i="7"/>
  <c r="D226" i="7"/>
  <c r="D225" i="7"/>
  <c r="D224" i="7"/>
  <c r="D223" i="7"/>
  <c r="D222" i="7"/>
  <c r="D221" i="7"/>
  <c r="D220" i="7"/>
  <c r="D219" i="7"/>
  <c r="D218" i="7"/>
  <c r="D217" i="7"/>
  <c r="D216" i="7"/>
  <c r="D215" i="7"/>
  <c r="D214" i="7"/>
  <c r="D213" i="7"/>
  <c r="D212" i="7"/>
  <c r="D211" i="7"/>
  <c r="D210" i="7"/>
  <c r="D209" i="7"/>
  <c r="D208" i="7"/>
  <c r="D207" i="7"/>
  <c r="D206" i="7"/>
  <c r="D205" i="7"/>
  <c r="D204" i="7"/>
  <c r="D203" i="7"/>
  <c r="D202" i="7"/>
  <c r="D201" i="7"/>
  <c r="D200" i="7"/>
  <c r="D199" i="7"/>
  <c r="D198" i="7"/>
  <c r="D197" i="7"/>
  <c r="D196" i="7"/>
  <c r="D195" i="7"/>
  <c r="D194" i="7"/>
  <c r="D193" i="7"/>
  <c r="D192" i="7"/>
  <c r="D191" i="7"/>
  <c r="D190" i="7"/>
  <c r="D189" i="7"/>
  <c r="D188" i="7"/>
  <c r="D187" i="7"/>
  <c r="D186" i="7"/>
  <c r="D185" i="7"/>
  <c r="D184" i="7"/>
  <c r="D183" i="7"/>
  <c r="D182" i="7"/>
  <c r="D181" i="7"/>
  <c r="D180" i="7"/>
  <c r="D179" i="7"/>
  <c r="D178" i="7"/>
  <c r="D177" i="7"/>
  <c r="D176" i="7"/>
  <c r="D175" i="7"/>
  <c r="D174" i="7"/>
  <c r="D173" i="7"/>
  <c r="D172" i="7"/>
  <c r="D171" i="7"/>
  <c r="D170" i="7"/>
  <c r="D169" i="7"/>
  <c r="D168" i="7"/>
  <c r="D167" i="7"/>
  <c r="D166" i="7"/>
  <c r="D165" i="7"/>
  <c r="D164" i="7"/>
  <c r="D163" i="7"/>
  <c r="D162" i="7"/>
  <c r="D161" i="7"/>
  <c r="D160" i="7"/>
  <c r="D159" i="7"/>
  <c r="D158" i="7"/>
  <c r="D157" i="7"/>
  <c r="D156" i="7"/>
  <c r="D155" i="7"/>
  <c r="D154" i="7"/>
  <c r="D153" i="7"/>
  <c r="D152" i="7"/>
  <c r="D151" i="7"/>
  <c r="D150" i="7"/>
  <c r="D149" i="7"/>
  <c r="D148" i="7"/>
  <c r="D147" i="7"/>
  <c r="D146" i="7"/>
  <c r="D145" i="7"/>
  <c r="D144" i="7"/>
  <c r="D143" i="7"/>
  <c r="D142" i="7"/>
  <c r="D141" i="7"/>
  <c r="D140" i="7"/>
  <c r="D139" i="7"/>
  <c r="D138" i="7"/>
  <c r="D137" i="7"/>
  <c r="D136" i="7"/>
  <c r="D135" i="7"/>
  <c r="D134" i="7"/>
  <c r="D133" i="7"/>
  <c r="D132" i="7"/>
  <c r="D131" i="7"/>
  <c r="D130" i="7"/>
  <c r="D129" i="7"/>
  <c r="D128" i="7"/>
  <c r="D127" i="7"/>
  <c r="D126" i="7"/>
  <c r="D125" i="7"/>
  <c r="D124" i="7"/>
  <c r="D123" i="7"/>
  <c r="D122" i="7"/>
  <c r="D121" i="7"/>
  <c r="D120" i="7"/>
  <c r="D119" i="7"/>
  <c r="D118" i="7"/>
  <c r="D117" i="7"/>
  <c r="D116" i="7"/>
  <c r="D115" i="7"/>
  <c r="D114" i="7"/>
  <c r="D113" i="7"/>
  <c r="D112" i="7"/>
  <c r="D111" i="7"/>
  <c r="D110" i="7"/>
  <c r="D109" i="7"/>
  <c r="D108" i="7"/>
  <c r="D107" i="7"/>
  <c r="D106" i="7"/>
  <c r="D105" i="7"/>
  <c r="D104" i="7"/>
  <c r="D103" i="7"/>
  <c r="D102" i="7"/>
  <c r="D101" i="7"/>
  <c r="D100" i="7"/>
  <c r="D99" i="7"/>
  <c r="D98" i="7"/>
  <c r="D97" i="7"/>
  <c r="D96" i="7"/>
  <c r="D95" i="7"/>
  <c r="D94" i="7"/>
  <c r="D93" i="7"/>
  <c r="D92" i="7"/>
  <c r="D91" i="7"/>
  <c r="D90" i="7"/>
  <c r="D89" i="7"/>
  <c r="D88" i="7"/>
  <c r="D87" i="7"/>
  <c r="D86" i="7"/>
  <c r="D85" i="7"/>
  <c r="D84" i="7"/>
  <c r="D83" i="7"/>
  <c r="D82" i="7"/>
  <c r="D81" i="7"/>
  <c r="D80" i="7"/>
  <c r="D79" i="7"/>
  <c r="D78" i="7"/>
  <c r="D77" i="7"/>
  <c r="D76" i="7"/>
  <c r="D75" i="7"/>
  <c r="D74" i="7"/>
  <c r="D73" i="7"/>
  <c r="D72" i="7"/>
  <c r="D71" i="7"/>
  <c r="D70" i="7"/>
  <c r="D69" i="7"/>
  <c r="D68" i="7"/>
  <c r="D67" i="7"/>
  <c r="D66" i="7"/>
  <c r="D65" i="7"/>
  <c r="D64" i="7"/>
  <c r="D63" i="7"/>
  <c r="D62" i="7"/>
  <c r="D61" i="7"/>
  <c r="D60" i="7"/>
  <c r="D59" i="7"/>
  <c r="D58" i="7"/>
  <c r="D57" i="7"/>
  <c r="D56" i="7"/>
  <c r="D55" i="7"/>
  <c r="D54" i="7"/>
  <c r="D53" i="7"/>
  <c r="D52" i="7"/>
  <c r="D51" i="7"/>
  <c r="D50" i="7"/>
  <c r="D49" i="7"/>
  <c r="D48" i="7"/>
  <c r="D47" i="7"/>
  <c r="D46" i="7"/>
  <c r="D45" i="7"/>
  <c r="D44" i="7"/>
  <c r="D43" i="7"/>
  <c r="D42" i="7"/>
  <c r="D41" i="7"/>
  <c r="D40" i="7"/>
  <c r="D39" i="7"/>
  <c r="D38" i="7"/>
  <c r="D37" i="7"/>
  <c r="D36" i="7"/>
  <c r="D35" i="7"/>
  <c r="D34" i="7"/>
  <c r="D33" i="7"/>
  <c r="D32" i="7"/>
  <c r="D31" i="7"/>
  <c r="D30" i="7"/>
  <c r="D29" i="7"/>
  <c r="D27" i="7"/>
  <c r="D26" i="7"/>
  <c r="D25" i="7"/>
  <c r="D24" i="7"/>
  <c r="D23" i="7"/>
  <c r="W21" i="15" s="1"/>
  <c r="D22" i="7"/>
  <c r="W20" i="15" s="1"/>
  <c r="D21" i="7"/>
  <c r="W19" i="15" s="1"/>
  <c r="D20" i="7"/>
  <c r="W18" i="15" s="1"/>
  <c r="D19" i="7"/>
  <c r="W17" i="15" s="1"/>
  <c r="D18" i="7"/>
  <c r="W16" i="15" s="1"/>
  <c r="D17" i="7"/>
  <c r="W15" i="15" s="1"/>
  <c r="D16" i="7"/>
  <c r="W14" i="15" s="1"/>
  <c r="D15" i="7"/>
  <c r="W13" i="15" s="1"/>
  <c r="D14" i="7"/>
  <c r="W12" i="15" s="1"/>
  <c r="D13" i="7"/>
  <c r="W11" i="15" s="1"/>
  <c r="D12" i="7"/>
  <c r="W10" i="15" s="1"/>
  <c r="D11" i="7"/>
  <c r="W9" i="15" s="1"/>
  <c r="D10" i="7"/>
  <c r="W8" i="15" s="1"/>
  <c r="D9" i="7"/>
  <c r="W7" i="15" s="1"/>
  <c r="D8" i="7"/>
  <c r="W6" i="15" s="1"/>
  <c r="D7" i="7"/>
  <c r="W5" i="15" s="1"/>
  <c r="D6" i="7"/>
  <c r="W4" i="15" s="1"/>
  <c r="F98" i="13"/>
  <c r="F97" i="13"/>
  <c r="F96" i="13"/>
  <c r="F95" i="13"/>
  <c r="F94" i="13"/>
  <c r="F93" i="13"/>
  <c r="F92" i="13"/>
  <c r="F91" i="13"/>
  <c r="F90" i="13"/>
  <c r="F89" i="13"/>
  <c r="F88" i="13"/>
  <c r="F87" i="13"/>
  <c r="F86" i="13"/>
  <c r="F85" i="13"/>
  <c r="F84" i="13"/>
  <c r="F83" i="13"/>
  <c r="F82" i="13"/>
  <c r="F81" i="13"/>
  <c r="F80" i="13"/>
  <c r="F79" i="13"/>
  <c r="F78" i="13"/>
  <c r="F77" i="13"/>
  <c r="F76" i="13"/>
  <c r="F75" i="13"/>
  <c r="F74" i="13"/>
  <c r="F73" i="13"/>
  <c r="F72" i="13"/>
  <c r="F71" i="13"/>
  <c r="F70" i="13"/>
  <c r="F69" i="13"/>
  <c r="F68" i="13"/>
  <c r="F67" i="13"/>
  <c r="F66" i="13"/>
  <c r="F65" i="13"/>
  <c r="F64" i="13"/>
  <c r="F63" i="13"/>
  <c r="F62" i="13"/>
  <c r="F61" i="13"/>
  <c r="F60" i="13"/>
  <c r="F59" i="13"/>
  <c r="F58" i="13"/>
  <c r="F57" i="13"/>
  <c r="F56" i="13"/>
  <c r="F55" i="13"/>
  <c r="F54" i="13"/>
  <c r="F53" i="13"/>
  <c r="F52" i="13"/>
  <c r="F51" i="13"/>
  <c r="F50" i="13"/>
  <c r="F49" i="13"/>
  <c r="F48" i="13"/>
  <c r="F47" i="13"/>
  <c r="F46" i="13"/>
  <c r="F45" i="13"/>
  <c r="F44" i="13"/>
  <c r="F43" i="13"/>
  <c r="F42" i="13"/>
  <c r="F41" i="13"/>
  <c r="F40" i="13"/>
  <c r="F39" i="13"/>
  <c r="F38" i="13"/>
  <c r="F37" i="13"/>
  <c r="F36" i="13"/>
  <c r="F35" i="13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AI97" i="15"/>
  <c r="AI96" i="15"/>
  <c r="AI95" i="15"/>
  <c r="AI94" i="15"/>
  <c r="AI93" i="15"/>
  <c r="AI92" i="15"/>
  <c r="AI91" i="15"/>
  <c r="AI90" i="15"/>
  <c r="AI89" i="15"/>
  <c r="AI88" i="15"/>
  <c r="AI87" i="15"/>
  <c r="AI86" i="15"/>
  <c r="AI85" i="15"/>
  <c r="AI84" i="15"/>
  <c r="AI83" i="15"/>
  <c r="AI82" i="15"/>
  <c r="AI81" i="15"/>
  <c r="AI80" i="15"/>
  <c r="AI79" i="15"/>
  <c r="AI78" i="15"/>
  <c r="AI77" i="15"/>
  <c r="AI76" i="15"/>
  <c r="AI75" i="15"/>
  <c r="AI74" i="15"/>
  <c r="AI73" i="15"/>
  <c r="AI72" i="15"/>
  <c r="AI71" i="15"/>
  <c r="AI70" i="15"/>
  <c r="AI69" i="15"/>
  <c r="AI68" i="15"/>
  <c r="AI67" i="15"/>
  <c r="AI66" i="15"/>
  <c r="AI65" i="15"/>
  <c r="AI64" i="15"/>
  <c r="AI63" i="15"/>
  <c r="AI62" i="15"/>
  <c r="AI61" i="15"/>
  <c r="AI60" i="15"/>
  <c r="AI59" i="15"/>
  <c r="AI58" i="15"/>
  <c r="AI57" i="15"/>
  <c r="AI56" i="15"/>
  <c r="AI55" i="15"/>
  <c r="AI54" i="15"/>
  <c r="AI53" i="15"/>
  <c r="AI52" i="15"/>
  <c r="AI51" i="15"/>
  <c r="AI50" i="15"/>
  <c r="AI49" i="15"/>
  <c r="AI48" i="15"/>
  <c r="AI47" i="15"/>
  <c r="AI46" i="15"/>
  <c r="AI45" i="15"/>
  <c r="AI44" i="15"/>
  <c r="AI43" i="15"/>
  <c r="AI42" i="15"/>
  <c r="AI41" i="15"/>
  <c r="AI40" i="15"/>
  <c r="AI39" i="15"/>
  <c r="AI38" i="15"/>
  <c r="AI37" i="15"/>
  <c r="AI36" i="15"/>
  <c r="AI35" i="15"/>
  <c r="AI34" i="15"/>
  <c r="AI33" i="15"/>
  <c r="AI32" i="15"/>
  <c r="AI31" i="15"/>
  <c r="AI30" i="15"/>
  <c r="AI29" i="15"/>
  <c r="AI28" i="15"/>
  <c r="AI27" i="15"/>
  <c r="AI26" i="15"/>
  <c r="AI25" i="15"/>
  <c r="AI24" i="15"/>
  <c r="AI23" i="15"/>
  <c r="AI22" i="15"/>
  <c r="AI21" i="15"/>
  <c r="AI20" i="15"/>
  <c r="AI19" i="15"/>
  <c r="AI18" i="15"/>
  <c r="AI17" i="15"/>
  <c r="AI16" i="15"/>
  <c r="AI15" i="15"/>
  <c r="AI14" i="15"/>
  <c r="AI13" i="15"/>
  <c r="AI12" i="15"/>
  <c r="AI11" i="15"/>
  <c r="AI10" i="15"/>
  <c r="AI9" i="15"/>
  <c r="AI8" i="15"/>
  <c r="AI7" i="15"/>
  <c r="AI6" i="15"/>
  <c r="AI5" i="15"/>
  <c r="AI4" i="15"/>
  <c r="AH97" i="15"/>
  <c r="AH96" i="15"/>
  <c r="AH95" i="15"/>
  <c r="AH94" i="15"/>
  <c r="AH93" i="15"/>
  <c r="AH92" i="15"/>
  <c r="AH91" i="15"/>
  <c r="AH90" i="15"/>
  <c r="AH89" i="15"/>
  <c r="AH88" i="15"/>
  <c r="AH87" i="15"/>
  <c r="AH86" i="15"/>
  <c r="AH85" i="15"/>
  <c r="AH84" i="15"/>
  <c r="AH83" i="15"/>
  <c r="AH82" i="15"/>
  <c r="AH81" i="15"/>
  <c r="AH80" i="15"/>
  <c r="AH79" i="15"/>
  <c r="AH78" i="15"/>
  <c r="AH77" i="15"/>
  <c r="AH76" i="15"/>
  <c r="AH75" i="15"/>
  <c r="AH74" i="15"/>
  <c r="AH73" i="15"/>
  <c r="AH72" i="15"/>
  <c r="AH71" i="15"/>
  <c r="AH70" i="15"/>
  <c r="AH69" i="15"/>
  <c r="AH68" i="15"/>
  <c r="AH67" i="15"/>
  <c r="AH66" i="15"/>
  <c r="AH65" i="15"/>
  <c r="AH64" i="15"/>
  <c r="AH63" i="15"/>
  <c r="AH62" i="15"/>
  <c r="AH61" i="15"/>
  <c r="AH60" i="15"/>
  <c r="AH59" i="15"/>
  <c r="AH58" i="15"/>
  <c r="AH57" i="15"/>
  <c r="AH56" i="15"/>
  <c r="AH55" i="15"/>
  <c r="AH54" i="15"/>
  <c r="AH53" i="15"/>
  <c r="AH52" i="15"/>
  <c r="AH51" i="15"/>
  <c r="AH50" i="15"/>
  <c r="AH49" i="15"/>
  <c r="AH48" i="15"/>
  <c r="AH47" i="15"/>
  <c r="AH46" i="15"/>
  <c r="AH45" i="15"/>
  <c r="AH44" i="15"/>
  <c r="AH43" i="15"/>
  <c r="AH42" i="15"/>
  <c r="AH41" i="15"/>
  <c r="AH40" i="15"/>
  <c r="AH39" i="15"/>
  <c r="AH38" i="15"/>
  <c r="AH37" i="15"/>
  <c r="AH36" i="15"/>
  <c r="AH35" i="15"/>
  <c r="AH34" i="15"/>
  <c r="AH33" i="15"/>
  <c r="AH32" i="15"/>
  <c r="AH31" i="15"/>
  <c r="AH30" i="15"/>
  <c r="AH29" i="15"/>
  <c r="AH28" i="15"/>
  <c r="AH27" i="15"/>
  <c r="AH26" i="15"/>
  <c r="AH25" i="15"/>
  <c r="AH24" i="15"/>
  <c r="AH23" i="15"/>
  <c r="AH22" i="15"/>
  <c r="AH21" i="15"/>
  <c r="AH20" i="15"/>
  <c r="AH19" i="15"/>
  <c r="AH18" i="15"/>
  <c r="AH17" i="15"/>
  <c r="AH16" i="15"/>
  <c r="AH15" i="15"/>
  <c r="AH14" i="15"/>
  <c r="AH13" i="15"/>
  <c r="AH12" i="15"/>
  <c r="AH11" i="15"/>
  <c r="AH10" i="15"/>
  <c r="AH9" i="15"/>
  <c r="AH8" i="15"/>
  <c r="AH7" i="15"/>
  <c r="AH6" i="15"/>
  <c r="AH5" i="15"/>
  <c r="AH4" i="15"/>
  <c r="AB998" i="15"/>
  <c r="AB997" i="15"/>
  <c r="AB996" i="15"/>
  <c r="AB995" i="15"/>
  <c r="AB994" i="15"/>
  <c r="AB993" i="15"/>
  <c r="AB992" i="15"/>
  <c r="AB991" i="15"/>
  <c r="AB990" i="15"/>
  <c r="AB989" i="15"/>
  <c r="AB988" i="15"/>
  <c r="AB987" i="15"/>
  <c r="AB986" i="15"/>
  <c r="AB985" i="15"/>
  <c r="AB984" i="15"/>
  <c r="AB983" i="15"/>
  <c r="AB982" i="15"/>
  <c r="AB981" i="15"/>
  <c r="AB980" i="15"/>
  <c r="AB979" i="15"/>
  <c r="AB978" i="15"/>
  <c r="AB977" i="15"/>
  <c r="AB976" i="15"/>
  <c r="AB975" i="15"/>
  <c r="AB974" i="15"/>
  <c r="AB973" i="15"/>
  <c r="AB972" i="15"/>
  <c r="AB971" i="15"/>
  <c r="AB970" i="15"/>
  <c r="AB969" i="15"/>
  <c r="AB968" i="15"/>
  <c r="AB967" i="15"/>
  <c r="AB966" i="15"/>
  <c r="AB965" i="15"/>
  <c r="AB964" i="15"/>
  <c r="AB963" i="15"/>
  <c r="AB962" i="15"/>
  <c r="AB961" i="15"/>
  <c r="AB960" i="15"/>
  <c r="AB959" i="15"/>
  <c r="AB958" i="15"/>
  <c r="AB957" i="15"/>
  <c r="AB956" i="15"/>
  <c r="AB955" i="15"/>
  <c r="AB954" i="15"/>
  <c r="AB953" i="15"/>
  <c r="AB952" i="15"/>
  <c r="AB951" i="15"/>
  <c r="AB950" i="15"/>
  <c r="AB949" i="15"/>
  <c r="AB948" i="15"/>
  <c r="AB947" i="15"/>
  <c r="AB946" i="15"/>
  <c r="AB945" i="15"/>
  <c r="AB944" i="15"/>
  <c r="AB943" i="15"/>
  <c r="AB942" i="15"/>
  <c r="AB941" i="15"/>
  <c r="AB940" i="15"/>
  <c r="AB939" i="15"/>
  <c r="AB938" i="15"/>
  <c r="AB937" i="15"/>
  <c r="AB936" i="15"/>
  <c r="AB935" i="15"/>
  <c r="AB934" i="15"/>
  <c r="AB933" i="15"/>
  <c r="AB932" i="15"/>
  <c r="AB931" i="15"/>
  <c r="AB930" i="15"/>
  <c r="AB929" i="15"/>
  <c r="AB928" i="15"/>
  <c r="AB927" i="15"/>
  <c r="AB926" i="15"/>
  <c r="AB925" i="15"/>
  <c r="AB924" i="15"/>
  <c r="AB923" i="15"/>
  <c r="AB922" i="15"/>
  <c r="AB921" i="15"/>
  <c r="AB920" i="15"/>
  <c r="AB919" i="15"/>
  <c r="AB918" i="15"/>
  <c r="AB917" i="15"/>
  <c r="AB916" i="15"/>
  <c r="AB915" i="15"/>
  <c r="AB914" i="15"/>
  <c r="AB913" i="15"/>
  <c r="AB912" i="15"/>
  <c r="AB911" i="15"/>
  <c r="AB910" i="15"/>
  <c r="AB909" i="15"/>
  <c r="AB908" i="15"/>
  <c r="AB907" i="15"/>
  <c r="AB906" i="15"/>
  <c r="AB905" i="15"/>
  <c r="AB904" i="15"/>
  <c r="AB903" i="15"/>
  <c r="AB902" i="15"/>
  <c r="AB901" i="15"/>
  <c r="AB900" i="15"/>
  <c r="AB899" i="15"/>
  <c r="AB898" i="15"/>
  <c r="AB897" i="15"/>
  <c r="AB896" i="15"/>
  <c r="AB895" i="15"/>
  <c r="AB894" i="15"/>
  <c r="AB893" i="15"/>
  <c r="AB892" i="15"/>
  <c r="AB891" i="15"/>
  <c r="AB890" i="15"/>
  <c r="AB889" i="15"/>
  <c r="AB888" i="15"/>
  <c r="AB887" i="15"/>
  <c r="AB886" i="15"/>
  <c r="AB885" i="15"/>
  <c r="AB884" i="15"/>
  <c r="AB883" i="15"/>
  <c r="AB882" i="15"/>
  <c r="AB881" i="15"/>
  <c r="AB880" i="15"/>
  <c r="AB879" i="15"/>
  <c r="AB878" i="15"/>
  <c r="AB877" i="15"/>
  <c r="AB876" i="15"/>
  <c r="AB875" i="15"/>
  <c r="AB874" i="15"/>
  <c r="AB873" i="15"/>
  <c r="AB872" i="15"/>
  <c r="AB871" i="15"/>
  <c r="AB870" i="15"/>
  <c r="AB869" i="15"/>
  <c r="AB868" i="15"/>
  <c r="AB867" i="15"/>
  <c r="AB866" i="15"/>
  <c r="AB865" i="15"/>
  <c r="AB864" i="15"/>
  <c r="AB863" i="15"/>
  <c r="AB862" i="15"/>
  <c r="AB861" i="15"/>
  <c r="AB860" i="15"/>
  <c r="AB859" i="15"/>
  <c r="AB858" i="15"/>
  <c r="AB857" i="15"/>
  <c r="AB856" i="15"/>
  <c r="AB855" i="15"/>
  <c r="AB854" i="15"/>
  <c r="AB853" i="15"/>
  <c r="AB852" i="15"/>
  <c r="AB851" i="15"/>
  <c r="AB850" i="15"/>
  <c r="AB849" i="15"/>
  <c r="AB848" i="15"/>
  <c r="AB847" i="15"/>
  <c r="AB846" i="15"/>
  <c r="AB845" i="15"/>
  <c r="AB844" i="15"/>
  <c r="AB843" i="15"/>
  <c r="AB842" i="15"/>
  <c r="AB841" i="15"/>
  <c r="AB840" i="15"/>
  <c r="AB839" i="15"/>
  <c r="AB838" i="15"/>
  <c r="AB837" i="15"/>
  <c r="AB836" i="15"/>
  <c r="AB835" i="15"/>
  <c r="AB834" i="15"/>
  <c r="AB833" i="15"/>
  <c r="AB832" i="15"/>
  <c r="AB831" i="15"/>
  <c r="AB830" i="15"/>
  <c r="AB829" i="15"/>
  <c r="AB828" i="15"/>
  <c r="AB827" i="15"/>
  <c r="AB826" i="15"/>
  <c r="AB825" i="15"/>
  <c r="AB824" i="15"/>
  <c r="AB823" i="15"/>
  <c r="AB822" i="15"/>
  <c r="AB821" i="15"/>
  <c r="AB820" i="15"/>
  <c r="AB819" i="15"/>
  <c r="AB818" i="15"/>
  <c r="AB817" i="15"/>
  <c r="AB816" i="15"/>
  <c r="AB815" i="15"/>
  <c r="AB814" i="15"/>
  <c r="AB813" i="15"/>
  <c r="AB812" i="15"/>
  <c r="AB811" i="15"/>
  <c r="AB810" i="15"/>
  <c r="AB809" i="15"/>
  <c r="AB808" i="15"/>
  <c r="AB807" i="15"/>
  <c r="AB806" i="15"/>
  <c r="AB805" i="15"/>
  <c r="AB804" i="15"/>
  <c r="AB803" i="15"/>
  <c r="AB802" i="15"/>
  <c r="AB801" i="15"/>
  <c r="AB800" i="15"/>
  <c r="AB799" i="15"/>
  <c r="AB798" i="15"/>
  <c r="AB797" i="15"/>
  <c r="AB796" i="15"/>
  <c r="AB795" i="15"/>
  <c r="AB794" i="15"/>
  <c r="AB793" i="15"/>
  <c r="AB792" i="15"/>
  <c r="AB791" i="15"/>
  <c r="AB790" i="15"/>
  <c r="AB789" i="15"/>
  <c r="AB788" i="15"/>
  <c r="AB787" i="15"/>
  <c r="AB786" i="15"/>
  <c r="AB785" i="15"/>
  <c r="AB784" i="15"/>
  <c r="AB783" i="15"/>
  <c r="AB782" i="15"/>
  <c r="AB781" i="15"/>
  <c r="AB780" i="15"/>
  <c r="AB779" i="15"/>
  <c r="AB778" i="15"/>
  <c r="AB777" i="15"/>
  <c r="AB776" i="15"/>
  <c r="AB775" i="15"/>
  <c r="AB774" i="15"/>
  <c r="AB773" i="15"/>
  <c r="AB772" i="15"/>
  <c r="AB771" i="15"/>
  <c r="AB770" i="15"/>
  <c r="AB769" i="15"/>
  <c r="AB768" i="15"/>
  <c r="AB767" i="15"/>
  <c r="AB766" i="15"/>
  <c r="AB765" i="15"/>
  <c r="AB764" i="15"/>
  <c r="AB763" i="15"/>
  <c r="AB762" i="15"/>
  <c r="AB761" i="15"/>
  <c r="AB760" i="15"/>
  <c r="AB759" i="15"/>
  <c r="AB758" i="15"/>
  <c r="AB757" i="15"/>
  <c r="AB756" i="15"/>
  <c r="AB755" i="15"/>
  <c r="AB754" i="15"/>
  <c r="AB753" i="15"/>
  <c r="AB752" i="15"/>
  <c r="AB751" i="15"/>
  <c r="AB750" i="15"/>
  <c r="AB749" i="15"/>
  <c r="AB748" i="15"/>
  <c r="AB747" i="15"/>
  <c r="AB746" i="15"/>
  <c r="AB745" i="15"/>
  <c r="AB744" i="15"/>
  <c r="AB743" i="15"/>
  <c r="AB742" i="15"/>
  <c r="AB741" i="15"/>
  <c r="AB740" i="15"/>
  <c r="AB739" i="15"/>
  <c r="AB738" i="15"/>
  <c r="AB737" i="15"/>
  <c r="AB736" i="15"/>
  <c r="AB735" i="15"/>
  <c r="AB734" i="15"/>
  <c r="AB733" i="15"/>
  <c r="AB732" i="15"/>
  <c r="AB731" i="15"/>
  <c r="AB730" i="15"/>
  <c r="AB729" i="15"/>
  <c r="AB728" i="15"/>
  <c r="AB727" i="15"/>
  <c r="AB726" i="15"/>
  <c r="AB725" i="15"/>
  <c r="AB724" i="15"/>
  <c r="AB723" i="15"/>
  <c r="AB722" i="15"/>
  <c r="AB721" i="15"/>
  <c r="AB720" i="15"/>
  <c r="AB719" i="15"/>
  <c r="AB718" i="15"/>
  <c r="AB717" i="15"/>
  <c r="AB716" i="15"/>
  <c r="AB715" i="15"/>
  <c r="AB714" i="15"/>
  <c r="AB713" i="15"/>
  <c r="AB712" i="15"/>
  <c r="AB711" i="15"/>
  <c r="AB710" i="15"/>
  <c r="AB709" i="15"/>
  <c r="AB708" i="15"/>
  <c r="AB707" i="15"/>
  <c r="AB706" i="15"/>
  <c r="AB705" i="15"/>
  <c r="AB704" i="15"/>
  <c r="AB703" i="15"/>
  <c r="AB702" i="15"/>
  <c r="AB701" i="15"/>
  <c r="AB700" i="15"/>
  <c r="AB699" i="15"/>
  <c r="AB698" i="15"/>
  <c r="AB697" i="15"/>
  <c r="AB696" i="15"/>
  <c r="AB695" i="15"/>
  <c r="AB694" i="15"/>
  <c r="AB693" i="15"/>
  <c r="AB692" i="15"/>
  <c r="AB691" i="15"/>
  <c r="AB690" i="15"/>
  <c r="AB689" i="15"/>
  <c r="AB688" i="15"/>
  <c r="AB687" i="15"/>
  <c r="AB686" i="15"/>
  <c r="AB685" i="15"/>
  <c r="AB684" i="15"/>
  <c r="AB683" i="15"/>
  <c r="AB682" i="15"/>
  <c r="AB681" i="15"/>
  <c r="AB680" i="15"/>
  <c r="AB679" i="15"/>
  <c r="AB678" i="15"/>
  <c r="AB677" i="15"/>
  <c r="AB676" i="15"/>
  <c r="AB675" i="15"/>
  <c r="AB674" i="15"/>
  <c r="AB673" i="15"/>
  <c r="AB672" i="15"/>
  <c r="AB671" i="15"/>
  <c r="AB670" i="15"/>
  <c r="AB669" i="15"/>
  <c r="AB668" i="15"/>
  <c r="AB667" i="15"/>
  <c r="AB666" i="15"/>
  <c r="AB665" i="15"/>
  <c r="AB664" i="15"/>
  <c r="AB663" i="15"/>
  <c r="AB662" i="15"/>
  <c r="AB661" i="15"/>
  <c r="AB660" i="15"/>
  <c r="AB659" i="15"/>
  <c r="AB658" i="15"/>
  <c r="AB657" i="15"/>
  <c r="AB656" i="15"/>
  <c r="AB655" i="15"/>
  <c r="AB654" i="15"/>
  <c r="AB653" i="15"/>
  <c r="AB652" i="15"/>
  <c r="AB651" i="15"/>
  <c r="AB650" i="15"/>
  <c r="AB649" i="15"/>
  <c r="AB648" i="15"/>
  <c r="AB647" i="15"/>
  <c r="AB646" i="15"/>
  <c r="AB645" i="15"/>
  <c r="AB644" i="15"/>
  <c r="AB643" i="15"/>
  <c r="AB642" i="15"/>
  <c r="AB641" i="15"/>
  <c r="AB640" i="15"/>
  <c r="AB639" i="15"/>
  <c r="AB638" i="15"/>
  <c r="AB637" i="15"/>
  <c r="AB636" i="15"/>
  <c r="AB635" i="15"/>
  <c r="AB634" i="15"/>
  <c r="AB633" i="15"/>
  <c r="AB632" i="15"/>
  <c r="AB631" i="15"/>
  <c r="AB630" i="15"/>
  <c r="AB629" i="15"/>
  <c r="AB628" i="15"/>
  <c r="AB627" i="15"/>
  <c r="AB626" i="15"/>
  <c r="AB625" i="15"/>
  <c r="AB624" i="15"/>
  <c r="AB623" i="15"/>
  <c r="AB622" i="15"/>
  <c r="AB621" i="15"/>
  <c r="AB620" i="15"/>
  <c r="AB619" i="15"/>
  <c r="AB618" i="15"/>
  <c r="AB617" i="15"/>
  <c r="AB616" i="15"/>
  <c r="AB615" i="15"/>
  <c r="AB614" i="15"/>
  <c r="AB613" i="15"/>
  <c r="AB612" i="15"/>
  <c r="AB611" i="15"/>
  <c r="AB610" i="15"/>
  <c r="AB609" i="15"/>
  <c r="AB608" i="15"/>
  <c r="AB607" i="15"/>
  <c r="AB606" i="15"/>
  <c r="AB605" i="15"/>
  <c r="AB604" i="15"/>
  <c r="AB603" i="15"/>
  <c r="AB602" i="15"/>
  <c r="AB601" i="15"/>
  <c r="AB600" i="15"/>
  <c r="AB599" i="15"/>
  <c r="AB598" i="15"/>
  <c r="AB597" i="15"/>
  <c r="AB596" i="15"/>
  <c r="AB595" i="15"/>
  <c r="AB594" i="15"/>
  <c r="AB593" i="15"/>
  <c r="AB592" i="15"/>
  <c r="AB591" i="15"/>
  <c r="AB590" i="15"/>
  <c r="AB589" i="15"/>
  <c r="AB588" i="15"/>
  <c r="AB587" i="15"/>
  <c r="AB586" i="15"/>
  <c r="AB585" i="15"/>
  <c r="AB584" i="15"/>
  <c r="AB583" i="15"/>
  <c r="AB582" i="15"/>
  <c r="AB581" i="15"/>
  <c r="AB580" i="15"/>
  <c r="AB579" i="15"/>
  <c r="AB578" i="15"/>
  <c r="AB577" i="15"/>
  <c r="AB576" i="15"/>
  <c r="AB575" i="15"/>
  <c r="AB574" i="15"/>
  <c r="AB573" i="15"/>
  <c r="AB572" i="15"/>
  <c r="AB571" i="15"/>
  <c r="AB570" i="15"/>
  <c r="AB569" i="15"/>
  <c r="AB568" i="15"/>
  <c r="AB567" i="15"/>
  <c r="AB566" i="15"/>
  <c r="AB565" i="15"/>
  <c r="AB564" i="15"/>
  <c r="AB563" i="15"/>
  <c r="AB562" i="15"/>
  <c r="AB561" i="15"/>
  <c r="AB560" i="15"/>
  <c r="AB559" i="15"/>
  <c r="AB558" i="15"/>
  <c r="AB557" i="15"/>
  <c r="AB556" i="15"/>
  <c r="AB555" i="15"/>
  <c r="AB554" i="15"/>
  <c r="AB553" i="15"/>
  <c r="AB552" i="15"/>
  <c r="AB551" i="15"/>
  <c r="AB550" i="15"/>
  <c r="AB549" i="15"/>
  <c r="AB548" i="15"/>
  <c r="AB547" i="15"/>
  <c r="AB546" i="15"/>
  <c r="AB545" i="15"/>
  <c r="AB544" i="15"/>
  <c r="AB543" i="15"/>
  <c r="AB542" i="15"/>
  <c r="AB541" i="15"/>
  <c r="AB540" i="15"/>
  <c r="AB539" i="15"/>
  <c r="AB538" i="15"/>
  <c r="AB537" i="15"/>
  <c r="AB536" i="15"/>
  <c r="AB535" i="15"/>
  <c r="AB534" i="15"/>
  <c r="AB533" i="15"/>
  <c r="AB532" i="15"/>
  <c r="AB531" i="15"/>
  <c r="AB530" i="15"/>
  <c r="AB529" i="15"/>
  <c r="AB528" i="15"/>
  <c r="AB527" i="15"/>
  <c r="AB526" i="15"/>
  <c r="AB525" i="15"/>
  <c r="AB524" i="15"/>
  <c r="AB523" i="15"/>
  <c r="AB522" i="15"/>
  <c r="AB521" i="15"/>
  <c r="AB520" i="15"/>
  <c r="AB519" i="15"/>
  <c r="AB518" i="15"/>
  <c r="AB517" i="15"/>
  <c r="AB516" i="15"/>
  <c r="AB515" i="15"/>
  <c r="AB514" i="15"/>
  <c r="AB513" i="15"/>
  <c r="AB512" i="15"/>
  <c r="AB511" i="15"/>
  <c r="AB510" i="15"/>
  <c r="AB509" i="15"/>
  <c r="AB508" i="15"/>
  <c r="AB507" i="15"/>
  <c r="AB506" i="15"/>
  <c r="AB505" i="15"/>
  <c r="AB504" i="15"/>
  <c r="AB503" i="15"/>
  <c r="AB502" i="15"/>
  <c r="AB501" i="15"/>
  <c r="AB500" i="15"/>
  <c r="AB499" i="15"/>
  <c r="AB498" i="15"/>
  <c r="AB497" i="15"/>
  <c r="AB496" i="15"/>
  <c r="AB495" i="15"/>
  <c r="AB494" i="15"/>
  <c r="AB493" i="15"/>
  <c r="AB492" i="15"/>
  <c r="AB491" i="15"/>
  <c r="AB490" i="15"/>
  <c r="AB489" i="15"/>
  <c r="AB488" i="15"/>
  <c r="AB487" i="15"/>
  <c r="AB486" i="15"/>
  <c r="AB485" i="15"/>
  <c r="AB484" i="15"/>
  <c r="AB483" i="15"/>
  <c r="AB482" i="15"/>
  <c r="AB481" i="15"/>
  <c r="AB480" i="15"/>
  <c r="AB479" i="15"/>
  <c r="AB478" i="15"/>
  <c r="AB477" i="15"/>
  <c r="AB476" i="15"/>
  <c r="AB475" i="15"/>
  <c r="AB474" i="15"/>
  <c r="AB473" i="15"/>
  <c r="AB472" i="15"/>
  <c r="AB471" i="15"/>
  <c r="AB470" i="15"/>
  <c r="AB469" i="15"/>
  <c r="AB468" i="15"/>
  <c r="AB467" i="15"/>
  <c r="AB466" i="15"/>
  <c r="AB465" i="15"/>
  <c r="AB464" i="15"/>
  <c r="AB463" i="15"/>
  <c r="AB462" i="15"/>
  <c r="AB461" i="15"/>
  <c r="AB460" i="15"/>
  <c r="AB459" i="15"/>
  <c r="AB458" i="15"/>
  <c r="AB457" i="15"/>
  <c r="AB456" i="15"/>
  <c r="AB455" i="15"/>
  <c r="AB454" i="15"/>
  <c r="AB453" i="15"/>
  <c r="AB452" i="15"/>
  <c r="AB451" i="15"/>
  <c r="AB450" i="15"/>
  <c r="AB449" i="15"/>
  <c r="AB448" i="15"/>
  <c r="AB447" i="15"/>
  <c r="AB446" i="15"/>
  <c r="AB445" i="15"/>
  <c r="AB444" i="15"/>
  <c r="AB443" i="15"/>
  <c r="AB442" i="15"/>
  <c r="AB441" i="15"/>
  <c r="AB440" i="15"/>
  <c r="AB439" i="15"/>
  <c r="AB438" i="15"/>
  <c r="AB437" i="15"/>
  <c r="AB436" i="15"/>
  <c r="AB435" i="15"/>
  <c r="AB434" i="15"/>
  <c r="AB433" i="15"/>
  <c r="AB432" i="15"/>
  <c r="AB431" i="15"/>
  <c r="AB430" i="15"/>
  <c r="AB429" i="15"/>
  <c r="AB428" i="15"/>
  <c r="AB427" i="15"/>
  <c r="AB426" i="15"/>
  <c r="AB425" i="15"/>
  <c r="AB424" i="15"/>
  <c r="AB423" i="15"/>
  <c r="AB422" i="15"/>
  <c r="AB421" i="15"/>
  <c r="AB420" i="15"/>
  <c r="AB419" i="15"/>
  <c r="AB418" i="15"/>
  <c r="AB417" i="15"/>
  <c r="AB416" i="15"/>
  <c r="AB415" i="15"/>
  <c r="AB414" i="15"/>
  <c r="AB413" i="15"/>
  <c r="AB412" i="15"/>
  <c r="AB411" i="15"/>
  <c r="AB410" i="15"/>
  <c r="AB409" i="15"/>
  <c r="AB408" i="15"/>
  <c r="AB407" i="15"/>
  <c r="AB406" i="15"/>
  <c r="AB405" i="15"/>
  <c r="AB404" i="15"/>
  <c r="AB403" i="15"/>
  <c r="AB402" i="15"/>
  <c r="AB401" i="15"/>
  <c r="AB400" i="15"/>
  <c r="AB399" i="15"/>
  <c r="AB398" i="15"/>
  <c r="AB397" i="15"/>
  <c r="AB396" i="15"/>
  <c r="AB395" i="15"/>
  <c r="AB394" i="15"/>
  <c r="AB393" i="15"/>
  <c r="AB392" i="15"/>
  <c r="AB391" i="15"/>
  <c r="AB390" i="15"/>
  <c r="AB389" i="15"/>
  <c r="AB388" i="15"/>
  <c r="AB387" i="15"/>
  <c r="AB386" i="15"/>
  <c r="AB385" i="15"/>
  <c r="AB384" i="15"/>
  <c r="AB383" i="15"/>
  <c r="AB382" i="15"/>
  <c r="AB381" i="15"/>
  <c r="AB380" i="15"/>
  <c r="AB379" i="15"/>
  <c r="AB378" i="15"/>
  <c r="AB377" i="15"/>
  <c r="AB376" i="15"/>
  <c r="AB375" i="15"/>
  <c r="AB374" i="15"/>
  <c r="AB373" i="15"/>
  <c r="AB372" i="15"/>
  <c r="AB371" i="15"/>
  <c r="AB370" i="15"/>
  <c r="AB369" i="15"/>
  <c r="AB368" i="15"/>
  <c r="AB367" i="15"/>
  <c r="AB366" i="15"/>
  <c r="AB365" i="15"/>
  <c r="AB364" i="15"/>
  <c r="AB363" i="15"/>
  <c r="AB362" i="15"/>
  <c r="AB361" i="15"/>
  <c r="AB360" i="15"/>
  <c r="AB359" i="15"/>
  <c r="AB358" i="15"/>
  <c r="AB357" i="15"/>
  <c r="AB356" i="15"/>
  <c r="AB355" i="15"/>
  <c r="AB354" i="15"/>
  <c r="AB353" i="15"/>
  <c r="AB352" i="15"/>
  <c r="AB351" i="15"/>
  <c r="AB350" i="15"/>
  <c r="AB349" i="15"/>
  <c r="AB348" i="15"/>
  <c r="AB347" i="15"/>
  <c r="AB346" i="15"/>
  <c r="AB345" i="15"/>
  <c r="AB344" i="15"/>
  <c r="AB343" i="15"/>
  <c r="AB342" i="15"/>
  <c r="AB341" i="15"/>
  <c r="AB340" i="15"/>
  <c r="AB339" i="15"/>
  <c r="AB338" i="15"/>
  <c r="AB337" i="15"/>
  <c r="AB336" i="15"/>
  <c r="AB335" i="15"/>
  <c r="AB334" i="15"/>
  <c r="AB333" i="15"/>
  <c r="AB332" i="15"/>
  <c r="AB331" i="15"/>
  <c r="AB330" i="15"/>
  <c r="AB329" i="15"/>
  <c r="AB328" i="15"/>
  <c r="AB327" i="15"/>
  <c r="AB326" i="15"/>
  <c r="AB325" i="15"/>
  <c r="AB324" i="15"/>
  <c r="AB323" i="15"/>
  <c r="AB322" i="15"/>
  <c r="AB321" i="15"/>
  <c r="AB320" i="15"/>
  <c r="AB319" i="15"/>
  <c r="AB318" i="15"/>
  <c r="AB317" i="15"/>
  <c r="AB316" i="15"/>
  <c r="AB315" i="15"/>
  <c r="AB314" i="15"/>
  <c r="AB313" i="15"/>
  <c r="AB312" i="15"/>
  <c r="AB311" i="15"/>
  <c r="AB310" i="15"/>
  <c r="AB309" i="15"/>
  <c r="AB308" i="15"/>
  <c r="AB307" i="15"/>
  <c r="AB306" i="15"/>
  <c r="AB305" i="15"/>
  <c r="AB304" i="15"/>
  <c r="AB303" i="15"/>
  <c r="AB302" i="15"/>
  <c r="AB301" i="15"/>
  <c r="AB300" i="15"/>
  <c r="AB299" i="15"/>
  <c r="AB298" i="15"/>
  <c r="AB297" i="15"/>
  <c r="AB296" i="15"/>
  <c r="AB295" i="15"/>
  <c r="AB294" i="15"/>
  <c r="AB293" i="15"/>
  <c r="AB292" i="15"/>
  <c r="AB291" i="15"/>
  <c r="AB290" i="15"/>
  <c r="AB289" i="15"/>
  <c r="AB288" i="15"/>
  <c r="AB287" i="15"/>
  <c r="AB286" i="15"/>
  <c r="AB285" i="15"/>
  <c r="AB284" i="15"/>
  <c r="AB283" i="15"/>
  <c r="AB282" i="15"/>
  <c r="AB281" i="15"/>
  <c r="AB280" i="15"/>
  <c r="AB279" i="15"/>
  <c r="AB278" i="15"/>
  <c r="AB277" i="15"/>
  <c r="AB276" i="15"/>
  <c r="AB275" i="15"/>
  <c r="AB274" i="15"/>
  <c r="AB273" i="15"/>
  <c r="AB272" i="15"/>
  <c r="AB271" i="15"/>
  <c r="AB270" i="15"/>
  <c r="AB269" i="15"/>
  <c r="AB268" i="15"/>
  <c r="AB267" i="15"/>
  <c r="AB266" i="15"/>
  <c r="AB265" i="15"/>
  <c r="AB264" i="15"/>
  <c r="AB263" i="15"/>
  <c r="AB262" i="15"/>
  <c r="AB261" i="15"/>
  <c r="AB260" i="15"/>
  <c r="AB259" i="15"/>
  <c r="AB258" i="15"/>
  <c r="AB257" i="15"/>
  <c r="AB256" i="15"/>
  <c r="AB255" i="15"/>
  <c r="AB254" i="15"/>
  <c r="AB253" i="15"/>
  <c r="AB252" i="15"/>
  <c r="AB251" i="15"/>
  <c r="AB250" i="15"/>
  <c r="AB249" i="15"/>
  <c r="AB248" i="15"/>
  <c r="AB247" i="15"/>
  <c r="AB246" i="15"/>
  <c r="AB245" i="15"/>
  <c r="AB244" i="15"/>
  <c r="AB243" i="15"/>
  <c r="AB242" i="15"/>
  <c r="AB241" i="15"/>
  <c r="AB240" i="15"/>
  <c r="AB239" i="15"/>
  <c r="AB238" i="15"/>
  <c r="AB237" i="15"/>
  <c r="AB236" i="15"/>
  <c r="AB235" i="15"/>
  <c r="AB234" i="15"/>
  <c r="AB233" i="15"/>
  <c r="AB232" i="15"/>
  <c r="AB231" i="15"/>
  <c r="AB230" i="15"/>
  <c r="AB229" i="15"/>
  <c r="AB228" i="15"/>
  <c r="AB227" i="15"/>
  <c r="AB226" i="15"/>
  <c r="AB225" i="15"/>
  <c r="AB224" i="15"/>
  <c r="AB223" i="15"/>
  <c r="AB222" i="15"/>
  <c r="AB221" i="15"/>
  <c r="AB220" i="15"/>
  <c r="AB219" i="15"/>
  <c r="AB218" i="15"/>
  <c r="AB217" i="15"/>
  <c r="AB216" i="15"/>
  <c r="AB215" i="15"/>
  <c r="AB214" i="15"/>
  <c r="AB213" i="15"/>
  <c r="AB212" i="15"/>
  <c r="AB211" i="15"/>
  <c r="AB210" i="15"/>
  <c r="AB209" i="15"/>
  <c r="AB208" i="15"/>
  <c r="AB207" i="15"/>
  <c r="AB206" i="15"/>
  <c r="AB205" i="15"/>
  <c r="AB204" i="15"/>
  <c r="AB203" i="15"/>
  <c r="AB202" i="15"/>
  <c r="AB201" i="15"/>
  <c r="AB200" i="15"/>
  <c r="AB199" i="15"/>
  <c r="AB198" i="15"/>
  <c r="AB197" i="15"/>
  <c r="AB196" i="15"/>
  <c r="AB195" i="15"/>
  <c r="AB194" i="15"/>
  <c r="AB193" i="15"/>
  <c r="AB192" i="15"/>
  <c r="AB191" i="15"/>
  <c r="AB190" i="15"/>
  <c r="AB189" i="15"/>
  <c r="AB188" i="15"/>
  <c r="AB187" i="15"/>
  <c r="AB186" i="15"/>
  <c r="AB185" i="15"/>
  <c r="AB184" i="15"/>
  <c r="AB183" i="15"/>
  <c r="AB182" i="15"/>
  <c r="AB181" i="15"/>
  <c r="AB180" i="15"/>
  <c r="AB179" i="15"/>
  <c r="AB178" i="15"/>
  <c r="AB177" i="15"/>
  <c r="AB176" i="15"/>
  <c r="AB175" i="15"/>
  <c r="AB174" i="15"/>
  <c r="AB173" i="15"/>
  <c r="AB172" i="15"/>
  <c r="AB171" i="15"/>
  <c r="AB170" i="15"/>
  <c r="AB169" i="15"/>
  <c r="AB168" i="15"/>
  <c r="AB167" i="15"/>
  <c r="AB166" i="15"/>
  <c r="AB165" i="15"/>
  <c r="AB164" i="15"/>
  <c r="AB163" i="15"/>
  <c r="AB162" i="15"/>
  <c r="AB161" i="15"/>
  <c r="AB160" i="15"/>
  <c r="AB159" i="15"/>
  <c r="AB158" i="15"/>
  <c r="AB157" i="15"/>
  <c r="AB156" i="15"/>
  <c r="AB155" i="15"/>
  <c r="AB154" i="15"/>
  <c r="AB153" i="15"/>
  <c r="AB152" i="15"/>
  <c r="AB151" i="15"/>
  <c r="AB150" i="15"/>
  <c r="AB149" i="15"/>
  <c r="AB148" i="15"/>
  <c r="AB147" i="15"/>
  <c r="AB146" i="15"/>
  <c r="AB145" i="15"/>
  <c r="AB144" i="15"/>
  <c r="AB143" i="15"/>
  <c r="AB142" i="15"/>
  <c r="AB141" i="15"/>
  <c r="AB140" i="15"/>
  <c r="AB139" i="15"/>
  <c r="AB138" i="15"/>
  <c r="AB137" i="15"/>
  <c r="AB136" i="15"/>
  <c r="AB135" i="15"/>
  <c r="AB134" i="15"/>
  <c r="AB133" i="15"/>
  <c r="AB132" i="15"/>
  <c r="AB131" i="15"/>
  <c r="AB130" i="15"/>
  <c r="AB129" i="15"/>
  <c r="AB128" i="15"/>
  <c r="AB127" i="15"/>
  <c r="AB126" i="15"/>
  <c r="AB125" i="15"/>
  <c r="AB124" i="15"/>
  <c r="AB123" i="15"/>
  <c r="AB122" i="15"/>
  <c r="AB121" i="15"/>
  <c r="AB120" i="15"/>
  <c r="AB119" i="15"/>
  <c r="AB118" i="15"/>
  <c r="AB117" i="15"/>
  <c r="AB116" i="15"/>
  <c r="AB115" i="15"/>
  <c r="AB114" i="15"/>
  <c r="AB113" i="15"/>
  <c r="AB112" i="15"/>
  <c r="AB111" i="15"/>
  <c r="AB110" i="15"/>
  <c r="AB109" i="15"/>
  <c r="AB108" i="15"/>
  <c r="AB107" i="15"/>
  <c r="AB106" i="15"/>
  <c r="AB105" i="15"/>
  <c r="AB104" i="15"/>
  <c r="AB103" i="15"/>
  <c r="AB102" i="15"/>
  <c r="AB101" i="15"/>
  <c r="AB100" i="15"/>
  <c r="AB99" i="15"/>
  <c r="AB98" i="15"/>
  <c r="AB97" i="15"/>
  <c r="AB96" i="15"/>
  <c r="AB95" i="15"/>
  <c r="AB94" i="15"/>
  <c r="AB93" i="15"/>
  <c r="AB92" i="15"/>
  <c r="AB91" i="15"/>
  <c r="AB90" i="15"/>
  <c r="AB89" i="15"/>
  <c r="AB88" i="15"/>
  <c r="AB87" i="15"/>
  <c r="AB86" i="15"/>
  <c r="AB85" i="15"/>
  <c r="AB84" i="15"/>
  <c r="AB83" i="15"/>
  <c r="AB82" i="15"/>
  <c r="AB81" i="15"/>
  <c r="AB80" i="15"/>
  <c r="AB79" i="15"/>
  <c r="AB78" i="15"/>
  <c r="AB77" i="15"/>
  <c r="AB76" i="15"/>
  <c r="AB75" i="15"/>
  <c r="AB74" i="15"/>
  <c r="AB73" i="15"/>
  <c r="AB72" i="15"/>
  <c r="AB71" i="15"/>
  <c r="AB70" i="15"/>
  <c r="AB69" i="15"/>
  <c r="AB68" i="15"/>
  <c r="AB67" i="15"/>
  <c r="AB66" i="15"/>
  <c r="AB65" i="15"/>
  <c r="AB64" i="15"/>
  <c r="AB63" i="15"/>
  <c r="AB62" i="15"/>
  <c r="AB61" i="15"/>
  <c r="AB60" i="15"/>
  <c r="AB59" i="15"/>
  <c r="AB58" i="15"/>
  <c r="AB57" i="15"/>
  <c r="AB56" i="15"/>
  <c r="AB55" i="15"/>
  <c r="AB54" i="15"/>
  <c r="AB53" i="15"/>
  <c r="AB52" i="15"/>
  <c r="AB51" i="15"/>
  <c r="AB50" i="15"/>
  <c r="AB49" i="15"/>
  <c r="AB48" i="15"/>
  <c r="AB47" i="15"/>
  <c r="AB46" i="15"/>
  <c r="AB45" i="15"/>
  <c r="AB44" i="15"/>
  <c r="AB43" i="15"/>
  <c r="AB42" i="15"/>
  <c r="AB41" i="15"/>
  <c r="AB40" i="15"/>
  <c r="AB39" i="15"/>
  <c r="AB38" i="15"/>
  <c r="AB37" i="15"/>
  <c r="AB36" i="15"/>
  <c r="AB35" i="15"/>
  <c r="AB34" i="15"/>
  <c r="AB33" i="15"/>
  <c r="AB32" i="15"/>
  <c r="AB31" i="15"/>
  <c r="AB30" i="15"/>
  <c r="AB29" i="15"/>
  <c r="AB28" i="15"/>
  <c r="AB27" i="15"/>
  <c r="AB26" i="15"/>
  <c r="AB25" i="15"/>
  <c r="AB24" i="15"/>
  <c r="AB23" i="15"/>
  <c r="AB22" i="15"/>
  <c r="AB21" i="15"/>
  <c r="AB20" i="15"/>
  <c r="AB19" i="15"/>
  <c r="AB18" i="15"/>
  <c r="AB17" i="15"/>
  <c r="AB16" i="15"/>
  <c r="AB15" i="15"/>
  <c r="AB14" i="15"/>
  <c r="AB13" i="15"/>
  <c r="AB12" i="15"/>
  <c r="AB11" i="15"/>
  <c r="AB10" i="15"/>
  <c r="AB9" i="15"/>
  <c r="AB8" i="15"/>
  <c r="AB7" i="15"/>
  <c r="AB6" i="15"/>
  <c r="AB5" i="15"/>
  <c r="AB4" i="15"/>
  <c r="AA998" i="15"/>
  <c r="AA997" i="15"/>
  <c r="AA996" i="15"/>
  <c r="AA995" i="15"/>
  <c r="AA994" i="15"/>
  <c r="AA993" i="15"/>
  <c r="AA992" i="15"/>
  <c r="AA991" i="15"/>
  <c r="AA990" i="15"/>
  <c r="AA989" i="15"/>
  <c r="AA988" i="15"/>
  <c r="AA987" i="15"/>
  <c r="AA986" i="15"/>
  <c r="AA985" i="15"/>
  <c r="AA984" i="15"/>
  <c r="AA983" i="15"/>
  <c r="AA982" i="15"/>
  <c r="AA981" i="15"/>
  <c r="AA980" i="15"/>
  <c r="AA979" i="15"/>
  <c r="AA978" i="15"/>
  <c r="AA977" i="15"/>
  <c r="AA976" i="15"/>
  <c r="AA975" i="15"/>
  <c r="AA974" i="15"/>
  <c r="AA973" i="15"/>
  <c r="AA972" i="15"/>
  <c r="AA971" i="15"/>
  <c r="AA970" i="15"/>
  <c r="AA969" i="15"/>
  <c r="AA968" i="15"/>
  <c r="AA967" i="15"/>
  <c r="AA966" i="15"/>
  <c r="AA965" i="15"/>
  <c r="AA964" i="15"/>
  <c r="AA963" i="15"/>
  <c r="AA962" i="15"/>
  <c r="AA961" i="15"/>
  <c r="AA960" i="15"/>
  <c r="AA959" i="15"/>
  <c r="AA958" i="15"/>
  <c r="AA957" i="15"/>
  <c r="AA956" i="15"/>
  <c r="AA955" i="15"/>
  <c r="AA954" i="15"/>
  <c r="AA953" i="15"/>
  <c r="AA952" i="15"/>
  <c r="AA951" i="15"/>
  <c r="AA950" i="15"/>
  <c r="AA949" i="15"/>
  <c r="AA948" i="15"/>
  <c r="AA947" i="15"/>
  <c r="AA946" i="15"/>
  <c r="AA945" i="15"/>
  <c r="AA944" i="15"/>
  <c r="AA943" i="15"/>
  <c r="AA942" i="15"/>
  <c r="AA941" i="15"/>
  <c r="AA940" i="15"/>
  <c r="AA939" i="15"/>
  <c r="AA938" i="15"/>
  <c r="AA937" i="15"/>
  <c r="AA936" i="15"/>
  <c r="AA935" i="15"/>
  <c r="AA934" i="15"/>
  <c r="AA933" i="15"/>
  <c r="AA932" i="15"/>
  <c r="AA931" i="15"/>
  <c r="AA930" i="15"/>
  <c r="AA929" i="15"/>
  <c r="AA928" i="15"/>
  <c r="AA927" i="15"/>
  <c r="AA926" i="15"/>
  <c r="AA925" i="15"/>
  <c r="AA924" i="15"/>
  <c r="AA923" i="15"/>
  <c r="AA922" i="15"/>
  <c r="AA921" i="15"/>
  <c r="AA920" i="15"/>
  <c r="AA919" i="15"/>
  <c r="AA918" i="15"/>
  <c r="AA917" i="15"/>
  <c r="AA916" i="15"/>
  <c r="AA915" i="15"/>
  <c r="AA914" i="15"/>
  <c r="AA913" i="15"/>
  <c r="AA912" i="15"/>
  <c r="AA911" i="15"/>
  <c r="AA910" i="15"/>
  <c r="AA909" i="15"/>
  <c r="AA908" i="15"/>
  <c r="AA907" i="15"/>
  <c r="AA906" i="15"/>
  <c r="AA905" i="15"/>
  <c r="AA904" i="15"/>
  <c r="AA903" i="15"/>
  <c r="AA902" i="15"/>
  <c r="AA901" i="15"/>
  <c r="AA900" i="15"/>
  <c r="AA899" i="15"/>
  <c r="AA898" i="15"/>
  <c r="AA897" i="15"/>
  <c r="AA896" i="15"/>
  <c r="AA895" i="15"/>
  <c r="AA894" i="15"/>
  <c r="AA893" i="15"/>
  <c r="AA892" i="15"/>
  <c r="AA891" i="15"/>
  <c r="AA890" i="15"/>
  <c r="AA889" i="15"/>
  <c r="AA888" i="15"/>
  <c r="AA887" i="15"/>
  <c r="AA886" i="15"/>
  <c r="AA885" i="15"/>
  <c r="AA884" i="15"/>
  <c r="AA883" i="15"/>
  <c r="AA882" i="15"/>
  <c r="AA881" i="15"/>
  <c r="AA880" i="15"/>
  <c r="AA879" i="15"/>
  <c r="AA878" i="15"/>
  <c r="AA877" i="15"/>
  <c r="AA876" i="15"/>
  <c r="AA875" i="15"/>
  <c r="AA874" i="15"/>
  <c r="AA873" i="15"/>
  <c r="AA872" i="15"/>
  <c r="AA871" i="15"/>
  <c r="AA870" i="15"/>
  <c r="AA869" i="15"/>
  <c r="AA868" i="15"/>
  <c r="AA867" i="15"/>
  <c r="AA866" i="15"/>
  <c r="AA865" i="15"/>
  <c r="AA864" i="15"/>
  <c r="AA863" i="15"/>
  <c r="AA862" i="15"/>
  <c r="AA861" i="15"/>
  <c r="AA860" i="15"/>
  <c r="AA859" i="15"/>
  <c r="AA858" i="15"/>
  <c r="AA857" i="15"/>
  <c r="AA856" i="15"/>
  <c r="AA855" i="15"/>
  <c r="AA854" i="15"/>
  <c r="AA853" i="15"/>
  <c r="AA852" i="15"/>
  <c r="AA851" i="15"/>
  <c r="AA850" i="15"/>
  <c r="AA849" i="15"/>
  <c r="AA848" i="15"/>
  <c r="AA847" i="15"/>
  <c r="AA846" i="15"/>
  <c r="AA845" i="15"/>
  <c r="AA844" i="15"/>
  <c r="AA843" i="15"/>
  <c r="AA842" i="15"/>
  <c r="AA841" i="15"/>
  <c r="AA840" i="15"/>
  <c r="AA839" i="15"/>
  <c r="AA838" i="15"/>
  <c r="AA837" i="15"/>
  <c r="AA836" i="15"/>
  <c r="AA835" i="15"/>
  <c r="AA834" i="15"/>
  <c r="AA833" i="15"/>
  <c r="AA832" i="15"/>
  <c r="AA831" i="15"/>
  <c r="AA830" i="15"/>
  <c r="AA829" i="15"/>
  <c r="AA828" i="15"/>
  <c r="AA827" i="15"/>
  <c r="AA826" i="15"/>
  <c r="AA825" i="15"/>
  <c r="AA824" i="15"/>
  <c r="AA823" i="15"/>
  <c r="AA822" i="15"/>
  <c r="AA821" i="15"/>
  <c r="AA820" i="15"/>
  <c r="AA819" i="15"/>
  <c r="AA818" i="15"/>
  <c r="AA817" i="15"/>
  <c r="AA816" i="15"/>
  <c r="AA815" i="15"/>
  <c r="AA814" i="15"/>
  <c r="AA813" i="15"/>
  <c r="AA812" i="15"/>
  <c r="AA811" i="15"/>
  <c r="AA810" i="15"/>
  <c r="AA809" i="15"/>
  <c r="AA808" i="15"/>
  <c r="AA807" i="15"/>
  <c r="AA806" i="15"/>
  <c r="AA805" i="15"/>
  <c r="AA804" i="15"/>
  <c r="AA803" i="15"/>
  <c r="AA802" i="15"/>
  <c r="AA801" i="15"/>
  <c r="AA800" i="15"/>
  <c r="AA799" i="15"/>
  <c r="AA798" i="15"/>
  <c r="AA797" i="15"/>
  <c r="AA796" i="15"/>
  <c r="AA795" i="15"/>
  <c r="AA794" i="15"/>
  <c r="AA793" i="15"/>
  <c r="AA792" i="15"/>
  <c r="AA791" i="15"/>
  <c r="AA790" i="15"/>
  <c r="AA789" i="15"/>
  <c r="AA788" i="15"/>
  <c r="AA787" i="15"/>
  <c r="AA786" i="15"/>
  <c r="AA785" i="15"/>
  <c r="AA784" i="15"/>
  <c r="AA783" i="15"/>
  <c r="AA782" i="15"/>
  <c r="AA781" i="15"/>
  <c r="AA780" i="15"/>
  <c r="AA779" i="15"/>
  <c r="AA778" i="15"/>
  <c r="AA777" i="15"/>
  <c r="AA776" i="15"/>
  <c r="AA775" i="15"/>
  <c r="AA774" i="15"/>
  <c r="AA773" i="15"/>
  <c r="AA772" i="15"/>
  <c r="AA771" i="15"/>
  <c r="AA770" i="15"/>
  <c r="AA769" i="15"/>
  <c r="AA768" i="15"/>
  <c r="AA767" i="15"/>
  <c r="AA766" i="15"/>
  <c r="AA765" i="15"/>
  <c r="AA764" i="15"/>
  <c r="AA763" i="15"/>
  <c r="AA762" i="15"/>
  <c r="AA761" i="15"/>
  <c r="AA760" i="15"/>
  <c r="AA759" i="15"/>
  <c r="AA758" i="15"/>
  <c r="AA757" i="15"/>
  <c r="AA756" i="15"/>
  <c r="AA755" i="15"/>
  <c r="AA754" i="15"/>
  <c r="AA753" i="15"/>
  <c r="AA752" i="15"/>
  <c r="AA751" i="15"/>
  <c r="AA750" i="15"/>
  <c r="AA749" i="15"/>
  <c r="AA748" i="15"/>
  <c r="AA747" i="15"/>
  <c r="AA746" i="15"/>
  <c r="AA745" i="15"/>
  <c r="AA744" i="15"/>
  <c r="AA743" i="15"/>
  <c r="AA742" i="15"/>
  <c r="AA741" i="15"/>
  <c r="AA740" i="15"/>
  <c r="AA739" i="15"/>
  <c r="AA738" i="15"/>
  <c r="AA737" i="15"/>
  <c r="AA736" i="15"/>
  <c r="AA735" i="15"/>
  <c r="AA734" i="15"/>
  <c r="AA733" i="15"/>
  <c r="AA732" i="15"/>
  <c r="AA731" i="15"/>
  <c r="AA730" i="15"/>
  <c r="AA729" i="15"/>
  <c r="AA728" i="15"/>
  <c r="AA727" i="15"/>
  <c r="AA726" i="15"/>
  <c r="AA725" i="15"/>
  <c r="AA724" i="15"/>
  <c r="AA723" i="15"/>
  <c r="AA722" i="15"/>
  <c r="AA721" i="15"/>
  <c r="AA720" i="15"/>
  <c r="AA719" i="15"/>
  <c r="AA718" i="15"/>
  <c r="AA717" i="15"/>
  <c r="AA716" i="15"/>
  <c r="AA715" i="15"/>
  <c r="AA714" i="15"/>
  <c r="AA713" i="15"/>
  <c r="AA712" i="15"/>
  <c r="AA711" i="15"/>
  <c r="AA710" i="15"/>
  <c r="AA709" i="15"/>
  <c r="AA708" i="15"/>
  <c r="AA707" i="15"/>
  <c r="AA706" i="15"/>
  <c r="AA705" i="15"/>
  <c r="AA704" i="15"/>
  <c r="AA703" i="15"/>
  <c r="AA702" i="15"/>
  <c r="AA701" i="15"/>
  <c r="AA700" i="15"/>
  <c r="AA699" i="15"/>
  <c r="AA698" i="15"/>
  <c r="AA697" i="15"/>
  <c r="AA696" i="15"/>
  <c r="AA695" i="15"/>
  <c r="AA694" i="15"/>
  <c r="AA693" i="15"/>
  <c r="AA692" i="15"/>
  <c r="AA691" i="15"/>
  <c r="AA690" i="15"/>
  <c r="AA689" i="15"/>
  <c r="AA688" i="15"/>
  <c r="AA687" i="15"/>
  <c r="AA686" i="15"/>
  <c r="AA685" i="15"/>
  <c r="AA684" i="15"/>
  <c r="AA683" i="15"/>
  <c r="AA682" i="15"/>
  <c r="AA681" i="15"/>
  <c r="AA680" i="15"/>
  <c r="AA679" i="15"/>
  <c r="AA678" i="15"/>
  <c r="AA677" i="15"/>
  <c r="AA676" i="15"/>
  <c r="AA675" i="15"/>
  <c r="AA674" i="15"/>
  <c r="AA673" i="15"/>
  <c r="AA672" i="15"/>
  <c r="AA671" i="15"/>
  <c r="AA670" i="15"/>
  <c r="AA669" i="15"/>
  <c r="AA668" i="15"/>
  <c r="AA667" i="15"/>
  <c r="AA666" i="15"/>
  <c r="AA665" i="15"/>
  <c r="AA664" i="15"/>
  <c r="AA663" i="15"/>
  <c r="AA662" i="15"/>
  <c r="AA661" i="15"/>
  <c r="AA660" i="15"/>
  <c r="AA659" i="15"/>
  <c r="AA658" i="15"/>
  <c r="AA657" i="15"/>
  <c r="AA656" i="15"/>
  <c r="AA655" i="15"/>
  <c r="AA654" i="15"/>
  <c r="AA653" i="15"/>
  <c r="AA652" i="15"/>
  <c r="AA651" i="15"/>
  <c r="AA650" i="15"/>
  <c r="AA649" i="15"/>
  <c r="AA648" i="15"/>
  <c r="AA647" i="15"/>
  <c r="AA646" i="15"/>
  <c r="AA645" i="15"/>
  <c r="AA644" i="15"/>
  <c r="AA643" i="15"/>
  <c r="AA642" i="15"/>
  <c r="AA641" i="15"/>
  <c r="AA640" i="15"/>
  <c r="AA639" i="15"/>
  <c r="AA638" i="15"/>
  <c r="AA637" i="15"/>
  <c r="AA636" i="15"/>
  <c r="AA635" i="15"/>
  <c r="AA634" i="15"/>
  <c r="AA633" i="15"/>
  <c r="AA632" i="15"/>
  <c r="AA631" i="15"/>
  <c r="AA630" i="15"/>
  <c r="AA629" i="15"/>
  <c r="AA628" i="15"/>
  <c r="AA627" i="15"/>
  <c r="AA626" i="15"/>
  <c r="AA625" i="15"/>
  <c r="AA624" i="15"/>
  <c r="AA623" i="15"/>
  <c r="AA622" i="15"/>
  <c r="AA621" i="15"/>
  <c r="AA620" i="15"/>
  <c r="AA619" i="15"/>
  <c r="AA618" i="15"/>
  <c r="AA617" i="15"/>
  <c r="AA616" i="15"/>
  <c r="AA615" i="15"/>
  <c r="AA614" i="15"/>
  <c r="AA613" i="15"/>
  <c r="AA612" i="15"/>
  <c r="AA611" i="15"/>
  <c r="AA610" i="15"/>
  <c r="AA609" i="15"/>
  <c r="AA608" i="15"/>
  <c r="AA607" i="15"/>
  <c r="AA606" i="15"/>
  <c r="AA605" i="15"/>
  <c r="AA604" i="15"/>
  <c r="AA603" i="15"/>
  <c r="AA602" i="15"/>
  <c r="AA601" i="15"/>
  <c r="AA600" i="15"/>
  <c r="AA599" i="15"/>
  <c r="AA598" i="15"/>
  <c r="AA597" i="15"/>
  <c r="AA596" i="15"/>
  <c r="AA595" i="15"/>
  <c r="AA594" i="15"/>
  <c r="AA593" i="15"/>
  <c r="AA592" i="15"/>
  <c r="AA591" i="15"/>
  <c r="AA590" i="15"/>
  <c r="AA589" i="15"/>
  <c r="AA588" i="15"/>
  <c r="AA587" i="15"/>
  <c r="AA586" i="15"/>
  <c r="AA585" i="15"/>
  <c r="AA584" i="15"/>
  <c r="AA583" i="15"/>
  <c r="AA582" i="15"/>
  <c r="AA581" i="15"/>
  <c r="AA580" i="15"/>
  <c r="AA579" i="15"/>
  <c r="AA578" i="15"/>
  <c r="AA577" i="15"/>
  <c r="AA576" i="15"/>
  <c r="AA575" i="15"/>
  <c r="AA574" i="15"/>
  <c r="AA573" i="15"/>
  <c r="AA572" i="15"/>
  <c r="AA571" i="15"/>
  <c r="AA570" i="15"/>
  <c r="AA569" i="15"/>
  <c r="AA568" i="15"/>
  <c r="AA567" i="15"/>
  <c r="AA566" i="15"/>
  <c r="AA565" i="15"/>
  <c r="AA564" i="15"/>
  <c r="AA563" i="15"/>
  <c r="AA562" i="15"/>
  <c r="AA561" i="15"/>
  <c r="AA560" i="15"/>
  <c r="AA559" i="15"/>
  <c r="AA558" i="15"/>
  <c r="AA557" i="15"/>
  <c r="AA556" i="15"/>
  <c r="AA555" i="15"/>
  <c r="AA554" i="15"/>
  <c r="AA553" i="15"/>
  <c r="AA552" i="15"/>
  <c r="AA551" i="15"/>
  <c r="AA550" i="15"/>
  <c r="AA549" i="15"/>
  <c r="AA548" i="15"/>
  <c r="AA547" i="15"/>
  <c r="AA546" i="15"/>
  <c r="AA545" i="15"/>
  <c r="AA544" i="15"/>
  <c r="AA543" i="15"/>
  <c r="AA542" i="15"/>
  <c r="AA541" i="15"/>
  <c r="AA540" i="15"/>
  <c r="AA539" i="15"/>
  <c r="AA538" i="15"/>
  <c r="AA537" i="15"/>
  <c r="AA536" i="15"/>
  <c r="AA535" i="15"/>
  <c r="AA534" i="15"/>
  <c r="AA533" i="15"/>
  <c r="AA532" i="15"/>
  <c r="AA531" i="15"/>
  <c r="AA530" i="15"/>
  <c r="AA529" i="15"/>
  <c r="AA528" i="15"/>
  <c r="AA527" i="15"/>
  <c r="AA526" i="15"/>
  <c r="AA525" i="15"/>
  <c r="AA524" i="15"/>
  <c r="AA523" i="15"/>
  <c r="AA522" i="15"/>
  <c r="AA521" i="15"/>
  <c r="AA520" i="15"/>
  <c r="AA519" i="15"/>
  <c r="AA518" i="15"/>
  <c r="AA517" i="15"/>
  <c r="AA516" i="15"/>
  <c r="AA515" i="15"/>
  <c r="AA514" i="15"/>
  <c r="AA513" i="15"/>
  <c r="AA512" i="15"/>
  <c r="AA511" i="15"/>
  <c r="AA510" i="15"/>
  <c r="AA509" i="15"/>
  <c r="AA508" i="15"/>
  <c r="AA507" i="15"/>
  <c r="AA506" i="15"/>
  <c r="AA505" i="15"/>
  <c r="AA504" i="15"/>
  <c r="AA503" i="15"/>
  <c r="AA502" i="15"/>
  <c r="AA501" i="15"/>
  <c r="AA500" i="15"/>
  <c r="AA499" i="15"/>
  <c r="AA498" i="15"/>
  <c r="AA497" i="15"/>
  <c r="AA496" i="15"/>
  <c r="AA495" i="15"/>
  <c r="AA494" i="15"/>
  <c r="AA493" i="15"/>
  <c r="AA492" i="15"/>
  <c r="AA491" i="15"/>
  <c r="AA490" i="15"/>
  <c r="AA489" i="15"/>
  <c r="AA488" i="15"/>
  <c r="AA487" i="15"/>
  <c r="AA486" i="15"/>
  <c r="AA485" i="15"/>
  <c r="AA484" i="15"/>
  <c r="AA483" i="15"/>
  <c r="AA482" i="15"/>
  <c r="AA481" i="15"/>
  <c r="AA480" i="15"/>
  <c r="AA479" i="15"/>
  <c r="AA478" i="15"/>
  <c r="AA477" i="15"/>
  <c r="AA476" i="15"/>
  <c r="AA475" i="15"/>
  <c r="AA474" i="15"/>
  <c r="AA473" i="15"/>
  <c r="AA472" i="15"/>
  <c r="AA471" i="15"/>
  <c r="AA470" i="15"/>
  <c r="AA469" i="15"/>
  <c r="AA468" i="15"/>
  <c r="AA467" i="15"/>
  <c r="AA466" i="15"/>
  <c r="AA465" i="15"/>
  <c r="AA464" i="15"/>
  <c r="AA463" i="15"/>
  <c r="AA462" i="15"/>
  <c r="AA461" i="15"/>
  <c r="AA460" i="15"/>
  <c r="AA459" i="15"/>
  <c r="AA458" i="15"/>
  <c r="AA457" i="15"/>
  <c r="AA456" i="15"/>
  <c r="AA455" i="15"/>
  <c r="AA454" i="15"/>
  <c r="AA453" i="15"/>
  <c r="AA452" i="15"/>
  <c r="AA451" i="15"/>
  <c r="AA450" i="15"/>
  <c r="AA449" i="15"/>
  <c r="AA448" i="15"/>
  <c r="AA447" i="15"/>
  <c r="AA446" i="15"/>
  <c r="AA445" i="15"/>
  <c r="AA444" i="15"/>
  <c r="AA443" i="15"/>
  <c r="AA442" i="15"/>
  <c r="AA441" i="15"/>
  <c r="AA440" i="15"/>
  <c r="AA439" i="15"/>
  <c r="AA438" i="15"/>
  <c r="AA437" i="15"/>
  <c r="AA436" i="15"/>
  <c r="AA435" i="15"/>
  <c r="AA434" i="15"/>
  <c r="AA433" i="15"/>
  <c r="AA432" i="15"/>
  <c r="AA431" i="15"/>
  <c r="AA430" i="15"/>
  <c r="AA429" i="15"/>
  <c r="AA428" i="15"/>
  <c r="AA427" i="15"/>
  <c r="AA426" i="15"/>
  <c r="AA425" i="15"/>
  <c r="AA424" i="15"/>
  <c r="AA423" i="15"/>
  <c r="AA422" i="15"/>
  <c r="AA421" i="15"/>
  <c r="AA420" i="15"/>
  <c r="AA419" i="15"/>
  <c r="AA418" i="15"/>
  <c r="AA417" i="15"/>
  <c r="AA416" i="15"/>
  <c r="AA415" i="15"/>
  <c r="AA414" i="15"/>
  <c r="AA413" i="15"/>
  <c r="AA412" i="15"/>
  <c r="AA411" i="15"/>
  <c r="AA410" i="15"/>
  <c r="AA409" i="15"/>
  <c r="AA408" i="15"/>
  <c r="AA407" i="15"/>
  <c r="AA406" i="15"/>
  <c r="AA405" i="15"/>
  <c r="AA404" i="15"/>
  <c r="AA403" i="15"/>
  <c r="AA402" i="15"/>
  <c r="AA401" i="15"/>
  <c r="AA400" i="15"/>
  <c r="AA399" i="15"/>
  <c r="AA398" i="15"/>
  <c r="AA397" i="15"/>
  <c r="AA396" i="15"/>
  <c r="AA395" i="15"/>
  <c r="AA394" i="15"/>
  <c r="AA393" i="15"/>
  <c r="AA392" i="15"/>
  <c r="AA391" i="15"/>
  <c r="AA390" i="15"/>
  <c r="AA389" i="15"/>
  <c r="AA388" i="15"/>
  <c r="AA387" i="15"/>
  <c r="AA386" i="15"/>
  <c r="AA385" i="15"/>
  <c r="AA384" i="15"/>
  <c r="AA383" i="15"/>
  <c r="AA382" i="15"/>
  <c r="AA381" i="15"/>
  <c r="AA380" i="15"/>
  <c r="AA379" i="15"/>
  <c r="AA378" i="15"/>
  <c r="AA377" i="15"/>
  <c r="AA376" i="15"/>
  <c r="AA375" i="15"/>
  <c r="AA374" i="15"/>
  <c r="AA373" i="15"/>
  <c r="AA372" i="15"/>
  <c r="AA371" i="15"/>
  <c r="AA370" i="15"/>
  <c r="AA369" i="15"/>
  <c r="AA368" i="15"/>
  <c r="AA367" i="15"/>
  <c r="AA366" i="15"/>
  <c r="AA365" i="15"/>
  <c r="AA364" i="15"/>
  <c r="AA363" i="15"/>
  <c r="AA362" i="15"/>
  <c r="AA361" i="15"/>
  <c r="AA360" i="15"/>
  <c r="AA359" i="15"/>
  <c r="AA358" i="15"/>
  <c r="AA357" i="15"/>
  <c r="AA356" i="15"/>
  <c r="AA355" i="15"/>
  <c r="AA354" i="15"/>
  <c r="AA353" i="15"/>
  <c r="AA352" i="15"/>
  <c r="AA351" i="15"/>
  <c r="AA350" i="15"/>
  <c r="AA349" i="15"/>
  <c r="AA348" i="15"/>
  <c r="AA347" i="15"/>
  <c r="AA346" i="15"/>
  <c r="AA345" i="15"/>
  <c r="AA344" i="15"/>
  <c r="AA343" i="15"/>
  <c r="AA342" i="15"/>
  <c r="AA341" i="15"/>
  <c r="AA340" i="15"/>
  <c r="AA339" i="15"/>
  <c r="AA338" i="15"/>
  <c r="AA337" i="15"/>
  <c r="AA336" i="15"/>
  <c r="AA335" i="15"/>
  <c r="AA334" i="15"/>
  <c r="AA333" i="15"/>
  <c r="AA332" i="15"/>
  <c r="AA331" i="15"/>
  <c r="AA330" i="15"/>
  <c r="AA329" i="15"/>
  <c r="AA328" i="15"/>
  <c r="AA327" i="15"/>
  <c r="AA326" i="15"/>
  <c r="AA325" i="15"/>
  <c r="AA324" i="15"/>
  <c r="AA323" i="15"/>
  <c r="AA322" i="15"/>
  <c r="AA321" i="15"/>
  <c r="AA320" i="15"/>
  <c r="AA319" i="15"/>
  <c r="AA318" i="15"/>
  <c r="AA317" i="15"/>
  <c r="AA316" i="15"/>
  <c r="AA315" i="15"/>
  <c r="AA314" i="15"/>
  <c r="AA313" i="15"/>
  <c r="AA312" i="15"/>
  <c r="AA311" i="15"/>
  <c r="AA310" i="15"/>
  <c r="AA309" i="15"/>
  <c r="AA308" i="15"/>
  <c r="AA307" i="15"/>
  <c r="AA306" i="15"/>
  <c r="AA305" i="15"/>
  <c r="AA304" i="15"/>
  <c r="AA303" i="15"/>
  <c r="AA302" i="15"/>
  <c r="AA301" i="15"/>
  <c r="AA300" i="15"/>
  <c r="AA299" i="15"/>
  <c r="AA298" i="15"/>
  <c r="AA297" i="15"/>
  <c r="AA296" i="15"/>
  <c r="AA295" i="15"/>
  <c r="AA294" i="15"/>
  <c r="AA293" i="15"/>
  <c r="AA292" i="15"/>
  <c r="AA291" i="15"/>
  <c r="AA290" i="15"/>
  <c r="AA289" i="15"/>
  <c r="AA288" i="15"/>
  <c r="AA287" i="15"/>
  <c r="AA286" i="15"/>
  <c r="AA285" i="15"/>
  <c r="AA284" i="15"/>
  <c r="AA283" i="15"/>
  <c r="AA282" i="15"/>
  <c r="AA281" i="15"/>
  <c r="AA280" i="15"/>
  <c r="AA279" i="15"/>
  <c r="AA278" i="15"/>
  <c r="AA277" i="15"/>
  <c r="AA276" i="15"/>
  <c r="AA275" i="15"/>
  <c r="AA274" i="15"/>
  <c r="AA273" i="15"/>
  <c r="AA272" i="15"/>
  <c r="AA271" i="15"/>
  <c r="AA270" i="15"/>
  <c r="AA269" i="15"/>
  <c r="AA268" i="15"/>
  <c r="AA267" i="15"/>
  <c r="AA266" i="15"/>
  <c r="AA265" i="15"/>
  <c r="AA264" i="15"/>
  <c r="AA263" i="15"/>
  <c r="AA262" i="15"/>
  <c r="AA261" i="15"/>
  <c r="AA260" i="15"/>
  <c r="AA259" i="15"/>
  <c r="AA258" i="15"/>
  <c r="AA257" i="15"/>
  <c r="AA256" i="15"/>
  <c r="AA255" i="15"/>
  <c r="AA254" i="15"/>
  <c r="AA253" i="15"/>
  <c r="AA252" i="15"/>
  <c r="AA251" i="15"/>
  <c r="AA250" i="15"/>
  <c r="AA249" i="15"/>
  <c r="AA248" i="15"/>
  <c r="AA247" i="15"/>
  <c r="AA246" i="15"/>
  <c r="AA245" i="15"/>
  <c r="AA244" i="15"/>
  <c r="AA243" i="15"/>
  <c r="AA242" i="15"/>
  <c r="AA241" i="15"/>
  <c r="AA240" i="15"/>
  <c r="AA239" i="15"/>
  <c r="AA238" i="15"/>
  <c r="AA237" i="15"/>
  <c r="AA236" i="15"/>
  <c r="AA235" i="15"/>
  <c r="AA234" i="15"/>
  <c r="AA233" i="15"/>
  <c r="AA232" i="15"/>
  <c r="AA231" i="15"/>
  <c r="AA230" i="15"/>
  <c r="AA229" i="15"/>
  <c r="AA228" i="15"/>
  <c r="AA227" i="15"/>
  <c r="AA226" i="15"/>
  <c r="AA225" i="15"/>
  <c r="AA224" i="15"/>
  <c r="AA223" i="15"/>
  <c r="AA222" i="15"/>
  <c r="AA221" i="15"/>
  <c r="AA220" i="15"/>
  <c r="AA219" i="15"/>
  <c r="AA218" i="15"/>
  <c r="AA217" i="15"/>
  <c r="AA216" i="15"/>
  <c r="AA215" i="15"/>
  <c r="AA214" i="15"/>
  <c r="AA213" i="15"/>
  <c r="AA212" i="15"/>
  <c r="AA211" i="15"/>
  <c r="AA210" i="15"/>
  <c r="AA209" i="15"/>
  <c r="AA208" i="15"/>
  <c r="AA207" i="15"/>
  <c r="AA206" i="15"/>
  <c r="AA205" i="15"/>
  <c r="AA204" i="15"/>
  <c r="AA203" i="15"/>
  <c r="AA202" i="15"/>
  <c r="AA201" i="15"/>
  <c r="AA200" i="15"/>
  <c r="AA199" i="15"/>
  <c r="AA198" i="15"/>
  <c r="AA197" i="15"/>
  <c r="AA196" i="15"/>
  <c r="AA195" i="15"/>
  <c r="AA194" i="15"/>
  <c r="AA193" i="15"/>
  <c r="AA192" i="15"/>
  <c r="AA191" i="15"/>
  <c r="AA190" i="15"/>
  <c r="AA189" i="15"/>
  <c r="AA188" i="15"/>
  <c r="AA187" i="15"/>
  <c r="AA186" i="15"/>
  <c r="AA185" i="15"/>
  <c r="AA184" i="15"/>
  <c r="AA183" i="15"/>
  <c r="AA182" i="15"/>
  <c r="AA181" i="15"/>
  <c r="AA180" i="15"/>
  <c r="AA179" i="15"/>
  <c r="AA178" i="15"/>
  <c r="AA177" i="15"/>
  <c r="AA176" i="15"/>
  <c r="AA175" i="15"/>
  <c r="AA174" i="15"/>
  <c r="AA173" i="15"/>
  <c r="AA172" i="15"/>
  <c r="AA171" i="15"/>
  <c r="AA170" i="15"/>
  <c r="AA169" i="15"/>
  <c r="AA168" i="15"/>
  <c r="AA167" i="15"/>
  <c r="AA166" i="15"/>
  <c r="AA165" i="15"/>
  <c r="AA164" i="15"/>
  <c r="AA163" i="15"/>
  <c r="AA162" i="15"/>
  <c r="AA161" i="15"/>
  <c r="AA160" i="15"/>
  <c r="AA159" i="15"/>
  <c r="AA158" i="15"/>
  <c r="AA157" i="15"/>
  <c r="AA156" i="15"/>
  <c r="AA155" i="15"/>
  <c r="AA154" i="15"/>
  <c r="AA153" i="15"/>
  <c r="AA152" i="15"/>
  <c r="AA151" i="15"/>
  <c r="AA150" i="15"/>
  <c r="AA149" i="15"/>
  <c r="AA148" i="15"/>
  <c r="AA147" i="15"/>
  <c r="AA146" i="15"/>
  <c r="AA145" i="15"/>
  <c r="AA144" i="15"/>
  <c r="AA143" i="15"/>
  <c r="AA142" i="15"/>
  <c r="AA141" i="15"/>
  <c r="AA140" i="15"/>
  <c r="AA139" i="15"/>
  <c r="AA138" i="15"/>
  <c r="AA137" i="15"/>
  <c r="AA136" i="15"/>
  <c r="AA135" i="15"/>
  <c r="AA134" i="15"/>
  <c r="AA133" i="15"/>
  <c r="AA132" i="15"/>
  <c r="AA131" i="15"/>
  <c r="AA130" i="15"/>
  <c r="AA129" i="15"/>
  <c r="AA128" i="15"/>
  <c r="AA127" i="15"/>
  <c r="AA126" i="15"/>
  <c r="AA125" i="15"/>
  <c r="AA124" i="15"/>
  <c r="AA123" i="15"/>
  <c r="AA122" i="15"/>
  <c r="AA121" i="15"/>
  <c r="AA120" i="15"/>
  <c r="AA119" i="15"/>
  <c r="AA118" i="15"/>
  <c r="AA117" i="15"/>
  <c r="AA116" i="15"/>
  <c r="AA115" i="15"/>
  <c r="AA114" i="15"/>
  <c r="AA113" i="15"/>
  <c r="AA112" i="15"/>
  <c r="AA111" i="15"/>
  <c r="AA110" i="15"/>
  <c r="AA109" i="15"/>
  <c r="AA108" i="15"/>
  <c r="AA107" i="15"/>
  <c r="AA106" i="15"/>
  <c r="AA105" i="15"/>
  <c r="AA104" i="15"/>
  <c r="AA103" i="15"/>
  <c r="AA102" i="15"/>
  <c r="AA101" i="15"/>
  <c r="AA100" i="15"/>
  <c r="AA99" i="15"/>
  <c r="AA98" i="15"/>
  <c r="AA97" i="15"/>
  <c r="AA96" i="15"/>
  <c r="AA95" i="15"/>
  <c r="AA94" i="15"/>
  <c r="AA93" i="15"/>
  <c r="AA92" i="15"/>
  <c r="AA91" i="15"/>
  <c r="AA90" i="15"/>
  <c r="AA89" i="15"/>
  <c r="AA88" i="15"/>
  <c r="AA87" i="15"/>
  <c r="AA86" i="15"/>
  <c r="AA85" i="15"/>
  <c r="AA84" i="15"/>
  <c r="AA83" i="15"/>
  <c r="AA82" i="15"/>
  <c r="AA81" i="15"/>
  <c r="AA80" i="15"/>
  <c r="AA79" i="15"/>
  <c r="AA78" i="15"/>
  <c r="AA77" i="15"/>
  <c r="AA76" i="15"/>
  <c r="AA75" i="15"/>
  <c r="AA74" i="15"/>
  <c r="AA73" i="15"/>
  <c r="AA72" i="15"/>
  <c r="AA71" i="15"/>
  <c r="AA70" i="15"/>
  <c r="AA69" i="15"/>
  <c r="AA68" i="15"/>
  <c r="AA67" i="15"/>
  <c r="AA66" i="15"/>
  <c r="AA65" i="15"/>
  <c r="AA64" i="15"/>
  <c r="AA63" i="15"/>
  <c r="AA62" i="15"/>
  <c r="AA61" i="15"/>
  <c r="AA60" i="15"/>
  <c r="AA59" i="15"/>
  <c r="AA58" i="15"/>
  <c r="AA57" i="15"/>
  <c r="AA56" i="15"/>
  <c r="AA55" i="15"/>
  <c r="AA54" i="15"/>
  <c r="AA53" i="15"/>
  <c r="AA52" i="15"/>
  <c r="AA51" i="15"/>
  <c r="AA50" i="15"/>
  <c r="AA49" i="15"/>
  <c r="AA48" i="15"/>
  <c r="AA47" i="15"/>
  <c r="AA46" i="15"/>
  <c r="AA45" i="15"/>
  <c r="AA44" i="15"/>
  <c r="AA43" i="15"/>
  <c r="AA42" i="15"/>
  <c r="AA41" i="15"/>
  <c r="AA40" i="15"/>
  <c r="AA39" i="15"/>
  <c r="AA38" i="15"/>
  <c r="AA37" i="15"/>
  <c r="AA36" i="15"/>
  <c r="AA35" i="15"/>
  <c r="AA34" i="15"/>
  <c r="AA33" i="15"/>
  <c r="AA32" i="15"/>
  <c r="AA31" i="15"/>
  <c r="AA30" i="15"/>
  <c r="AA29" i="15"/>
  <c r="AA28" i="15"/>
  <c r="AA27" i="15"/>
  <c r="AA26" i="15"/>
  <c r="AA25" i="15"/>
  <c r="AA24" i="15"/>
  <c r="AA23" i="15"/>
  <c r="AA22" i="15"/>
  <c r="AA21" i="15"/>
  <c r="AA20" i="15"/>
  <c r="AA19" i="15"/>
  <c r="AA18" i="15"/>
  <c r="AA17" i="15"/>
  <c r="AA16" i="15"/>
  <c r="AA15" i="15"/>
  <c r="AA14" i="15"/>
  <c r="AA13" i="15"/>
  <c r="AA12" i="15"/>
  <c r="AA11" i="15"/>
  <c r="AA10" i="15"/>
  <c r="AA9" i="15"/>
  <c r="AA8" i="15"/>
  <c r="AA7" i="15"/>
  <c r="AA6" i="15"/>
  <c r="AA5" i="15"/>
  <c r="AA4" i="15"/>
  <c r="X998" i="15"/>
  <c r="X997" i="15"/>
  <c r="X996" i="15"/>
  <c r="X995" i="15"/>
  <c r="X994" i="15"/>
  <c r="X993" i="15"/>
  <c r="X992" i="15"/>
  <c r="X991" i="15"/>
  <c r="X990" i="15"/>
  <c r="X989" i="15"/>
  <c r="X988" i="15"/>
  <c r="X987" i="15"/>
  <c r="X986" i="15"/>
  <c r="X985" i="15"/>
  <c r="X984" i="15"/>
  <c r="X983" i="15"/>
  <c r="X982" i="15"/>
  <c r="X981" i="15"/>
  <c r="X980" i="15"/>
  <c r="X979" i="15"/>
  <c r="X978" i="15"/>
  <c r="X977" i="15"/>
  <c r="X976" i="15"/>
  <c r="X975" i="15"/>
  <c r="X974" i="15"/>
  <c r="X973" i="15"/>
  <c r="X972" i="15"/>
  <c r="X971" i="15"/>
  <c r="X970" i="15"/>
  <c r="X969" i="15"/>
  <c r="X968" i="15"/>
  <c r="X967" i="15"/>
  <c r="X966" i="15"/>
  <c r="X965" i="15"/>
  <c r="X964" i="15"/>
  <c r="X963" i="15"/>
  <c r="X962" i="15"/>
  <c r="X961" i="15"/>
  <c r="X960" i="15"/>
  <c r="X959" i="15"/>
  <c r="X958" i="15"/>
  <c r="X957" i="15"/>
  <c r="X956" i="15"/>
  <c r="X955" i="15"/>
  <c r="X954" i="15"/>
  <c r="X953" i="15"/>
  <c r="X952" i="15"/>
  <c r="X951" i="15"/>
  <c r="X950" i="15"/>
  <c r="X949" i="15"/>
  <c r="X948" i="15"/>
  <c r="X947" i="15"/>
  <c r="X946" i="15"/>
  <c r="X945" i="15"/>
  <c r="X944" i="15"/>
  <c r="X943" i="15"/>
  <c r="X942" i="15"/>
  <c r="X941" i="15"/>
  <c r="X940" i="15"/>
  <c r="X939" i="15"/>
  <c r="X938" i="15"/>
  <c r="X937" i="15"/>
  <c r="X936" i="15"/>
  <c r="X935" i="15"/>
  <c r="X934" i="15"/>
  <c r="X933" i="15"/>
  <c r="X932" i="15"/>
  <c r="X931" i="15"/>
  <c r="X930" i="15"/>
  <c r="X929" i="15"/>
  <c r="X928" i="15"/>
  <c r="X927" i="15"/>
  <c r="X926" i="15"/>
  <c r="X925" i="15"/>
  <c r="X924" i="15"/>
  <c r="X923" i="15"/>
  <c r="X922" i="15"/>
  <c r="X921" i="15"/>
  <c r="X920" i="15"/>
  <c r="X919" i="15"/>
  <c r="X918" i="15"/>
  <c r="X917" i="15"/>
  <c r="X916" i="15"/>
  <c r="X915" i="15"/>
  <c r="X914" i="15"/>
  <c r="X913" i="15"/>
  <c r="X912" i="15"/>
  <c r="X911" i="15"/>
  <c r="X910" i="15"/>
  <c r="X909" i="15"/>
  <c r="X908" i="15"/>
  <c r="X907" i="15"/>
  <c r="X906" i="15"/>
  <c r="X905" i="15"/>
  <c r="X904" i="15"/>
  <c r="X903" i="15"/>
  <c r="X902" i="15"/>
  <c r="X901" i="15"/>
  <c r="X900" i="15"/>
  <c r="X899" i="15"/>
  <c r="X898" i="15"/>
  <c r="X897" i="15"/>
  <c r="X896" i="15"/>
  <c r="X895" i="15"/>
  <c r="X894" i="15"/>
  <c r="X893" i="15"/>
  <c r="X892" i="15"/>
  <c r="X891" i="15"/>
  <c r="X890" i="15"/>
  <c r="X889" i="15"/>
  <c r="X888" i="15"/>
  <c r="X887" i="15"/>
  <c r="X886" i="15"/>
  <c r="X885" i="15"/>
  <c r="X884" i="15"/>
  <c r="X883" i="15"/>
  <c r="X882" i="15"/>
  <c r="X881" i="15"/>
  <c r="X880" i="15"/>
  <c r="X879" i="15"/>
  <c r="X878" i="15"/>
  <c r="X877" i="15"/>
  <c r="X876" i="15"/>
  <c r="X875" i="15"/>
  <c r="X874" i="15"/>
  <c r="X873" i="15"/>
  <c r="X872" i="15"/>
  <c r="X871" i="15"/>
  <c r="X870" i="15"/>
  <c r="X869" i="15"/>
  <c r="X868" i="15"/>
  <c r="X867" i="15"/>
  <c r="X866" i="15"/>
  <c r="X865" i="15"/>
  <c r="X864" i="15"/>
  <c r="X863" i="15"/>
  <c r="X862" i="15"/>
  <c r="X861" i="15"/>
  <c r="X860" i="15"/>
  <c r="X859" i="15"/>
  <c r="X858" i="15"/>
  <c r="X857" i="15"/>
  <c r="X856" i="15"/>
  <c r="X855" i="15"/>
  <c r="X854" i="15"/>
  <c r="X853" i="15"/>
  <c r="X852" i="15"/>
  <c r="X851" i="15"/>
  <c r="X850" i="15"/>
  <c r="X849" i="15"/>
  <c r="X848" i="15"/>
  <c r="X847" i="15"/>
  <c r="X846" i="15"/>
  <c r="X845" i="15"/>
  <c r="X844" i="15"/>
  <c r="X843" i="15"/>
  <c r="X842" i="15"/>
  <c r="X841" i="15"/>
  <c r="X840" i="15"/>
  <c r="X839" i="15"/>
  <c r="X838" i="15"/>
  <c r="X837" i="15"/>
  <c r="X836" i="15"/>
  <c r="X835" i="15"/>
  <c r="X834" i="15"/>
  <c r="X833" i="15"/>
  <c r="X832" i="15"/>
  <c r="X831" i="15"/>
  <c r="X830" i="15"/>
  <c r="X829" i="15"/>
  <c r="X828" i="15"/>
  <c r="X827" i="15"/>
  <c r="X826" i="15"/>
  <c r="X825" i="15"/>
  <c r="X824" i="15"/>
  <c r="X823" i="15"/>
  <c r="X822" i="15"/>
  <c r="X821" i="15"/>
  <c r="X820" i="15"/>
  <c r="X819" i="15"/>
  <c r="X818" i="15"/>
  <c r="X817" i="15"/>
  <c r="X816" i="15"/>
  <c r="X815" i="15"/>
  <c r="X814" i="15"/>
  <c r="X813" i="15"/>
  <c r="X812" i="15"/>
  <c r="X811" i="15"/>
  <c r="X810" i="15"/>
  <c r="X809" i="15"/>
  <c r="X808" i="15"/>
  <c r="X807" i="15"/>
  <c r="X806" i="15"/>
  <c r="X805" i="15"/>
  <c r="X804" i="15"/>
  <c r="X803" i="15"/>
  <c r="X802" i="15"/>
  <c r="X801" i="15"/>
  <c r="X800" i="15"/>
  <c r="X799" i="15"/>
  <c r="X798" i="15"/>
  <c r="X797" i="15"/>
  <c r="X796" i="15"/>
  <c r="X795" i="15"/>
  <c r="X794" i="15"/>
  <c r="X793" i="15"/>
  <c r="X792" i="15"/>
  <c r="X791" i="15"/>
  <c r="X790" i="15"/>
  <c r="X789" i="15"/>
  <c r="X788" i="15"/>
  <c r="X787" i="15"/>
  <c r="X786" i="15"/>
  <c r="X785" i="15"/>
  <c r="X784" i="15"/>
  <c r="X783" i="15"/>
  <c r="X782" i="15"/>
  <c r="X781" i="15"/>
  <c r="X780" i="15"/>
  <c r="X779" i="15"/>
  <c r="X778" i="15"/>
  <c r="X777" i="15"/>
  <c r="X776" i="15"/>
  <c r="X775" i="15"/>
  <c r="X774" i="15"/>
  <c r="X773" i="15"/>
  <c r="X772" i="15"/>
  <c r="X771" i="15"/>
  <c r="X770" i="15"/>
  <c r="X769" i="15"/>
  <c r="X768" i="15"/>
  <c r="X767" i="15"/>
  <c r="X766" i="15"/>
  <c r="X765" i="15"/>
  <c r="X764" i="15"/>
  <c r="X763" i="15"/>
  <c r="X762" i="15"/>
  <c r="X761" i="15"/>
  <c r="X760" i="15"/>
  <c r="X759" i="15"/>
  <c r="X758" i="15"/>
  <c r="X757" i="15"/>
  <c r="X756" i="15"/>
  <c r="X755" i="15"/>
  <c r="X754" i="15"/>
  <c r="X753" i="15"/>
  <c r="X752" i="15"/>
  <c r="X751" i="15"/>
  <c r="X750" i="15"/>
  <c r="X749" i="15"/>
  <c r="X748" i="15"/>
  <c r="X747" i="15"/>
  <c r="X746" i="15"/>
  <c r="X745" i="15"/>
  <c r="X744" i="15"/>
  <c r="X743" i="15"/>
  <c r="X742" i="15"/>
  <c r="X741" i="15"/>
  <c r="X740" i="15"/>
  <c r="X739" i="15"/>
  <c r="X738" i="15"/>
  <c r="X737" i="15"/>
  <c r="X736" i="15"/>
  <c r="X735" i="15"/>
  <c r="X734" i="15"/>
  <c r="X733" i="15"/>
  <c r="X732" i="15"/>
  <c r="X731" i="15"/>
  <c r="X730" i="15"/>
  <c r="X729" i="15"/>
  <c r="X728" i="15"/>
  <c r="X727" i="15"/>
  <c r="X726" i="15"/>
  <c r="X725" i="15"/>
  <c r="X724" i="15"/>
  <c r="X723" i="15"/>
  <c r="X722" i="15"/>
  <c r="X721" i="15"/>
  <c r="X720" i="15"/>
  <c r="X719" i="15"/>
  <c r="X718" i="15"/>
  <c r="X717" i="15"/>
  <c r="X716" i="15"/>
  <c r="X715" i="15"/>
  <c r="X714" i="15"/>
  <c r="X713" i="15"/>
  <c r="X712" i="15"/>
  <c r="X711" i="15"/>
  <c r="X710" i="15"/>
  <c r="X709" i="15"/>
  <c r="X708" i="15"/>
  <c r="X707" i="15"/>
  <c r="X706" i="15"/>
  <c r="X705" i="15"/>
  <c r="X704" i="15"/>
  <c r="X703" i="15"/>
  <c r="X702" i="15"/>
  <c r="X701" i="15"/>
  <c r="X700" i="15"/>
  <c r="X699" i="15"/>
  <c r="X698" i="15"/>
  <c r="X697" i="15"/>
  <c r="X696" i="15"/>
  <c r="X695" i="15"/>
  <c r="X694" i="15"/>
  <c r="X693" i="15"/>
  <c r="X692" i="15"/>
  <c r="X691" i="15"/>
  <c r="X690" i="15"/>
  <c r="X689" i="15"/>
  <c r="X688" i="15"/>
  <c r="X687" i="15"/>
  <c r="X686" i="15"/>
  <c r="X685" i="15"/>
  <c r="X684" i="15"/>
  <c r="X683" i="15"/>
  <c r="X682" i="15"/>
  <c r="X681" i="15"/>
  <c r="X680" i="15"/>
  <c r="X679" i="15"/>
  <c r="X678" i="15"/>
  <c r="X677" i="15"/>
  <c r="X676" i="15"/>
  <c r="X675" i="15"/>
  <c r="X674" i="15"/>
  <c r="X673" i="15"/>
  <c r="X672" i="15"/>
  <c r="X671" i="15"/>
  <c r="X670" i="15"/>
  <c r="X669" i="15"/>
  <c r="X668" i="15"/>
  <c r="X667" i="15"/>
  <c r="X666" i="15"/>
  <c r="X665" i="15"/>
  <c r="X664" i="15"/>
  <c r="X663" i="15"/>
  <c r="X662" i="15"/>
  <c r="X661" i="15"/>
  <c r="X660" i="15"/>
  <c r="X659" i="15"/>
  <c r="X658" i="15"/>
  <c r="X657" i="15"/>
  <c r="X656" i="15"/>
  <c r="X655" i="15"/>
  <c r="X654" i="15"/>
  <c r="X653" i="15"/>
  <c r="X652" i="15"/>
  <c r="X651" i="15"/>
  <c r="X650" i="15"/>
  <c r="X649" i="15"/>
  <c r="X648" i="15"/>
  <c r="X647" i="15"/>
  <c r="X646" i="15"/>
  <c r="X645" i="15"/>
  <c r="X644" i="15"/>
  <c r="X643" i="15"/>
  <c r="X642" i="15"/>
  <c r="X641" i="15"/>
  <c r="X640" i="15"/>
  <c r="X639" i="15"/>
  <c r="X638" i="15"/>
  <c r="X637" i="15"/>
  <c r="X636" i="15"/>
  <c r="X635" i="15"/>
  <c r="X634" i="15"/>
  <c r="X633" i="15"/>
  <c r="X632" i="15"/>
  <c r="X631" i="15"/>
  <c r="X630" i="15"/>
  <c r="X629" i="15"/>
  <c r="X628" i="15"/>
  <c r="X627" i="15"/>
  <c r="X626" i="15"/>
  <c r="X625" i="15"/>
  <c r="X624" i="15"/>
  <c r="X623" i="15"/>
  <c r="X622" i="15"/>
  <c r="X621" i="15"/>
  <c r="X620" i="15"/>
  <c r="X619" i="15"/>
  <c r="X618" i="15"/>
  <c r="X617" i="15"/>
  <c r="X616" i="15"/>
  <c r="X615" i="15"/>
  <c r="X614" i="15"/>
  <c r="X613" i="15"/>
  <c r="X612" i="15"/>
  <c r="X611" i="15"/>
  <c r="X610" i="15"/>
  <c r="X609" i="15"/>
  <c r="X608" i="15"/>
  <c r="X607" i="15"/>
  <c r="X606" i="15"/>
  <c r="X605" i="15"/>
  <c r="X604" i="15"/>
  <c r="X603" i="15"/>
  <c r="X602" i="15"/>
  <c r="X601" i="15"/>
  <c r="X600" i="15"/>
  <c r="X599" i="15"/>
  <c r="X598" i="15"/>
  <c r="X597" i="15"/>
  <c r="X596" i="15"/>
  <c r="X595" i="15"/>
  <c r="X594" i="15"/>
  <c r="X593" i="15"/>
  <c r="X592" i="15"/>
  <c r="X591" i="15"/>
  <c r="X590" i="15"/>
  <c r="X589" i="15"/>
  <c r="X588" i="15"/>
  <c r="X587" i="15"/>
  <c r="X586" i="15"/>
  <c r="X585" i="15"/>
  <c r="X584" i="15"/>
  <c r="X583" i="15"/>
  <c r="X582" i="15"/>
  <c r="X581" i="15"/>
  <c r="X580" i="15"/>
  <c r="X579" i="15"/>
  <c r="X578" i="15"/>
  <c r="X577" i="15"/>
  <c r="X576" i="15"/>
  <c r="X575" i="15"/>
  <c r="X574" i="15"/>
  <c r="X573" i="15"/>
  <c r="X572" i="15"/>
  <c r="X571" i="15"/>
  <c r="X570" i="15"/>
  <c r="X569" i="15"/>
  <c r="X568" i="15"/>
  <c r="X567" i="15"/>
  <c r="X566" i="15"/>
  <c r="X565" i="15"/>
  <c r="X564" i="15"/>
  <c r="X563" i="15"/>
  <c r="X562" i="15"/>
  <c r="X561" i="15"/>
  <c r="X560" i="15"/>
  <c r="X559" i="15"/>
  <c r="X558" i="15"/>
  <c r="X557" i="15"/>
  <c r="X556" i="15"/>
  <c r="X555" i="15"/>
  <c r="X554" i="15"/>
  <c r="X553" i="15"/>
  <c r="X552" i="15"/>
  <c r="X551" i="15"/>
  <c r="X550" i="15"/>
  <c r="X549" i="15"/>
  <c r="X548" i="15"/>
  <c r="X547" i="15"/>
  <c r="X546" i="15"/>
  <c r="X545" i="15"/>
  <c r="X544" i="15"/>
  <c r="X543" i="15"/>
  <c r="X542" i="15"/>
  <c r="X541" i="15"/>
  <c r="X540" i="15"/>
  <c r="X539" i="15"/>
  <c r="X538" i="15"/>
  <c r="X537" i="15"/>
  <c r="X536" i="15"/>
  <c r="X535" i="15"/>
  <c r="X534" i="15"/>
  <c r="X533" i="15"/>
  <c r="X532" i="15"/>
  <c r="X531" i="15"/>
  <c r="X530" i="15"/>
  <c r="X529" i="15"/>
  <c r="X528" i="15"/>
  <c r="X527" i="15"/>
  <c r="X526" i="15"/>
  <c r="X525" i="15"/>
  <c r="X524" i="15"/>
  <c r="X523" i="15"/>
  <c r="X522" i="15"/>
  <c r="X521" i="15"/>
  <c r="X520" i="15"/>
  <c r="X519" i="15"/>
  <c r="X518" i="15"/>
  <c r="X517" i="15"/>
  <c r="X516" i="15"/>
  <c r="X515" i="15"/>
  <c r="X514" i="15"/>
  <c r="X513" i="15"/>
  <c r="X512" i="15"/>
  <c r="X511" i="15"/>
  <c r="X510" i="15"/>
  <c r="X509" i="15"/>
  <c r="X508" i="15"/>
  <c r="X507" i="15"/>
  <c r="X506" i="15"/>
  <c r="X505" i="15"/>
  <c r="X504" i="15"/>
  <c r="X503" i="15"/>
  <c r="X502" i="15"/>
  <c r="X501" i="15"/>
  <c r="X500" i="15"/>
  <c r="X499" i="15"/>
  <c r="X498" i="15"/>
  <c r="X497" i="15"/>
  <c r="X496" i="15"/>
  <c r="X495" i="15"/>
  <c r="X494" i="15"/>
  <c r="X493" i="15"/>
  <c r="X492" i="15"/>
  <c r="X491" i="15"/>
  <c r="X490" i="15"/>
  <c r="X489" i="15"/>
  <c r="X488" i="15"/>
  <c r="X487" i="15"/>
  <c r="X486" i="15"/>
  <c r="X485" i="15"/>
  <c r="X484" i="15"/>
  <c r="X483" i="15"/>
  <c r="X482" i="15"/>
  <c r="X481" i="15"/>
  <c r="X480" i="15"/>
  <c r="X479" i="15"/>
  <c r="X478" i="15"/>
  <c r="X477" i="15"/>
  <c r="X476" i="15"/>
  <c r="X475" i="15"/>
  <c r="X474" i="15"/>
  <c r="X473" i="15"/>
  <c r="X472" i="15"/>
  <c r="X471" i="15"/>
  <c r="X470" i="15"/>
  <c r="X469" i="15"/>
  <c r="X468" i="15"/>
  <c r="X467" i="15"/>
  <c r="X466" i="15"/>
  <c r="X465" i="15"/>
  <c r="X464" i="15"/>
  <c r="X463" i="15"/>
  <c r="X462" i="15"/>
  <c r="X461" i="15"/>
  <c r="X460" i="15"/>
  <c r="X459" i="15"/>
  <c r="X458" i="15"/>
  <c r="X457" i="15"/>
  <c r="X456" i="15"/>
  <c r="X455" i="15"/>
  <c r="X454" i="15"/>
  <c r="X453" i="15"/>
  <c r="X452" i="15"/>
  <c r="X451" i="15"/>
  <c r="X450" i="15"/>
  <c r="X449" i="15"/>
  <c r="X448" i="15"/>
  <c r="X447" i="15"/>
  <c r="X446" i="15"/>
  <c r="X445" i="15"/>
  <c r="X444" i="15"/>
  <c r="X443" i="15"/>
  <c r="X442" i="15"/>
  <c r="X441" i="15"/>
  <c r="X440" i="15"/>
  <c r="X439" i="15"/>
  <c r="X438" i="15"/>
  <c r="X437" i="15"/>
  <c r="X436" i="15"/>
  <c r="X435" i="15"/>
  <c r="X434" i="15"/>
  <c r="X433" i="15"/>
  <c r="X432" i="15"/>
  <c r="X431" i="15"/>
  <c r="X430" i="15"/>
  <c r="X429" i="15"/>
  <c r="X428" i="15"/>
  <c r="X427" i="15"/>
  <c r="X426" i="15"/>
  <c r="X425" i="15"/>
  <c r="X424" i="15"/>
  <c r="X423" i="15"/>
  <c r="X422" i="15"/>
  <c r="X421" i="15"/>
  <c r="X420" i="15"/>
  <c r="X419" i="15"/>
  <c r="X418" i="15"/>
  <c r="X417" i="15"/>
  <c r="X416" i="15"/>
  <c r="X415" i="15"/>
  <c r="X414" i="15"/>
  <c r="X413" i="15"/>
  <c r="X412" i="15"/>
  <c r="X411" i="15"/>
  <c r="X410" i="15"/>
  <c r="X409" i="15"/>
  <c r="X408" i="15"/>
  <c r="X407" i="15"/>
  <c r="X406" i="15"/>
  <c r="X405" i="15"/>
  <c r="X404" i="15"/>
  <c r="X403" i="15"/>
  <c r="X402" i="15"/>
  <c r="X401" i="15"/>
  <c r="X400" i="15"/>
  <c r="X399" i="15"/>
  <c r="X398" i="15"/>
  <c r="X397" i="15"/>
  <c r="X396" i="15"/>
  <c r="X395" i="15"/>
  <c r="X394" i="15"/>
  <c r="X393" i="15"/>
  <c r="X392" i="15"/>
  <c r="X391" i="15"/>
  <c r="X390" i="15"/>
  <c r="X389" i="15"/>
  <c r="X388" i="15"/>
  <c r="X387" i="15"/>
  <c r="X386" i="15"/>
  <c r="X385" i="15"/>
  <c r="X384" i="15"/>
  <c r="X383" i="15"/>
  <c r="X382" i="15"/>
  <c r="X381" i="15"/>
  <c r="X380" i="15"/>
  <c r="X379" i="15"/>
  <c r="X378" i="15"/>
  <c r="X377" i="15"/>
  <c r="X376" i="15"/>
  <c r="X375" i="15"/>
  <c r="X374" i="15"/>
  <c r="X373" i="15"/>
  <c r="X372" i="15"/>
  <c r="X371" i="15"/>
  <c r="X370" i="15"/>
  <c r="X369" i="15"/>
  <c r="X368" i="15"/>
  <c r="X367" i="15"/>
  <c r="X366" i="15"/>
  <c r="X365" i="15"/>
  <c r="X364" i="15"/>
  <c r="X363" i="15"/>
  <c r="X362" i="15"/>
  <c r="X361" i="15"/>
  <c r="X360" i="15"/>
  <c r="X359" i="15"/>
  <c r="X358" i="15"/>
  <c r="X357" i="15"/>
  <c r="X356" i="15"/>
  <c r="X355" i="15"/>
  <c r="X354" i="15"/>
  <c r="X353" i="15"/>
  <c r="X352" i="15"/>
  <c r="X351" i="15"/>
  <c r="X350" i="15"/>
  <c r="X349" i="15"/>
  <c r="X348" i="15"/>
  <c r="X347" i="15"/>
  <c r="X346" i="15"/>
  <c r="X345" i="15"/>
  <c r="X344" i="15"/>
  <c r="X343" i="15"/>
  <c r="X342" i="15"/>
  <c r="X341" i="15"/>
  <c r="X340" i="15"/>
  <c r="X339" i="15"/>
  <c r="X338" i="15"/>
  <c r="X337" i="15"/>
  <c r="X336" i="15"/>
  <c r="X335" i="15"/>
  <c r="X334" i="15"/>
  <c r="X333" i="15"/>
  <c r="X332" i="15"/>
  <c r="X331" i="15"/>
  <c r="X330" i="15"/>
  <c r="X329" i="15"/>
  <c r="X328" i="15"/>
  <c r="X327" i="15"/>
  <c r="X326" i="15"/>
  <c r="X325" i="15"/>
  <c r="X324" i="15"/>
  <c r="X323" i="15"/>
  <c r="X322" i="15"/>
  <c r="X321" i="15"/>
  <c r="X320" i="15"/>
  <c r="X319" i="15"/>
  <c r="X318" i="15"/>
  <c r="X317" i="15"/>
  <c r="X316" i="15"/>
  <c r="X315" i="15"/>
  <c r="X314" i="15"/>
  <c r="X313" i="15"/>
  <c r="X312" i="15"/>
  <c r="X311" i="15"/>
  <c r="X310" i="15"/>
  <c r="X309" i="15"/>
  <c r="X308" i="15"/>
  <c r="X307" i="15"/>
  <c r="X306" i="15"/>
  <c r="X305" i="15"/>
  <c r="X304" i="15"/>
  <c r="X303" i="15"/>
  <c r="X302" i="15"/>
  <c r="X301" i="15"/>
  <c r="X300" i="15"/>
  <c r="X299" i="15"/>
  <c r="X298" i="15"/>
  <c r="X297" i="15"/>
  <c r="X296" i="15"/>
  <c r="X295" i="15"/>
  <c r="X294" i="15"/>
  <c r="X293" i="15"/>
  <c r="X292" i="15"/>
  <c r="X291" i="15"/>
  <c r="X290" i="15"/>
  <c r="X289" i="15"/>
  <c r="X288" i="15"/>
  <c r="X287" i="15"/>
  <c r="X286" i="15"/>
  <c r="X285" i="15"/>
  <c r="X284" i="15"/>
  <c r="X283" i="15"/>
  <c r="X282" i="15"/>
  <c r="X281" i="15"/>
  <c r="X280" i="15"/>
  <c r="X279" i="15"/>
  <c r="X278" i="15"/>
  <c r="X277" i="15"/>
  <c r="X276" i="15"/>
  <c r="X275" i="15"/>
  <c r="X274" i="15"/>
  <c r="X273" i="15"/>
  <c r="X272" i="15"/>
  <c r="X271" i="15"/>
  <c r="X270" i="15"/>
  <c r="X269" i="15"/>
  <c r="X268" i="15"/>
  <c r="X267" i="15"/>
  <c r="X266" i="15"/>
  <c r="X265" i="15"/>
  <c r="X264" i="15"/>
  <c r="X263" i="15"/>
  <c r="X262" i="15"/>
  <c r="X261" i="15"/>
  <c r="X260" i="15"/>
  <c r="X259" i="15"/>
  <c r="X258" i="15"/>
  <c r="X257" i="15"/>
  <c r="X256" i="15"/>
  <c r="X255" i="15"/>
  <c r="X254" i="15"/>
  <c r="X253" i="15"/>
  <c r="X252" i="15"/>
  <c r="X251" i="15"/>
  <c r="X250" i="15"/>
  <c r="X249" i="15"/>
  <c r="X248" i="15"/>
  <c r="X247" i="15"/>
  <c r="X246" i="15"/>
  <c r="X245" i="15"/>
  <c r="X244" i="15"/>
  <c r="X243" i="15"/>
  <c r="X242" i="15"/>
  <c r="X241" i="15"/>
  <c r="X240" i="15"/>
  <c r="X239" i="15"/>
  <c r="X238" i="15"/>
  <c r="X237" i="15"/>
  <c r="X236" i="15"/>
  <c r="X235" i="15"/>
  <c r="X234" i="15"/>
  <c r="X233" i="15"/>
  <c r="X232" i="15"/>
  <c r="X231" i="15"/>
  <c r="X230" i="15"/>
  <c r="X229" i="15"/>
  <c r="X228" i="15"/>
  <c r="X227" i="15"/>
  <c r="X226" i="15"/>
  <c r="X225" i="15"/>
  <c r="X224" i="15"/>
  <c r="X223" i="15"/>
  <c r="X222" i="15"/>
  <c r="X221" i="15"/>
  <c r="X220" i="15"/>
  <c r="X219" i="15"/>
  <c r="X218" i="15"/>
  <c r="X217" i="15"/>
  <c r="X216" i="15"/>
  <c r="X215" i="15"/>
  <c r="X214" i="15"/>
  <c r="X213" i="15"/>
  <c r="X212" i="15"/>
  <c r="X211" i="15"/>
  <c r="X210" i="15"/>
  <c r="X209" i="15"/>
  <c r="X208" i="15"/>
  <c r="X207" i="15"/>
  <c r="X206" i="15"/>
  <c r="X205" i="15"/>
  <c r="X204" i="15"/>
  <c r="X203" i="15"/>
  <c r="X202" i="15"/>
  <c r="X201" i="15"/>
  <c r="X200" i="15"/>
  <c r="X199" i="15"/>
  <c r="X198" i="15"/>
  <c r="X197" i="15"/>
  <c r="X196" i="15"/>
  <c r="X195" i="15"/>
  <c r="X194" i="15"/>
  <c r="X193" i="15"/>
  <c r="X192" i="15"/>
  <c r="X191" i="15"/>
  <c r="X190" i="15"/>
  <c r="X189" i="15"/>
  <c r="X188" i="15"/>
  <c r="X187" i="15"/>
  <c r="X186" i="15"/>
  <c r="X185" i="15"/>
  <c r="X184" i="15"/>
  <c r="X183" i="15"/>
  <c r="X182" i="15"/>
  <c r="X181" i="15"/>
  <c r="X180" i="15"/>
  <c r="X179" i="15"/>
  <c r="X178" i="15"/>
  <c r="X177" i="15"/>
  <c r="X176" i="15"/>
  <c r="X175" i="15"/>
  <c r="X174" i="15"/>
  <c r="X173" i="15"/>
  <c r="X172" i="15"/>
  <c r="X171" i="15"/>
  <c r="X170" i="15"/>
  <c r="X169" i="15"/>
  <c r="X168" i="15"/>
  <c r="X167" i="15"/>
  <c r="X166" i="15"/>
  <c r="X165" i="15"/>
  <c r="X164" i="15"/>
  <c r="X163" i="15"/>
  <c r="X162" i="15"/>
  <c r="X161" i="15"/>
  <c r="X160" i="15"/>
  <c r="X159" i="15"/>
  <c r="X158" i="15"/>
  <c r="X157" i="15"/>
  <c r="X156" i="15"/>
  <c r="X155" i="15"/>
  <c r="X154" i="15"/>
  <c r="X153" i="15"/>
  <c r="X152" i="15"/>
  <c r="X151" i="15"/>
  <c r="X150" i="15"/>
  <c r="X149" i="15"/>
  <c r="X148" i="15"/>
  <c r="X147" i="15"/>
  <c r="X146" i="15"/>
  <c r="X145" i="15"/>
  <c r="X144" i="15"/>
  <c r="X143" i="15"/>
  <c r="X142" i="15"/>
  <c r="X141" i="15"/>
  <c r="X140" i="15"/>
  <c r="X139" i="15"/>
  <c r="X138" i="15"/>
  <c r="X137" i="15"/>
  <c r="X136" i="15"/>
  <c r="X135" i="15"/>
  <c r="X134" i="15"/>
  <c r="X133" i="15"/>
  <c r="X132" i="15"/>
  <c r="X131" i="15"/>
  <c r="X130" i="15"/>
  <c r="X129" i="15"/>
  <c r="X128" i="15"/>
  <c r="X127" i="15"/>
  <c r="X126" i="15"/>
  <c r="X125" i="15"/>
  <c r="X124" i="15"/>
  <c r="X123" i="15"/>
  <c r="X122" i="15"/>
  <c r="X121" i="15"/>
  <c r="X120" i="15"/>
  <c r="X119" i="15"/>
  <c r="X118" i="15"/>
  <c r="X117" i="15"/>
  <c r="X116" i="15"/>
  <c r="X115" i="15"/>
  <c r="X114" i="15"/>
  <c r="X113" i="15"/>
  <c r="X112" i="15"/>
  <c r="X111" i="15"/>
  <c r="X110" i="15"/>
  <c r="X109" i="15"/>
  <c r="X108" i="15"/>
  <c r="X107" i="15"/>
  <c r="X106" i="15"/>
  <c r="X105" i="15"/>
  <c r="X104" i="15"/>
  <c r="X103" i="15"/>
  <c r="X102" i="15"/>
  <c r="X101" i="15"/>
  <c r="X100" i="15"/>
  <c r="X99" i="15"/>
  <c r="X98" i="15"/>
  <c r="X97" i="15"/>
  <c r="X96" i="15"/>
  <c r="X95" i="15"/>
  <c r="X94" i="15"/>
  <c r="X93" i="15"/>
  <c r="X92" i="15"/>
  <c r="X91" i="15"/>
  <c r="X90" i="15"/>
  <c r="X89" i="15"/>
  <c r="X88" i="15"/>
  <c r="X87" i="15"/>
  <c r="X86" i="15"/>
  <c r="X85" i="15"/>
  <c r="X84" i="15"/>
  <c r="X83" i="15"/>
  <c r="X82" i="15"/>
  <c r="X81" i="15"/>
  <c r="X80" i="15"/>
  <c r="X79" i="15"/>
  <c r="X78" i="15"/>
  <c r="X77" i="15"/>
  <c r="X76" i="15"/>
  <c r="X75" i="15"/>
  <c r="X74" i="15"/>
  <c r="X73" i="15"/>
  <c r="X72" i="15"/>
  <c r="X71" i="15"/>
  <c r="X70" i="15"/>
  <c r="X69" i="15"/>
  <c r="X68" i="15"/>
  <c r="X67" i="15"/>
  <c r="X66" i="15"/>
  <c r="X65" i="15"/>
  <c r="X64" i="15"/>
  <c r="X63" i="15"/>
  <c r="X62" i="15"/>
  <c r="X61" i="15"/>
  <c r="X60" i="15"/>
  <c r="X59" i="15"/>
  <c r="X58" i="15"/>
  <c r="X57" i="15"/>
  <c r="X56" i="15"/>
  <c r="X55" i="15"/>
  <c r="X54" i="15"/>
  <c r="X53" i="15"/>
  <c r="X52" i="15"/>
  <c r="X51" i="15"/>
  <c r="X50" i="15"/>
  <c r="X49" i="15"/>
  <c r="X48" i="15"/>
  <c r="X47" i="15"/>
  <c r="X46" i="15"/>
  <c r="X45" i="15"/>
  <c r="X44" i="15"/>
  <c r="X43" i="15"/>
  <c r="X42" i="15"/>
  <c r="X41" i="15"/>
  <c r="X40" i="15"/>
  <c r="X39" i="15"/>
  <c r="X38" i="15"/>
  <c r="X37" i="15"/>
  <c r="X36" i="15"/>
  <c r="X35" i="15"/>
  <c r="X34" i="15"/>
  <c r="X33" i="15"/>
  <c r="X32" i="15"/>
  <c r="X31" i="15"/>
  <c r="X30" i="15"/>
  <c r="X29" i="15"/>
  <c r="X28" i="15"/>
  <c r="X27" i="15"/>
  <c r="X26" i="15"/>
  <c r="X25" i="15"/>
  <c r="X24" i="15"/>
  <c r="X23" i="15"/>
  <c r="X22" i="15"/>
  <c r="X21" i="15"/>
  <c r="X20" i="15"/>
  <c r="X19" i="15"/>
  <c r="X18" i="15"/>
  <c r="X17" i="15"/>
  <c r="X16" i="15"/>
  <c r="X15" i="15"/>
  <c r="X14" i="15"/>
  <c r="X13" i="15"/>
  <c r="X12" i="15"/>
  <c r="X11" i="15"/>
  <c r="X10" i="15"/>
  <c r="X9" i="15"/>
  <c r="X8" i="15"/>
  <c r="X7" i="15"/>
  <c r="X6" i="15"/>
  <c r="X5" i="15"/>
  <c r="X4" i="15"/>
  <c r="V998" i="15"/>
  <c r="V997" i="15"/>
  <c r="V996" i="15"/>
  <c r="V995" i="15"/>
  <c r="V994" i="15"/>
  <c r="V993" i="15"/>
  <c r="V992" i="15"/>
  <c r="V991" i="15"/>
  <c r="V990" i="15"/>
  <c r="V989" i="15"/>
  <c r="V988" i="15"/>
  <c r="V987" i="15"/>
  <c r="V986" i="15"/>
  <c r="V985" i="15"/>
  <c r="V984" i="15"/>
  <c r="V983" i="15"/>
  <c r="V982" i="15"/>
  <c r="V981" i="15"/>
  <c r="V980" i="15"/>
  <c r="V979" i="15"/>
  <c r="V978" i="15"/>
  <c r="V977" i="15"/>
  <c r="V976" i="15"/>
  <c r="V975" i="15"/>
  <c r="V974" i="15"/>
  <c r="V973" i="15"/>
  <c r="V972" i="15"/>
  <c r="V971" i="15"/>
  <c r="V970" i="15"/>
  <c r="V969" i="15"/>
  <c r="V968" i="15"/>
  <c r="V967" i="15"/>
  <c r="V966" i="15"/>
  <c r="V965" i="15"/>
  <c r="V964" i="15"/>
  <c r="V963" i="15"/>
  <c r="V962" i="15"/>
  <c r="V961" i="15"/>
  <c r="V960" i="15"/>
  <c r="V959" i="15"/>
  <c r="V958" i="15"/>
  <c r="V957" i="15"/>
  <c r="V956" i="15"/>
  <c r="V955" i="15"/>
  <c r="V954" i="15"/>
  <c r="V953" i="15"/>
  <c r="V952" i="15"/>
  <c r="V951" i="15"/>
  <c r="V950" i="15"/>
  <c r="V949" i="15"/>
  <c r="V948" i="15"/>
  <c r="V947" i="15"/>
  <c r="V946" i="15"/>
  <c r="V945" i="15"/>
  <c r="V944" i="15"/>
  <c r="V943" i="15"/>
  <c r="V942" i="15"/>
  <c r="V941" i="15"/>
  <c r="V940" i="15"/>
  <c r="V939" i="15"/>
  <c r="V938" i="15"/>
  <c r="V937" i="15"/>
  <c r="V936" i="15"/>
  <c r="V935" i="15"/>
  <c r="V934" i="15"/>
  <c r="V933" i="15"/>
  <c r="V932" i="15"/>
  <c r="V931" i="15"/>
  <c r="V930" i="15"/>
  <c r="V929" i="15"/>
  <c r="V928" i="15"/>
  <c r="V927" i="15"/>
  <c r="V926" i="15"/>
  <c r="V925" i="15"/>
  <c r="V924" i="15"/>
  <c r="V923" i="15"/>
  <c r="V922" i="15"/>
  <c r="V921" i="15"/>
  <c r="V920" i="15"/>
  <c r="V919" i="15"/>
  <c r="V918" i="15"/>
  <c r="V917" i="15"/>
  <c r="V916" i="15"/>
  <c r="V915" i="15"/>
  <c r="V914" i="15"/>
  <c r="V913" i="15"/>
  <c r="V912" i="15"/>
  <c r="V911" i="15"/>
  <c r="V910" i="15"/>
  <c r="V909" i="15"/>
  <c r="V908" i="15"/>
  <c r="V907" i="15"/>
  <c r="V906" i="15"/>
  <c r="V905" i="15"/>
  <c r="V904" i="15"/>
  <c r="V903" i="15"/>
  <c r="V902" i="15"/>
  <c r="V901" i="15"/>
  <c r="V900" i="15"/>
  <c r="V899" i="15"/>
  <c r="V898" i="15"/>
  <c r="V897" i="15"/>
  <c r="V896" i="15"/>
  <c r="V895" i="15"/>
  <c r="V894" i="15"/>
  <c r="V893" i="15"/>
  <c r="V892" i="15"/>
  <c r="V891" i="15"/>
  <c r="V890" i="15"/>
  <c r="V889" i="15"/>
  <c r="V888" i="15"/>
  <c r="V887" i="15"/>
  <c r="V886" i="15"/>
  <c r="V885" i="15"/>
  <c r="V884" i="15"/>
  <c r="V883" i="15"/>
  <c r="V882" i="15"/>
  <c r="V881" i="15"/>
  <c r="V880" i="15"/>
  <c r="V879" i="15"/>
  <c r="V878" i="15"/>
  <c r="V877" i="15"/>
  <c r="V876" i="15"/>
  <c r="V875" i="15"/>
  <c r="V874" i="15"/>
  <c r="V873" i="15"/>
  <c r="V872" i="15"/>
  <c r="V871" i="15"/>
  <c r="V870" i="15"/>
  <c r="V869" i="15"/>
  <c r="V868" i="15"/>
  <c r="V867" i="15"/>
  <c r="V866" i="15"/>
  <c r="V865" i="15"/>
  <c r="V864" i="15"/>
  <c r="V863" i="15"/>
  <c r="V862" i="15"/>
  <c r="V861" i="15"/>
  <c r="V860" i="15"/>
  <c r="V859" i="15"/>
  <c r="V858" i="15"/>
  <c r="V857" i="15"/>
  <c r="V856" i="15"/>
  <c r="V855" i="15"/>
  <c r="V854" i="15"/>
  <c r="V853" i="15"/>
  <c r="V852" i="15"/>
  <c r="V851" i="15"/>
  <c r="V850" i="15"/>
  <c r="V849" i="15"/>
  <c r="V848" i="15"/>
  <c r="V847" i="15"/>
  <c r="V846" i="15"/>
  <c r="V845" i="15"/>
  <c r="V844" i="15"/>
  <c r="V843" i="15"/>
  <c r="V842" i="15"/>
  <c r="V841" i="15"/>
  <c r="V840" i="15"/>
  <c r="V839" i="15"/>
  <c r="V838" i="15"/>
  <c r="V837" i="15"/>
  <c r="V836" i="15"/>
  <c r="V835" i="15"/>
  <c r="V834" i="15"/>
  <c r="V833" i="15"/>
  <c r="V832" i="15"/>
  <c r="V831" i="15"/>
  <c r="V830" i="15"/>
  <c r="V829" i="15"/>
  <c r="V828" i="15"/>
  <c r="V827" i="15"/>
  <c r="V826" i="15"/>
  <c r="V825" i="15"/>
  <c r="V824" i="15"/>
  <c r="V823" i="15"/>
  <c r="V822" i="15"/>
  <c r="V821" i="15"/>
  <c r="V820" i="15"/>
  <c r="V819" i="15"/>
  <c r="V818" i="15"/>
  <c r="V817" i="15"/>
  <c r="V816" i="15"/>
  <c r="V815" i="15"/>
  <c r="V814" i="15"/>
  <c r="V813" i="15"/>
  <c r="V812" i="15"/>
  <c r="V811" i="15"/>
  <c r="V810" i="15"/>
  <c r="V809" i="15"/>
  <c r="V808" i="15"/>
  <c r="V807" i="15"/>
  <c r="V806" i="15"/>
  <c r="V805" i="15"/>
  <c r="V804" i="15"/>
  <c r="V803" i="15"/>
  <c r="V802" i="15"/>
  <c r="V801" i="15"/>
  <c r="V800" i="15"/>
  <c r="V799" i="15"/>
  <c r="V798" i="15"/>
  <c r="V797" i="15"/>
  <c r="V796" i="15"/>
  <c r="V795" i="15"/>
  <c r="V794" i="15"/>
  <c r="V793" i="15"/>
  <c r="V792" i="15"/>
  <c r="V791" i="15"/>
  <c r="V790" i="15"/>
  <c r="V789" i="15"/>
  <c r="V788" i="15"/>
  <c r="V787" i="15"/>
  <c r="V786" i="15"/>
  <c r="V785" i="15"/>
  <c r="V784" i="15"/>
  <c r="V783" i="15"/>
  <c r="V782" i="15"/>
  <c r="V781" i="15"/>
  <c r="V780" i="15"/>
  <c r="V779" i="15"/>
  <c r="V778" i="15"/>
  <c r="V777" i="15"/>
  <c r="V776" i="15"/>
  <c r="V775" i="15"/>
  <c r="V774" i="15"/>
  <c r="V773" i="15"/>
  <c r="V772" i="15"/>
  <c r="V771" i="15"/>
  <c r="V770" i="15"/>
  <c r="V769" i="15"/>
  <c r="V768" i="15"/>
  <c r="V767" i="15"/>
  <c r="V766" i="15"/>
  <c r="V765" i="15"/>
  <c r="V764" i="15"/>
  <c r="V763" i="15"/>
  <c r="V762" i="15"/>
  <c r="V761" i="15"/>
  <c r="V760" i="15"/>
  <c r="V759" i="15"/>
  <c r="V758" i="15"/>
  <c r="V757" i="15"/>
  <c r="V756" i="15"/>
  <c r="V755" i="15"/>
  <c r="V754" i="15"/>
  <c r="V753" i="15"/>
  <c r="V752" i="15"/>
  <c r="V751" i="15"/>
  <c r="V750" i="15"/>
  <c r="V749" i="15"/>
  <c r="V748" i="15"/>
  <c r="V747" i="15"/>
  <c r="V746" i="15"/>
  <c r="V745" i="15"/>
  <c r="V744" i="15"/>
  <c r="V743" i="15"/>
  <c r="V742" i="15"/>
  <c r="V741" i="15"/>
  <c r="V740" i="15"/>
  <c r="V739" i="15"/>
  <c r="V738" i="15"/>
  <c r="V737" i="15"/>
  <c r="V736" i="15"/>
  <c r="V735" i="15"/>
  <c r="V734" i="15"/>
  <c r="V733" i="15"/>
  <c r="V732" i="15"/>
  <c r="V731" i="15"/>
  <c r="V730" i="15"/>
  <c r="V729" i="15"/>
  <c r="V728" i="15"/>
  <c r="V727" i="15"/>
  <c r="V726" i="15"/>
  <c r="V725" i="15"/>
  <c r="V724" i="15"/>
  <c r="V723" i="15"/>
  <c r="V722" i="15"/>
  <c r="V721" i="15"/>
  <c r="V720" i="15"/>
  <c r="V719" i="15"/>
  <c r="V718" i="15"/>
  <c r="V717" i="15"/>
  <c r="V716" i="15"/>
  <c r="V715" i="15"/>
  <c r="V714" i="15"/>
  <c r="V713" i="15"/>
  <c r="V712" i="15"/>
  <c r="V711" i="15"/>
  <c r="V710" i="15"/>
  <c r="V709" i="15"/>
  <c r="V708" i="15"/>
  <c r="V707" i="15"/>
  <c r="V706" i="15"/>
  <c r="V705" i="15"/>
  <c r="V704" i="15"/>
  <c r="V703" i="15"/>
  <c r="V702" i="15"/>
  <c r="V701" i="15"/>
  <c r="V700" i="15"/>
  <c r="V699" i="15"/>
  <c r="V698" i="15"/>
  <c r="V697" i="15"/>
  <c r="V696" i="15"/>
  <c r="V695" i="15"/>
  <c r="V694" i="15"/>
  <c r="V693" i="15"/>
  <c r="V692" i="15"/>
  <c r="V691" i="15"/>
  <c r="V690" i="15"/>
  <c r="V689" i="15"/>
  <c r="V688" i="15"/>
  <c r="V687" i="15"/>
  <c r="V686" i="15"/>
  <c r="V685" i="15"/>
  <c r="V684" i="15"/>
  <c r="V683" i="15"/>
  <c r="V682" i="15"/>
  <c r="V681" i="15"/>
  <c r="V680" i="15"/>
  <c r="V679" i="15"/>
  <c r="V678" i="15"/>
  <c r="V677" i="15"/>
  <c r="V676" i="15"/>
  <c r="V675" i="15"/>
  <c r="V674" i="15"/>
  <c r="V673" i="15"/>
  <c r="V672" i="15"/>
  <c r="V671" i="15"/>
  <c r="V670" i="15"/>
  <c r="V669" i="15"/>
  <c r="V668" i="15"/>
  <c r="V667" i="15"/>
  <c r="V666" i="15"/>
  <c r="V665" i="15"/>
  <c r="V664" i="15"/>
  <c r="V663" i="15"/>
  <c r="V662" i="15"/>
  <c r="V661" i="15"/>
  <c r="V660" i="15"/>
  <c r="V659" i="15"/>
  <c r="V658" i="15"/>
  <c r="V657" i="15"/>
  <c r="V656" i="15"/>
  <c r="V655" i="15"/>
  <c r="V654" i="15"/>
  <c r="V653" i="15"/>
  <c r="V652" i="15"/>
  <c r="V651" i="15"/>
  <c r="V650" i="15"/>
  <c r="V649" i="15"/>
  <c r="V648" i="15"/>
  <c r="V647" i="15"/>
  <c r="V646" i="15"/>
  <c r="V645" i="15"/>
  <c r="V644" i="15"/>
  <c r="V643" i="15"/>
  <c r="V642" i="15"/>
  <c r="V641" i="15"/>
  <c r="V640" i="15"/>
  <c r="V639" i="15"/>
  <c r="V638" i="15"/>
  <c r="V637" i="15"/>
  <c r="V636" i="15"/>
  <c r="V635" i="15"/>
  <c r="V634" i="15"/>
  <c r="V633" i="15"/>
  <c r="V632" i="15"/>
  <c r="V631" i="15"/>
  <c r="V630" i="15"/>
  <c r="V629" i="15"/>
  <c r="V628" i="15"/>
  <c r="V627" i="15"/>
  <c r="V626" i="15"/>
  <c r="V625" i="15"/>
  <c r="V624" i="15"/>
  <c r="V623" i="15"/>
  <c r="V622" i="15"/>
  <c r="V621" i="15"/>
  <c r="V620" i="15"/>
  <c r="V619" i="15"/>
  <c r="V618" i="15"/>
  <c r="V617" i="15"/>
  <c r="V616" i="15"/>
  <c r="V615" i="15"/>
  <c r="V614" i="15"/>
  <c r="V613" i="15"/>
  <c r="V612" i="15"/>
  <c r="V611" i="15"/>
  <c r="V610" i="15"/>
  <c r="V609" i="15"/>
  <c r="V608" i="15"/>
  <c r="V607" i="15"/>
  <c r="V606" i="15"/>
  <c r="V605" i="15"/>
  <c r="V604" i="15"/>
  <c r="V603" i="15"/>
  <c r="V602" i="15"/>
  <c r="V601" i="15"/>
  <c r="V600" i="15"/>
  <c r="V599" i="15"/>
  <c r="V598" i="15"/>
  <c r="V597" i="15"/>
  <c r="V596" i="15"/>
  <c r="V595" i="15"/>
  <c r="V594" i="15"/>
  <c r="V593" i="15"/>
  <c r="V592" i="15"/>
  <c r="V591" i="15"/>
  <c r="V590" i="15"/>
  <c r="V589" i="15"/>
  <c r="V588" i="15"/>
  <c r="V587" i="15"/>
  <c r="V586" i="15"/>
  <c r="V585" i="15"/>
  <c r="V584" i="15"/>
  <c r="V583" i="15"/>
  <c r="V582" i="15"/>
  <c r="V581" i="15"/>
  <c r="V580" i="15"/>
  <c r="V579" i="15"/>
  <c r="V578" i="15"/>
  <c r="V577" i="15"/>
  <c r="V576" i="15"/>
  <c r="V575" i="15"/>
  <c r="V574" i="15"/>
  <c r="V573" i="15"/>
  <c r="V572" i="15"/>
  <c r="V571" i="15"/>
  <c r="V570" i="15"/>
  <c r="V569" i="15"/>
  <c r="V568" i="15"/>
  <c r="V567" i="15"/>
  <c r="V566" i="15"/>
  <c r="V565" i="15"/>
  <c r="V564" i="15"/>
  <c r="V563" i="15"/>
  <c r="V562" i="15"/>
  <c r="V561" i="15"/>
  <c r="V560" i="15"/>
  <c r="V559" i="15"/>
  <c r="V558" i="15"/>
  <c r="V557" i="15"/>
  <c r="V556" i="15"/>
  <c r="V555" i="15"/>
  <c r="V554" i="15"/>
  <c r="V553" i="15"/>
  <c r="V552" i="15"/>
  <c r="V551" i="15"/>
  <c r="V550" i="15"/>
  <c r="V549" i="15"/>
  <c r="V548" i="15"/>
  <c r="V547" i="15"/>
  <c r="V546" i="15"/>
  <c r="V545" i="15"/>
  <c r="V544" i="15"/>
  <c r="V543" i="15"/>
  <c r="V542" i="15"/>
  <c r="V541" i="15"/>
  <c r="V540" i="15"/>
  <c r="V539" i="15"/>
  <c r="V538" i="15"/>
  <c r="V537" i="15"/>
  <c r="V536" i="15"/>
  <c r="V535" i="15"/>
  <c r="V534" i="15"/>
  <c r="V533" i="15"/>
  <c r="V532" i="15"/>
  <c r="V531" i="15"/>
  <c r="V530" i="15"/>
  <c r="V529" i="15"/>
  <c r="V528" i="15"/>
  <c r="V527" i="15"/>
  <c r="V526" i="15"/>
  <c r="V525" i="15"/>
  <c r="V524" i="15"/>
  <c r="V523" i="15"/>
  <c r="V522" i="15"/>
  <c r="V521" i="15"/>
  <c r="V520" i="15"/>
  <c r="V519" i="15"/>
  <c r="V518" i="15"/>
  <c r="V517" i="15"/>
  <c r="V516" i="15"/>
  <c r="V515" i="15"/>
  <c r="V514" i="15"/>
  <c r="V513" i="15"/>
  <c r="V512" i="15"/>
  <c r="V511" i="15"/>
  <c r="V510" i="15"/>
  <c r="V509" i="15"/>
  <c r="V508" i="15"/>
  <c r="V507" i="15"/>
  <c r="V506" i="15"/>
  <c r="V505" i="15"/>
  <c r="V504" i="15"/>
  <c r="V503" i="15"/>
  <c r="V502" i="15"/>
  <c r="V501" i="15"/>
  <c r="V500" i="15"/>
  <c r="V499" i="15"/>
  <c r="V498" i="15"/>
  <c r="V497" i="15"/>
  <c r="V496" i="15"/>
  <c r="V495" i="15"/>
  <c r="V494" i="15"/>
  <c r="V493" i="15"/>
  <c r="V492" i="15"/>
  <c r="V491" i="15"/>
  <c r="V490" i="15"/>
  <c r="V489" i="15"/>
  <c r="V488" i="15"/>
  <c r="V487" i="15"/>
  <c r="V486" i="15"/>
  <c r="V485" i="15"/>
  <c r="V484" i="15"/>
  <c r="V483" i="15"/>
  <c r="V482" i="15"/>
  <c r="V481" i="15"/>
  <c r="V480" i="15"/>
  <c r="V479" i="15"/>
  <c r="V478" i="15"/>
  <c r="V477" i="15"/>
  <c r="V476" i="15"/>
  <c r="V475" i="15"/>
  <c r="V474" i="15"/>
  <c r="V473" i="15"/>
  <c r="V472" i="15"/>
  <c r="V471" i="15"/>
  <c r="V470" i="15"/>
  <c r="V469" i="15"/>
  <c r="V468" i="15"/>
  <c r="V467" i="15"/>
  <c r="V466" i="15"/>
  <c r="V465" i="15"/>
  <c r="V464" i="15"/>
  <c r="V463" i="15"/>
  <c r="V462" i="15"/>
  <c r="V461" i="15"/>
  <c r="V460" i="15"/>
  <c r="V459" i="15"/>
  <c r="V458" i="15"/>
  <c r="V457" i="15"/>
  <c r="V456" i="15"/>
  <c r="V455" i="15"/>
  <c r="V454" i="15"/>
  <c r="V453" i="15"/>
  <c r="V452" i="15"/>
  <c r="V451" i="15"/>
  <c r="V450" i="15"/>
  <c r="V449" i="15"/>
  <c r="V448" i="15"/>
  <c r="V447" i="15"/>
  <c r="V446" i="15"/>
  <c r="V445" i="15"/>
  <c r="V444" i="15"/>
  <c r="V443" i="15"/>
  <c r="V442" i="15"/>
  <c r="V441" i="15"/>
  <c r="V440" i="15"/>
  <c r="V439" i="15"/>
  <c r="V438" i="15"/>
  <c r="V437" i="15"/>
  <c r="V436" i="15"/>
  <c r="V435" i="15"/>
  <c r="V434" i="15"/>
  <c r="V433" i="15"/>
  <c r="V432" i="15"/>
  <c r="V431" i="15"/>
  <c r="V430" i="15"/>
  <c r="V429" i="15"/>
  <c r="V428" i="15"/>
  <c r="V427" i="15"/>
  <c r="V426" i="15"/>
  <c r="V425" i="15"/>
  <c r="V424" i="15"/>
  <c r="V423" i="15"/>
  <c r="V422" i="15"/>
  <c r="V421" i="15"/>
  <c r="V420" i="15"/>
  <c r="V419" i="15"/>
  <c r="V418" i="15"/>
  <c r="V417" i="15"/>
  <c r="V416" i="15"/>
  <c r="V415" i="15"/>
  <c r="V414" i="15"/>
  <c r="V413" i="15"/>
  <c r="V412" i="15"/>
  <c r="V411" i="15"/>
  <c r="V410" i="15"/>
  <c r="V409" i="15"/>
  <c r="V408" i="15"/>
  <c r="V407" i="15"/>
  <c r="V406" i="15"/>
  <c r="V405" i="15"/>
  <c r="V404" i="15"/>
  <c r="V403" i="15"/>
  <c r="V402" i="15"/>
  <c r="V401" i="15"/>
  <c r="V400" i="15"/>
  <c r="V399" i="15"/>
  <c r="V398" i="15"/>
  <c r="V397" i="15"/>
  <c r="V396" i="15"/>
  <c r="V395" i="15"/>
  <c r="V394" i="15"/>
  <c r="V393" i="15"/>
  <c r="V392" i="15"/>
  <c r="V391" i="15"/>
  <c r="V390" i="15"/>
  <c r="V389" i="15"/>
  <c r="V388" i="15"/>
  <c r="V387" i="15"/>
  <c r="V386" i="15"/>
  <c r="V385" i="15"/>
  <c r="V384" i="15"/>
  <c r="V383" i="15"/>
  <c r="V382" i="15"/>
  <c r="V381" i="15"/>
  <c r="V380" i="15"/>
  <c r="V379" i="15"/>
  <c r="V378" i="15"/>
  <c r="V377" i="15"/>
  <c r="V376" i="15"/>
  <c r="V375" i="15"/>
  <c r="V374" i="15"/>
  <c r="V373" i="15"/>
  <c r="V372" i="15"/>
  <c r="V371" i="15"/>
  <c r="V370" i="15"/>
  <c r="V369" i="15"/>
  <c r="V368" i="15"/>
  <c r="V367" i="15"/>
  <c r="V366" i="15"/>
  <c r="V365" i="15"/>
  <c r="V364" i="15"/>
  <c r="V363" i="15"/>
  <c r="V362" i="15"/>
  <c r="V361" i="15"/>
  <c r="V360" i="15"/>
  <c r="V359" i="15"/>
  <c r="V358" i="15"/>
  <c r="V357" i="15"/>
  <c r="V356" i="15"/>
  <c r="V355" i="15"/>
  <c r="V354" i="15"/>
  <c r="V353" i="15"/>
  <c r="V352" i="15"/>
  <c r="V351" i="15"/>
  <c r="V350" i="15"/>
  <c r="V349" i="15"/>
  <c r="V348" i="15"/>
  <c r="V347" i="15"/>
  <c r="V346" i="15"/>
  <c r="V345" i="15"/>
  <c r="V344" i="15"/>
  <c r="V343" i="15"/>
  <c r="V342" i="15"/>
  <c r="V341" i="15"/>
  <c r="V340" i="15"/>
  <c r="V339" i="15"/>
  <c r="V338" i="15"/>
  <c r="V337" i="15"/>
  <c r="V336" i="15"/>
  <c r="V335" i="15"/>
  <c r="V334" i="15"/>
  <c r="V333" i="15"/>
  <c r="V332" i="15"/>
  <c r="V331" i="15"/>
  <c r="V330" i="15"/>
  <c r="V329" i="15"/>
  <c r="V328" i="15"/>
  <c r="V327" i="15"/>
  <c r="V326" i="15"/>
  <c r="V325" i="15"/>
  <c r="V324" i="15"/>
  <c r="V323" i="15"/>
  <c r="V322" i="15"/>
  <c r="V321" i="15"/>
  <c r="V320" i="15"/>
  <c r="V319" i="15"/>
  <c r="V318" i="15"/>
  <c r="V317" i="15"/>
  <c r="V316" i="15"/>
  <c r="V315" i="15"/>
  <c r="V314" i="15"/>
  <c r="V313" i="15"/>
  <c r="V312" i="15"/>
  <c r="V311" i="15"/>
  <c r="V310" i="15"/>
  <c r="V309" i="15"/>
  <c r="V308" i="15"/>
  <c r="V307" i="15"/>
  <c r="V306" i="15"/>
  <c r="V305" i="15"/>
  <c r="V304" i="15"/>
  <c r="V303" i="15"/>
  <c r="V302" i="15"/>
  <c r="V301" i="15"/>
  <c r="V300" i="15"/>
  <c r="V299" i="15"/>
  <c r="V298" i="15"/>
  <c r="V297" i="15"/>
  <c r="V296" i="15"/>
  <c r="V295" i="15"/>
  <c r="V294" i="15"/>
  <c r="V293" i="15"/>
  <c r="V292" i="15"/>
  <c r="V291" i="15"/>
  <c r="V290" i="15"/>
  <c r="V289" i="15"/>
  <c r="V288" i="15"/>
  <c r="V287" i="15"/>
  <c r="V286" i="15"/>
  <c r="V285" i="15"/>
  <c r="V284" i="15"/>
  <c r="V283" i="15"/>
  <c r="V282" i="15"/>
  <c r="V281" i="15"/>
  <c r="V280" i="15"/>
  <c r="V279" i="15"/>
  <c r="V278" i="15"/>
  <c r="V277" i="15"/>
  <c r="V276" i="15"/>
  <c r="V275" i="15"/>
  <c r="V274" i="15"/>
  <c r="V273" i="15"/>
  <c r="V272" i="15"/>
  <c r="V271" i="15"/>
  <c r="V270" i="15"/>
  <c r="V269" i="15"/>
  <c r="V268" i="15"/>
  <c r="V267" i="15"/>
  <c r="V266" i="15"/>
  <c r="V265" i="15"/>
  <c r="V264" i="15"/>
  <c r="V263" i="15"/>
  <c r="V262" i="15"/>
  <c r="V261" i="15"/>
  <c r="V260" i="15"/>
  <c r="V259" i="15"/>
  <c r="V258" i="15"/>
  <c r="V257" i="15"/>
  <c r="V256" i="15"/>
  <c r="V255" i="15"/>
  <c r="V254" i="15"/>
  <c r="V253" i="15"/>
  <c r="V252" i="15"/>
  <c r="V251" i="15"/>
  <c r="V250" i="15"/>
  <c r="V249" i="15"/>
  <c r="V248" i="15"/>
  <c r="V247" i="15"/>
  <c r="V246" i="15"/>
  <c r="V245" i="15"/>
  <c r="V244" i="15"/>
  <c r="V243" i="15"/>
  <c r="V242" i="15"/>
  <c r="V241" i="15"/>
  <c r="V240" i="15"/>
  <c r="V239" i="15"/>
  <c r="V238" i="15"/>
  <c r="V237" i="15"/>
  <c r="V236" i="15"/>
  <c r="V235" i="15"/>
  <c r="V234" i="15"/>
  <c r="V233" i="15"/>
  <c r="V232" i="15"/>
  <c r="V231" i="15"/>
  <c r="V230" i="15"/>
  <c r="V229" i="15"/>
  <c r="V228" i="15"/>
  <c r="V227" i="15"/>
  <c r="V226" i="15"/>
  <c r="V225" i="15"/>
  <c r="V224" i="15"/>
  <c r="V223" i="15"/>
  <c r="V222" i="15"/>
  <c r="V221" i="15"/>
  <c r="V220" i="15"/>
  <c r="V219" i="15"/>
  <c r="V218" i="15"/>
  <c r="V217" i="15"/>
  <c r="V216" i="15"/>
  <c r="V215" i="15"/>
  <c r="V214" i="15"/>
  <c r="V213" i="15"/>
  <c r="V212" i="15"/>
  <c r="V211" i="15"/>
  <c r="V210" i="15"/>
  <c r="V209" i="15"/>
  <c r="V208" i="15"/>
  <c r="V207" i="15"/>
  <c r="V206" i="15"/>
  <c r="V205" i="15"/>
  <c r="V204" i="15"/>
  <c r="V203" i="15"/>
  <c r="V202" i="15"/>
  <c r="V201" i="15"/>
  <c r="V200" i="15"/>
  <c r="V199" i="15"/>
  <c r="V198" i="15"/>
  <c r="V197" i="15"/>
  <c r="V196" i="15"/>
  <c r="V195" i="15"/>
  <c r="V194" i="15"/>
  <c r="V193" i="15"/>
  <c r="V192" i="15"/>
  <c r="V191" i="15"/>
  <c r="V190" i="15"/>
  <c r="V189" i="15"/>
  <c r="V188" i="15"/>
  <c r="V187" i="15"/>
  <c r="V186" i="15"/>
  <c r="V185" i="15"/>
  <c r="V184" i="15"/>
  <c r="V183" i="15"/>
  <c r="V182" i="15"/>
  <c r="V181" i="15"/>
  <c r="V180" i="15"/>
  <c r="V179" i="15"/>
  <c r="V178" i="15"/>
  <c r="V177" i="15"/>
  <c r="V176" i="15"/>
  <c r="V175" i="15"/>
  <c r="V174" i="15"/>
  <c r="V173" i="15"/>
  <c r="V172" i="15"/>
  <c r="V171" i="15"/>
  <c r="V170" i="15"/>
  <c r="V169" i="15"/>
  <c r="V168" i="15"/>
  <c r="V167" i="15"/>
  <c r="V166" i="15"/>
  <c r="V165" i="15"/>
  <c r="V164" i="15"/>
  <c r="V163" i="15"/>
  <c r="V162" i="15"/>
  <c r="V161" i="15"/>
  <c r="V160" i="15"/>
  <c r="V159" i="15"/>
  <c r="V158" i="15"/>
  <c r="V157" i="15"/>
  <c r="V156" i="15"/>
  <c r="V155" i="15"/>
  <c r="V154" i="15"/>
  <c r="V153" i="15"/>
  <c r="V152" i="15"/>
  <c r="V151" i="15"/>
  <c r="V150" i="15"/>
  <c r="V149" i="15"/>
  <c r="V148" i="15"/>
  <c r="V147" i="15"/>
  <c r="V146" i="15"/>
  <c r="V145" i="15"/>
  <c r="V144" i="15"/>
  <c r="V143" i="15"/>
  <c r="V142" i="15"/>
  <c r="V141" i="15"/>
  <c r="V140" i="15"/>
  <c r="V139" i="15"/>
  <c r="V138" i="15"/>
  <c r="V137" i="15"/>
  <c r="V136" i="15"/>
  <c r="V135" i="15"/>
  <c r="V134" i="15"/>
  <c r="V133" i="15"/>
  <c r="V132" i="15"/>
  <c r="V131" i="15"/>
  <c r="V130" i="15"/>
  <c r="V129" i="15"/>
  <c r="V128" i="15"/>
  <c r="V127" i="15"/>
  <c r="V126" i="15"/>
  <c r="V125" i="15"/>
  <c r="V124" i="15"/>
  <c r="V123" i="15"/>
  <c r="V122" i="15"/>
  <c r="V121" i="15"/>
  <c r="V120" i="15"/>
  <c r="V119" i="15"/>
  <c r="V118" i="15"/>
  <c r="V117" i="15"/>
  <c r="V116" i="15"/>
  <c r="V115" i="15"/>
  <c r="V114" i="15"/>
  <c r="V113" i="15"/>
  <c r="V112" i="15"/>
  <c r="V111" i="15"/>
  <c r="V110" i="15"/>
  <c r="V109" i="15"/>
  <c r="V108" i="15"/>
  <c r="V107" i="15"/>
  <c r="V106" i="15"/>
  <c r="V105" i="15"/>
  <c r="V104" i="15"/>
  <c r="V103" i="15"/>
  <c r="V102" i="15"/>
  <c r="V101" i="15"/>
  <c r="V100" i="15"/>
  <c r="V99" i="15"/>
  <c r="V98" i="15"/>
  <c r="V97" i="15"/>
  <c r="V96" i="15"/>
  <c r="V95" i="15"/>
  <c r="V94" i="15"/>
  <c r="V93" i="15"/>
  <c r="V92" i="15"/>
  <c r="V91" i="15"/>
  <c r="V90" i="15"/>
  <c r="V89" i="15"/>
  <c r="V88" i="15"/>
  <c r="V87" i="15"/>
  <c r="V86" i="15"/>
  <c r="V85" i="15"/>
  <c r="V84" i="15"/>
  <c r="V83" i="15"/>
  <c r="V82" i="15"/>
  <c r="V81" i="15"/>
  <c r="V80" i="15"/>
  <c r="V79" i="15"/>
  <c r="V78" i="15"/>
  <c r="V77" i="15"/>
  <c r="V76" i="15"/>
  <c r="V75" i="15"/>
  <c r="V74" i="15"/>
  <c r="V73" i="15"/>
  <c r="V72" i="15"/>
  <c r="V71" i="15"/>
  <c r="V70" i="15"/>
  <c r="V69" i="15"/>
  <c r="V68" i="15"/>
  <c r="V67" i="15"/>
  <c r="V66" i="15"/>
  <c r="V65" i="15"/>
  <c r="V64" i="15"/>
  <c r="V63" i="15"/>
  <c r="V62" i="15"/>
  <c r="V61" i="15"/>
  <c r="V60" i="15"/>
  <c r="V59" i="15"/>
  <c r="V58" i="15"/>
  <c r="V57" i="15"/>
  <c r="V56" i="15"/>
  <c r="V55" i="15"/>
  <c r="V54" i="15"/>
  <c r="V53" i="15"/>
  <c r="V52" i="15"/>
  <c r="V51" i="15"/>
  <c r="V50" i="15"/>
  <c r="V49" i="15"/>
  <c r="V48" i="15"/>
  <c r="V47" i="15"/>
  <c r="V46" i="15"/>
  <c r="V45" i="15"/>
  <c r="V44" i="15"/>
  <c r="V43" i="15"/>
  <c r="V42" i="15"/>
  <c r="V41" i="15"/>
  <c r="V40" i="15"/>
  <c r="V39" i="15"/>
  <c r="V38" i="15"/>
  <c r="V37" i="15"/>
  <c r="V36" i="15"/>
  <c r="V35" i="15"/>
  <c r="V34" i="15"/>
  <c r="V33" i="15"/>
  <c r="V32" i="15"/>
  <c r="V31" i="15"/>
  <c r="V30" i="15"/>
  <c r="V29" i="15"/>
  <c r="V28" i="15"/>
  <c r="V27" i="15"/>
  <c r="V26" i="15"/>
  <c r="V25" i="15"/>
  <c r="V24" i="15"/>
  <c r="V23" i="15"/>
  <c r="V22" i="15"/>
  <c r="V21" i="15"/>
  <c r="V20" i="15"/>
  <c r="V19" i="15"/>
  <c r="V18" i="15"/>
  <c r="V17" i="15"/>
  <c r="V16" i="15"/>
  <c r="V15" i="15"/>
  <c r="V14" i="15"/>
  <c r="V13" i="15"/>
  <c r="V12" i="15"/>
  <c r="V11" i="15"/>
  <c r="V10" i="15"/>
  <c r="V9" i="15"/>
  <c r="V8" i="15"/>
  <c r="V7" i="15"/>
  <c r="V6" i="15"/>
  <c r="V5" i="15"/>
  <c r="V4" i="15"/>
  <c r="Q998" i="15"/>
  <c r="Q997" i="15"/>
  <c r="Q996" i="15"/>
  <c r="Q995" i="15"/>
  <c r="Q994" i="15"/>
  <c r="Q993" i="15"/>
  <c r="Q992" i="15"/>
  <c r="Q991" i="15"/>
  <c r="Q990" i="15"/>
  <c r="Q989" i="15"/>
  <c r="Q988" i="15"/>
  <c r="Q987" i="15"/>
  <c r="Q986" i="15"/>
  <c r="Q985" i="15"/>
  <c r="Q984" i="15"/>
  <c r="Q983" i="15"/>
  <c r="Q982" i="15"/>
  <c r="Q981" i="15"/>
  <c r="Q980" i="15"/>
  <c r="Q979" i="15"/>
  <c r="Q978" i="15"/>
  <c r="Q977" i="15"/>
  <c r="Q976" i="15"/>
  <c r="Q975" i="15"/>
  <c r="Q974" i="15"/>
  <c r="Q973" i="15"/>
  <c r="Q972" i="15"/>
  <c r="Q971" i="15"/>
  <c r="Q970" i="15"/>
  <c r="Q969" i="15"/>
  <c r="Q968" i="15"/>
  <c r="Q967" i="15"/>
  <c r="Q966" i="15"/>
  <c r="Q965" i="15"/>
  <c r="Q964" i="15"/>
  <c r="Q963" i="15"/>
  <c r="Q962" i="15"/>
  <c r="Q961" i="15"/>
  <c r="Q960" i="15"/>
  <c r="Q959" i="15"/>
  <c r="Q958" i="15"/>
  <c r="Q957" i="15"/>
  <c r="Q956" i="15"/>
  <c r="Q955" i="15"/>
  <c r="Q954" i="15"/>
  <c r="Q953" i="15"/>
  <c r="Q952" i="15"/>
  <c r="Q951" i="15"/>
  <c r="Q950" i="15"/>
  <c r="Q949" i="15"/>
  <c r="Q948" i="15"/>
  <c r="Q947" i="15"/>
  <c r="Q946" i="15"/>
  <c r="Q945" i="15"/>
  <c r="Q944" i="15"/>
  <c r="Q943" i="15"/>
  <c r="Q942" i="15"/>
  <c r="Q941" i="15"/>
  <c r="Q940" i="15"/>
  <c r="Q939" i="15"/>
  <c r="Q938" i="15"/>
  <c r="Q937" i="15"/>
  <c r="Q936" i="15"/>
  <c r="Q935" i="15"/>
  <c r="Q934" i="15"/>
  <c r="Q933" i="15"/>
  <c r="Q932" i="15"/>
  <c r="Q931" i="15"/>
  <c r="Q930" i="15"/>
  <c r="Q929" i="15"/>
  <c r="Q928" i="15"/>
  <c r="Q927" i="15"/>
  <c r="Q926" i="15"/>
  <c r="Q925" i="15"/>
  <c r="Q924" i="15"/>
  <c r="Q923" i="15"/>
  <c r="Q922" i="15"/>
  <c r="Q921" i="15"/>
  <c r="Q920" i="15"/>
  <c r="Q919" i="15"/>
  <c r="Q918" i="15"/>
  <c r="Q917" i="15"/>
  <c r="Q916" i="15"/>
  <c r="Q915" i="15"/>
  <c r="Q914" i="15"/>
  <c r="Q913" i="15"/>
  <c r="Q912" i="15"/>
  <c r="Q911" i="15"/>
  <c r="Q910" i="15"/>
  <c r="Q909" i="15"/>
  <c r="Q908" i="15"/>
  <c r="Q907" i="15"/>
  <c r="Q906" i="15"/>
  <c r="Q905" i="15"/>
  <c r="Q904" i="15"/>
  <c r="Q903" i="15"/>
  <c r="Q902" i="15"/>
  <c r="Q901" i="15"/>
  <c r="Q900" i="15"/>
  <c r="Q899" i="15"/>
  <c r="Q898" i="15"/>
  <c r="Q897" i="15"/>
  <c r="Q896" i="15"/>
  <c r="Q895" i="15"/>
  <c r="Q894" i="15"/>
  <c r="Q893" i="15"/>
  <c r="Q892" i="15"/>
  <c r="Q891" i="15"/>
  <c r="Q890" i="15"/>
  <c r="Q889" i="15"/>
  <c r="Q888" i="15"/>
  <c r="Q887" i="15"/>
  <c r="Q886" i="15"/>
  <c r="Q885" i="15"/>
  <c r="Q884" i="15"/>
  <c r="Q883" i="15"/>
  <c r="Q882" i="15"/>
  <c r="Q881" i="15"/>
  <c r="Q880" i="15"/>
  <c r="Q879" i="15"/>
  <c r="Q878" i="15"/>
  <c r="Q877" i="15"/>
  <c r="Q876" i="15"/>
  <c r="Q875" i="15"/>
  <c r="Q874" i="15"/>
  <c r="Q873" i="15"/>
  <c r="Q872" i="15"/>
  <c r="Q871" i="15"/>
  <c r="Q870" i="15"/>
  <c r="Q869" i="15"/>
  <c r="Q868" i="15"/>
  <c r="Q867" i="15"/>
  <c r="Q866" i="15"/>
  <c r="Q865" i="15"/>
  <c r="Q864" i="15"/>
  <c r="Q863" i="15"/>
  <c r="Q862" i="15"/>
  <c r="Q861" i="15"/>
  <c r="Q860" i="15"/>
  <c r="Q859" i="15"/>
  <c r="Q858" i="15"/>
  <c r="Q857" i="15"/>
  <c r="Q856" i="15"/>
  <c r="Q855" i="15"/>
  <c r="Q854" i="15"/>
  <c r="Q853" i="15"/>
  <c r="Q852" i="15"/>
  <c r="Q851" i="15"/>
  <c r="Q850" i="15"/>
  <c r="Q849" i="15"/>
  <c r="Q848" i="15"/>
  <c r="Q847" i="15"/>
  <c r="Q846" i="15"/>
  <c r="Q845" i="15"/>
  <c r="Q844" i="15"/>
  <c r="Q843" i="15"/>
  <c r="Q842" i="15"/>
  <c r="Q841" i="15"/>
  <c r="Q840" i="15"/>
  <c r="Q839" i="15"/>
  <c r="Q838" i="15"/>
  <c r="Q837" i="15"/>
  <c r="Q836" i="15"/>
  <c r="Q835" i="15"/>
  <c r="Q834" i="15"/>
  <c r="Q833" i="15"/>
  <c r="Q832" i="15"/>
  <c r="Q831" i="15"/>
  <c r="Q830" i="15"/>
  <c r="Q829" i="15"/>
  <c r="Q828" i="15"/>
  <c r="Q827" i="15"/>
  <c r="Q826" i="15"/>
  <c r="Q825" i="15"/>
  <c r="Q824" i="15"/>
  <c r="Q823" i="15"/>
  <c r="Q822" i="15"/>
  <c r="Q821" i="15"/>
  <c r="Q820" i="15"/>
  <c r="Q819" i="15"/>
  <c r="Q818" i="15"/>
  <c r="Q817" i="15"/>
  <c r="Q816" i="15"/>
  <c r="Q815" i="15"/>
  <c r="Q814" i="15"/>
  <c r="Q813" i="15"/>
  <c r="Q812" i="15"/>
  <c r="Q811" i="15"/>
  <c r="Q810" i="15"/>
  <c r="Q809" i="15"/>
  <c r="Q808" i="15"/>
  <c r="Q807" i="15"/>
  <c r="Q806" i="15"/>
  <c r="Q805" i="15"/>
  <c r="Q804" i="15"/>
  <c r="Q803" i="15"/>
  <c r="Q802" i="15"/>
  <c r="Q801" i="15"/>
  <c r="Q800" i="15"/>
  <c r="Q799" i="15"/>
  <c r="Q798" i="15"/>
  <c r="Q797" i="15"/>
  <c r="Q796" i="15"/>
  <c r="Q795" i="15"/>
  <c r="Q794" i="15"/>
  <c r="Q793" i="15"/>
  <c r="Q792" i="15"/>
  <c r="Q791" i="15"/>
  <c r="Q790" i="15"/>
  <c r="Q789" i="15"/>
  <c r="Q788" i="15"/>
  <c r="Q787" i="15"/>
  <c r="Q786" i="15"/>
  <c r="Q785" i="15"/>
  <c r="Q784" i="15"/>
  <c r="Q783" i="15"/>
  <c r="Q782" i="15"/>
  <c r="Q781" i="15"/>
  <c r="Q780" i="15"/>
  <c r="Q779" i="15"/>
  <c r="Q778" i="15"/>
  <c r="Q777" i="15"/>
  <c r="Q776" i="15"/>
  <c r="Q775" i="15"/>
  <c r="Q774" i="15"/>
  <c r="Q773" i="15"/>
  <c r="Q772" i="15"/>
  <c r="Q771" i="15"/>
  <c r="Q770" i="15"/>
  <c r="Q769" i="15"/>
  <c r="Q768" i="15"/>
  <c r="Q767" i="15"/>
  <c r="Q766" i="15"/>
  <c r="Q765" i="15"/>
  <c r="Q764" i="15"/>
  <c r="Q763" i="15"/>
  <c r="Q762" i="15"/>
  <c r="Q761" i="15"/>
  <c r="Q760" i="15"/>
  <c r="Q759" i="15"/>
  <c r="Q758" i="15"/>
  <c r="Q757" i="15"/>
  <c r="Q756" i="15"/>
  <c r="Q755" i="15"/>
  <c r="Q754" i="15"/>
  <c r="Q753" i="15"/>
  <c r="Q752" i="15"/>
  <c r="Q751" i="15"/>
  <c r="Q750" i="15"/>
  <c r="Q749" i="15"/>
  <c r="Q748" i="15"/>
  <c r="Q747" i="15"/>
  <c r="Q746" i="15"/>
  <c r="Q745" i="15"/>
  <c r="Q744" i="15"/>
  <c r="Q743" i="15"/>
  <c r="Q742" i="15"/>
  <c r="Q741" i="15"/>
  <c r="Q740" i="15"/>
  <c r="Q739" i="15"/>
  <c r="Q738" i="15"/>
  <c r="Q737" i="15"/>
  <c r="Q736" i="15"/>
  <c r="Q735" i="15"/>
  <c r="Q734" i="15"/>
  <c r="Q733" i="15"/>
  <c r="Q732" i="15"/>
  <c r="Q731" i="15"/>
  <c r="Q730" i="15"/>
  <c r="Q729" i="15"/>
  <c r="Q728" i="15"/>
  <c r="Q727" i="15"/>
  <c r="Q726" i="15"/>
  <c r="Q725" i="15"/>
  <c r="Q724" i="15"/>
  <c r="Q723" i="15"/>
  <c r="Q722" i="15"/>
  <c r="Q721" i="15"/>
  <c r="Q720" i="15"/>
  <c r="Q719" i="15"/>
  <c r="Q718" i="15"/>
  <c r="Q717" i="15"/>
  <c r="Q716" i="15"/>
  <c r="Q715" i="15"/>
  <c r="Q714" i="15"/>
  <c r="Q713" i="15"/>
  <c r="Q712" i="15"/>
  <c r="Q711" i="15"/>
  <c r="Q710" i="15"/>
  <c r="Q709" i="15"/>
  <c r="Q708" i="15"/>
  <c r="Q707" i="15"/>
  <c r="Q706" i="15"/>
  <c r="Q705" i="15"/>
  <c r="Q704" i="15"/>
  <c r="Q703" i="15"/>
  <c r="Q702" i="15"/>
  <c r="Q701" i="15"/>
  <c r="Q700" i="15"/>
  <c r="Q699" i="15"/>
  <c r="Q698" i="15"/>
  <c r="Q697" i="15"/>
  <c r="Q696" i="15"/>
  <c r="Q695" i="15"/>
  <c r="Q694" i="15"/>
  <c r="Q693" i="15"/>
  <c r="Q692" i="15"/>
  <c r="Q691" i="15"/>
  <c r="Q690" i="15"/>
  <c r="Q689" i="15"/>
  <c r="Q688" i="15"/>
  <c r="Q687" i="15"/>
  <c r="Q686" i="15"/>
  <c r="Q685" i="15"/>
  <c r="Q684" i="15"/>
  <c r="Q683" i="15"/>
  <c r="Q682" i="15"/>
  <c r="Q681" i="15"/>
  <c r="Q680" i="15"/>
  <c r="Q679" i="15"/>
  <c r="Q678" i="15"/>
  <c r="Q677" i="15"/>
  <c r="Q676" i="15"/>
  <c r="Q675" i="15"/>
  <c r="Q674" i="15"/>
  <c r="Q673" i="15"/>
  <c r="Q672" i="15"/>
  <c r="Q671" i="15"/>
  <c r="Q670" i="15"/>
  <c r="Q669" i="15"/>
  <c r="Q668" i="15"/>
  <c r="Q667" i="15"/>
  <c r="Q666" i="15"/>
  <c r="Q665" i="15"/>
  <c r="Q664" i="15"/>
  <c r="Q663" i="15"/>
  <c r="Q662" i="15"/>
  <c r="Q661" i="15"/>
  <c r="Q660" i="15"/>
  <c r="Q659" i="15"/>
  <c r="Q658" i="15"/>
  <c r="Q657" i="15"/>
  <c r="Q656" i="15"/>
  <c r="Q655" i="15"/>
  <c r="Q654" i="15"/>
  <c r="Q653" i="15"/>
  <c r="Q652" i="15"/>
  <c r="Q651" i="15"/>
  <c r="Q650" i="15"/>
  <c r="Q649" i="15"/>
  <c r="Q648" i="15"/>
  <c r="Q647" i="15"/>
  <c r="Q646" i="15"/>
  <c r="Q645" i="15"/>
  <c r="Q644" i="15"/>
  <c r="Q643" i="15"/>
  <c r="Q642" i="15"/>
  <c r="Q641" i="15"/>
  <c r="Q640" i="15"/>
  <c r="Q639" i="15"/>
  <c r="Q638" i="15"/>
  <c r="Q637" i="15"/>
  <c r="Q636" i="15"/>
  <c r="Q635" i="15"/>
  <c r="Q634" i="15"/>
  <c r="Q633" i="15"/>
  <c r="Q632" i="15"/>
  <c r="Q631" i="15"/>
  <c r="Q630" i="15"/>
  <c r="Q629" i="15"/>
  <c r="Q628" i="15"/>
  <c r="Q627" i="15"/>
  <c r="Q626" i="15"/>
  <c r="Q625" i="15"/>
  <c r="Q624" i="15"/>
  <c r="Q623" i="15"/>
  <c r="Q622" i="15"/>
  <c r="Q621" i="15"/>
  <c r="Q620" i="15"/>
  <c r="Q619" i="15"/>
  <c r="Q618" i="15"/>
  <c r="Q617" i="15"/>
  <c r="Q616" i="15"/>
  <c r="Q615" i="15"/>
  <c r="Q614" i="15"/>
  <c r="Q613" i="15"/>
  <c r="Q612" i="15"/>
  <c r="Q611" i="15"/>
  <c r="Q610" i="15"/>
  <c r="Q609" i="15"/>
  <c r="Q608" i="15"/>
  <c r="Q607" i="15"/>
  <c r="Q606" i="15"/>
  <c r="Q605" i="15"/>
  <c r="Q604" i="15"/>
  <c r="Q603" i="15"/>
  <c r="Q602" i="15"/>
  <c r="Q601" i="15"/>
  <c r="Q600" i="15"/>
  <c r="Q599" i="15"/>
  <c r="Q598" i="15"/>
  <c r="Q597" i="15"/>
  <c r="Q596" i="15"/>
  <c r="Q595" i="15"/>
  <c r="Q594" i="15"/>
  <c r="Q593" i="15"/>
  <c r="Q592" i="15"/>
  <c r="Q591" i="15"/>
  <c r="Q590" i="15"/>
  <c r="Q589" i="15"/>
  <c r="Q588" i="15"/>
  <c r="Q587" i="15"/>
  <c r="Q586" i="15"/>
  <c r="Q585" i="15"/>
  <c r="Q584" i="15"/>
  <c r="Q583" i="15"/>
  <c r="Q582" i="15"/>
  <c r="Q581" i="15"/>
  <c r="Q580" i="15"/>
  <c r="Q579" i="15"/>
  <c r="Q578" i="15"/>
  <c r="Q577" i="15"/>
  <c r="Q576" i="15"/>
  <c r="Q575" i="15"/>
  <c r="Q574" i="15"/>
  <c r="Q573" i="15"/>
  <c r="Q572" i="15"/>
  <c r="Q571" i="15"/>
  <c r="Q570" i="15"/>
  <c r="Q569" i="15"/>
  <c r="Q568" i="15"/>
  <c r="Q567" i="15"/>
  <c r="Q566" i="15"/>
  <c r="Q565" i="15"/>
  <c r="Q564" i="15"/>
  <c r="Q563" i="15"/>
  <c r="Q562" i="15"/>
  <c r="Q561" i="15"/>
  <c r="Q560" i="15"/>
  <c r="Q559" i="15"/>
  <c r="Q558" i="15"/>
  <c r="Q557" i="15"/>
  <c r="Q556" i="15"/>
  <c r="Q555" i="15"/>
  <c r="Q554" i="15"/>
  <c r="Q553" i="15"/>
  <c r="Q552" i="15"/>
  <c r="Q551" i="15"/>
  <c r="Q550" i="15"/>
  <c r="Q549" i="15"/>
  <c r="Q548" i="15"/>
  <c r="Q547" i="15"/>
  <c r="Q546" i="15"/>
  <c r="Q545" i="15"/>
  <c r="Q544" i="15"/>
  <c r="Q543" i="15"/>
  <c r="Q542" i="15"/>
  <c r="Q541" i="15"/>
  <c r="Q540" i="15"/>
  <c r="Q539" i="15"/>
  <c r="Q538" i="15"/>
  <c r="Q537" i="15"/>
  <c r="Q536" i="15"/>
  <c r="Q535" i="15"/>
  <c r="Q534" i="15"/>
  <c r="Q533" i="15"/>
  <c r="Q532" i="15"/>
  <c r="Q531" i="15"/>
  <c r="Q530" i="15"/>
  <c r="Q529" i="15"/>
  <c r="Q528" i="15"/>
  <c r="Q527" i="15"/>
  <c r="Q526" i="15"/>
  <c r="Q525" i="15"/>
  <c r="Q524" i="15"/>
  <c r="Q523" i="15"/>
  <c r="Q522" i="15"/>
  <c r="Q521" i="15"/>
  <c r="Q520" i="15"/>
  <c r="Q519" i="15"/>
  <c r="Q518" i="15"/>
  <c r="Q517" i="15"/>
  <c r="Q516" i="15"/>
  <c r="Q515" i="15"/>
  <c r="Q514" i="15"/>
  <c r="Q513" i="15"/>
  <c r="Q512" i="15"/>
  <c r="Q511" i="15"/>
  <c r="Q510" i="15"/>
  <c r="Q509" i="15"/>
  <c r="Q508" i="15"/>
  <c r="Q507" i="15"/>
  <c r="Q506" i="15"/>
  <c r="Q505" i="15"/>
  <c r="Q504" i="15"/>
  <c r="Q503" i="15"/>
  <c r="Q502" i="15"/>
  <c r="Q501" i="15"/>
  <c r="Q500" i="15"/>
  <c r="Q499" i="15"/>
  <c r="Q498" i="15"/>
  <c r="Q497" i="15"/>
  <c r="Q496" i="15"/>
  <c r="Q495" i="15"/>
  <c r="Q494" i="15"/>
  <c r="Q493" i="15"/>
  <c r="Q492" i="15"/>
  <c r="Q491" i="15"/>
  <c r="Q490" i="15"/>
  <c r="Q489" i="15"/>
  <c r="Q488" i="15"/>
  <c r="Q487" i="15"/>
  <c r="Q486" i="15"/>
  <c r="Q485" i="15"/>
  <c r="Q484" i="15"/>
  <c r="Q483" i="15"/>
  <c r="Q482" i="15"/>
  <c r="Q481" i="15"/>
  <c r="Q480" i="15"/>
  <c r="Q479" i="15"/>
  <c r="Q478" i="15"/>
  <c r="Q477" i="15"/>
  <c r="Q476" i="15"/>
  <c r="Q475" i="15"/>
  <c r="Q474" i="15"/>
  <c r="Q473" i="15"/>
  <c r="Q472" i="15"/>
  <c r="Q471" i="15"/>
  <c r="Q470" i="15"/>
  <c r="Q469" i="15"/>
  <c r="Q468" i="15"/>
  <c r="Q467" i="15"/>
  <c r="Q466" i="15"/>
  <c r="Q465" i="15"/>
  <c r="Q464" i="15"/>
  <c r="Q463" i="15"/>
  <c r="Q462" i="15"/>
  <c r="Q461" i="15"/>
  <c r="Q460" i="15"/>
  <c r="Q459" i="15"/>
  <c r="Q458" i="15"/>
  <c r="Q457" i="15"/>
  <c r="Q456" i="15"/>
  <c r="Q455" i="15"/>
  <c r="Q454" i="15"/>
  <c r="Q453" i="15"/>
  <c r="Q452" i="15"/>
  <c r="Q451" i="15"/>
  <c r="Q450" i="15"/>
  <c r="Q449" i="15"/>
  <c r="Q448" i="15"/>
  <c r="Q447" i="15"/>
  <c r="Q446" i="15"/>
  <c r="Q445" i="15"/>
  <c r="Q444" i="15"/>
  <c r="Q443" i="15"/>
  <c r="Q442" i="15"/>
  <c r="Q441" i="15"/>
  <c r="Q440" i="15"/>
  <c r="Q439" i="15"/>
  <c r="Q438" i="15"/>
  <c r="Q437" i="15"/>
  <c r="Q436" i="15"/>
  <c r="Q435" i="15"/>
  <c r="Q434" i="15"/>
  <c r="Q433" i="15"/>
  <c r="Q432" i="15"/>
  <c r="Q431" i="15"/>
  <c r="Q430" i="15"/>
  <c r="Q429" i="15"/>
  <c r="Q428" i="15"/>
  <c r="Q427" i="15"/>
  <c r="Q426" i="15"/>
  <c r="Q425" i="15"/>
  <c r="Q424" i="15"/>
  <c r="Q423" i="15"/>
  <c r="Q422" i="15"/>
  <c r="Q421" i="15"/>
  <c r="Q420" i="15"/>
  <c r="Q419" i="15"/>
  <c r="Q418" i="15"/>
  <c r="Q417" i="15"/>
  <c r="Q416" i="15"/>
  <c r="Q415" i="15"/>
  <c r="Q414" i="15"/>
  <c r="Q413" i="15"/>
  <c r="Q412" i="15"/>
  <c r="Q411" i="15"/>
  <c r="Q410" i="15"/>
  <c r="Q409" i="15"/>
  <c r="Q408" i="15"/>
  <c r="Q407" i="15"/>
  <c r="Q406" i="15"/>
  <c r="Q405" i="15"/>
  <c r="Q404" i="15"/>
  <c r="Q403" i="15"/>
  <c r="Q402" i="15"/>
  <c r="Q401" i="15"/>
  <c r="Q400" i="15"/>
  <c r="Q399" i="15"/>
  <c r="Q398" i="15"/>
  <c r="Q397" i="15"/>
  <c r="Q396" i="15"/>
  <c r="Q395" i="15"/>
  <c r="Q394" i="15"/>
  <c r="Q393" i="15"/>
  <c r="Q392" i="15"/>
  <c r="Q391" i="15"/>
  <c r="Q390" i="15"/>
  <c r="Q389" i="15"/>
  <c r="Q388" i="15"/>
  <c r="Q387" i="15"/>
  <c r="Q386" i="15"/>
  <c r="Q385" i="15"/>
  <c r="Q384" i="15"/>
  <c r="Q383" i="15"/>
  <c r="Q382" i="15"/>
  <c r="Q381" i="15"/>
  <c r="Q380" i="15"/>
  <c r="Q379" i="15"/>
  <c r="Q378" i="15"/>
  <c r="Q377" i="15"/>
  <c r="Q376" i="15"/>
  <c r="Q375" i="15"/>
  <c r="Q374" i="15"/>
  <c r="Q373" i="15"/>
  <c r="Q372" i="15"/>
  <c r="Q371" i="15"/>
  <c r="Q370" i="15"/>
  <c r="Q369" i="15"/>
  <c r="Q368" i="15"/>
  <c r="Q367" i="15"/>
  <c r="Q366" i="15"/>
  <c r="Q365" i="15"/>
  <c r="Q364" i="15"/>
  <c r="Q363" i="15"/>
  <c r="Q362" i="15"/>
  <c r="Q361" i="15"/>
  <c r="Q360" i="15"/>
  <c r="Q359" i="15"/>
  <c r="Q358" i="15"/>
  <c r="Q357" i="15"/>
  <c r="Q356" i="15"/>
  <c r="Q355" i="15"/>
  <c r="Q354" i="15"/>
  <c r="Q353" i="15"/>
  <c r="Q352" i="15"/>
  <c r="Q351" i="15"/>
  <c r="Q350" i="15"/>
  <c r="Q349" i="15"/>
  <c r="Q348" i="15"/>
  <c r="Q347" i="15"/>
  <c r="Q346" i="15"/>
  <c r="Q345" i="15"/>
  <c r="Q344" i="15"/>
  <c r="Q343" i="15"/>
  <c r="Q342" i="15"/>
  <c r="Q341" i="15"/>
  <c r="Q340" i="15"/>
  <c r="Q339" i="15"/>
  <c r="Q338" i="15"/>
  <c r="Q337" i="15"/>
  <c r="Q336" i="15"/>
  <c r="Q335" i="15"/>
  <c r="Q334" i="15"/>
  <c r="Q333" i="15"/>
  <c r="Q332" i="15"/>
  <c r="Q331" i="15"/>
  <c r="Q330" i="15"/>
  <c r="Q329" i="15"/>
  <c r="Q328" i="15"/>
  <c r="Q327" i="15"/>
  <c r="Q326" i="15"/>
  <c r="Q325" i="15"/>
  <c r="Q324" i="15"/>
  <c r="Q323" i="15"/>
  <c r="Q322" i="15"/>
  <c r="Q321" i="15"/>
  <c r="Q320" i="15"/>
  <c r="Q319" i="15"/>
  <c r="Q318" i="15"/>
  <c r="Q317" i="15"/>
  <c r="Q316" i="15"/>
  <c r="Q315" i="15"/>
  <c r="Q314" i="15"/>
  <c r="Q313" i="15"/>
  <c r="Q312" i="15"/>
  <c r="Q311" i="15"/>
  <c r="Q310" i="15"/>
  <c r="Q309" i="15"/>
  <c r="Q308" i="15"/>
  <c r="Q307" i="15"/>
  <c r="Q306" i="15"/>
  <c r="Q305" i="15"/>
  <c r="Q304" i="15"/>
  <c r="Q303" i="15"/>
  <c r="Q302" i="15"/>
  <c r="Q301" i="15"/>
  <c r="Q300" i="15"/>
  <c r="Q299" i="15"/>
  <c r="Q298" i="15"/>
  <c r="Q297" i="15"/>
  <c r="Q296" i="15"/>
  <c r="Q295" i="15"/>
  <c r="Q294" i="15"/>
  <c r="Q293" i="15"/>
  <c r="Q292" i="15"/>
  <c r="Q291" i="15"/>
  <c r="Q290" i="15"/>
  <c r="Q289" i="15"/>
  <c r="Q288" i="15"/>
  <c r="Q287" i="15"/>
  <c r="Q286" i="15"/>
  <c r="Q285" i="15"/>
  <c r="Q284" i="15"/>
  <c r="Q283" i="15"/>
  <c r="Q282" i="15"/>
  <c r="Q281" i="15"/>
  <c r="Q280" i="15"/>
  <c r="Q279" i="15"/>
  <c r="Q278" i="15"/>
  <c r="Q277" i="15"/>
  <c r="Q276" i="15"/>
  <c r="Q275" i="15"/>
  <c r="Q274" i="15"/>
  <c r="Q273" i="15"/>
  <c r="Q272" i="15"/>
  <c r="Q271" i="15"/>
  <c r="Q270" i="15"/>
  <c r="Q269" i="15"/>
  <c r="Q268" i="15"/>
  <c r="Q267" i="15"/>
  <c r="Q266" i="15"/>
  <c r="Q265" i="15"/>
  <c r="Q264" i="15"/>
  <c r="Q263" i="15"/>
  <c r="Q262" i="15"/>
  <c r="Q261" i="15"/>
  <c r="Q260" i="15"/>
  <c r="Q259" i="15"/>
  <c r="Q258" i="15"/>
  <c r="Q257" i="15"/>
  <c r="Q256" i="15"/>
  <c r="Q255" i="15"/>
  <c r="Q254" i="15"/>
  <c r="Q253" i="15"/>
  <c r="Q252" i="15"/>
  <c r="Q251" i="15"/>
  <c r="Q250" i="15"/>
  <c r="Q249" i="15"/>
  <c r="Q248" i="15"/>
  <c r="Q247" i="15"/>
  <c r="Q246" i="15"/>
  <c r="Q245" i="15"/>
  <c r="Q244" i="15"/>
  <c r="Q243" i="15"/>
  <c r="Q242" i="15"/>
  <c r="Q241" i="15"/>
  <c r="Q240" i="15"/>
  <c r="Q239" i="15"/>
  <c r="Q238" i="15"/>
  <c r="Q237" i="15"/>
  <c r="Q236" i="15"/>
  <c r="Q235" i="15"/>
  <c r="Q234" i="15"/>
  <c r="Q233" i="15"/>
  <c r="Q232" i="15"/>
  <c r="Q231" i="15"/>
  <c r="Q230" i="15"/>
  <c r="Q229" i="15"/>
  <c r="Q228" i="15"/>
  <c r="Q227" i="15"/>
  <c r="Q226" i="15"/>
  <c r="Q225" i="15"/>
  <c r="Q224" i="15"/>
  <c r="Q223" i="15"/>
  <c r="Q222" i="15"/>
  <c r="Q221" i="15"/>
  <c r="Q220" i="15"/>
  <c r="Q219" i="15"/>
  <c r="Q218" i="15"/>
  <c r="Q217" i="15"/>
  <c r="Q216" i="15"/>
  <c r="Q215" i="15"/>
  <c r="Q214" i="15"/>
  <c r="Q213" i="15"/>
  <c r="Q212" i="15"/>
  <c r="Q211" i="15"/>
  <c r="Q210" i="15"/>
  <c r="Q209" i="15"/>
  <c r="Q208" i="15"/>
  <c r="Q207" i="15"/>
  <c r="Q206" i="15"/>
  <c r="Q205" i="15"/>
  <c r="Q204" i="15"/>
  <c r="Q203" i="15"/>
  <c r="Q202" i="15"/>
  <c r="Q201" i="15"/>
  <c r="Q200" i="15"/>
  <c r="Q199" i="15"/>
  <c r="Q198" i="15"/>
  <c r="Q197" i="15"/>
  <c r="Q196" i="15"/>
  <c r="Q195" i="15"/>
  <c r="Q194" i="15"/>
  <c r="Q193" i="15"/>
  <c r="Q192" i="15"/>
  <c r="Q191" i="15"/>
  <c r="Q190" i="15"/>
  <c r="Q189" i="15"/>
  <c r="Q188" i="15"/>
  <c r="Q187" i="15"/>
  <c r="Q186" i="15"/>
  <c r="Q185" i="15"/>
  <c r="Q184" i="15"/>
  <c r="Q183" i="15"/>
  <c r="Q182" i="15"/>
  <c r="Q181" i="15"/>
  <c r="Q180" i="15"/>
  <c r="Q179" i="15"/>
  <c r="Q178" i="15"/>
  <c r="Q177" i="15"/>
  <c r="Q176" i="15"/>
  <c r="Q175" i="15"/>
  <c r="Q174" i="15"/>
  <c r="Q173" i="15"/>
  <c r="Q172" i="15"/>
  <c r="Q171" i="15"/>
  <c r="Q170" i="15"/>
  <c r="Q169" i="15"/>
  <c r="Q168" i="15"/>
  <c r="Q167" i="15"/>
  <c r="Q166" i="15"/>
  <c r="Q165" i="15"/>
  <c r="Q164" i="15"/>
  <c r="Q163" i="15"/>
  <c r="Q162" i="15"/>
  <c r="Q161" i="15"/>
  <c r="Q160" i="15"/>
  <c r="Q159" i="15"/>
  <c r="Q158" i="15"/>
  <c r="Q157" i="15"/>
  <c r="Q156" i="15"/>
  <c r="Q155" i="15"/>
  <c r="Q154" i="15"/>
  <c r="Q153" i="15"/>
  <c r="Q152" i="15"/>
  <c r="Q151" i="15"/>
  <c r="Q150" i="15"/>
  <c r="Q149" i="15"/>
  <c r="Q148" i="15"/>
  <c r="Q147" i="15"/>
  <c r="Q146" i="15"/>
  <c r="Q145" i="15"/>
  <c r="Q144" i="15"/>
  <c r="Q143" i="15"/>
  <c r="Q142" i="15"/>
  <c r="Q141" i="15"/>
  <c r="Q140" i="15"/>
  <c r="Q139" i="15"/>
  <c r="Q138" i="15"/>
  <c r="Q137" i="15"/>
  <c r="Q136" i="15"/>
  <c r="Q135" i="15"/>
  <c r="Q134" i="15"/>
  <c r="Q133" i="15"/>
  <c r="Q132" i="15"/>
  <c r="Q131" i="15"/>
  <c r="Q130" i="15"/>
  <c r="Q129" i="15"/>
  <c r="Q128" i="15"/>
  <c r="Q127" i="15"/>
  <c r="Q126" i="15"/>
  <c r="Q125" i="15"/>
  <c r="Q124" i="15"/>
  <c r="Q123" i="15"/>
  <c r="Q122" i="15"/>
  <c r="Q121" i="15"/>
  <c r="Q120" i="15"/>
  <c r="Q119" i="15"/>
  <c r="Q118" i="15"/>
  <c r="Q117" i="15"/>
  <c r="Q116" i="15"/>
  <c r="Q115" i="15"/>
  <c r="Q114" i="15"/>
  <c r="Q113" i="15"/>
  <c r="Q112" i="15"/>
  <c r="Q111" i="15"/>
  <c r="Q110" i="15"/>
  <c r="Q109" i="15"/>
  <c r="Q108" i="15"/>
  <c r="Q107" i="15"/>
  <c r="Q106" i="15"/>
  <c r="Q105" i="15"/>
  <c r="Q104" i="15"/>
  <c r="Q103" i="15"/>
  <c r="Q102" i="15"/>
  <c r="Q101" i="15"/>
  <c r="Q100" i="15"/>
  <c r="Q99" i="15"/>
  <c r="Q98" i="15"/>
  <c r="Q97" i="15"/>
  <c r="Q96" i="15"/>
  <c r="Q95" i="15"/>
  <c r="Q94" i="15"/>
  <c r="Q93" i="15"/>
  <c r="Q92" i="15"/>
  <c r="Q91" i="15"/>
  <c r="Q90" i="15"/>
  <c r="Q89" i="15"/>
  <c r="Q88" i="15"/>
  <c r="Q87" i="15"/>
  <c r="Q86" i="15"/>
  <c r="Q85" i="15"/>
  <c r="Q84" i="15"/>
  <c r="Q83" i="15"/>
  <c r="Q82" i="15"/>
  <c r="Q81" i="15"/>
  <c r="Q80" i="15"/>
  <c r="Q79" i="15"/>
  <c r="Q78" i="15"/>
  <c r="Q77" i="15"/>
  <c r="Q76" i="15"/>
  <c r="Q75" i="15"/>
  <c r="Q74" i="15"/>
  <c r="Q73" i="15"/>
  <c r="Q72" i="15"/>
  <c r="Q71" i="15"/>
  <c r="Q70" i="15"/>
  <c r="Q69" i="15"/>
  <c r="Q68" i="15"/>
  <c r="Q67" i="15"/>
  <c r="Q66" i="15"/>
  <c r="Q65" i="15"/>
  <c r="Q64" i="15"/>
  <c r="Q63" i="15"/>
  <c r="Q62" i="15"/>
  <c r="Q61" i="15"/>
  <c r="Q60" i="15"/>
  <c r="Q59" i="15"/>
  <c r="Q58" i="15"/>
  <c r="Q57" i="15"/>
  <c r="Q56" i="15"/>
  <c r="Q55" i="15"/>
  <c r="Q54" i="15"/>
  <c r="Q53" i="15"/>
  <c r="Q52" i="15"/>
  <c r="Q51" i="15"/>
  <c r="Q50" i="15"/>
  <c r="Q49" i="15"/>
  <c r="Q48" i="15"/>
  <c r="Q47" i="15"/>
  <c r="Q46" i="15"/>
  <c r="Q45" i="15"/>
  <c r="Q44" i="15"/>
  <c r="Q43" i="15"/>
  <c r="Q42" i="15"/>
  <c r="Q41" i="15"/>
  <c r="Q40" i="15"/>
  <c r="Q39" i="15"/>
  <c r="Q38" i="15"/>
  <c r="Q37" i="15"/>
  <c r="Q36" i="15"/>
  <c r="Q35" i="15"/>
  <c r="Q34" i="15"/>
  <c r="Q33" i="15"/>
  <c r="Q32" i="15"/>
  <c r="Q31" i="15"/>
  <c r="Q30" i="15"/>
  <c r="Q29" i="15"/>
  <c r="Q28" i="15"/>
  <c r="Q27" i="15"/>
  <c r="Q26" i="15"/>
  <c r="Q25" i="15"/>
  <c r="Q24" i="15"/>
  <c r="Q23" i="15"/>
  <c r="Q22" i="15"/>
  <c r="Q21" i="15"/>
  <c r="Q20" i="15"/>
  <c r="Q19" i="15"/>
  <c r="Q18" i="15"/>
  <c r="Q17" i="15"/>
  <c r="Q16" i="15"/>
  <c r="Q15" i="15"/>
  <c r="Q14" i="15"/>
  <c r="Q13" i="15"/>
  <c r="Q12" i="15"/>
  <c r="Q11" i="15"/>
  <c r="Q10" i="15"/>
  <c r="Q9" i="15"/>
  <c r="Q7" i="15"/>
  <c r="Q6" i="15"/>
  <c r="Q5" i="15"/>
  <c r="Q4" i="15"/>
  <c r="AM5" i="15"/>
  <c r="B12" i="15" l="1"/>
  <c r="O11" i="15"/>
  <c r="N11" i="15" s="1"/>
  <c r="O10" i="15"/>
  <c r="N10" i="15" s="1"/>
  <c r="O9" i="15"/>
  <c r="N9" i="15" s="1"/>
  <c r="AJ65" i="15"/>
  <c r="AK65" i="15" s="1"/>
  <c r="W22" i="15"/>
  <c r="Y22" i="15"/>
  <c r="W23" i="15"/>
  <c r="Y23" i="15"/>
  <c r="W24" i="15"/>
  <c r="Y24" i="15"/>
  <c r="W25" i="15"/>
  <c r="Y25" i="15"/>
  <c r="W26" i="15"/>
  <c r="Y26" i="15"/>
  <c r="W27" i="15"/>
  <c r="Y27" i="15"/>
  <c r="W28" i="15"/>
  <c r="Y28" i="15"/>
  <c r="AJ97" i="15"/>
  <c r="AK97" i="15" s="1"/>
  <c r="AJ96" i="15"/>
  <c r="AK96" i="15" s="1"/>
  <c r="AJ95" i="15"/>
  <c r="AK95" i="15" s="1"/>
  <c r="AJ94" i="15"/>
  <c r="AK94" i="15" s="1"/>
  <c r="AJ93" i="15"/>
  <c r="AK93" i="15" s="1"/>
  <c r="AJ92" i="15"/>
  <c r="AK92" i="15" s="1"/>
  <c r="AJ91" i="15"/>
  <c r="AK91" i="15" s="1"/>
  <c r="AJ90" i="15"/>
  <c r="AK90" i="15" s="1"/>
  <c r="AJ89" i="15"/>
  <c r="AK89" i="15" s="1"/>
  <c r="AJ88" i="15"/>
  <c r="AK88" i="15" s="1"/>
  <c r="AJ87" i="15"/>
  <c r="AK87" i="15" s="1"/>
  <c r="AJ86" i="15"/>
  <c r="AK86" i="15" s="1"/>
  <c r="AJ85" i="15"/>
  <c r="AK85" i="15" s="1"/>
  <c r="AJ84" i="15"/>
  <c r="AK84" i="15" s="1"/>
  <c r="AJ83" i="15"/>
  <c r="AK83" i="15" s="1"/>
  <c r="AJ82" i="15"/>
  <c r="AK82" i="15" s="1"/>
  <c r="AJ81" i="15"/>
  <c r="AK81" i="15" s="1"/>
  <c r="AJ80" i="15"/>
  <c r="AK80" i="15" s="1"/>
  <c r="AJ79" i="15"/>
  <c r="AK79" i="15" s="1"/>
  <c r="AJ78" i="15"/>
  <c r="AK78" i="15" s="1"/>
  <c r="AJ77" i="15"/>
  <c r="AK77" i="15" s="1"/>
  <c r="AJ76" i="15"/>
  <c r="AK76" i="15" s="1"/>
  <c r="AJ75" i="15"/>
  <c r="AK75" i="15" s="1"/>
  <c r="AJ74" i="15"/>
  <c r="AK74" i="15" s="1"/>
  <c r="AJ73" i="15"/>
  <c r="AK73" i="15" s="1"/>
  <c r="AJ72" i="15"/>
  <c r="AK72" i="15" s="1"/>
  <c r="AJ71" i="15"/>
  <c r="AK71" i="15" s="1"/>
  <c r="AJ70" i="15"/>
  <c r="AK70" i="15" s="1"/>
  <c r="AJ69" i="15"/>
  <c r="AK69" i="15" s="1"/>
  <c r="AJ68" i="15"/>
  <c r="AK68" i="15" s="1"/>
  <c r="AJ67" i="15"/>
  <c r="AK67" i="15" s="1"/>
  <c r="AJ66" i="15"/>
  <c r="AK66" i="15" s="1"/>
  <c r="AJ64" i="15"/>
  <c r="AK64" i="15" s="1"/>
  <c r="AJ63" i="15"/>
  <c r="AK63" i="15" s="1"/>
  <c r="AJ62" i="15"/>
  <c r="AK62" i="15" s="1"/>
  <c r="AJ61" i="15"/>
  <c r="AK61" i="15" s="1"/>
  <c r="AJ60" i="15"/>
  <c r="AK60" i="15" s="1"/>
  <c r="AJ59" i="15"/>
  <c r="AK59" i="15" s="1"/>
  <c r="AJ58" i="15"/>
  <c r="AK58" i="15" s="1"/>
  <c r="AJ57" i="15"/>
  <c r="AK57" i="15" s="1"/>
  <c r="AJ56" i="15"/>
  <c r="AK56" i="15" s="1"/>
  <c r="AJ55" i="15"/>
  <c r="AK55" i="15" s="1"/>
  <c r="AJ54" i="15"/>
  <c r="AK54" i="15" s="1"/>
  <c r="AJ53" i="15"/>
  <c r="AK53" i="15" s="1"/>
  <c r="AJ52" i="15"/>
  <c r="AK52" i="15" s="1"/>
  <c r="AJ51" i="15"/>
  <c r="AK51" i="15" s="1"/>
  <c r="AJ50" i="15"/>
  <c r="AK50" i="15" s="1"/>
  <c r="AJ49" i="15"/>
  <c r="AK49" i="15" s="1"/>
  <c r="AJ48" i="15"/>
  <c r="AK48" i="15" s="1"/>
  <c r="AJ47" i="15"/>
  <c r="AK47" i="15" s="1"/>
  <c r="AJ46" i="15"/>
  <c r="AK46" i="15" s="1"/>
  <c r="AJ45" i="15"/>
  <c r="AK45" i="15" s="1"/>
  <c r="AJ44" i="15"/>
  <c r="AK44" i="15" s="1"/>
  <c r="AJ43" i="15"/>
  <c r="AK43" i="15" s="1"/>
  <c r="AJ42" i="15"/>
  <c r="AK42" i="15" s="1"/>
  <c r="AJ41" i="15"/>
  <c r="AK41" i="15" s="1"/>
  <c r="AJ40" i="15"/>
  <c r="AK40" i="15" s="1"/>
  <c r="AJ39" i="15"/>
  <c r="AK39" i="15" s="1"/>
  <c r="AJ38" i="15"/>
  <c r="AK38" i="15" s="1"/>
  <c r="AJ37" i="15"/>
  <c r="AK37" i="15" s="1"/>
  <c r="AJ36" i="15"/>
  <c r="AK36" i="15" s="1"/>
  <c r="AJ35" i="15"/>
  <c r="AK35" i="15" s="1"/>
  <c r="AJ34" i="15"/>
  <c r="AK34" i="15" s="1"/>
  <c r="AJ33" i="15"/>
  <c r="AK33" i="15" s="1"/>
  <c r="AJ32" i="15"/>
  <c r="AK32" i="15" s="1"/>
  <c r="AJ31" i="15"/>
  <c r="AK31" i="15" s="1"/>
  <c r="AJ30" i="15"/>
  <c r="AK30" i="15" s="1"/>
  <c r="AJ29" i="15"/>
  <c r="AK29" i="15" s="1"/>
  <c r="AJ28" i="15"/>
  <c r="AK28" i="15" s="1"/>
  <c r="AJ27" i="15"/>
  <c r="AK27" i="15" s="1"/>
  <c r="AJ26" i="15"/>
  <c r="AK26" i="15" s="1"/>
  <c r="AJ25" i="15"/>
  <c r="AK25" i="15" s="1"/>
  <c r="AJ24" i="15"/>
  <c r="AK24" i="15" s="1"/>
  <c r="AJ23" i="15"/>
  <c r="AK23" i="15" s="1"/>
  <c r="AJ22" i="15"/>
  <c r="AK22" i="15" s="1"/>
  <c r="AJ21" i="15"/>
  <c r="AK21" i="15" s="1"/>
  <c r="AJ20" i="15"/>
  <c r="AK20" i="15" s="1"/>
  <c r="U998" i="15"/>
  <c r="U983" i="15"/>
  <c r="R982" i="15"/>
  <c r="U976" i="15"/>
  <c r="U966" i="15"/>
  <c r="R962" i="15"/>
  <c r="U960" i="15"/>
  <c r="U953" i="15"/>
  <c r="U952" i="15"/>
  <c r="U950" i="15"/>
  <c r="U944" i="15"/>
  <c r="U934" i="15"/>
  <c r="U928" i="15"/>
  <c r="U921" i="15"/>
  <c r="U920" i="15"/>
  <c r="U918" i="15"/>
  <c r="U912" i="15"/>
  <c r="U902" i="15"/>
  <c r="U896" i="15"/>
  <c r="U888" i="15"/>
  <c r="U886" i="15"/>
  <c r="U880" i="15"/>
  <c r="U870" i="15"/>
  <c r="U864" i="15"/>
  <c r="U856" i="15"/>
  <c r="U854" i="15"/>
  <c r="R850" i="15"/>
  <c r="U848" i="15"/>
  <c r="U838" i="15"/>
  <c r="U822" i="15"/>
  <c r="U816" i="15"/>
  <c r="U806" i="15"/>
  <c r="U800" i="15"/>
  <c r="U790" i="15"/>
  <c r="U784" i="15"/>
  <c r="R772" i="15"/>
  <c r="U768" i="15"/>
  <c r="U761" i="15"/>
  <c r="U758" i="15"/>
  <c r="U729" i="15"/>
  <c r="U727" i="15"/>
  <c r="U724" i="15"/>
  <c r="U711" i="15"/>
  <c r="U705" i="15"/>
  <c r="U702" i="15"/>
  <c r="U686" i="15"/>
  <c r="U679" i="15"/>
  <c r="U672" i="15"/>
  <c r="U638" i="15"/>
  <c r="U622" i="15"/>
  <c r="U615" i="15"/>
  <c r="U610" i="15"/>
  <c r="U603" i="15"/>
  <c r="U598" i="15"/>
  <c r="U596" i="15"/>
  <c r="AJ19" i="15" l="1"/>
  <c r="AK19" i="15" s="1"/>
  <c r="AJ4" i="15"/>
  <c r="AK4" i="15" s="1"/>
  <c r="AJ12" i="15"/>
  <c r="AK12" i="15" s="1"/>
  <c r="AJ5" i="15"/>
  <c r="AK5" i="15" s="1"/>
  <c r="AJ13" i="15"/>
  <c r="AK13" i="15" s="1"/>
  <c r="AJ6" i="15"/>
  <c r="AK6" i="15" s="1"/>
  <c r="AJ14" i="15"/>
  <c r="AK14" i="15" s="1"/>
  <c r="AJ7" i="15"/>
  <c r="AK7" i="15" s="1"/>
  <c r="AJ15" i="15"/>
  <c r="AK15" i="15" s="1"/>
  <c r="AJ8" i="15"/>
  <c r="AK8" i="15" s="1"/>
  <c r="AJ16" i="15"/>
  <c r="AK16" i="15" s="1"/>
  <c r="AJ9" i="15"/>
  <c r="AK9" i="15" s="1"/>
  <c r="AJ17" i="15"/>
  <c r="AK17" i="15" s="1"/>
  <c r="AJ10" i="15"/>
  <c r="AK10" i="15" s="1"/>
  <c r="AJ18" i="15"/>
  <c r="AK18" i="15" s="1"/>
  <c r="AJ11" i="15"/>
  <c r="AK11" i="15" s="1"/>
  <c r="T364" i="15"/>
  <c r="S364" i="15"/>
  <c r="R364" i="15"/>
  <c r="U364" i="15"/>
  <c r="T552" i="15"/>
  <c r="R552" i="15"/>
  <c r="S552" i="15"/>
  <c r="U552" i="15"/>
  <c r="S566" i="15"/>
  <c r="T566" i="15"/>
  <c r="R566" i="15"/>
  <c r="U566" i="15"/>
  <c r="T33" i="15"/>
  <c r="S33" i="15"/>
  <c r="R33" i="15"/>
  <c r="U33" i="15"/>
  <c r="T61" i="15"/>
  <c r="S61" i="15"/>
  <c r="U61" i="15"/>
  <c r="R61" i="15"/>
  <c r="T97" i="15"/>
  <c r="S97" i="15"/>
  <c r="R97" i="15"/>
  <c r="U97" i="15"/>
  <c r="T125" i="15"/>
  <c r="S125" i="15"/>
  <c r="U125" i="15"/>
  <c r="R125" i="15"/>
  <c r="T161" i="15"/>
  <c r="S161" i="15"/>
  <c r="R161" i="15"/>
  <c r="U161" i="15"/>
  <c r="T189" i="15"/>
  <c r="S189" i="15"/>
  <c r="U189" i="15"/>
  <c r="R189" i="15"/>
  <c r="T314" i="15"/>
  <c r="S314" i="15"/>
  <c r="R314" i="15"/>
  <c r="U314" i="15"/>
  <c r="T380" i="15"/>
  <c r="S380" i="15"/>
  <c r="R380" i="15"/>
  <c r="U380" i="15"/>
  <c r="T388" i="15"/>
  <c r="S388" i="15"/>
  <c r="R388" i="15"/>
  <c r="U388" i="15"/>
  <c r="T396" i="15"/>
  <c r="S396" i="15"/>
  <c r="R396" i="15"/>
  <c r="U396" i="15"/>
  <c r="T404" i="15"/>
  <c r="S404" i="15"/>
  <c r="R404" i="15"/>
  <c r="U404" i="15"/>
  <c r="T484" i="15"/>
  <c r="S484" i="15"/>
  <c r="R484" i="15"/>
  <c r="U484" i="15"/>
  <c r="T522" i="15"/>
  <c r="S522" i="15"/>
  <c r="U522" i="15"/>
  <c r="R522" i="15"/>
  <c r="S538" i="15"/>
  <c r="T538" i="15"/>
  <c r="R538" i="15"/>
  <c r="U538" i="15"/>
  <c r="T559" i="15"/>
  <c r="S559" i="15"/>
  <c r="R559" i="15"/>
  <c r="U559" i="15"/>
  <c r="T567" i="15"/>
  <c r="S567" i="15"/>
  <c r="R567" i="15"/>
  <c r="U567" i="15"/>
  <c r="T575" i="15"/>
  <c r="S575" i="15"/>
  <c r="R575" i="15"/>
  <c r="U575" i="15"/>
  <c r="T169" i="15"/>
  <c r="S169" i="15"/>
  <c r="R169" i="15"/>
  <c r="U169" i="15"/>
  <c r="T212" i="15"/>
  <c r="S212" i="15"/>
  <c r="R212" i="15"/>
  <c r="U212" i="15"/>
  <c r="T300" i="15"/>
  <c r="S300" i="15"/>
  <c r="R300" i="15"/>
  <c r="U300" i="15"/>
  <c r="T492" i="15"/>
  <c r="S492" i="15"/>
  <c r="R492" i="15"/>
  <c r="U492" i="15"/>
  <c r="T500" i="15"/>
  <c r="S500" i="15"/>
  <c r="R500" i="15"/>
  <c r="U500" i="15"/>
  <c r="T554" i="15"/>
  <c r="S554" i="15"/>
  <c r="R554" i="15"/>
  <c r="U554" i="15"/>
  <c r="T41" i="15"/>
  <c r="S41" i="15"/>
  <c r="R41" i="15"/>
  <c r="U41" i="15"/>
  <c r="T77" i="15"/>
  <c r="S77" i="15"/>
  <c r="U77" i="15"/>
  <c r="R77" i="15"/>
  <c r="T105" i="15"/>
  <c r="S105" i="15"/>
  <c r="R105" i="15"/>
  <c r="U105" i="15"/>
  <c r="T141" i="15"/>
  <c r="S141" i="15"/>
  <c r="U141" i="15"/>
  <c r="R141" i="15"/>
  <c r="T316" i="15"/>
  <c r="S316" i="15"/>
  <c r="R316" i="15"/>
  <c r="U316" i="15"/>
  <c r="T324" i="15"/>
  <c r="S324" i="15"/>
  <c r="R324" i="15"/>
  <c r="U324" i="15"/>
  <c r="T508" i="15"/>
  <c r="R508" i="15"/>
  <c r="S508" i="15"/>
  <c r="U508" i="15"/>
  <c r="S516" i="15"/>
  <c r="T516" i="15"/>
  <c r="R516" i="15"/>
  <c r="U516" i="15"/>
  <c r="S524" i="15"/>
  <c r="T524" i="15"/>
  <c r="R524" i="15"/>
  <c r="U524" i="15"/>
  <c r="T532" i="15"/>
  <c r="S532" i="15"/>
  <c r="R532" i="15"/>
  <c r="U532" i="15"/>
  <c r="T540" i="15"/>
  <c r="S540" i="15"/>
  <c r="U540" i="15"/>
  <c r="R540" i="15"/>
  <c r="T13" i="15"/>
  <c r="S13" i="15"/>
  <c r="U13" i="15"/>
  <c r="R13" i="15"/>
  <c r="T228" i="15"/>
  <c r="S228" i="15"/>
  <c r="R228" i="15"/>
  <c r="U228" i="15"/>
  <c r="T428" i="15"/>
  <c r="S428" i="15"/>
  <c r="R428" i="15"/>
  <c r="U428" i="15"/>
  <c r="S458" i="15"/>
  <c r="T458" i="15"/>
  <c r="R458" i="15"/>
  <c r="U458" i="15"/>
  <c r="T570" i="15"/>
  <c r="S570" i="15"/>
  <c r="R570" i="15"/>
  <c r="U570" i="15"/>
  <c r="T584" i="15"/>
  <c r="S584" i="15"/>
  <c r="U584" i="15"/>
  <c r="R584" i="15"/>
  <c r="T29" i="15"/>
  <c r="S29" i="15"/>
  <c r="U29" i="15"/>
  <c r="R29" i="15"/>
  <c r="S65" i="15"/>
  <c r="T65" i="15"/>
  <c r="R65" i="15"/>
  <c r="U65" i="15"/>
  <c r="T93" i="15"/>
  <c r="S93" i="15"/>
  <c r="U93" i="15"/>
  <c r="R93" i="15"/>
  <c r="S129" i="15"/>
  <c r="T129" i="15"/>
  <c r="R129" i="15"/>
  <c r="U129" i="15"/>
  <c r="T157" i="15"/>
  <c r="U157" i="15"/>
  <c r="S157" i="15"/>
  <c r="R157" i="15"/>
  <c r="T236" i="15"/>
  <c r="S236" i="15"/>
  <c r="R236" i="15"/>
  <c r="U236" i="15"/>
  <c r="T266" i="15"/>
  <c r="S266" i="15"/>
  <c r="R266" i="15"/>
  <c r="U266" i="15"/>
  <c r="T282" i="15"/>
  <c r="S282" i="15"/>
  <c r="R282" i="15"/>
  <c r="U282" i="15"/>
  <c r="T340" i="15"/>
  <c r="S340" i="15"/>
  <c r="R340" i="15"/>
  <c r="U340" i="15"/>
  <c r="T563" i="15"/>
  <c r="R563" i="15"/>
  <c r="S563" i="15"/>
  <c r="U563" i="15"/>
  <c r="T571" i="15"/>
  <c r="S571" i="15"/>
  <c r="U571" i="15"/>
  <c r="R571" i="15"/>
  <c r="T173" i="15"/>
  <c r="S173" i="15"/>
  <c r="U173" i="15"/>
  <c r="R173" i="15"/>
  <c r="T444" i="15"/>
  <c r="R444" i="15"/>
  <c r="S444" i="15"/>
  <c r="U444" i="15"/>
  <c r="T452" i="15"/>
  <c r="S452" i="15"/>
  <c r="R452" i="15"/>
  <c r="U452" i="15"/>
  <c r="T543" i="15"/>
  <c r="S543" i="15"/>
  <c r="R543" i="15"/>
  <c r="U543" i="15"/>
  <c r="T572" i="15"/>
  <c r="S572" i="15"/>
  <c r="R572" i="15"/>
  <c r="U572" i="15"/>
  <c r="T9" i="15"/>
  <c r="S9" i="15"/>
  <c r="R9" i="15"/>
  <c r="U9" i="15"/>
  <c r="T45" i="15"/>
  <c r="S45" i="15"/>
  <c r="U45" i="15"/>
  <c r="R45" i="15"/>
  <c r="T73" i="15"/>
  <c r="S73" i="15"/>
  <c r="R73" i="15"/>
  <c r="U73" i="15"/>
  <c r="T109" i="15"/>
  <c r="S109" i="15"/>
  <c r="U109" i="15"/>
  <c r="R109" i="15"/>
  <c r="T137" i="15"/>
  <c r="S137" i="15"/>
  <c r="R137" i="15"/>
  <c r="U137" i="15"/>
  <c r="T195" i="15"/>
  <c r="S195" i="15"/>
  <c r="U195" i="15"/>
  <c r="R195" i="15"/>
  <c r="T202" i="15"/>
  <c r="S202" i="15"/>
  <c r="R202" i="15"/>
  <c r="U202" i="15"/>
  <c r="T252" i="15"/>
  <c r="S252" i="15"/>
  <c r="R252" i="15"/>
  <c r="U252" i="15"/>
  <c r="T260" i="15"/>
  <c r="S260" i="15"/>
  <c r="R260" i="15"/>
  <c r="U260" i="15"/>
  <c r="T268" i="15"/>
  <c r="S268" i="15"/>
  <c r="R268" i="15"/>
  <c r="U268" i="15"/>
  <c r="T276" i="15"/>
  <c r="S276" i="15"/>
  <c r="R276" i="15"/>
  <c r="U276" i="15"/>
  <c r="T356" i="15"/>
  <c r="S356" i="15"/>
  <c r="R356" i="15"/>
  <c r="U356" i="15"/>
  <c r="T378" i="15"/>
  <c r="S378" i="15"/>
  <c r="R378" i="15"/>
  <c r="U378" i="15"/>
  <c r="T394" i="15"/>
  <c r="S394" i="15"/>
  <c r="R394" i="15"/>
  <c r="U394" i="15"/>
  <c r="T410" i="15"/>
  <c r="S410" i="15"/>
  <c r="R410" i="15"/>
  <c r="U410" i="15"/>
  <c r="T468" i="15"/>
  <c r="S468" i="15"/>
  <c r="R468" i="15"/>
  <c r="U468" i="15"/>
  <c r="T551" i="15"/>
  <c r="S551" i="15"/>
  <c r="R551" i="15"/>
  <c r="U551" i="15"/>
  <c r="T38" i="15"/>
  <c r="S38" i="15"/>
  <c r="U38" i="15"/>
  <c r="R38" i="15"/>
  <c r="T70" i="15"/>
  <c r="S70" i="15"/>
  <c r="U70" i="15"/>
  <c r="R70" i="15"/>
  <c r="T89" i="15"/>
  <c r="R89" i="15"/>
  <c r="S89" i="15"/>
  <c r="U89" i="15"/>
  <c r="T128" i="15"/>
  <c r="S128" i="15"/>
  <c r="R128" i="15"/>
  <c r="U128" i="15"/>
  <c r="T179" i="15"/>
  <c r="S179" i="15"/>
  <c r="R179" i="15"/>
  <c r="U179" i="15"/>
  <c r="T238" i="15"/>
  <c r="S238" i="15"/>
  <c r="R238" i="15"/>
  <c r="U238" i="15"/>
  <c r="T285" i="15"/>
  <c r="S285" i="15"/>
  <c r="U285" i="15"/>
  <c r="R285" i="15"/>
  <c r="T326" i="15"/>
  <c r="S326" i="15"/>
  <c r="U326" i="15"/>
  <c r="R326" i="15"/>
  <c r="S346" i="15"/>
  <c r="T346" i="15"/>
  <c r="R346" i="15"/>
  <c r="U346" i="15"/>
  <c r="T434" i="15"/>
  <c r="S434" i="15"/>
  <c r="R434" i="15"/>
  <c r="U434" i="15"/>
  <c r="T494" i="15"/>
  <c r="S494" i="15"/>
  <c r="R494" i="15"/>
  <c r="U494" i="15"/>
  <c r="T541" i="15"/>
  <c r="U541" i="15"/>
  <c r="S541" i="15"/>
  <c r="R541" i="15"/>
  <c r="T547" i="15"/>
  <c r="S547" i="15"/>
  <c r="R547" i="15"/>
  <c r="U547" i="15"/>
  <c r="T644" i="15"/>
  <c r="S644" i="15"/>
  <c r="U644" i="15"/>
  <c r="R644" i="15"/>
  <c r="T7" i="15"/>
  <c r="S7" i="15"/>
  <c r="R7" i="15"/>
  <c r="U7" i="15"/>
  <c r="T20" i="15"/>
  <c r="S20" i="15"/>
  <c r="R20" i="15"/>
  <c r="U20" i="15"/>
  <c r="S26" i="15"/>
  <c r="T26" i="15"/>
  <c r="R26" i="15"/>
  <c r="U26" i="15"/>
  <c r="T39" i="15"/>
  <c r="S39" i="15"/>
  <c r="R39" i="15"/>
  <c r="U39" i="15"/>
  <c r="T52" i="15"/>
  <c r="S52" i="15"/>
  <c r="R52" i="15"/>
  <c r="U52" i="15"/>
  <c r="S58" i="15"/>
  <c r="T58" i="15"/>
  <c r="R58" i="15"/>
  <c r="U58" i="15"/>
  <c r="T71" i="15"/>
  <c r="R71" i="15"/>
  <c r="S71" i="15"/>
  <c r="U71" i="15"/>
  <c r="T84" i="15"/>
  <c r="S84" i="15"/>
  <c r="R84" i="15"/>
  <c r="U84" i="15"/>
  <c r="S90" i="15"/>
  <c r="T90" i="15"/>
  <c r="R90" i="15"/>
  <c r="U90" i="15"/>
  <c r="T103" i="15"/>
  <c r="R103" i="15"/>
  <c r="S103" i="15"/>
  <c r="U103" i="15"/>
  <c r="T116" i="15"/>
  <c r="S116" i="15"/>
  <c r="R116" i="15"/>
  <c r="U116" i="15"/>
  <c r="T122" i="15"/>
  <c r="S122" i="15"/>
  <c r="R122" i="15"/>
  <c r="U122" i="15"/>
  <c r="T135" i="15"/>
  <c r="R135" i="15"/>
  <c r="S135" i="15"/>
  <c r="U135" i="15"/>
  <c r="T148" i="15"/>
  <c r="S148" i="15"/>
  <c r="R148" i="15"/>
  <c r="U148" i="15"/>
  <c r="T154" i="15"/>
  <c r="S154" i="15"/>
  <c r="R154" i="15"/>
  <c r="U154" i="15"/>
  <c r="T167" i="15"/>
  <c r="R167" i="15"/>
  <c r="S167" i="15"/>
  <c r="U167" i="15"/>
  <c r="T180" i="15"/>
  <c r="S180" i="15"/>
  <c r="R180" i="15"/>
  <c r="U180" i="15"/>
  <c r="S186" i="15"/>
  <c r="T186" i="15"/>
  <c r="R186" i="15"/>
  <c r="U186" i="15"/>
  <c r="T193" i="15"/>
  <c r="S193" i="15"/>
  <c r="R193" i="15"/>
  <c r="U193" i="15"/>
  <c r="T199" i="15"/>
  <c r="S199" i="15"/>
  <c r="R199" i="15"/>
  <c r="U199" i="15"/>
  <c r="T205" i="15"/>
  <c r="S205" i="15"/>
  <c r="U205" i="15"/>
  <c r="R205" i="15"/>
  <c r="T219" i="15"/>
  <c r="S219" i="15"/>
  <c r="R219" i="15"/>
  <c r="U219" i="15"/>
  <c r="S226" i="15"/>
  <c r="T226" i="15"/>
  <c r="R226" i="15"/>
  <c r="U226" i="15"/>
  <c r="T233" i="15"/>
  <c r="S233" i="15"/>
  <c r="R233" i="15"/>
  <c r="U233" i="15"/>
  <c r="T239" i="15"/>
  <c r="S239" i="15"/>
  <c r="R239" i="15"/>
  <c r="U239" i="15"/>
  <c r="S246" i="15"/>
  <c r="T246" i="15"/>
  <c r="U246" i="15"/>
  <c r="R246" i="15"/>
  <c r="T273" i="15"/>
  <c r="R273" i="15"/>
  <c r="S273" i="15"/>
  <c r="U273" i="15"/>
  <c r="T280" i="15"/>
  <c r="S280" i="15"/>
  <c r="R280" i="15"/>
  <c r="U280" i="15"/>
  <c r="S286" i="15"/>
  <c r="T286" i="15"/>
  <c r="R286" i="15"/>
  <c r="U286" i="15"/>
  <c r="T293" i="15"/>
  <c r="S293" i="15"/>
  <c r="U293" i="15"/>
  <c r="R293" i="15"/>
  <c r="T307" i="15"/>
  <c r="S307" i="15"/>
  <c r="R307" i="15"/>
  <c r="U307" i="15"/>
  <c r="T320" i="15"/>
  <c r="S320" i="15"/>
  <c r="R320" i="15"/>
  <c r="U320" i="15"/>
  <c r="T327" i="15"/>
  <c r="R327" i="15"/>
  <c r="S327" i="15"/>
  <c r="U327" i="15"/>
  <c r="T333" i="15"/>
  <c r="S333" i="15"/>
  <c r="U333" i="15"/>
  <c r="R333" i="15"/>
  <c r="T347" i="15"/>
  <c r="S347" i="15"/>
  <c r="R347" i="15"/>
  <c r="U347" i="15"/>
  <c r="S354" i="15"/>
  <c r="T354" i="15"/>
  <c r="R354" i="15"/>
  <c r="U354" i="15"/>
  <c r="S361" i="15"/>
  <c r="T361" i="15"/>
  <c r="R361" i="15"/>
  <c r="U361" i="15"/>
  <c r="T367" i="15"/>
  <c r="R367" i="15"/>
  <c r="S367" i="15"/>
  <c r="U367" i="15"/>
  <c r="T374" i="15"/>
  <c r="S374" i="15"/>
  <c r="U374" i="15"/>
  <c r="R374" i="15"/>
  <c r="T401" i="15"/>
  <c r="R401" i="15"/>
  <c r="S401" i="15"/>
  <c r="U401" i="15"/>
  <c r="T408" i="15"/>
  <c r="S408" i="15"/>
  <c r="R408" i="15"/>
  <c r="U408" i="15"/>
  <c r="S414" i="15"/>
  <c r="T414" i="15"/>
  <c r="R414" i="15"/>
  <c r="U414" i="15"/>
  <c r="T421" i="15"/>
  <c r="S421" i="15"/>
  <c r="R421" i="15"/>
  <c r="U421" i="15"/>
  <c r="T435" i="15"/>
  <c r="S435" i="15"/>
  <c r="R435" i="15"/>
  <c r="U435" i="15"/>
  <c r="T448" i="15"/>
  <c r="S448" i="15"/>
  <c r="R448" i="15"/>
  <c r="U448" i="15"/>
  <c r="T455" i="15"/>
  <c r="S455" i="15"/>
  <c r="R455" i="15"/>
  <c r="U455" i="15"/>
  <c r="T461" i="15"/>
  <c r="S461" i="15"/>
  <c r="U461" i="15"/>
  <c r="R461" i="15"/>
  <c r="T475" i="15"/>
  <c r="S475" i="15"/>
  <c r="R475" i="15"/>
  <c r="U475" i="15"/>
  <c r="S482" i="15"/>
  <c r="T482" i="15"/>
  <c r="R482" i="15"/>
  <c r="U482" i="15"/>
  <c r="T489" i="15"/>
  <c r="S489" i="15"/>
  <c r="R489" i="15"/>
  <c r="U489" i="15"/>
  <c r="T495" i="15"/>
  <c r="S495" i="15"/>
  <c r="R495" i="15"/>
  <c r="U495" i="15"/>
  <c r="S502" i="15"/>
  <c r="T502" i="15"/>
  <c r="R502" i="15"/>
  <c r="U502" i="15"/>
  <c r="T529" i="15"/>
  <c r="R529" i="15"/>
  <c r="S529" i="15"/>
  <c r="U529" i="15"/>
  <c r="T536" i="15"/>
  <c r="S536" i="15"/>
  <c r="R536" i="15"/>
  <c r="U536" i="15"/>
  <c r="S542" i="15"/>
  <c r="T542" i="15"/>
  <c r="R542" i="15"/>
  <c r="U542" i="15"/>
  <c r="T548" i="15"/>
  <c r="S548" i="15"/>
  <c r="U548" i="15"/>
  <c r="R548" i="15"/>
  <c r="T565" i="15"/>
  <c r="R565" i="15"/>
  <c r="S565" i="15"/>
  <c r="U565" i="15"/>
  <c r="T582" i="15"/>
  <c r="S582" i="15"/>
  <c r="R582" i="15"/>
  <c r="U582" i="15"/>
  <c r="T612" i="15"/>
  <c r="R612" i="15"/>
  <c r="S612" i="15"/>
  <c r="U612" i="15"/>
  <c r="T618" i="15"/>
  <c r="S618" i="15"/>
  <c r="U618" i="15"/>
  <c r="R618" i="15"/>
  <c r="T677" i="15"/>
  <c r="S677" i="15"/>
  <c r="R677" i="15"/>
  <c r="U677" i="15"/>
  <c r="T692" i="15"/>
  <c r="S692" i="15"/>
  <c r="R692" i="15"/>
  <c r="U692" i="15"/>
  <c r="T700" i="15"/>
  <c r="S700" i="15"/>
  <c r="R700" i="15"/>
  <c r="U700" i="15"/>
  <c r="T707" i="15"/>
  <c r="S707" i="15"/>
  <c r="R707" i="15"/>
  <c r="U707" i="15"/>
  <c r="T721" i="15"/>
  <c r="S721" i="15"/>
  <c r="U721" i="15"/>
  <c r="R721" i="15"/>
  <c r="T728" i="15"/>
  <c r="S728" i="15"/>
  <c r="R728" i="15"/>
  <c r="U728" i="15"/>
  <c r="T755" i="15"/>
  <c r="R755" i="15"/>
  <c r="S755" i="15"/>
  <c r="U755" i="15"/>
  <c r="T769" i="15"/>
  <c r="S769" i="15"/>
  <c r="R769" i="15"/>
  <c r="U769" i="15"/>
  <c r="T776" i="15"/>
  <c r="S776" i="15"/>
  <c r="U776" i="15"/>
  <c r="R776" i="15"/>
  <c r="T789" i="15"/>
  <c r="S789" i="15"/>
  <c r="R789" i="15"/>
  <c r="U789" i="15"/>
  <c r="T797" i="15"/>
  <c r="S797" i="15"/>
  <c r="R797" i="15"/>
  <c r="U797" i="15"/>
  <c r="T811" i="15"/>
  <c r="S811" i="15"/>
  <c r="R811" i="15"/>
  <c r="U811" i="15"/>
  <c r="T948" i="15"/>
  <c r="S948" i="15"/>
  <c r="R948" i="15"/>
  <c r="U948" i="15"/>
  <c r="T969" i="15"/>
  <c r="S969" i="15"/>
  <c r="R969" i="15"/>
  <c r="U969" i="15"/>
  <c r="T51" i="15"/>
  <c r="S51" i="15"/>
  <c r="R51" i="15"/>
  <c r="U51" i="15"/>
  <c r="S102" i="15"/>
  <c r="T102" i="15"/>
  <c r="U102" i="15"/>
  <c r="R102" i="15"/>
  <c r="T160" i="15"/>
  <c r="S160" i="15"/>
  <c r="R160" i="15"/>
  <c r="U160" i="15"/>
  <c r="T225" i="15"/>
  <c r="S225" i="15"/>
  <c r="R225" i="15"/>
  <c r="U225" i="15"/>
  <c r="T272" i="15"/>
  <c r="S272" i="15"/>
  <c r="R272" i="15"/>
  <c r="U272" i="15"/>
  <c r="T319" i="15"/>
  <c r="S319" i="15"/>
  <c r="R319" i="15"/>
  <c r="U319" i="15"/>
  <c r="S366" i="15"/>
  <c r="T366" i="15"/>
  <c r="R366" i="15"/>
  <c r="U366" i="15"/>
  <c r="T400" i="15"/>
  <c r="S400" i="15"/>
  <c r="R400" i="15"/>
  <c r="U400" i="15"/>
  <c r="T420" i="15"/>
  <c r="S420" i="15"/>
  <c r="R420" i="15"/>
  <c r="U420" i="15"/>
  <c r="R441" i="15"/>
  <c r="S441" i="15"/>
  <c r="T441" i="15"/>
  <c r="U441" i="15"/>
  <c r="S481" i="15"/>
  <c r="T481" i="15"/>
  <c r="R481" i="15"/>
  <c r="U481" i="15"/>
  <c r="T528" i="15"/>
  <c r="S528" i="15"/>
  <c r="R528" i="15"/>
  <c r="U528" i="15"/>
  <c r="T564" i="15"/>
  <c r="S564" i="15"/>
  <c r="R564" i="15"/>
  <c r="U564" i="15"/>
  <c r="T594" i="15"/>
  <c r="S594" i="15"/>
  <c r="R594" i="15"/>
  <c r="U594" i="15"/>
  <c r="T604" i="15"/>
  <c r="R604" i="15"/>
  <c r="S604" i="15"/>
  <c r="U604" i="15"/>
  <c r="T8" i="15"/>
  <c r="S8" i="15"/>
  <c r="R8" i="15"/>
  <c r="U8" i="15"/>
  <c r="T14" i="15"/>
  <c r="S14" i="15"/>
  <c r="R14" i="15"/>
  <c r="U14" i="15"/>
  <c r="S27" i="15"/>
  <c r="T27" i="15"/>
  <c r="R27" i="15"/>
  <c r="U27" i="15"/>
  <c r="T40" i="15"/>
  <c r="R40" i="15"/>
  <c r="S40" i="15"/>
  <c r="U40" i="15"/>
  <c r="T46" i="15"/>
  <c r="S46" i="15"/>
  <c r="R46" i="15"/>
  <c r="U46" i="15"/>
  <c r="T59" i="15"/>
  <c r="S59" i="15"/>
  <c r="R59" i="15"/>
  <c r="U59" i="15"/>
  <c r="T72" i="15"/>
  <c r="R72" i="15"/>
  <c r="S72" i="15"/>
  <c r="U72" i="15"/>
  <c r="T78" i="15"/>
  <c r="S78" i="15"/>
  <c r="R78" i="15"/>
  <c r="U78" i="15"/>
  <c r="S91" i="15"/>
  <c r="T91" i="15"/>
  <c r="R91" i="15"/>
  <c r="U91" i="15"/>
  <c r="T104" i="15"/>
  <c r="R104" i="15"/>
  <c r="S104" i="15"/>
  <c r="U104" i="15"/>
  <c r="S110" i="15"/>
  <c r="T110" i="15"/>
  <c r="R110" i="15"/>
  <c r="U110" i="15"/>
  <c r="T123" i="15"/>
  <c r="S123" i="15"/>
  <c r="R123" i="15"/>
  <c r="U123" i="15"/>
  <c r="T136" i="15"/>
  <c r="R136" i="15"/>
  <c r="S136" i="15"/>
  <c r="U136" i="15"/>
  <c r="T142" i="15"/>
  <c r="S142" i="15"/>
  <c r="R142" i="15"/>
  <c r="U142" i="15"/>
  <c r="T155" i="15"/>
  <c r="S155" i="15"/>
  <c r="R155" i="15"/>
  <c r="U155" i="15"/>
  <c r="T168" i="15"/>
  <c r="R168" i="15"/>
  <c r="S168" i="15"/>
  <c r="U168" i="15"/>
  <c r="S174" i="15"/>
  <c r="T174" i="15"/>
  <c r="R174" i="15"/>
  <c r="U174" i="15"/>
  <c r="T187" i="15"/>
  <c r="S187" i="15"/>
  <c r="R187" i="15"/>
  <c r="U187" i="15"/>
  <c r="T194" i="15"/>
  <c r="S194" i="15"/>
  <c r="R194" i="15"/>
  <c r="U194" i="15"/>
  <c r="T200" i="15"/>
  <c r="S200" i="15"/>
  <c r="R200" i="15"/>
  <c r="U200" i="15"/>
  <c r="S206" i="15"/>
  <c r="T206" i="15"/>
  <c r="R206" i="15"/>
  <c r="U206" i="15"/>
  <c r="T213" i="15"/>
  <c r="S213" i="15"/>
  <c r="U213" i="15"/>
  <c r="R213" i="15"/>
  <c r="T227" i="15"/>
  <c r="S227" i="15"/>
  <c r="R227" i="15"/>
  <c r="U227" i="15"/>
  <c r="T240" i="15"/>
  <c r="S240" i="15"/>
  <c r="R240" i="15"/>
  <c r="U240" i="15"/>
  <c r="T247" i="15"/>
  <c r="S247" i="15"/>
  <c r="R247" i="15"/>
  <c r="U247" i="15"/>
  <c r="T253" i="15"/>
  <c r="S253" i="15"/>
  <c r="U253" i="15"/>
  <c r="R253" i="15"/>
  <c r="T267" i="15"/>
  <c r="S267" i="15"/>
  <c r="R267" i="15"/>
  <c r="U267" i="15"/>
  <c r="S274" i="15"/>
  <c r="T274" i="15"/>
  <c r="R274" i="15"/>
  <c r="U274" i="15"/>
  <c r="T281" i="15"/>
  <c r="R281" i="15"/>
  <c r="S281" i="15"/>
  <c r="U281" i="15"/>
  <c r="T287" i="15"/>
  <c r="S287" i="15"/>
  <c r="R287" i="15"/>
  <c r="U287" i="15"/>
  <c r="S294" i="15"/>
  <c r="T294" i="15"/>
  <c r="U294" i="15"/>
  <c r="R294" i="15"/>
  <c r="T321" i="15"/>
  <c r="S321" i="15"/>
  <c r="R321" i="15"/>
  <c r="U321" i="15"/>
  <c r="T328" i="15"/>
  <c r="R328" i="15"/>
  <c r="S328" i="15"/>
  <c r="U328" i="15"/>
  <c r="S334" i="15"/>
  <c r="T334" i="15"/>
  <c r="R334" i="15"/>
  <c r="U334" i="15"/>
  <c r="T341" i="15"/>
  <c r="S341" i="15"/>
  <c r="U341" i="15"/>
  <c r="R341" i="15"/>
  <c r="T355" i="15"/>
  <c r="S355" i="15"/>
  <c r="R355" i="15"/>
  <c r="U355" i="15"/>
  <c r="T368" i="15"/>
  <c r="S368" i="15"/>
  <c r="R368" i="15"/>
  <c r="U368" i="15"/>
  <c r="T375" i="15"/>
  <c r="S375" i="15"/>
  <c r="R375" i="15"/>
  <c r="U375" i="15"/>
  <c r="T381" i="15"/>
  <c r="U381" i="15"/>
  <c r="S381" i="15"/>
  <c r="R381" i="15"/>
  <c r="T395" i="15"/>
  <c r="S395" i="15"/>
  <c r="R395" i="15"/>
  <c r="U395" i="15"/>
  <c r="T402" i="15"/>
  <c r="S402" i="15"/>
  <c r="R402" i="15"/>
  <c r="U402" i="15"/>
  <c r="T409" i="15"/>
  <c r="S409" i="15"/>
  <c r="R409" i="15"/>
  <c r="U409" i="15"/>
  <c r="T415" i="15"/>
  <c r="S415" i="15"/>
  <c r="R415" i="15"/>
  <c r="U415" i="15"/>
  <c r="T422" i="15"/>
  <c r="S422" i="15"/>
  <c r="R422" i="15"/>
  <c r="U422" i="15"/>
  <c r="S442" i="15"/>
  <c r="T442" i="15"/>
  <c r="R442" i="15"/>
  <c r="U442" i="15"/>
  <c r="T449" i="15"/>
  <c r="S449" i="15"/>
  <c r="R449" i="15"/>
  <c r="U449" i="15"/>
  <c r="T456" i="15"/>
  <c r="S456" i="15"/>
  <c r="R456" i="15"/>
  <c r="U456" i="15"/>
  <c r="S462" i="15"/>
  <c r="T462" i="15"/>
  <c r="R462" i="15"/>
  <c r="U462" i="15"/>
  <c r="T469" i="15"/>
  <c r="S469" i="15"/>
  <c r="U469" i="15"/>
  <c r="R469" i="15"/>
  <c r="T483" i="15"/>
  <c r="S483" i="15"/>
  <c r="R483" i="15"/>
  <c r="U483" i="15"/>
  <c r="T496" i="15"/>
  <c r="S496" i="15"/>
  <c r="R496" i="15"/>
  <c r="U496" i="15"/>
  <c r="T503" i="15"/>
  <c r="S503" i="15"/>
  <c r="R503" i="15"/>
  <c r="U503" i="15"/>
  <c r="T509" i="15"/>
  <c r="U509" i="15"/>
  <c r="R509" i="15"/>
  <c r="S509" i="15"/>
  <c r="T523" i="15"/>
  <c r="S523" i="15"/>
  <c r="R523" i="15"/>
  <c r="U523" i="15"/>
  <c r="T530" i="15"/>
  <c r="S530" i="15"/>
  <c r="R530" i="15"/>
  <c r="U530" i="15"/>
  <c r="T537" i="15"/>
  <c r="R537" i="15"/>
  <c r="S537" i="15"/>
  <c r="U537" i="15"/>
  <c r="T549" i="15"/>
  <c r="S549" i="15"/>
  <c r="U549" i="15"/>
  <c r="R549" i="15"/>
  <c r="T576" i="15"/>
  <c r="S576" i="15"/>
  <c r="R576" i="15"/>
  <c r="U576" i="15"/>
  <c r="T588" i="15"/>
  <c r="S588" i="15"/>
  <c r="R588" i="15"/>
  <c r="U588" i="15"/>
  <c r="T595" i="15"/>
  <c r="R595" i="15"/>
  <c r="S595" i="15"/>
  <c r="U595" i="15"/>
  <c r="T601" i="15"/>
  <c r="S601" i="15"/>
  <c r="R601" i="15"/>
  <c r="U601" i="15"/>
  <c r="T606" i="15"/>
  <c r="S606" i="15"/>
  <c r="R606" i="15"/>
  <c r="U606" i="15"/>
  <c r="T639" i="15"/>
  <c r="S639" i="15"/>
  <c r="R639" i="15"/>
  <c r="U639" i="15"/>
  <c r="T657" i="15"/>
  <c r="S657" i="15"/>
  <c r="U657" i="15"/>
  <c r="R657" i="15"/>
  <c r="T664" i="15"/>
  <c r="S664" i="15"/>
  <c r="R664" i="15"/>
  <c r="U664" i="15"/>
  <c r="S693" i="15"/>
  <c r="T693" i="15"/>
  <c r="R693" i="15"/>
  <c r="U693" i="15"/>
  <c r="T708" i="15"/>
  <c r="S708" i="15"/>
  <c r="R708" i="15"/>
  <c r="U708" i="15"/>
  <c r="T756" i="15"/>
  <c r="S756" i="15"/>
  <c r="R756" i="15"/>
  <c r="U756" i="15"/>
  <c r="T812" i="15"/>
  <c r="S812" i="15"/>
  <c r="U812" i="15"/>
  <c r="R812" i="15"/>
  <c r="T819" i="15"/>
  <c r="S819" i="15"/>
  <c r="R819" i="15"/>
  <c r="U819" i="15"/>
  <c r="T827" i="15"/>
  <c r="S827" i="15"/>
  <c r="R827" i="15"/>
  <c r="U827" i="15"/>
  <c r="T32" i="15"/>
  <c r="S32" i="15"/>
  <c r="R32" i="15"/>
  <c r="U32" i="15"/>
  <c r="T57" i="15"/>
  <c r="R57" i="15"/>
  <c r="S57" i="15"/>
  <c r="U57" i="15"/>
  <c r="T115" i="15"/>
  <c r="S115" i="15"/>
  <c r="U115" i="15"/>
  <c r="R115" i="15"/>
  <c r="S245" i="15"/>
  <c r="T245" i="15"/>
  <c r="U245" i="15"/>
  <c r="R245" i="15"/>
  <c r="S306" i="15"/>
  <c r="T306" i="15"/>
  <c r="R306" i="15"/>
  <c r="U306" i="15"/>
  <c r="T332" i="15"/>
  <c r="S332" i="15"/>
  <c r="R332" i="15"/>
  <c r="U332" i="15"/>
  <c r="T691" i="15"/>
  <c r="R691" i="15"/>
  <c r="U691" i="15"/>
  <c r="S691" i="15"/>
  <c r="T15" i="15"/>
  <c r="R15" i="15"/>
  <c r="S15" i="15"/>
  <c r="U15" i="15"/>
  <c r="T21" i="15"/>
  <c r="S21" i="15"/>
  <c r="U21" i="15"/>
  <c r="R21" i="15"/>
  <c r="T28" i="15"/>
  <c r="S28" i="15"/>
  <c r="R28" i="15"/>
  <c r="U28" i="15"/>
  <c r="T34" i="15"/>
  <c r="S34" i="15"/>
  <c r="R34" i="15"/>
  <c r="U34" i="15"/>
  <c r="T47" i="15"/>
  <c r="R47" i="15"/>
  <c r="S47" i="15"/>
  <c r="U47" i="15"/>
  <c r="T53" i="15"/>
  <c r="S53" i="15"/>
  <c r="U53" i="15"/>
  <c r="R53" i="15"/>
  <c r="T60" i="15"/>
  <c r="S60" i="15"/>
  <c r="R60" i="15"/>
  <c r="U60" i="15"/>
  <c r="S66" i="15"/>
  <c r="T66" i="15"/>
  <c r="R66" i="15"/>
  <c r="U66" i="15"/>
  <c r="T79" i="15"/>
  <c r="R79" i="15"/>
  <c r="S79" i="15"/>
  <c r="U79" i="15"/>
  <c r="T85" i="15"/>
  <c r="S85" i="15"/>
  <c r="U85" i="15"/>
  <c r="R85" i="15"/>
  <c r="T92" i="15"/>
  <c r="S92" i="15"/>
  <c r="R92" i="15"/>
  <c r="U92" i="15"/>
  <c r="T98" i="15"/>
  <c r="S98" i="15"/>
  <c r="R98" i="15"/>
  <c r="U98" i="15"/>
  <c r="T111" i="15"/>
  <c r="R111" i="15"/>
  <c r="S111" i="15"/>
  <c r="U111" i="15"/>
  <c r="T117" i="15"/>
  <c r="S117" i="15"/>
  <c r="U117" i="15"/>
  <c r="R117" i="15"/>
  <c r="T124" i="15"/>
  <c r="S124" i="15"/>
  <c r="R124" i="15"/>
  <c r="U124" i="15"/>
  <c r="T130" i="15"/>
  <c r="S130" i="15"/>
  <c r="R130" i="15"/>
  <c r="U130" i="15"/>
  <c r="T143" i="15"/>
  <c r="S143" i="15"/>
  <c r="R143" i="15"/>
  <c r="U143" i="15"/>
  <c r="T149" i="15"/>
  <c r="S149" i="15"/>
  <c r="U149" i="15"/>
  <c r="R149" i="15"/>
  <c r="T156" i="15"/>
  <c r="R156" i="15"/>
  <c r="S156" i="15"/>
  <c r="U156" i="15"/>
  <c r="T162" i="15"/>
  <c r="S162" i="15"/>
  <c r="R162" i="15"/>
  <c r="U162" i="15"/>
  <c r="T175" i="15"/>
  <c r="S175" i="15"/>
  <c r="R175" i="15"/>
  <c r="U175" i="15"/>
  <c r="T181" i="15"/>
  <c r="S181" i="15"/>
  <c r="U181" i="15"/>
  <c r="R181" i="15"/>
  <c r="T188" i="15"/>
  <c r="S188" i="15"/>
  <c r="R188" i="15"/>
  <c r="U188" i="15"/>
  <c r="T201" i="15"/>
  <c r="S201" i="15"/>
  <c r="R201" i="15"/>
  <c r="U201" i="15"/>
  <c r="T207" i="15"/>
  <c r="S207" i="15"/>
  <c r="R207" i="15"/>
  <c r="U207" i="15"/>
  <c r="T214" i="15"/>
  <c r="S214" i="15"/>
  <c r="U214" i="15"/>
  <c r="R214" i="15"/>
  <c r="T220" i="15"/>
  <c r="R220" i="15"/>
  <c r="S220" i="15"/>
  <c r="U220" i="15"/>
  <c r="T234" i="15"/>
  <c r="S234" i="15"/>
  <c r="R234" i="15"/>
  <c r="U234" i="15"/>
  <c r="T241" i="15"/>
  <c r="R241" i="15"/>
  <c r="S241" i="15"/>
  <c r="U241" i="15"/>
  <c r="T248" i="15"/>
  <c r="S248" i="15"/>
  <c r="R248" i="15"/>
  <c r="U248" i="15"/>
  <c r="T254" i="15"/>
  <c r="S254" i="15"/>
  <c r="R254" i="15"/>
  <c r="U254" i="15"/>
  <c r="T261" i="15"/>
  <c r="S261" i="15"/>
  <c r="U261" i="15"/>
  <c r="R261" i="15"/>
  <c r="T275" i="15"/>
  <c r="S275" i="15"/>
  <c r="R275" i="15"/>
  <c r="U275" i="15"/>
  <c r="T288" i="15"/>
  <c r="S288" i="15"/>
  <c r="R288" i="15"/>
  <c r="U288" i="15"/>
  <c r="T295" i="15"/>
  <c r="S295" i="15"/>
  <c r="R295" i="15"/>
  <c r="U295" i="15"/>
  <c r="T301" i="15"/>
  <c r="S301" i="15"/>
  <c r="U301" i="15"/>
  <c r="R301" i="15"/>
  <c r="T308" i="15"/>
  <c r="S308" i="15"/>
  <c r="R308" i="15"/>
  <c r="U308" i="15"/>
  <c r="T315" i="15"/>
  <c r="S315" i="15"/>
  <c r="R315" i="15"/>
  <c r="U315" i="15"/>
  <c r="S322" i="15"/>
  <c r="T322" i="15"/>
  <c r="R322" i="15"/>
  <c r="U322" i="15"/>
  <c r="T329" i="15"/>
  <c r="S329" i="15"/>
  <c r="R329" i="15"/>
  <c r="U329" i="15"/>
  <c r="T335" i="15"/>
  <c r="R335" i="15"/>
  <c r="S335" i="15"/>
  <c r="U335" i="15"/>
  <c r="S342" i="15"/>
  <c r="T342" i="15"/>
  <c r="U342" i="15"/>
  <c r="R342" i="15"/>
  <c r="T348" i="15"/>
  <c r="S348" i="15"/>
  <c r="R348" i="15"/>
  <c r="U348" i="15"/>
  <c r="T362" i="15"/>
  <c r="S362" i="15"/>
  <c r="R362" i="15"/>
  <c r="U362" i="15"/>
  <c r="T369" i="15"/>
  <c r="R369" i="15"/>
  <c r="S369" i="15"/>
  <c r="U369" i="15"/>
  <c r="T376" i="15"/>
  <c r="S376" i="15"/>
  <c r="R376" i="15"/>
  <c r="U376" i="15"/>
  <c r="S382" i="15"/>
  <c r="T382" i="15"/>
  <c r="R382" i="15"/>
  <c r="U382" i="15"/>
  <c r="T389" i="15"/>
  <c r="S389" i="15"/>
  <c r="U389" i="15"/>
  <c r="R389" i="15"/>
  <c r="T403" i="15"/>
  <c r="S403" i="15"/>
  <c r="R403" i="15"/>
  <c r="U403" i="15"/>
  <c r="T416" i="15"/>
  <c r="S416" i="15"/>
  <c r="R416" i="15"/>
  <c r="U416" i="15"/>
  <c r="T423" i="15"/>
  <c r="R423" i="15"/>
  <c r="S423" i="15"/>
  <c r="U423" i="15"/>
  <c r="T429" i="15"/>
  <c r="S429" i="15"/>
  <c r="U429" i="15"/>
  <c r="R429" i="15"/>
  <c r="T436" i="15"/>
  <c r="S436" i="15"/>
  <c r="R436" i="15"/>
  <c r="U436" i="15"/>
  <c r="T443" i="15"/>
  <c r="S443" i="15"/>
  <c r="R443" i="15"/>
  <c r="U443" i="15"/>
  <c r="T450" i="15"/>
  <c r="S450" i="15"/>
  <c r="R450" i="15"/>
  <c r="U450" i="15"/>
  <c r="T457" i="15"/>
  <c r="S457" i="15"/>
  <c r="R457" i="15"/>
  <c r="U457" i="15"/>
  <c r="T463" i="15"/>
  <c r="S463" i="15"/>
  <c r="R463" i="15"/>
  <c r="U463" i="15"/>
  <c r="T470" i="15"/>
  <c r="S470" i="15"/>
  <c r="R470" i="15"/>
  <c r="U470" i="15"/>
  <c r="T476" i="15"/>
  <c r="S476" i="15"/>
  <c r="R476" i="15"/>
  <c r="U476" i="15"/>
  <c r="S490" i="15"/>
  <c r="T490" i="15"/>
  <c r="R490" i="15"/>
  <c r="U490" i="15"/>
  <c r="T497" i="15"/>
  <c r="R497" i="15"/>
  <c r="S497" i="15"/>
  <c r="U497" i="15"/>
  <c r="T504" i="15"/>
  <c r="S504" i="15"/>
  <c r="R504" i="15"/>
  <c r="U504" i="15"/>
  <c r="T510" i="15"/>
  <c r="S510" i="15"/>
  <c r="R510" i="15"/>
  <c r="U510" i="15"/>
  <c r="T517" i="15"/>
  <c r="S517" i="15"/>
  <c r="U517" i="15"/>
  <c r="R517" i="15"/>
  <c r="T531" i="15"/>
  <c r="R531" i="15"/>
  <c r="S531" i="15"/>
  <c r="U531" i="15"/>
  <c r="S550" i="15"/>
  <c r="T550" i="15"/>
  <c r="R550" i="15"/>
  <c r="U550" i="15"/>
  <c r="T560" i="15"/>
  <c r="S560" i="15"/>
  <c r="R560" i="15"/>
  <c r="U560" i="15"/>
  <c r="T577" i="15"/>
  <c r="S577" i="15"/>
  <c r="R577" i="15"/>
  <c r="U577" i="15"/>
  <c r="T583" i="15"/>
  <c r="S583" i="15"/>
  <c r="R583" i="15"/>
  <c r="U583" i="15"/>
  <c r="T589" i="15"/>
  <c r="S589" i="15"/>
  <c r="R589" i="15"/>
  <c r="U589" i="15"/>
  <c r="T627" i="15"/>
  <c r="R627" i="15"/>
  <c r="S627" i="15"/>
  <c r="U627" i="15"/>
  <c r="T633" i="15"/>
  <c r="S633" i="15"/>
  <c r="U633" i="15"/>
  <c r="R633" i="15"/>
  <c r="T687" i="15"/>
  <c r="S687" i="15"/>
  <c r="U687" i="15"/>
  <c r="R687" i="15"/>
  <c r="T709" i="15"/>
  <c r="S709" i="15"/>
  <c r="R709" i="15"/>
  <c r="U709" i="15"/>
  <c r="T737" i="15"/>
  <c r="S737" i="15"/>
  <c r="R737" i="15"/>
  <c r="U737" i="15"/>
  <c r="T744" i="15"/>
  <c r="S744" i="15"/>
  <c r="R744" i="15"/>
  <c r="U744" i="15"/>
  <c r="S757" i="15"/>
  <c r="R757" i="15"/>
  <c r="T757" i="15"/>
  <c r="U757" i="15"/>
  <c r="T805" i="15"/>
  <c r="S805" i="15"/>
  <c r="R805" i="15"/>
  <c r="U805" i="15"/>
  <c r="T820" i="15"/>
  <c r="S820" i="15"/>
  <c r="U820" i="15"/>
  <c r="R820" i="15"/>
  <c r="T828" i="15"/>
  <c r="S828" i="15"/>
  <c r="R828" i="15"/>
  <c r="U828" i="15"/>
  <c r="T835" i="15"/>
  <c r="S835" i="15"/>
  <c r="R835" i="15"/>
  <c r="U835" i="15"/>
  <c r="T849" i="15"/>
  <c r="S849" i="15"/>
  <c r="U849" i="15"/>
  <c r="R849" i="15"/>
  <c r="T857" i="15"/>
  <c r="S857" i="15"/>
  <c r="R857" i="15"/>
  <c r="U857" i="15"/>
  <c r="S865" i="15"/>
  <c r="T865" i="15"/>
  <c r="R865" i="15"/>
  <c r="U865" i="15"/>
  <c r="T873" i="15"/>
  <c r="S873" i="15"/>
  <c r="R873" i="15"/>
  <c r="U873" i="15"/>
  <c r="T881" i="15"/>
  <c r="S881" i="15"/>
  <c r="R881" i="15"/>
  <c r="U881" i="15"/>
  <c r="S889" i="15"/>
  <c r="R889" i="15"/>
  <c r="T889" i="15"/>
  <c r="U889" i="15"/>
  <c r="S897" i="15"/>
  <c r="T897" i="15"/>
  <c r="U897" i="15"/>
  <c r="R897" i="15"/>
  <c r="T905" i="15"/>
  <c r="S905" i="15"/>
  <c r="R905" i="15"/>
  <c r="U905" i="15"/>
  <c r="T913" i="15"/>
  <c r="S913" i="15"/>
  <c r="U913" i="15"/>
  <c r="R913" i="15"/>
  <c r="T984" i="15"/>
  <c r="S984" i="15"/>
  <c r="R984" i="15"/>
  <c r="U984" i="15"/>
  <c r="T96" i="15"/>
  <c r="S96" i="15"/>
  <c r="R96" i="15"/>
  <c r="U96" i="15"/>
  <c r="T192" i="15"/>
  <c r="S192" i="15"/>
  <c r="R192" i="15"/>
  <c r="U192" i="15"/>
  <c r="T204" i="15"/>
  <c r="S204" i="15"/>
  <c r="R204" i="15"/>
  <c r="U204" i="15"/>
  <c r="T299" i="15"/>
  <c r="S299" i="15"/>
  <c r="R299" i="15"/>
  <c r="U299" i="15"/>
  <c r="T353" i="15"/>
  <c r="S353" i="15"/>
  <c r="R353" i="15"/>
  <c r="U353" i="15"/>
  <c r="T373" i="15"/>
  <c r="S373" i="15"/>
  <c r="U373" i="15"/>
  <c r="R373" i="15"/>
  <c r="T427" i="15"/>
  <c r="S427" i="15"/>
  <c r="R427" i="15"/>
  <c r="U427" i="15"/>
  <c r="S454" i="15"/>
  <c r="T454" i="15"/>
  <c r="R454" i="15"/>
  <c r="U454" i="15"/>
  <c r="T460" i="15"/>
  <c r="S460" i="15"/>
  <c r="R460" i="15"/>
  <c r="U460" i="15"/>
  <c r="T474" i="15"/>
  <c r="S474" i="15"/>
  <c r="R474" i="15"/>
  <c r="U474" i="15"/>
  <c r="T501" i="15"/>
  <c r="S501" i="15"/>
  <c r="R501" i="15"/>
  <c r="U501" i="15"/>
  <c r="T553" i="15"/>
  <c r="S553" i="15"/>
  <c r="R553" i="15"/>
  <c r="U553" i="15"/>
  <c r="T581" i="15"/>
  <c r="S581" i="15"/>
  <c r="R581" i="15"/>
  <c r="U581" i="15"/>
  <c r="T611" i="15"/>
  <c r="S611" i="15"/>
  <c r="R611" i="15"/>
  <c r="U611" i="15"/>
  <c r="T631" i="15"/>
  <c r="S631" i="15"/>
  <c r="R631" i="15"/>
  <c r="U631" i="15"/>
  <c r="S684" i="15"/>
  <c r="T684" i="15"/>
  <c r="U684" i="15"/>
  <c r="R684" i="15"/>
  <c r="T699" i="15"/>
  <c r="S699" i="15"/>
  <c r="R699" i="15"/>
  <c r="U699" i="15"/>
  <c r="T996" i="15"/>
  <c r="S996" i="15"/>
  <c r="R996" i="15"/>
  <c r="U996" i="15"/>
  <c r="S16" i="15"/>
  <c r="T16" i="15"/>
  <c r="R16" i="15"/>
  <c r="U16" i="15"/>
  <c r="T22" i="15"/>
  <c r="S22" i="15"/>
  <c r="U22" i="15"/>
  <c r="R22" i="15"/>
  <c r="T35" i="15"/>
  <c r="S35" i="15"/>
  <c r="U35" i="15"/>
  <c r="R35" i="15"/>
  <c r="T48" i="15"/>
  <c r="S48" i="15"/>
  <c r="R48" i="15"/>
  <c r="U48" i="15"/>
  <c r="T54" i="15"/>
  <c r="S54" i="15"/>
  <c r="U54" i="15"/>
  <c r="R54" i="15"/>
  <c r="S67" i="15"/>
  <c r="T67" i="15"/>
  <c r="U67" i="15"/>
  <c r="R67" i="15"/>
  <c r="S80" i="15"/>
  <c r="T80" i="15"/>
  <c r="R80" i="15"/>
  <c r="U80" i="15"/>
  <c r="T86" i="15"/>
  <c r="S86" i="15"/>
  <c r="U86" i="15"/>
  <c r="R86" i="15"/>
  <c r="S99" i="15"/>
  <c r="T99" i="15"/>
  <c r="R99" i="15"/>
  <c r="U99" i="15"/>
  <c r="T112" i="15"/>
  <c r="S112" i="15"/>
  <c r="R112" i="15"/>
  <c r="U112" i="15"/>
  <c r="T118" i="15"/>
  <c r="S118" i="15"/>
  <c r="U118" i="15"/>
  <c r="R118" i="15"/>
  <c r="T131" i="15"/>
  <c r="S131" i="15"/>
  <c r="U131" i="15"/>
  <c r="R131" i="15"/>
  <c r="T144" i="15"/>
  <c r="S144" i="15"/>
  <c r="R144" i="15"/>
  <c r="U144" i="15"/>
  <c r="S150" i="15"/>
  <c r="T150" i="15"/>
  <c r="U150" i="15"/>
  <c r="R150" i="15"/>
  <c r="T163" i="15"/>
  <c r="S163" i="15"/>
  <c r="U163" i="15"/>
  <c r="R163" i="15"/>
  <c r="T176" i="15"/>
  <c r="S176" i="15"/>
  <c r="R176" i="15"/>
  <c r="U176" i="15"/>
  <c r="S182" i="15"/>
  <c r="T182" i="15"/>
  <c r="U182" i="15"/>
  <c r="R182" i="15"/>
  <c r="T208" i="15"/>
  <c r="S208" i="15"/>
  <c r="R208" i="15"/>
  <c r="U208" i="15"/>
  <c r="T215" i="15"/>
  <c r="S215" i="15"/>
  <c r="R215" i="15"/>
  <c r="U215" i="15"/>
  <c r="T221" i="15"/>
  <c r="S221" i="15"/>
  <c r="U221" i="15"/>
  <c r="R221" i="15"/>
  <c r="T235" i="15"/>
  <c r="S235" i="15"/>
  <c r="R235" i="15"/>
  <c r="U235" i="15"/>
  <c r="T242" i="15"/>
  <c r="S242" i="15"/>
  <c r="R242" i="15"/>
  <c r="U242" i="15"/>
  <c r="T249" i="15"/>
  <c r="R249" i="15"/>
  <c r="S249" i="15"/>
  <c r="U249" i="15"/>
  <c r="T255" i="15"/>
  <c r="S255" i="15"/>
  <c r="R255" i="15"/>
  <c r="U255" i="15"/>
  <c r="S262" i="15"/>
  <c r="T262" i="15"/>
  <c r="U262" i="15"/>
  <c r="R262" i="15"/>
  <c r="T289" i="15"/>
  <c r="S289" i="15"/>
  <c r="R289" i="15"/>
  <c r="U289" i="15"/>
  <c r="T296" i="15"/>
  <c r="R296" i="15"/>
  <c r="U296" i="15"/>
  <c r="S296" i="15"/>
  <c r="T302" i="15"/>
  <c r="S302" i="15"/>
  <c r="R302" i="15"/>
  <c r="U302" i="15"/>
  <c r="T309" i="15"/>
  <c r="S309" i="15"/>
  <c r="U309" i="15"/>
  <c r="R309" i="15"/>
  <c r="S323" i="15"/>
  <c r="T323" i="15"/>
  <c r="U323" i="15"/>
  <c r="R323" i="15"/>
  <c r="T336" i="15"/>
  <c r="S336" i="15"/>
  <c r="R336" i="15"/>
  <c r="U336" i="15"/>
  <c r="T343" i="15"/>
  <c r="S343" i="15"/>
  <c r="R343" i="15"/>
  <c r="U343" i="15"/>
  <c r="T349" i="15"/>
  <c r="S349" i="15"/>
  <c r="U349" i="15"/>
  <c r="R349" i="15"/>
  <c r="T363" i="15"/>
  <c r="S363" i="15"/>
  <c r="R363" i="15"/>
  <c r="U363" i="15"/>
  <c r="T370" i="15"/>
  <c r="S370" i="15"/>
  <c r="R370" i="15"/>
  <c r="U370" i="15"/>
  <c r="T377" i="15"/>
  <c r="S377" i="15"/>
  <c r="R377" i="15"/>
  <c r="U377" i="15"/>
  <c r="T383" i="15"/>
  <c r="S383" i="15"/>
  <c r="R383" i="15"/>
  <c r="U383" i="15"/>
  <c r="S390" i="15"/>
  <c r="T390" i="15"/>
  <c r="R390" i="15"/>
  <c r="U390" i="15"/>
  <c r="T417" i="15"/>
  <c r="S417" i="15"/>
  <c r="R417" i="15"/>
  <c r="U417" i="15"/>
  <c r="T424" i="15"/>
  <c r="R424" i="15"/>
  <c r="S424" i="15"/>
  <c r="U424" i="15"/>
  <c r="S430" i="15"/>
  <c r="T430" i="15"/>
  <c r="R430" i="15"/>
  <c r="U430" i="15"/>
  <c r="T437" i="15"/>
  <c r="S437" i="15"/>
  <c r="U437" i="15"/>
  <c r="R437" i="15"/>
  <c r="S451" i="15"/>
  <c r="T451" i="15"/>
  <c r="R451" i="15"/>
  <c r="U451" i="15"/>
  <c r="T464" i="15"/>
  <c r="S464" i="15"/>
  <c r="R464" i="15"/>
  <c r="U464" i="15"/>
  <c r="T471" i="15"/>
  <c r="S471" i="15"/>
  <c r="R471" i="15"/>
  <c r="U471" i="15"/>
  <c r="T477" i="15"/>
  <c r="U477" i="15"/>
  <c r="S477" i="15"/>
  <c r="R477" i="15"/>
  <c r="T491" i="15"/>
  <c r="S491" i="15"/>
  <c r="R491" i="15"/>
  <c r="U491" i="15"/>
  <c r="T498" i="15"/>
  <c r="S498" i="15"/>
  <c r="R498" i="15"/>
  <c r="U498" i="15"/>
  <c r="T505" i="15"/>
  <c r="S505" i="15"/>
  <c r="R505" i="15"/>
  <c r="U505" i="15"/>
  <c r="T511" i="15"/>
  <c r="S511" i="15"/>
  <c r="R511" i="15"/>
  <c r="U511" i="15"/>
  <c r="S518" i="15"/>
  <c r="R518" i="15"/>
  <c r="T518" i="15"/>
  <c r="U518" i="15"/>
  <c r="T544" i="15"/>
  <c r="S544" i="15"/>
  <c r="R544" i="15"/>
  <c r="U544" i="15"/>
  <c r="S555" i="15"/>
  <c r="R555" i="15"/>
  <c r="T555" i="15"/>
  <c r="U555" i="15"/>
  <c r="T561" i="15"/>
  <c r="S561" i="15"/>
  <c r="R561" i="15"/>
  <c r="U561" i="15"/>
  <c r="S578" i="15"/>
  <c r="T578" i="15"/>
  <c r="R578" i="15"/>
  <c r="U578" i="15"/>
  <c r="T590" i="15"/>
  <c r="S590" i="15"/>
  <c r="R590" i="15"/>
  <c r="U590" i="15"/>
  <c r="R597" i="15"/>
  <c r="S597" i="15"/>
  <c r="U597" i="15"/>
  <c r="T597" i="15"/>
  <c r="T628" i="15"/>
  <c r="S628" i="15"/>
  <c r="R628" i="15"/>
  <c r="U628" i="15"/>
  <c r="T647" i="15"/>
  <c r="S647" i="15"/>
  <c r="R647" i="15"/>
  <c r="U647" i="15"/>
  <c r="T673" i="15"/>
  <c r="S673" i="15"/>
  <c r="U673" i="15"/>
  <c r="R673" i="15"/>
  <c r="T680" i="15"/>
  <c r="R680" i="15"/>
  <c r="S680" i="15"/>
  <c r="U680" i="15"/>
  <c r="T703" i="15"/>
  <c r="S703" i="15"/>
  <c r="R703" i="15"/>
  <c r="U703" i="15"/>
  <c r="T731" i="15"/>
  <c r="S731" i="15"/>
  <c r="R731" i="15"/>
  <c r="U731" i="15"/>
  <c r="T751" i="15"/>
  <c r="S751" i="15"/>
  <c r="U751" i="15"/>
  <c r="R751" i="15"/>
  <c r="T785" i="15"/>
  <c r="S785" i="15"/>
  <c r="U785" i="15"/>
  <c r="R785" i="15"/>
  <c r="T792" i="15"/>
  <c r="S792" i="15"/>
  <c r="R792" i="15"/>
  <c r="U792" i="15"/>
  <c r="S821" i="15"/>
  <c r="R821" i="15"/>
  <c r="U821" i="15"/>
  <c r="T821" i="15"/>
  <c r="S836" i="15"/>
  <c r="T836" i="15"/>
  <c r="R836" i="15"/>
  <c r="U836" i="15"/>
  <c r="S929" i="15"/>
  <c r="T929" i="15"/>
  <c r="R929" i="15"/>
  <c r="U929" i="15"/>
  <c r="T964" i="15"/>
  <c r="S964" i="15"/>
  <c r="R964" i="15"/>
  <c r="U964" i="15"/>
  <c r="T972" i="15"/>
  <c r="S972" i="15"/>
  <c r="R972" i="15"/>
  <c r="U972" i="15"/>
  <c r="T25" i="15"/>
  <c r="R25" i="15"/>
  <c r="S25" i="15"/>
  <c r="U25" i="15"/>
  <c r="S134" i="15"/>
  <c r="T134" i="15"/>
  <c r="U134" i="15"/>
  <c r="R134" i="15"/>
  <c r="T153" i="15"/>
  <c r="S153" i="15"/>
  <c r="R153" i="15"/>
  <c r="U153" i="15"/>
  <c r="T259" i="15"/>
  <c r="S259" i="15"/>
  <c r="U259" i="15"/>
  <c r="R259" i="15"/>
  <c r="T313" i="15"/>
  <c r="R313" i="15"/>
  <c r="S313" i="15"/>
  <c r="U313" i="15"/>
  <c r="T360" i="15"/>
  <c r="R360" i="15"/>
  <c r="S360" i="15"/>
  <c r="U360" i="15"/>
  <c r="T407" i="15"/>
  <c r="S407" i="15"/>
  <c r="R407" i="15"/>
  <c r="U407" i="15"/>
  <c r="T447" i="15"/>
  <c r="S447" i="15"/>
  <c r="R447" i="15"/>
  <c r="U447" i="15"/>
  <c r="T488" i="15"/>
  <c r="S488" i="15"/>
  <c r="R488" i="15"/>
  <c r="U488" i="15"/>
  <c r="T558" i="15"/>
  <c r="S558" i="15"/>
  <c r="R558" i="15"/>
  <c r="U558" i="15"/>
  <c r="T587" i="15"/>
  <c r="S587" i="15"/>
  <c r="R587" i="15"/>
  <c r="U587" i="15"/>
  <c r="T599" i="15"/>
  <c r="S599" i="15"/>
  <c r="R599" i="15"/>
  <c r="U599" i="15"/>
  <c r="T796" i="15"/>
  <c r="S796" i="15"/>
  <c r="R796" i="15"/>
  <c r="U796" i="15"/>
  <c r="T840" i="15"/>
  <c r="S840" i="15"/>
  <c r="R840" i="15"/>
  <c r="U840" i="15"/>
  <c r="T4" i="15"/>
  <c r="S4" i="15"/>
  <c r="R4" i="15"/>
  <c r="U4" i="15"/>
  <c r="T10" i="15"/>
  <c r="S10" i="15"/>
  <c r="R10" i="15"/>
  <c r="U10" i="15"/>
  <c r="T23" i="15"/>
  <c r="S23" i="15"/>
  <c r="R23" i="15"/>
  <c r="U23" i="15"/>
  <c r="T36" i="15"/>
  <c r="S36" i="15"/>
  <c r="R36" i="15"/>
  <c r="U36" i="15"/>
  <c r="S42" i="15"/>
  <c r="T42" i="15"/>
  <c r="R42" i="15"/>
  <c r="U42" i="15"/>
  <c r="T55" i="15"/>
  <c r="S55" i="15"/>
  <c r="R55" i="15"/>
  <c r="U55" i="15"/>
  <c r="T68" i="15"/>
  <c r="S68" i="15"/>
  <c r="R68" i="15"/>
  <c r="U68" i="15"/>
  <c r="T74" i="15"/>
  <c r="S74" i="15"/>
  <c r="R74" i="15"/>
  <c r="U74" i="15"/>
  <c r="T87" i="15"/>
  <c r="S87" i="15"/>
  <c r="R87" i="15"/>
  <c r="U87" i="15"/>
  <c r="T100" i="15"/>
  <c r="S100" i="15"/>
  <c r="R100" i="15"/>
  <c r="U100" i="15"/>
  <c r="T106" i="15"/>
  <c r="S106" i="15"/>
  <c r="R106" i="15"/>
  <c r="U106" i="15"/>
  <c r="T119" i="15"/>
  <c r="S119" i="15"/>
  <c r="R119" i="15"/>
  <c r="U119" i="15"/>
  <c r="T132" i="15"/>
  <c r="S132" i="15"/>
  <c r="R132" i="15"/>
  <c r="U132" i="15"/>
  <c r="S138" i="15"/>
  <c r="T138" i="15"/>
  <c r="R138" i="15"/>
  <c r="U138" i="15"/>
  <c r="T151" i="15"/>
  <c r="S151" i="15"/>
  <c r="R151" i="15"/>
  <c r="U151" i="15"/>
  <c r="T164" i="15"/>
  <c r="S164" i="15"/>
  <c r="R164" i="15"/>
  <c r="U164" i="15"/>
  <c r="T170" i="15"/>
  <c r="S170" i="15"/>
  <c r="R170" i="15"/>
  <c r="U170" i="15"/>
  <c r="T183" i="15"/>
  <c r="S183" i="15"/>
  <c r="R183" i="15"/>
  <c r="U183" i="15"/>
  <c r="T196" i="15"/>
  <c r="S196" i="15"/>
  <c r="R196" i="15"/>
  <c r="U196" i="15"/>
  <c r="T209" i="15"/>
  <c r="S209" i="15"/>
  <c r="R209" i="15"/>
  <c r="U209" i="15"/>
  <c r="T216" i="15"/>
  <c r="S216" i="15"/>
  <c r="R216" i="15"/>
  <c r="U216" i="15"/>
  <c r="T222" i="15"/>
  <c r="S222" i="15"/>
  <c r="R222" i="15"/>
  <c r="U222" i="15"/>
  <c r="T229" i="15"/>
  <c r="S229" i="15"/>
  <c r="U229" i="15"/>
  <c r="R229" i="15"/>
  <c r="T243" i="15"/>
  <c r="S243" i="15"/>
  <c r="U243" i="15"/>
  <c r="R243" i="15"/>
  <c r="T256" i="15"/>
  <c r="S256" i="15"/>
  <c r="R256" i="15"/>
  <c r="U256" i="15"/>
  <c r="T263" i="15"/>
  <c r="S263" i="15"/>
  <c r="R263" i="15"/>
  <c r="U263" i="15"/>
  <c r="T269" i="15"/>
  <c r="S269" i="15"/>
  <c r="U269" i="15"/>
  <c r="R269" i="15"/>
  <c r="T283" i="15"/>
  <c r="S283" i="15"/>
  <c r="R283" i="15"/>
  <c r="U283" i="15"/>
  <c r="T290" i="15"/>
  <c r="S290" i="15"/>
  <c r="R290" i="15"/>
  <c r="U290" i="15"/>
  <c r="T297" i="15"/>
  <c r="S297" i="15"/>
  <c r="R297" i="15"/>
  <c r="U297" i="15"/>
  <c r="T303" i="15"/>
  <c r="R303" i="15"/>
  <c r="S303" i="15"/>
  <c r="U303" i="15"/>
  <c r="S310" i="15"/>
  <c r="T310" i="15"/>
  <c r="U310" i="15"/>
  <c r="R310" i="15"/>
  <c r="S330" i="15"/>
  <c r="T330" i="15"/>
  <c r="R330" i="15"/>
  <c r="U330" i="15"/>
  <c r="T337" i="15"/>
  <c r="R337" i="15"/>
  <c r="S337" i="15"/>
  <c r="U337" i="15"/>
  <c r="T344" i="15"/>
  <c r="S344" i="15"/>
  <c r="R344" i="15"/>
  <c r="U344" i="15"/>
  <c r="T350" i="15"/>
  <c r="S350" i="15"/>
  <c r="R350" i="15"/>
  <c r="U350" i="15"/>
  <c r="T357" i="15"/>
  <c r="S357" i="15"/>
  <c r="U357" i="15"/>
  <c r="R357" i="15"/>
  <c r="T371" i="15"/>
  <c r="S371" i="15"/>
  <c r="U371" i="15"/>
  <c r="R371" i="15"/>
  <c r="T384" i="15"/>
  <c r="S384" i="15"/>
  <c r="R384" i="15"/>
  <c r="U384" i="15"/>
  <c r="T391" i="15"/>
  <c r="R391" i="15"/>
  <c r="S391" i="15"/>
  <c r="U391" i="15"/>
  <c r="T397" i="15"/>
  <c r="S397" i="15"/>
  <c r="R397" i="15"/>
  <c r="U397" i="15"/>
  <c r="T411" i="15"/>
  <c r="S411" i="15"/>
  <c r="R411" i="15"/>
  <c r="U411" i="15"/>
  <c r="T418" i="15"/>
  <c r="S418" i="15"/>
  <c r="R418" i="15"/>
  <c r="U418" i="15"/>
  <c r="T425" i="15"/>
  <c r="S425" i="15"/>
  <c r="R425" i="15"/>
  <c r="U425" i="15"/>
  <c r="T431" i="15"/>
  <c r="S431" i="15"/>
  <c r="R431" i="15"/>
  <c r="U431" i="15"/>
  <c r="T438" i="15"/>
  <c r="S438" i="15"/>
  <c r="R438" i="15"/>
  <c r="U438" i="15"/>
  <c r="T465" i="15"/>
  <c r="S465" i="15"/>
  <c r="R465" i="15"/>
  <c r="U465" i="15"/>
  <c r="T472" i="15"/>
  <c r="S472" i="15"/>
  <c r="R472" i="15"/>
  <c r="U472" i="15"/>
  <c r="S478" i="15"/>
  <c r="R478" i="15"/>
  <c r="T478" i="15"/>
  <c r="U478" i="15"/>
  <c r="T485" i="15"/>
  <c r="S485" i="15"/>
  <c r="U485" i="15"/>
  <c r="R485" i="15"/>
  <c r="T499" i="15"/>
  <c r="R499" i="15"/>
  <c r="S499" i="15"/>
  <c r="U499" i="15"/>
  <c r="T512" i="15"/>
  <c r="S512" i="15"/>
  <c r="R512" i="15"/>
  <c r="U512" i="15"/>
  <c r="T519" i="15"/>
  <c r="S519" i="15"/>
  <c r="R519" i="15"/>
  <c r="U519" i="15"/>
  <c r="T525" i="15"/>
  <c r="S525" i="15"/>
  <c r="U525" i="15"/>
  <c r="R525" i="15"/>
  <c r="T539" i="15"/>
  <c r="S539" i="15"/>
  <c r="R539" i="15"/>
  <c r="U539" i="15"/>
  <c r="T545" i="15"/>
  <c r="S545" i="15"/>
  <c r="R545" i="15"/>
  <c r="U545" i="15"/>
  <c r="S562" i="15"/>
  <c r="T562" i="15"/>
  <c r="R562" i="15"/>
  <c r="U562" i="15"/>
  <c r="T591" i="15"/>
  <c r="R591" i="15"/>
  <c r="U591" i="15"/>
  <c r="S591" i="15"/>
  <c r="T635" i="15"/>
  <c r="S635" i="15"/>
  <c r="R635" i="15"/>
  <c r="U635" i="15"/>
  <c r="T653" i="15"/>
  <c r="S653" i="15"/>
  <c r="R653" i="15"/>
  <c r="U653" i="15"/>
  <c r="T667" i="15"/>
  <c r="S667" i="15"/>
  <c r="R667" i="15"/>
  <c r="U667" i="15"/>
  <c r="T696" i="15"/>
  <c r="S696" i="15"/>
  <c r="U696" i="15"/>
  <c r="R696" i="15"/>
  <c r="T732" i="15"/>
  <c r="S732" i="15"/>
  <c r="R732" i="15"/>
  <c r="U732" i="15"/>
  <c r="T815" i="15"/>
  <c r="S815" i="15"/>
  <c r="U815" i="15"/>
  <c r="R815" i="15"/>
  <c r="T837" i="15"/>
  <c r="S837" i="15"/>
  <c r="R837" i="15"/>
  <c r="U837" i="15"/>
  <c r="T6" i="15"/>
  <c r="S6" i="15"/>
  <c r="U6" i="15"/>
  <c r="R6" i="15"/>
  <c r="T64" i="15"/>
  <c r="S64" i="15"/>
  <c r="R64" i="15"/>
  <c r="U64" i="15"/>
  <c r="T121" i="15"/>
  <c r="S121" i="15"/>
  <c r="R121" i="15"/>
  <c r="U121" i="15"/>
  <c r="T166" i="15"/>
  <c r="S166" i="15"/>
  <c r="U166" i="15"/>
  <c r="R166" i="15"/>
  <c r="T185" i="15"/>
  <c r="R185" i="15"/>
  <c r="S185" i="15"/>
  <c r="U185" i="15"/>
  <c r="S198" i="15"/>
  <c r="T198" i="15"/>
  <c r="U198" i="15"/>
  <c r="R198" i="15"/>
  <c r="T218" i="15"/>
  <c r="S218" i="15"/>
  <c r="R218" i="15"/>
  <c r="U218" i="15"/>
  <c r="T292" i="15"/>
  <c r="S292" i="15"/>
  <c r="R292" i="15"/>
  <c r="U292" i="15"/>
  <c r="T387" i="15"/>
  <c r="S387" i="15"/>
  <c r="R387" i="15"/>
  <c r="U387" i="15"/>
  <c r="T515" i="15"/>
  <c r="S515" i="15"/>
  <c r="R515" i="15"/>
  <c r="U515" i="15"/>
  <c r="T741" i="15"/>
  <c r="S741" i="15"/>
  <c r="R741" i="15"/>
  <c r="U741" i="15"/>
  <c r="T11" i="15"/>
  <c r="S11" i="15"/>
  <c r="R11" i="15"/>
  <c r="U11" i="15"/>
  <c r="T17" i="15"/>
  <c r="R17" i="15"/>
  <c r="S17" i="15"/>
  <c r="U17" i="15"/>
  <c r="T24" i="15"/>
  <c r="S24" i="15"/>
  <c r="R24" i="15"/>
  <c r="U24" i="15"/>
  <c r="T30" i="15"/>
  <c r="S30" i="15"/>
  <c r="R30" i="15"/>
  <c r="U30" i="15"/>
  <c r="T43" i="15"/>
  <c r="S43" i="15"/>
  <c r="R43" i="15"/>
  <c r="U43" i="15"/>
  <c r="T49" i="15"/>
  <c r="R49" i="15"/>
  <c r="S49" i="15"/>
  <c r="U49" i="15"/>
  <c r="T56" i="15"/>
  <c r="S56" i="15"/>
  <c r="R56" i="15"/>
  <c r="U56" i="15"/>
  <c r="T62" i="15"/>
  <c r="S62" i="15"/>
  <c r="R62" i="15"/>
  <c r="U62" i="15"/>
  <c r="T75" i="15"/>
  <c r="S75" i="15"/>
  <c r="R75" i="15"/>
  <c r="U75" i="15"/>
  <c r="T81" i="15"/>
  <c r="R81" i="15"/>
  <c r="S81" i="15"/>
  <c r="U81" i="15"/>
  <c r="T88" i="15"/>
  <c r="S88" i="15"/>
  <c r="R88" i="15"/>
  <c r="U88" i="15"/>
  <c r="T94" i="15"/>
  <c r="S94" i="15"/>
  <c r="R94" i="15"/>
  <c r="U94" i="15"/>
  <c r="T107" i="15"/>
  <c r="S107" i="15"/>
  <c r="R107" i="15"/>
  <c r="U107" i="15"/>
  <c r="T113" i="15"/>
  <c r="R113" i="15"/>
  <c r="S113" i="15"/>
  <c r="U113" i="15"/>
  <c r="T120" i="15"/>
  <c r="S120" i="15"/>
  <c r="R120" i="15"/>
  <c r="U120" i="15"/>
  <c r="S126" i="15"/>
  <c r="R126" i="15"/>
  <c r="U126" i="15"/>
  <c r="T126" i="15"/>
  <c r="T139" i="15"/>
  <c r="S139" i="15"/>
  <c r="R139" i="15"/>
  <c r="U139" i="15"/>
  <c r="T145" i="15"/>
  <c r="R145" i="15"/>
  <c r="S145" i="15"/>
  <c r="U145" i="15"/>
  <c r="T152" i="15"/>
  <c r="S152" i="15"/>
  <c r="R152" i="15"/>
  <c r="U152" i="15"/>
  <c r="S158" i="15"/>
  <c r="T158" i="15"/>
  <c r="R158" i="15"/>
  <c r="U158" i="15"/>
  <c r="S171" i="15"/>
  <c r="T171" i="15"/>
  <c r="R171" i="15"/>
  <c r="U171" i="15"/>
  <c r="T177" i="15"/>
  <c r="S177" i="15"/>
  <c r="R177" i="15"/>
  <c r="U177" i="15"/>
  <c r="T184" i="15"/>
  <c r="S184" i="15"/>
  <c r="R184" i="15"/>
  <c r="U184" i="15"/>
  <c r="T190" i="15"/>
  <c r="S190" i="15"/>
  <c r="R190" i="15"/>
  <c r="U190" i="15"/>
  <c r="T197" i="15"/>
  <c r="S197" i="15"/>
  <c r="U197" i="15"/>
  <c r="R197" i="15"/>
  <c r="T203" i="15"/>
  <c r="S203" i="15"/>
  <c r="R203" i="15"/>
  <c r="U203" i="15"/>
  <c r="S210" i="15"/>
  <c r="T210" i="15"/>
  <c r="R210" i="15"/>
  <c r="U210" i="15"/>
  <c r="T217" i="15"/>
  <c r="R217" i="15"/>
  <c r="U217" i="15"/>
  <c r="S217" i="15"/>
  <c r="T223" i="15"/>
  <c r="S223" i="15"/>
  <c r="R223" i="15"/>
  <c r="U223" i="15"/>
  <c r="T230" i="15"/>
  <c r="S230" i="15"/>
  <c r="U230" i="15"/>
  <c r="R230" i="15"/>
  <c r="T250" i="15"/>
  <c r="S250" i="15"/>
  <c r="R250" i="15"/>
  <c r="U250" i="15"/>
  <c r="T257" i="15"/>
  <c r="S257" i="15"/>
  <c r="R257" i="15"/>
  <c r="U257" i="15"/>
  <c r="T264" i="15"/>
  <c r="S264" i="15"/>
  <c r="R264" i="15"/>
  <c r="U264" i="15"/>
  <c r="S270" i="15"/>
  <c r="T270" i="15"/>
  <c r="R270" i="15"/>
  <c r="U270" i="15"/>
  <c r="T277" i="15"/>
  <c r="S277" i="15"/>
  <c r="U277" i="15"/>
  <c r="R277" i="15"/>
  <c r="T291" i="15"/>
  <c r="S291" i="15"/>
  <c r="U291" i="15"/>
  <c r="R291" i="15"/>
  <c r="T304" i="15"/>
  <c r="S304" i="15"/>
  <c r="R304" i="15"/>
  <c r="U304" i="15"/>
  <c r="T311" i="15"/>
  <c r="S311" i="15"/>
  <c r="R311" i="15"/>
  <c r="U311" i="15"/>
  <c r="T317" i="15"/>
  <c r="S317" i="15"/>
  <c r="U317" i="15"/>
  <c r="R317" i="15"/>
  <c r="T331" i="15"/>
  <c r="S331" i="15"/>
  <c r="R331" i="15"/>
  <c r="U331" i="15"/>
  <c r="T338" i="15"/>
  <c r="S338" i="15"/>
  <c r="R338" i="15"/>
  <c r="U338" i="15"/>
  <c r="T345" i="15"/>
  <c r="R345" i="15"/>
  <c r="S345" i="15"/>
  <c r="U345" i="15"/>
  <c r="T351" i="15"/>
  <c r="S351" i="15"/>
  <c r="R351" i="15"/>
  <c r="U351" i="15"/>
  <c r="T358" i="15"/>
  <c r="S358" i="15"/>
  <c r="U358" i="15"/>
  <c r="R358" i="15"/>
  <c r="T385" i="15"/>
  <c r="S385" i="15"/>
  <c r="R385" i="15"/>
  <c r="U385" i="15"/>
  <c r="T392" i="15"/>
  <c r="R392" i="15"/>
  <c r="S392" i="15"/>
  <c r="U392" i="15"/>
  <c r="T398" i="15"/>
  <c r="S398" i="15"/>
  <c r="R398" i="15"/>
  <c r="U398" i="15"/>
  <c r="T405" i="15"/>
  <c r="S405" i="15"/>
  <c r="R405" i="15"/>
  <c r="U405" i="15"/>
  <c r="T419" i="15"/>
  <c r="S419" i="15"/>
  <c r="R419" i="15"/>
  <c r="U419" i="15"/>
  <c r="T432" i="15"/>
  <c r="S432" i="15"/>
  <c r="R432" i="15"/>
  <c r="U432" i="15"/>
  <c r="T439" i="15"/>
  <c r="S439" i="15"/>
  <c r="R439" i="15"/>
  <c r="U439" i="15"/>
  <c r="T445" i="15"/>
  <c r="U445" i="15"/>
  <c r="S445" i="15"/>
  <c r="R445" i="15"/>
  <c r="T459" i="15"/>
  <c r="S459" i="15"/>
  <c r="R459" i="15"/>
  <c r="U459" i="15"/>
  <c r="S466" i="15"/>
  <c r="T466" i="15"/>
  <c r="R466" i="15"/>
  <c r="U466" i="15"/>
  <c r="T473" i="15"/>
  <c r="R473" i="15"/>
  <c r="S473" i="15"/>
  <c r="U473" i="15"/>
  <c r="T479" i="15"/>
  <c r="S479" i="15"/>
  <c r="R479" i="15"/>
  <c r="U479" i="15"/>
  <c r="T486" i="15"/>
  <c r="S486" i="15"/>
  <c r="R486" i="15"/>
  <c r="U486" i="15"/>
  <c r="S506" i="15"/>
  <c r="T506" i="15"/>
  <c r="R506" i="15"/>
  <c r="U506" i="15"/>
  <c r="T513" i="15"/>
  <c r="S513" i="15"/>
  <c r="R513" i="15"/>
  <c r="U513" i="15"/>
  <c r="T520" i="15"/>
  <c r="S520" i="15"/>
  <c r="R520" i="15"/>
  <c r="U520" i="15"/>
  <c r="S526" i="15"/>
  <c r="R526" i="15"/>
  <c r="T526" i="15"/>
  <c r="U526" i="15"/>
  <c r="T533" i="15"/>
  <c r="S533" i="15"/>
  <c r="U533" i="15"/>
  <c r="R533" i="15"/>
  <c r="T546" i="15"/>
  <c r="S546" i="15"/>
  <c r="R546" i="15"/>
  <c r="U546" i="15"/>
  <c r="T556" i="15"/>
  <c r="S556" i="15"/>
  <c r="R556" i="15"/>
  <c r="U556" i="15"/>
  <c r="T568" i="15"/>
  <c r="S568" i="15"/>
  <c r="R568" i="15"/>
  <c r="U568" i="15"/>
  <c r="T573" i="15"/>
  <c r="R573" i="15"/>
  <c r="U573" i="15"/>
  <c r="S573" i="15"/>
  <c r="T579" i="15"/>
  <c r="S579" i="15"/>
  <c r="R579" i="15"/>
  <c r="U579" i="15"/>
  <c r="T585" i="15"/>
  <c r="S585" i="15"/>
  <c r="R585" i="15"/>
  <c r="U585" i="15"/>
  <c r="T592" i="15"/>
  <c r="S592" i="15"/>
  <c r="R592" i="15"/>
  <c r="U592" i="15"/>
  <c r="T623" i="15"/>
  <c r="S623" i="15"/>
  <c r="R623" i="15"/>
  <c r="U623" i="15"/>
  <c r="T668" i="15"/>
  <c r="S668" i="15"/>
  <c r="R668" i="15"/>
  <c r="U668" i="15"/>
  <c r="T712" i="15"/>
  <c r="S712" i="15"/>
  <c r="U712" i="15"/>
  <c r="R712" i="15"/>
  <c r="S725" i="15"/>
  <c r="T725" i="15"/>
  <c r="R725" i="15"/>
  <c r="U725" i="15"/>
  <c r="T733" i="15"/>
  <c r="S733" i="15"/>
  <c r="R733" i="15"/>
  <c r="U733" i="15"/>
  <c r="T760" i="15"/>
  <c r="S760" i="15"/>
  <c r="R760" i="15"/>
  <c r="U760" i="15"/>
  <c r="T773" i="15"/>
  <c r="S773" i="15"/>
  <c r="R773" i="15"/>
  <c r="U773" i="15"/>
  <c r="T801" i="15"/>
  <c r="S801" i="15"/>
  <c r="U801" i="15"/>
  <c r="R801" i="15"/>
  <c r="T808" i="15"/>
  <c r="S808" i="15"/>
  <c r="R808" i="15"/>
  <c r="U808" i="15"/>
  <c r="T831" i="15"/>
  <c r="S831" i="15"/>
  <c r="U831" i="15"/>
  <c r="R831" i="15"/>
  <c r="T852" i="15"/>
  <c r="S852" i="15"/>
  <c r="R852" i="15"/>
  <c r="U852" i="15"/>
  <c r="T860" i="15"/>
  <c r="S860" i="15"/>
  <c r="R860" i="15"/>
  <c r="U860" i="15"/>
  <c r="T868" i="15"/>
  <c r="S868" i="15"/>
  <c r="R868" i="15"/>
  <c r="U868" i="15"/>
  <c r="T876" i="15"/>
  <c r="S876" i="15"/>
  <c r="R876" i="15"/>
  <c r="U876" i="15"/>
  <c r="T884" i="15"/>
  <c r="S884" i="15"/>
  <c r="R884" i="15"/>
  <c r="U884" i="15"/>
  <c r="T892" i="15"/>
  <c r="S892" i="15"/>
  <c r="R892" i="15"/>
  <c r="U892" i="15"/>
  <c r="T900" i="15"/>
  <c r="S900" i="15"/>
  <c r="R900" i="15"/>
  <c r="U900" i="15"/>
  <c r="T908" i="15"/>
  <c r="S908" i="15"/>
  <c r="R908" i="15"/>
  <c r="U908" i="15"/>
  <c r="T916" i="15"/>
  <c r="R916" i="15"/>
  <c r="U916" i="15"/>
  <c r="S916" i="15"/>
  <c r="T945" i="15"/>
  <c r="S945" i="15"/>
  <c r="R945" i="15"/>
  <c r="U945" i="15"/>
  <c r="T19" i="15"/>
  <c r="S19" i="15"/>
  <c r="R19" i="15"/>
  <c r="U19" i="15"/>
  <c r="T83" i="15"/>
  <c r="S83" i="15"/>
  <c r="R83" i="15"/>
  <c r="U83" i="15"/>
  <c r="T147" i="15"/>
  <c r="S147" i="15"/>
  <c r="R147" i="15"/>
  <c r="U147" i="15"/>
  <c r="T232" i="15"/>
  <c r="S232" i="15"/>
  <c r="R232" i="15"/>
  <c r="U232" i="15"/>
  <c r="T279" i="15"/>
  <c r="S279" i="15"/>
  <c r="R279" i="15"/>
  <c r="U279" i="15"/>
  <c r="T413" i="15"/>
  <c r="S413" i="15"/>
  <c r="U413" i="15"/>
  <c r="R413" i="15"/>
  <c r="T535" i="15"/>
  <c r="S535" i="15"/>
  <c r="R535" i="15"/>
  <c r="U535" i="15"/>
  <c r="T5" i="15"/>
  <c r="S5" i="15"/>
  <c r="U5" i="15"/>
  <c r="R5" i="15"/>
  <c r="S12" i="15"/>
  <c r="T12" i="15"/>
  <c r="R12" i="15"/>
  <c r="U12" i="15"/>
  <c r="T18" i="15"/>
  <c r="S18" i="15"/>
  <c r="R18" i="15"/>
  <c r="U18" i="15"/>
  <c r="T31" i="15"/>
  <c r="S31" i="15"/>
  <c r="R31" i="15"/>
  <c r="U31" i="15"/>
  <c r="T37" i="15"/>
  <c r="S37" i="15"/>
  <c r="U37" i="15"/>
  <c r="R37" i="15"/>
  <c r="T44" i="15"/>
  <c r="S44" i="15"/>
  <c r="R44" i="15"/>
  <c r="U44" i="15"/>
  <c r="T50" i="15"/>
  <c r="S50" i="15"/>
  <c r="R50" i="15"/>
  <c r="U50" i="15"/>
  <c r="T63" i="15"/>
  <c r="S63" i="15"/>
  <c r="R63" i="15"/>
  <c r="U63" i="15"/>
  <c r="T69" i="15"/>
  <c r="S69" i="15"/>
  <c r="U69" i="15"/>
  <c r="R69" i="15"/>
  <c r="T76" i="15"/>
  <c r="S76" i="15"/>
  <c r="R76" i="15"/>
  <c r="U76" i="15"/>
  <c r="T82" i="15"/>
  <c r="S82" i="15"/>
  <c r="R82" i="15"/>
  <c r="U82" i="15"/>
  <c r="T95" i="15"/>
  <c r="S95" i="15"/>
  <c r="R95" i="15"/>
  <c r="U95" i="15"/>
  <c r="T101" i="15"/>
  <c r="S101" i="15"/>
  <c r="U101" i="15"/>
  <c r="R101" i="15"/>
  <c r="T108" i="15"/>
  <c r="S108" i="15"/>
  <c r="R108" i="15"/>
  <c r="U108" i="15"/>
  <c r="S114" i="15"/>
  <c r="T114" i="15"/>
  <c r="R114" i="15"/>
  <c r="U114" i="15"/>
  <c r="T127" i="15"/>
  <c r="S127" i="15"/>
  <c r="R127" i="15"/>
  <c r="U127" i="15"/>
  <c r="T133" i="15"/>
  <c r="S133" i="15"/>
  <c r="U133" i="15"/>
  <c r="R133" i="15"/>
  <c r="T140" i="15"/>
  <c r="S140" i="15"/>
  <c r="R140" i="15"/>
  <c r="U140" i="15"/>
  <c r="T146" i="15"/>
  <c r="S146" i="15"/>
  <c r="R146" i="15"/>
  <c r="U146" i="15"/>
  <c r="T159" i="15"/>
  <c r="S159" i="15"/>
  <c r="R159" i="15"/>
  <c r="U159" i="15"/>
  <c r="T165" i="15"/>
  <c r="S165" i="15"/>
  <c r="U165" i="15"/>
  <c r="R165" i="15"/>
  <c r="S172" i="15"/>
  <c r="T172" i="15"/>
  <c r="R172" i="15"/>
  <c r="U172" i="15"/>
  <c r="T178" i="15"/>
  <c r="S178" i="15"/>
  <c r="R178" i="15"/>
  <c r="U178" i="15"/>
  <c r="T191" i="15"/>
  <c r="S191" i="15"/>
  <c r="R191" i="15"/>
  <c r="U191" i="15"/>
  <c r="T211" i="15"/>
  <c r="S211" i="15"/>
  <c r="R211" i="15"/>
  <c r="U211" i="15"/>
  <c r="T224" i="15"/>
  <c r="S224" i="15"/>
  <c r="R224" i="15"/>
  <c r="U224" i="15"/>
  <c r="T231" i="15"/>
  <c r="S231" i="15"/>
  <c r="R231" i="15"/>
  <c r="U231" i="15"/>
  <c r="T237" i="15"/>
  <c r="S237" i="15"/>
  <c r="U237" i="15"/>
  <c r="R237" i="15"/>
  <c r="T244" i="15"/>
  <c r="S244" i="15"/>
  <c r="R244" i="15"/>
  <c r="U244" i="15"/>
  <c r="T251" i="15"/>
  <c r="S251" i="15"/>
  <c r="R251" i="15"/>
  <c r="U251" i="15"/>
  <c r="T258" i="15"/>
  <c r="S258" i="15"/>
  <c r="R258" i="15"/>
  <c r="U258" i="15"/>
  <c r="T265" i="15"/>
  <c r="S265" i="15"/>
  <c r="R265" i="15"/>
  <c r="U265" i="15"/>
  <c r="T271" i="15"/>
  <c r="R271" i="15"/>
  <c r="S271" i="15"/>
  <c r="U271" i="15"/>
  <c r="T278" i="15"/>
  <c r="S278" i="15"/>
  <c r="U278" i="15"/>
  <c r="R278" i="15"/>
  <c r="T284" i="15"/>
  <c r="S284" i="15"/>
  <c r="R284" i="15"/>
  <c r="U284" i="15"/>
  <c r="T298" i="15"/>
  <c r="S298" i="15"/>
  <c r="R298" i="15"/>
  <c r="U298" i="15"/>
  <c r="T305" i="15"/>
  <c r="R305" i="15"/>
  <c r="S305" i="15"/>
  <c r="U305" i="15"/>
  <c r="T312" i="15"/>
  <c r="S312" i="15"/>
  <c r="R312" i="15"/>
  <c r="U312" i="15"/>
  <c r="S318" i="15"/>
  <c r="T318" i="15"/>
  <c r="R318" i="15"/>
  <c r="U318" i="15"/>
  <c r="T325" i="15"/>
  <c r="S325" i="15"/>
  <c r="U325" i="15"/>
  <c r="R325" i="15"/>
  <c r="T339" i="15"/>
  <c r="S339" i="15"/>
  <c r="R339" i="15"/>
  <c r="U339" i="15"/>
  <c r="T352" i="15"/>
  <c r="S352" i="15"/>
  <c r="R352" i="15"/>
  <c r="U352" i="15"/>
  <c r="T359" i="15"/>
  <c r="R359" i="15"/>
  <c r="S359" i="15"/>
  <c r="U359" i="15"/>
  <c r="S365" i="15"/>
  <c r="T365" i="15"/>
  <c r="U365" i="15"/>
  <c r="R365" i="15"/>
  <c r="T372" i="15"/>
  <c r="S372" i="15"/>
  <c r="R372" i="15"/>
  <c r="U372" i="15"/>
  <c r="T379" i="15"/>
  <c r="S379" i="15"/>
  <c r="R379" i="15"/>
  <c r="U379" i="15"/>
  <c r="T386" i="15"/>
  <c r="S386" i="15"/>
  <c r="R386" i="15"/>
  <c r="U386" i="15"/>
  <c r="T393" i="15"/>
  <c r="S393" i="15"/>
  <c r="R393" i="15"/>
  <c r="U393" i="15"/>
  <c r="T399" i="15"/>
  <c r="S399" i="15"/>
  <c r="R399" i="15"/>
  <c r="U399" i="15"/>
  <c r="S406" i="15"/>
  <c r="T406" i="15"/>
  <c r="R406" i="15"/>
  <c r="U406" i="15"/>
  <c r="T412" i="15"/>
  <c r="S412" i="15"/>
  <c r="R412" i="15"/>
  <c r="U412" i="15"/>
  <c r="T426" i="15"/>
  <c r="S426" i="15"/>
  <c r="R426" i="15"/>
  <c r="U426" i="15"/>
  <c r="T433" i="15"/>
  <c r="S433" i="15"/>
  <c r="R433" i="15"/>
  <c r="U433" i="15"/>
  <c r="T440" i="15"/>
  <c r="S440" i="15"/>
  <c r="R440" i="15"/>
  <c r="U440" i="15"/>
  <c r="T446" i="15"/>
  <c r="S446" i="15"/>
  <c r="R446" i="15"/>
  <c r="U446" i="15"/>
  <c r="T453" i="15"/>
  <c r="S453" i="15"/>
  <c r="U453" i="15"/>
  <c r="R453" i="15"/>
  <c r="T467" i="15"/>
  <c r="R467" i="15"/>
  <c r="S467" i="15"/>
  <c r="U467" i="15"/>
  <c r="T480" i="15"/>
  <c r="S480" i="15"/>
  <c r="R480" i="15"/>
  <c r="U480" i="15"/>
  <c r="T487" i="15"/>
  <c r="S487" i="15"/>
  <c r="R487" i="15"/>
  <c r="U487" i="15"/>
  <c r="T493" i="15"/>
  <c r="S493" i="15"/>
  <c r="U493" i="15"/>
  <c r="R493" i="15"/>
  <c r="T507" i="15"/>
  <c r="S507" i="15"/>
  <c r="R507" i="15"/>
  <c r="U507" i="15"/>
  <c r="T514" i="15"/>
  <c r="S514" i="15"/>
  <c r="U514" i="15"/>
  <c r="R514" i="15"/>
  <c r="T521" i="15"/>
  <c r="S521" i="15"/>
  <c r="R521" i="15"/>
  <c r="U521" i="15"/>
  <c r="T527" i="15"/>
  <c r="R527" i="15"/>
  <c r="U527" i="15"/>
  <c r="S527" i="15"/>
  <c r="T534" i="15"/>
  <c r="S534" i="15"/>
  <c r="R534" i="15"/>
  <c r="U534" i="15"/>
  <c r="T557" i="15"/>
  <c r="S557" i="15"/>
  <c r="R557" i="15"/>
  <c r="U557" i="15"/>
  <c r="T569" i="15"/>
  <c r="S569" i="15"/>
  <c r="U569" i="15"/>
  <c r="R569" i="15"/>
  <c r="T574" i="15"/>
  <c r="S574" i="15"/>
  <c r="R574" i="15"/>
  <c r="U574" i="15"/>
  <c r="T580" i="15"/>
  <c r="S580" i="15"/>
  <c r="U580" i="15"/>
  <c r="R580" i="15"/>
  <c r="T586" i="15"/>
  <c r="S586" i="15"/>
  <c r="R586" i="15"/>
  <c r="U586" i="15"/>
  <c r="T616" i="15"/>
  <c r="R616" i="15"/>
  <c r="S616" i="15"/>
  <c r="U616" i="15"/>
  <c r="T624" i="15"/>
  <c r="S624" i="15"/>
  <c r="R624" i="15"/>
  <c r="U624" i="15"/>
  <c r="T643" i="15"/>
  <c r="S643" i="15"/>
  <c r="R643" i="15"/>
  <c r="U643" i="15"/>
  <c r="T649" i="15"/>
  <c r="S649" i="15"/>
  <c r="R649" i="15"/>
  <c r="U649" i="15"/>
  <c r="T661" i="15"/>
  <c r="R661" i="15"/>
  <c r="S661" i="15"/>
  <c r="U661" i="15"/>
  <c r="T669" i="15"/>
  <c r="R669" i="15"/>
  <c r="S669" i="15"/>
  <c r="U669" i="15"/>
  <c r="T683" i="15"/>
  <c r="S683" i="15"/>
  <c r="R683" i="15"/>
  <c r="U683" i="15"/>
  <c r="T795" i="15"/>
  <c r="S795" i="15"/>
  <c r="R795" i="15"/>
  <c r="U795" i="15"/>
  <c r="T824" i="15"/>
  <c r="R824" i="15"/>
  <c r="S824" i="15"/>
  <c r="U824" i="15"/>
  <c r="T924" i="15"/>
  <c r="S924" i="15"/>
  <c r="R924" i="15"/>
  <c r="U924" i="15"/>
  <c r="S932" i="15"/>
  <c r="T932" i="15"/>
  <c r="R932" i="15"/>
  <c r="U932" i="15"/>
  <c r="T654" i="15"/>
  <c r="S654" i="15"/>
  <c r="R654" i="15"/>
  <c r="T659" i="15"/>
  <c r="R659" i="15"/>
  <c r="S659" i="15"/>
  <c r="U659" i="15"/>
  <c r="T665" i="15"/>
  <c r="S665" i="15"/>
  <c r="R665" i="15"/>
  <c r="S670" i="15"/>
  <c r="T670" i="15"/>
  <c r="R670" i="15"/>
  <c r="U670" i="15"/>
  <c r="T675" i="15"/>
  <c r="S675" i="15"/>
  <c r="R675" i="15"/>
  <c r="U675" i="15"/>
  <c r="T681" i="15"/>
  <c r="S681" i="15"/>
  <c r="R681" i="15"/>
  <c r="U681" i="15"/>
  <c r="T697" i="15"/>
  <c r="S697" i="15"/>
  <c r="R697" i="15"/>
  <c r="T713" i="15"/>
  <c r="S713" i="15"/>
  <c r="R713" i="15"/>
  <c r="T719" i="15"/>
  <c r="S719" i="15"/>
  <c r="R719" i="15"/>
  <c r="T735" i="15"/>
  <c r="S735" i="15"/>
  <c r="R735" i="15"/>
  <c r="U735" i="15"/>
  <c r="T747" i="15"/>
  <c r="S747" i="15"/>
  <c r="R747" i="15"/>
  <c r="U747" i="15"/>
  <c r="T752" i="15"/>
  <c r="S752" i="15"/>
  <c r="R752" i="15"/>
  <c r="T763" i="15"/>
  <c r="S763" i="15"/>
  <c r="R763" i="15"/>
  <c r="U763" i="15"/>
  <c r="T774" i="15"/>
  <c r="S774" i="15"/>
  <c r="R774" i="15"/>
  <c r="T780" i="15"/>
  <c r="U780" i="15"/>
  <c r="R780" i="15"/>
  <c r="S780" i="15"/>
  <c r="T786" i="15"/>
  <c r="S786" i="15"/>
  <c r="U786" i="15"/>
  <c r="R786" i="15"/>
  <c r="T802" i="15"/>
  <c r="S802" i="15"/>
  <c r="U802" i="15"/>
  <c r="R802" i="15"/>
  <c r="T813" i="15"/>
  <c r="S813" i="15"/>
  <c r="R813" i="15"/>
  <c r="U813" i="15"/>
  <c r="T829" i="15"/>
  <c r="S829" i="15"/>
  <c r="R829" i="15"/>
  <c r="U829" i="15"/>
  <c r="T846" i="15"/>
  <c r="S846" i="15"/>
  <c r="R846" i="15"/>
  <c r="U846" i="15"/>
  <c r="S858" i="15"/>
  <c r="T858" i="15"/>
  <c r="R858" i="15"/>
  <c r="U858" i="15"/>
  <c r="T871" i="15"/>
  <c r="S871" i="15"/>
  <c r="U871" i="15"/>
  <c r="T877" i="15"/>
  <c r="S877" i="15"/>
  <c r="R877" i="15"/>
  <c r="U877" i="15"/>
  <c r="T890" i="15"/>
  <c r="S890" i="15"/>
  <c r="U890" i="15"/>
  <c r="R890" i="15"/>
  <c r="T903" i="15"/>
  <c r="S903" i="15"/>
  <c r="R903" i="15"/>
  <c r="U903" i="15"/>
  <c r="T909" i="15"/>
  <c r="S909" i="15"/>
  <c r="R909" i="15"/>
  <c r="U909" i="15"/>
  <c r="T922" i="15"/>
  <c r="S922" i="15"/>
  <c r="R922" i="15"/>
  <c r="U922" i="15"/>
  <c r="T935" i="15"/>
  <c r="S935" i="15"/>
  <c r="R935" i="15"/>
  <c r="U935" i="15"/>
  <c r="T941" i="15"/>
  <c r="S941" i="15"/>
  <c r="R941" i="15"/>
  <c r="U941" i="15"/>
  <c r="T954" i="15"/>
  <c r="S954" i="15"/>
  <c r="U954" i="15"/>
  <c r="R954" i="15"/>
  <c r="T967" i="15"/>
  <c r="S967" i="15"/>
  <c r="R967" i="15"/>
  <c r="U967" i="15"/>
  <c r="T973" i="15"/>
  <c r="S973" i="15"/>
  <c r="R973" i="15"/>
  <c r="U973" i="15"/>
  <c r="T979" i="15"/>
  <c r="S979" i="15"/>
  <c r="R979" i="15"/>
  <c r="U979" i="15"/>
  <c r="T985" i="15"/>
  <c r="S985" i="15"/>
  <c r="R985" i="15"/>
  <c r="U985" i="15"/>
  <c r="T992" i="15"/>
  <c r="S992" i="15"/>
  <c r="R992" i="15"/>
  <c r="U697" i="15"/>
  <c r="U752" i="15"/>
  <c r="T600" i="15"/>
  <c r="S600" i="15"/>
  <c r="R600" i="15"/>
  <c r="U600" i="15"/>
  <c r="T605" i="15"/>
  <c r="R605" i="15"/>
  <c r="S605" i="15"/>
  <c r="U605" i="15"/>
  <c r="T617" i="15"/>
  <c r="S617" i="15"/>
  <c r="R617" i="15"/>
  <c r="U617" i="15"/>
  <c r="T634" i="15"/>
  <c r="S634" i="15"/>
  <c r="R634" i="15"/>
  <c r="T660" i="15"/>
  <c r="S660" i="15"/>
  <c r="R660" i="15"/>
  <c r="T666" i="15"/>
  <c r="S666" i="15"/>
  <c r="R666" i="15"/>
  <c r="U666" i="15"/>
  <c r="T676" i="15"/>
  <c r="S676" i="15"/>
  <c r="R676" i="15"/>
  <c r="T682" i="15"/>
  <c r="S682" i="15"/>
  <c r="U682" i="15"/>
  <c r="R682" i="15"/>
  <c r="T698" i="15"/>
  <c r="S698" i="15"/>
  <c r="U698" i="15"/>
  <c r="T714" i="15"/>
  <c r="S714" i="15"/>
  <c r="R714" i="15"/>
  <c r="U714" i="15"/>
  <c r="T720" i="15"/>
  <c r="S720" i="15"/>
  <c r="R720" i="15"/>
  <c r="U720" i="15"/>
  <c r="T736" i="15"/>
  <c r="S736" i="15"/>
  <c r="T775" i="15"/>
  <c r="S775" i="15"/>
  <c r="R775" i="15"/>
  <c r="U775" i="15"/>
  <c r="T781" i="15"/>
  <c r="S781" i="15"/>
  <c r="R781" i="15"/>
  <c r="U781" i="15"/>
  <c r="T814" i="15"/>
  <c r="S814" i="15"/>
  <c r="R814" i="15"/>
  <c r="U814" i="15"/>
  <c r="S830" i="15"/>
  <c r="T830" i="15"/>
  <c r="R830" i="15"/>
  <c r="U830" i="15"/>
  <c r="T859" i="15"/>
  <c r="S859" i="15"/>
  <c r="R859" i="15"/>
  <c r="U859" i="15"/>
  <c r="T872" i="15"/>
  <c r="S872" i="15"/>
  <c r="R872" i="15"/>
  <c r="T878" i="15"/>
  <c r="S878" i="15"/>
  <c r="R878" i="15"/>
  <c r="U878" i="15"/>
  <c r="T891" i="15"/>
  <c r="S891" i="15"/>
  <c r="R891" i="15"/>
  <c r="U891" i="15"/>
  <c r="T904" i="15"/>
  <c r="S904" i="15"/>
  <c r="R904" i="15"/>
  <c r="T910" i="15"/>
  <c r="S910" i="15"/>
  <c r="R910" i="15"/>
  <c r="U910" i="15"/>
  <c r="T923" i="15"/>
  <c r="S923" i="15"/>
  <c r="R923" i="15"/>
  <c r="U923" i="15"/>
  <c r="T936" i="15"/>
  <c r="S936" i="15"/>
  <c r="R936" i="15"/>
  <c r="T942" i="15"/>
  <c r="S942" i="15"/>
  <c r="R942" i="15"/>
  <c r="U942" i="15"/>
  <c r="T955" i="15"/>
  <c r="S955" i="15"/>
  <c r="R955" i="15"/>
  <c r="U955" i="15"/>
  <c r="S961" i="15"/>
  <c r="R961" i="15"/>
  <c r="T961" i="15"/>
  <c r="U961" i="15"/>
  <c r="T968" i="15"/>
  <c r="S968" i="15"/>
  <c r="R968" i="15"/>
  <c r="T986" i="15"/>
  <c r="S986" i="15"/>
  <c r="R986" i="15"/>
  <c r="U986" i="15"/>
  <c r="T993" i="15"/>
  <c r="S993" i="15"/>
  <c r="R993" i="15"/>
  <c r="U993" i="15"/>
  <c r="U676" i="15"/>
  <c r="U982" i="15"/>
  <c r="T629" i="15"/>
  <c r="R629" i="15"/>
  <c r="S629" i="15"/>
  <c r="U629" i="15"/>
  <c r="T640" i="15"/>
  <c r="S640" i="15"/>
  <c r="R640" i="15"/>
  <c r="T645" i="15"/>
  <c r="S645" i="15"/>
  <c r="R645" i="15"/>
  <c r="U645" i="15"/>
  <c r="T650" i="15"/>
  <c r="S650" i="15"/>
  <c r="R650" i="15"/>
  <c r="U650" i="15"/>
  <c r="T655" i="15"/>
  <c r="R655" i="15"/>
  <c r="S655" i="15"/>
  <c r="T671" i="15"/>
  <c r="S671" i="15"/>
  <c r="U671" i="15"/>
  <c r="T688" i="15"/>
  <c r="S688" i="15"/>
  <c r="R688" i="15"/>
  <c r="T704" i="15"/>
  <c r="R704" i="15"/>
  <c r="S704" i="15"/>
  <c r="T715" i="15"/>
  <c r="S715" i="15"/>
  <c r="R715" i="15"/>
  <c r="U715" i="15"/>
  <c r="S726" i="15"/>
  <c r="T726" i="15"/>
  <c r="R726" i="15"/>
  <c r="U726" i="15"/>
  <c r="T742" i="15"/>
  <c r="S742" i="15"/>
  <c r="R742" i="15"/>
  <c r="T748" i="15"/>
  <c r="S748" i="15"/>
  <c r="U748" i="15"/>
  <c r="R748" i="15"/>
  <c r="T753" i="15"/>
  <c r="S753" i="15"/>
  <c r="R753" i="15"/>
  <c r="U753" i="15"/>
  <c r="S758" i="15"/>
  <c r="Z758" i="15" s="1"/>
  <c r="R758" i="15"/>
  <c r="T758" i="15"/>
  <c r="T764" i="15"/>
  <c r="S764" i="15"/>
  <c r="U764" i="15"/>
  <c r="R764" i="15"/>
  <c r="S770" i="15"/>
  <c r="T770" i="15"/>
  <c r="R770" i="15"/>
  <c r="U770" i="15"/>
  <c r="T782" i="15"/>
  <c r="S782" i="15"/>
  <c r="R782" i="15"/>
  <c r="U782" i="15"/>
  <c r="T787" i="15"/>
  <c r="S787" i="15"/>
  <c r="R787" i="15"/>
  <c r="U787" i="15"/>
  <c r="T793" i="15"/>
  <c r="R793" i="15"/>
  <c r="S793" i="15"/>
  <c r="T798" i="15"/>
  <c r="S798" i="15"/>
  <c r="R798" i="15"/>
  <c r="U798" i="15"/>
  <c r="T803" i="15"/>
  <c r="S803" i="15"/>
  <c r="R803" i="15"/>
  <c r="U803" i="15"/>
  <c r="T809" i="15"/>
  <c r="S809" i="15"/>
  <c r="R809" i="15"/>
  <c r="S825" i="15"/>
  <c r="T825" i="15"/>
  <c r="R825" i="15"/>
  <c r="T841" i="15"/>
  <c r="S841" i="15"/>
  <c r="R841" i="15"/>
  <c r="T847" i="15"/>
  <c r="S847" i="15"/>
  <c r="R847" i="15"/>
  <c r="U847" i="15"/>
  <c r="T853" i="15"/>
  <c r="S853" i="15"/>
  <c r="R853" i="15"/>
  <c r="U853" i="15"/>
  <c r="T866" i="15"/>
  <c r="S866" i="15"/>
  <c r="R866" i="15"/>
  <c r="U866" i="15"/>
  <c r="T879" i="15"/>
  <c r="S879" i="15"/>
  <c r="R879" i="15"/>
  <c r="U879" i="15"/>
  <c r="T885" i="15"/>
  <c r="S885" i="15"/>
  <c r="R885" i="15"/>
  <c r="U885" i="15"/>
  <c r="T898" i="15"/>
  <c r="S898" i="15"/>
  <c r="U898" i="15"/>
  <c r="R898" i="15"/>
  <c r="T911" i="15"/>
  <c r="S911" i="15"/>
  <c r="R911" i="15"/>
  <c r="U911" i="15"/>
  <c r="T917" i="15"/>
  <c r="R917" i="15"/>
  <c r="S917" i="15"/>
  <c r="U917" i="15"/>
  <c r="T930" i="15"/>
  <c r="S930" i="15"/>
  <c r="R930" i="15"/>
  <c r="U930" i="15"/>
  <c r="T975" i="15"/>
  <c r="S975" i="15"/>
  <c r="R975" i="15"/>
  <c r="U975" i="15"/>
  <c r="S980" i="15"/>
  <c r="U980" i="15"/>
  <c r="T980" i="15"/>
  <c r="R980" i="15"/>
  <c r="R987" i="15"/>
  <c r="S987" i="15"/>
  <c r="T987" i="15"/>
  <c r="U987" i="15"/>
  <c r="U654" i="15"/>
  <c r="U704" i="15"/>
  <c r="R671" i="15"/>
  <c r="T596" i="15"/>
  <c r="S596" i="15"/>
  <c r="Z596" i="15" s="1"/>
  <c r="T613" i="15"/>
  <c r="S613" i="15"/>
  <c r="R613" i="15"/>
  <c r="U613" i="15"/>
  <c r="T630" i="15"/>
  <c r="S630" i="15"/>
  <c r="R630" i="15"/>
  <c r="U630" i="15"/>
  <c r="S646" i="15"/>
  <c r="R646" i="15"/>
  <c r="T646" i="15"/>
  <c r="U646" i="15"/>
  <c r="T656" i="15"/>
  <c r="S656" i="15"/>
  <c r="R656" i="15"/>
  <c r="U656" i="15"/>
  <c r="T672" i="15"/>
  <c r="S672" i="15"/>
  <c r="Z672" i="15" s="1"/>
  <c r="R672" i="15"/>
  <c r="T727" i="15"/>
  <c r="S727" i="15"/>
  <c r="Z727" i="15" s="1"/>
  <c r="R727" i="15"/>
  <c r="T743" i="15"/>
  <c r="S743" i="15"/>
  <c r="R743" i="15"/>
  <c r="U743" i="15"/>
  <c r="T754" i="15"/>
  <c r="S754" i="15"/>
  <c r="R754" i="15"/>
  <c r="U754" i="15"/>
  <c r="T759" i="15"/>
  <c r="S759" i="15"/>
  <c r="R759" i="15"/>
  <c r="U759" i="15"/>
  <c r="T765" i="15"/>
  <c r="S765" i="15"/>
  <c r="R765" i="15"/>
  <c r="U765" i="15"/>
  <c r="S788" i="15"/>
  <c r="T788" i="15"/>
  <c r="U788" i="15"/>
  <c r="R788" i="15"/>
  <c r="T794" i="15"/>
  <c r="S794" i="15"/>
  <c r="R794" i="15"/>
  <c r="U794" i="15"/>
  <c r="T804" i="15"/>
  <c r="S804" i="15"/>
  <c r="U804" i="15"/>
  <c r="R804" i="15"/>
  <c r="T810" i="15"/>
  <c r="S810" i="15"/>
  <c r="U810" i="15"/>
  <c r="R810" i="15"/>
  <c r="T826" i="15"/>
  <c r="S826" i="15"/>
  <c r="U826" i="15"/>
  <c r="R826" i="15"/>
  <c r="T842" i="15"/>
  <c r="S842" i="15"/>
  <c r="R842" i="15"/>
  <c r="U842" i="15"/>
  <c r="T848" i="15"/>
  <c r="S848" i="15"/>
  <c r="Z848" i="15" s="1"/>
  <c r="R848" i="15"/>
  <c r="S854" i="15"/>
  <c r="Z854" i="15" s="1"/>
  <c r="T854" i="15"/>
  <c r="R854" i="15"/>
  <c r="T867" i="15"/>
  <c r="S867" i="15"/>
  <c r="R867" i="15"/>
  <c r="U867" i="15"/>
  <c r="T880" i="15"/>
  <c r="R880" i="15"/>
  <c r="S880" i="15"/>
  <c r="Z880" i="15" s="1"/>
  <c r="T886" i="15"/>
  <c r="S886" i="15"/>
  <c r="Z886" i="15" s="1"/>
  <c r="R886" i="15"/>
  <c r="T899" i="15"/>
  <c r="S899" i="15"/>
  <c r="R899" i="15"/>
  <c r="U899" i="15"/>
  <c r="T912" i="15"/>
  <c r="S912" i="15"/>
  <c r="Z912" i="15" s="1"/>
  <c r="R912" i="15"/>
  <c r="T918" i="15"/>
  <c r="R918" i="15"/>
  <c r="S918" i="15"/>
  <c r="Z918" i="15" s="1"/>
  <c r="T931" i="15"/>
  <c r="S931" i="15"/>
  <c r="R931" i="15"/>
  <c r="U931" i="15"/>
  <c r="T937" i="15"/>
  <c r="S937" i="15"/>
  <c r="R937" i="15"/>
  <c r="T944" i="15"/>
  <c r="S944" i="15"/>
  <c r="Z944" i="15" s="1"/>
  <c r="R944" i="15"/>
  <c r="T950" i="15"/>
  <c r="S950" i="15"/>
  <c r="Z950" i="15" s="1"/>
  <c r="R950" i="15"/>
  <c r="T956" i="15"/>
  <c r="S956" i="15"/>
  <c r="R956" i="15"/>
  <c r="U956" i="15"/>
  <c r="T963" i="15"/>
  <c r="S963" i="15"/>
  <c r="U963" i="15"/>
  <c r="R963" i="15"/>
  <c r="T981" i="15"/>
  <c r="S981" i="15"/>
  <c r="R981" i="15"/>
  <c r="U981" i="15"/>
  <c r="T988" i="15"/>
  <c r="S988" i="15"/>
  <c r="U988" i="15"/>
  <c r="R988" i="15"/>
  <c r="S995" i="15"/>
  <c r="T995" i="15"/>
  <c r="R995" i="15"/>
  <c r="U995" i="15"/>
  <c r="U634" i="15"/>
  <c r="U655" i="15"/>
  <c r="U793" i="15"/>
  <c r="U825" i="15"/>
  <c r="U992" i="15"/>
  <c r="T602" i="15"/>
  <c r="S602" i="15"/>
  <c r="R602" i="15"/>
  <c r="U602" i="15"/>
  <c r="T607" i="15"/>
  <c r="S607" i="15"/>
  <c r="R607" i="15"/>
  <c r="S614" i="15"/>
  <c r="T614" i="15"/>
  <c r="R614" i="15"/>
  <c r="U614" i="15"/>
  <c r="T619" i="15"/>
  <c r="S619" i="15"/>
  <c r="R619" i="15"/>
  <c r="T625" i="15"/>
  <c r="S625" i="15"/>
  <c r="R625" i="15"/>
  <c r="T636" i="15"/>
  <c r="S636" i="15"/>
  <c r="R636" i="15"/>
  <c r="U636" i="15"/>
  <c r="T641" i="15"/>
  <c r="S641" i="15"/>
  <c r="R641" i="15"/>
  <c r="U641" i="15"/>
  <c r="T651" i="15"/>
  <c r="S651" i="15"/>
  <c r="R651" i="15"/>
  <c r="U651" i="15"/>
  <c r="S662" i="15"/>
  <c r="T662" i="15"/>
  <c r="R662" i="15"/>
  <c r="U662" i="15"/>
  <c r="T678" i="15"/>
  <c r="S678" i="15"/>
  <c r="R678" i="15"/>
  <c r="U678" i="15"/>
  <c r="T689" i="15"/>
  <c r="S689" i="15"/>
  <c r="R689" i="15"/>
  <c r="U689" i="15"/>
  <c r="T694" i="15"/>
  <c r="S694" i="15"/>
  <c r="R694" i="15"/>
  <c r="T705" i="15"/>
  <c r="S705" i="15"/>
  <c r="Z705" i="15" s="1"/>
  <c r="R705" i="15"/>
  <c r="T710" i="15"/>
  <c r="S710" i="15"/>
  <c r="R710" i="15"/>
  <c r="U710" i="15"/>
  <c r="T716" i="15"/>
  <c r="S716" i="15"/>
  <c r="R716" i="15"/>
  <c r="U716" i="15"/>
  <c r="T722" i="15"/>
  <c r="S722" i="15"/>
  <c r="U722" i="15"/>
  <c r="R722" i="15"/>
  <c r="T738" i="15"/>
  <c r="S738" i="15"/>
  <c r="U738" i="15"/>
  <c r="R738" i="15"/>
  <c r="T749" i="15"/>
  <c r="S749" i="15"/>
  <c r="R749" i="15"/>
  <c r="U749" i="15"/>
  <c r="T766" i="15"/>
  <c r="S766" i="15"/>
  <c r="R766" i="15"/>
  <c r="U766" i="15"/>
  <c r="T771" i="15"/>
  <c r="S771" i="15"/>
  <c r="R771" i="15"/>
  <c r="U771" i="15"/>
  <c r="T777" i="15"/>
  <c r="S777" i="15"/>
  <c r="R777" i="15"/>
  <c r="T783" i="15"/>
  <c r="S783" i="15"/>
  <c r="R783" i="15"/>
  <c r="U783" i="15"/>
  <c r="T799" i="15"/>
  <c r="S799" i="15"/>
  <c r="U799" i="15"/>
  <c r="R799" i="15"/>
  <c r="T816" i="15"/>
  <c r="R816" i="15"/>
  <c r="S816" i="15"/>
  <c r="Z816" i="15" s="1"/>
  <c r="T832" i="15"/>
  <c r="S832" i="15"/>
  <c r="R832" i="15"/>
  <c r="T843" i="15"/>
  <c r="R843" i="15"/>
  <c r="S843" i="15"/>
  <c r="U843" i="15"/>
  <c r="T855" i="15"/>
  <c r="S855" i="15"/>
  <c r="R855" i="15"/>
  <c r="U855" i="15"/>
  <c r="T861" i="15"/>
  <c r="R861" i="15"/>
  <c r="S861" i="15"/>
  <c r="U861" i="15"/>
  <c r="S874" i="15"/>
  <c r="T874" i="15"/>
  <c r="U874" i="15"/>
  <c r="R874" i="15"/>
  <c r="T887" i="15"/>
  <c r="S887" i="15"/>
  <c r="R887" i="15"/>
  <c r="U887" i="15"/>
  <c r="T893" i="15"/>
  <c r="S893" i="15"/>
  <c r="R893" i="15"/>
  <c r="U893" i="15"/>
  <c r="T906" i="15"/>
  <c r="S906" i="15"/>
  <c r="R906" i="15"/>
  <c r="U906" i="15"/>
  <c r="T919" i="15"/>
  <c r="S919" i="15"/>
  <c r="U919" i="15"/>
  <c r="T925" i="15"/>
  <c r="S925" i="15"/>
  <c r="R925" i="15"/>
  <c r="U925" i="15"/>
  <c r="T938" i="15"/>
  <c r="S938" i="15"/>
  <c r="U938" i="15"/>
  <c r="R938" i="15"/>
  <c r="T951" i="15"/>
  <c r="S951" i="15"/>
  <c r="R951" i="15"/>
  <c r="U951" i="15"/>
  <c r="T957" i="15"/>
  <c r="R957" i="15"/>
  <c r="U957" i="15"/>
  <c r="S957" i="15"/>
  <c r="S970" i="15"/>
  <c r="T970" i="15"/>
  <c r="R970" i="15"/>
  <c r="U970" i="15"/>
  <c r="T976" i="15"/>
  <c r="S976" i="15"/>
  <c r="Z976" i="15" s="1"/>
  <c r="R976" i="15"/>
  <c r="T982" i="15"/>
  <c r="S982" i="15"/>
  <c r="T989" i="15"/>
  <c r="R989" i="15"/>
  <c r="S989" i="15"/>
  <c r="U989" i="15"/>
  <c r="U619" i="15"/>
  <c r="U660" i="15"/>
  <c r="U736" i="15"/>
  <c r="U832" i="15"/>
  <c r="R698" i="15"/>
  <c r="T608" i="15"/>
  <c r="S608" i="15"/>
  <c r="U608" i="15"/>
  <c r="T620" i="15"/>
  <c r="S620" i="15"/>
  <c r="U620" i="15"/>
  <c r="R620" i="15"/>
  <c r="S626" i="15"/>
  <c r="T626" i="15"/>
  <c r="R626" i="15"/>
  <c r="U626" i="15"/>
  <c r="T642" i="15"/>
  <c r="S642" i="15"/>
  <c r="R642" i="15"/>
  <c r="T652" i="15"/>
  <c r="S652" i="15"/>
  <c r="R652" i="15"/>
  <c r="U652" i="15"/>
  <c r="T663" i="15"/>
  <c r="S663" i="15"/>
  <c r="R663" i="15"/>
  <c r="T679" i="15"/>
  <c r="S679" i="15"/>
  <c r="Z679" i="15" s="1"/>
  <c r="R679" i="15"/>
  <c r="T690" i="15"/>
  <c r="S690" i="15"/>
  <c r="R690" i="15"/>
  <c r="U690" i="15"/>
  <c r="T695" i="15"/>
  <c r="S695" i="15"/>
  <c r="R695" i="15"/>
  <c r="U695" i="15"/>
  <c r="T706" i="15"/>
  <c r="S706" i="15"/>
  <c r="R706" i="15"/>
  <c r="U706" i="15"/>
  <c r="T711" i="15"/>
  <c r="S711" i="15"/>
  <c r="Z711" i="15" s="1"/>
  <c r="S717" i="15"/>
  <c r="T717" i="15"/>
  <c r="R717" i="15"/>
  <c r="U717" i="15"/>
  <c r="S750" i="15"/>
  <c r="R750" i="15"/>
  <c r="T750" i="15"/>
  <c r="U750" i="15"/>
  <c r="T772" i="15"/>
  <c r="S772" i="15"/>
  <c r="U772" i="15"/>
  <c r="T778" i="15"/>
  <c r="S778" i="15"/>
  <c r="R778" i="15"/>
  <c r="U778" i="15"/>
  <c r="T784" i="15"/>
  <c r="S784" i="15"/>
  <c r="Z784" i="15" s="1"/>
  <c r="R784" i="15"/>
  <c r="T800" i="15"/>
  <c r="S800" i="15"/>
  <c r="Z800" i="15" s="1"/>
  <c r="R800" i="15"/>
  <c r="T856" i="15"/>
  <c r="S856" i="15"/>
  <c r="Z856" i="15" s="1"/>
  <c r="R856" i="15"/>
  <c r="T862" i="15"/>
  <c r="R862" i="15"/>
  <c r="S862" i="15"/>
  <c r="U862" i="15"/>
  <c r="T875" i="15"/>
  <c r="S875" i="15"/>
  <c r="R875" i="15"/>
  <c r="U875" i="15"/>
  <c r="T888" i="15"/>
  <c r="R888" i="15"/>
  <c r="S888" i="15"/>
  <c r="Z888" i="15" s="1"/>
  <c r="S894" i="15"/>
  <c r="R894" i="15"/>
  <c r="T894" i="15"/>
  <c r="U894" i="15"/>
  <c r="S907" i="15"/>
  <c r="T907" i="15"/>
  <c r="R907" i="15"/>
  <c r="U907" i="15"/>
  <c r="T920" i="15"/>
  <c r="R920" i="15"/>
  <c r="S920" i="15"/>
  <c r="Z920" i="15" s="1"/>
  <c r="T926" i="15"/>
  <c r="S926" i="15"/>
  <c r="R926" i="15"/>
  <c r="U926" i="15"/>
  <c r="T939" i="15"/>
  <c r="S939" i="15"/>
  <c r="R939" i="15"/>
  <c r="U939" i="15"/>
  <c r="T952" i="15"/>
  <c r="S952" i="15"/>
  <c r="Z952" i="15" s="1"/>
  <c r="R952" i="15"/>
  <c r="T958" i="15"/>
  <c r="R958" i="15"/>
  <c r="S958" i="15"/>
  <c r="U958" i="15"/>
  <c r="T990" i="15"/>
  <c r="S990" i="15"/>
  <c r="R990" i="15"/>
  <c r="U990" i="15"/>
  <c r="U640" i="15"/>
  <c r="U663" i="15"/>
  <c r="U688" i="15"/>
  <c r="Z688" i="15" s="1"/>
  <c r="U713" i="15"/>
  <c r="U742" i="15"/>
  <c r="U774" i="15"/>
  <c r="R711" i="15"/>
  <c r="R871" i="15"/>
  <c r="S598" i="15"/>
  <c r="Z598" i="15" s="1"/>
  <c r="R598" i="15"/>
  <c r="T598" i="15"/>
  <c r="T603" i="15"/>
  <c r="S603" i="15"/>
  <c r="Z603" i="15" s="1"/>
  <c r="R603" i="15"/>
  <c r="T609" i="15"/>
  <c r="S609" i="15"/>
  <c r="U609" i="15"/>
  <c r="R609" i="15"/>
  <c r="T615" i="15"/>
  <c r="R615" i="15"/>
  <c r="S615" i="15"/>
  <c r="Z615" i="15" s="1"/>
  <c r="T621" i="15"/>
  <c r="S621" i="15"/>
  <c r="R621" i="15"/>
  <c r="U621" i="15"/>
  <c r="T632" i="15"/>
  <c r="S632" i="15"/>
  <c r="R632" i="15"/>
  <c r="U632" i="15"/>
  <c r="R637" i="15"/>
  <c r="T637" i="15"/>
  <c r="S637" i="15"/>
  <c r="U637" i="15"/>
  <c r="T648" i="15"/>
  <c r="S648" i="15"/>
  <c r="U648" i="15"/>
  <c r="R648" i="15"/>
  <c r="T658" i="15"/>
  <c r="S658" i="15"/>
  <c r="U658" i="15"/>
  <c r="R658" i="15"/>
  <c r="T674" i="15"/>
  <c r="S674" i="15"/>
  <c r="U674" i="15"/>
  <c r="R674" i="15"/>
  <c r="T685" i="15"/>
  <c r="S685" i="15"/>
  <c r="R685" i="15"/>
  <c r="U685" i="15"/>
  <c r="T701" i="15"/>
  <c r="S701" i="15"/>
  <c r="R701" i="15"/>
  <c r="U701" i="15"/>
  <c r="T718" i="15"/>
  <c r="S718" i="15"/>
  <c r="R718" i="15"/>
  <c r="T723" i="15"/>
  <c r="S723" i="15"/>
  <c r="R723" i="15"/>
  <c r="U723" i="15"/>
  <c r="T729" i="15"/>
  <c r="S729" i="15"/>
  <c r="Z729" i="15" s="1"/>
  <c r="R729" i="15"/>
  <c r="T734" i="15"/>
  <c r="S734" i="15"/>
  <c r="R734" i="15"/>
  <c r="U734" i="15"/>
  <c r="T739" i="15"/>
  <c r="S739" i="15"/>
  <c r="R739" i="15"/>
  <c r="U739" i="15"/>
  <c r="T745" i="15"/>
  <c r="S745" i="15"/>
  <c r="R745" i="15"/>
  <c r="T761" i="15"/>
  <c r="S761" i="15"/>
  <c r="Z761" i="15" s="1"/>
  <c r="R761" i="15"/>
  <c r="T767" i="15"/>
  <c r="S767" i="15"/>
  <c r="R767" i="15"/>
  <c r="U767" i="15"/>
  <c r="T779" i="15"/>
  <c r="S779" i="15"/>
  <c r="R779" i="15"/>
  <c r="U779" i="15"/>
  <c r="S790" i="15"/>
  <c r="Z790" i="15" s="1"/>
  <c r="T790" i="15"/>
  <c r="R790" i="15"/>
  <c r="T806" i="15"/>
  <c r="S806" i="15"/>
  <c r="Z806" i="15" s="1"/>
  <c r="R806" i="15"/>
  <c r="T817" i="15"/>
  <c r="S817" i="15"/>
  <c r="R817" i="15"/>
  <c r="U817" i="15"/>
  <c r="T822" i="15"/>
  <c r="S822" i="15"/>
  <c r="Z822" i="15" s="1"/>
  <c r="R822" i="15"/>
  <c r="S833" i="15"/>
  <c r="T833" i="15"/>
  <c r="U833" i="15"/>
  <c r="R833" i="15"/>
  <c r="T838" i="15"/>
  <c r="S838" i="15"/>
  <c r="Z838" i="15" s="1"/>
  <c r="R838" i="15"/>
  <c r="T844" i="15"/>
  <c r="R844" i="15"/>
  <c r="S844" i="15"/>
  <c r="U844" i="15"/>
  <c r="T850" i="15"/>
  <c r="S850" i="15"/>
  <c r="U850" i="15"/>
  <c r="T863" i="15"/>
  <c r="S863" i="15"/>
  <c r="R863" i="15"/>
  <c r="U863" i="15"/>
  <c r="T869" i="15"/>
  <c r="S869" i="15"/>
  <c r="R869" i="15"/>
  <c r="U869" i="15"/>
  <c r="T882" i="15"/>
  <c r="S882" i="15"/>
  <c r="R882" i="15"/>
  <c r="U882" i="15"/>
  <c r="T895" i="15"/>
  <c r="S895" i="15"/>
  <c r="U895" i="15"/>
  <c r="R895" i="15"/>
  <c r="T901" i="15"/>
  <c r="S901" i="15"/>
  <c r="R901" i="15"/>
  <c r="U901" i="15"/>
  <c r="T914" i="15"/>
  <c r="S914" i="15"/>
  <c r="U914" i="15"/>
  <c r="R914" i="15"/>
  <c r="T927" i="15"/>
  <c r="S927" i="15"/>
  <c r="R927" i="15"/>
  <c r="U927" i="15"/>
  <c r="T977" i="15"/>
  <c r="S977" i="15"/>
  <c r="R977" i="15"/>
  <c r="U977" i="15"/>
  <c r="T991" i="15"/>
  <c r="S991" i="15"/>
  <c r="R991" i="15"/>
  <c r="U991" i="15"/>
  <c r="U642" i="15"/>
  <c r="U665" i="15"/>
  <c r="U718" i="15"/>
  <c r="U872" i="15"/>
  <c r="U904" i="15"/>
  <c r="U936" i="15"/>
  <c r="U968" i="15"/>
  <c r="R596" i="15"/>
  <c r="R736" i="15"/>
  <c r="T593" i="15"/>
  <c r="S593" i="15"/>
  <c r="U593" i="15"/>
  <c r="R593" i="15"/>
  <c r="T610" i="15"/>
  <c r="S610" i="15"/>
  <c r="Z610" i="15" s="1"/>
  <c r="R610" i="15"/>
  <c r="S622" i="15"/>
  <c r="Z622" i="15" s="1"/>
  <c r="T622" i="15"/>
  <c r="R622" i="15"/>
  <c r="S638" i="15"/>
  <c r="Z638" i="15" s="1"/>
  <c r="R638" i="15"/>
  <c r="T638" i="15"/>
  <c r="S686" i="15"/>
  <c r="Z686" i="15" s="1"/>
  <c r="R686" i="15"/>
  <c r="T686" i="15"/>
  <c r="S702" i="15"/>
  <c r="Z702" i="15" s="1"/>
  <c r="R702" i="15"/>
  <c r="T702" i="15"/>
  <c r="T724" i="15"/>
  <c r="S724" i="15"/>
  <c r="Z724" i="15" s="1"/>
  <c r="R724" i="15"/>
  <c r="T730" i="15"/>
  <c r="S730" i="15"/>
  <c r="R730" i="15"/>
  <c r="U730" i="15"/>
  <c r="T740" i="15"/>
  <c r="S740" i="15"/>
  <c r="U740" i="15"/>
  <c r="R740" i="15"/>
  <c r="T746" i="15"/>
  <c r="S746" i="15"/>
  <c r="U746" i="15"/>
  <c r="T762" i="15"/>
  <c r="S762" i="15"/>
  <c r="U762" i="15"/>
  <c r="R762" i="15"/>
  <c r="T768" i="15"/>
  <c r="S768" i="15"/>
  <c r="Z768" i="15" s="1"/>
  <c r="R768" i="15"/>
  <c r="T791" i="15"/>
  <c r="S791" i="15"/>
  <c r="R791" i="15"/>
  <c r="U791" i="15"/>
  <c r="T807" i="15"/>
  <c r="R807" i="15"/>
  <c r="S807" i="15"/>
  <c r="U807" i="15"/>
  <c r="T818" i="15"/>
  <c r="S818" i="15"/>
  <c r="R818" i="15"/>
  <c r="U818" i="15"/>
  <c r="T823" i="15"/>
  <c r="S823" i="15"/>
  <c r="R823" i="15"/>
  <c r="U823" i="15"/>
  <c r="T834" i="15"/>
  <c r="S834" i="15"/>
  <c r="U834" i="15"/>
  <c r="R834" i="15"/>
  <c r="T839" i="15"/>
  <c r="S839" i="15"/>
  <c r="R839" i="15"/>
  <c r="U839" i="15"/>
  <c r="T845" i="15"/>
  <c r="R845" i="15"/>
  <c r="S845" i="15"/>
  <c r="U845" i="15"/>
  <c r="T851" i="15"/>
  <c r="S851" i="15"/>
  <c r="R851" i="15"/>
  <c r="U851" i="15"/>
  <c r="T864" i="15"/>
  <c r="S864" i="15"/>
  <c r="Z864" i="15" s="1"/>
  <c r="R864" i="15"/>
  <c r="T870" i="15"/>
  <c r="S870" i="15"/>
  <c r="Z870" i="15" s="1"/>
  <c r="R870" i="15"/>
  <c r="T883" i="15"/>
  <c r="S883" i="15"/>
  <c r="R883" i="15"/>
  <c r="U883" i="15"/>
  <c r="T896" i="15"/>
  <c r="S896" i="15"/>
  <c r="Z896" i="15" s="1"/>
  <c r="R896" i="15"/>
  <c r="T902" i="15"/>
  <c r="R902" i="15"/>
  <c r="S902" i="15"/>
  <c r="Z902" i="15" s="1"/>
  <c r="T915" i="15"/>
  <c r="S915" i="15"/>
  <c r="R915" i="15"/>
  <c r="U915" i="15"/>
  <c r="T921" i="15"/>
  <c r="S921" i="15"/>
  <c r="Z921" i="15" s="1"/>
  <c r="R921" i="15"/>
  <c r="T928" i="15"/>
  <c r="S928" i="15"/>
  <c r="Z928" i="15" s="1"/>
  <c r="R928" i="15"/>
  <c r="T934" i="15"/>
  <c r="S934" i="15"/>
  <c r="Z934" i="15" s="1"/>
  <c r="R934" i="15"/>
  <c r="T940" i="15"/>
  <c r="S940" i="15"/>
  <c r="R940" i="15"/>
  <c r="U940" i="15"/>
  <c r="T947" i="15"/>
  <c r="S947" i="15"/>
  <c r="R947" i="15"/>
  <c r="U947" i="15"/>
  <c r="T953" i="15"/>
  <c r="S953" i="15"/>
  <c r="Z953" i="15" s="1"/>
  <c r="R953" i="15"/>
  <c r="T960" i="15"/>
  <c r="S960" i="15"/>
  <c r="Z960" i="15" s="1"/>
  <c r="R960" i="15"/>
  <c r="T966" i="15"/>
  <c r="S966" i="15"/>
  <c r="Z966" i="15" s="1"/>
  <c r="R966" i="15"/>
  <c r="T978" i="15"/>
  <c r="S978" i="15"/>
  <c r="R978" i="15"/>
  <c r="U978" i="15"/>
  <c r="T998" i="15"/>
  <c r="S998" i="15"/>
  <c r="Z998" i="15" s="1"/>
  <c r="R998" i="15"/>
  <c r="U607" i="15"/>
  <c r="U625" i="15"/>
  <c r="U694" i="15"/>
  <c r="U719" i="15"/>
  <c r="U745" i="15"/>
  <c r="U777" i="15"/>
  <c r="U809" i="15"/>
  <c r="U841" i="15"/>
  <c r="U937" i="15"/>
  <c r="R608" i="15"/>
  <c r="R746" i="15"/>
  <c r="R919" i="15"/>
  <c r="T943" i="15"/>
  <c r="S943" i="15"/>
  <c r="R943" i="15"/>
  <c r="T949" i="15"/>
  <c r="S949" i="15"/>
  <c r="R949" i="15"/>
  <c r="U949" i="15"/>
  <c r="T962" i="15"/>
  <c r="S962" i="15"/>
  <c r="U962" i="15"/>
  <c r="T974" i="15"/>
  <c r="S974" i="15"/>
  <c r="R974" i="15"/>
  <c r="T997" i="15"/>
  <c r="R997" i="15"/>
  <c r="S997" i="15"/>
  <c r="U997" i="15"/>
  <c r="U974" i="15"/>
  <c r="T933" i="15"/>
  <c r="S933" i="15"/>
  <c r="R933" i="15"/>
  <c r="U933" i="15"/>
  <c r="T946" i="15"/>
  <c r="S946" i="15"/>
  <c r="R946" i="15"/>
  <c r="U946" i="15"/>
  <c r="T959" i="15"/>
  <c r="S959" i="15"/>
  <c r="T965" i="15"/>
  <c r="S965" i="15"/>
  <c r="R965" i="15"/>
  <c r="U965" i="15"/>
  <c r="T971" i="15"/>
  <c r="S971" i="15"/>
  <c r="R971" i="15"/>
  <c r="U971" i="15"/>
  <c r="T983" i="15"/>
  <c r="S983" i="15"/>
  <c r="Z983" i="15" s="1"/>
  <c r="R983" i="15"/>
  <c r="S994" i="15"/>
  <c r="T994" i="15"/>
  <c r="R994" i="15"/>
  <c r="U994" i="15"/>
  <c r="U943" i="15"/>
  <c r="U959" i="15"/>
  <c r="R959" i="15"/>
  <c r="Z694" i="15" l="1"/>
  <c r="Z719" i="15"/>
  <c r="Z646" i="15"/>
  <c r="Z82" i="15"/>
  <c r="Z50" i="15"/>
  <c r="Z788" i="15"/>
  <c r="Z224" i="15"/>
  <c r="Z882" i="15"/>
  <c r="Z770" i="15"/>
  <c r="Z832" i="15"/>
  <c r="Z799" i="15"/>
  <c r="Z288" i="15"/>
  <c r="Z261" i="15"/>
  <c r="Z248" i="15"/>
  <c r="Z234" i="15"/>
  <c r="Z162" i="15"/>
  <c r="Z98" i="15"/>
  <c r="Z32" i="15"/>
  <c r="Z756" i="15"/>
  <c r="Z576" i="15"/>
  <c r="Z409" i="15"/>
  <c r="Z395" i="15"/>
  <c r="Z355" i="15"/>
  <c r="K13" i="15"/>
  <c r="Z645" i="15"/>
  <c r="Z580" i="15"/>
  <c r="Z546" i="15"/>
  <c r="Z344" i="15"/>
  <c r="Z196" i="15"/>
  <c r="Z561" i="15"/>
  <c r="Z511" i="15"/>
  <c r="Z498" i="15"/>
  <c r="Z363" i="15"/>
  <c r="Z343" i="15"/>
  <c r="Z242" i="15"/>
  <c r="Z208" i="15"/>
  <c r="Z176" i="15"/>
  <c r="Z192" i="15"/>
  <c r="Z583" i="15"/>
  <c r="Z560" i="15"/>
  <c r="Z308" i="15"/>
  <c r="Z295" i="15"/>
  <c r="Z549" i="15"/>
  <c r="Z415" i="15"/>
  <c r="Z402" i="15"/>
  <c r="Z368" i="15"/>
  <c r="Z333" i="15"/>
  <c r="Z293" i="15"/>
  <c r="Z522" i="15"/>
  <c r="Z111" i="15"/>
  <c r="Z904" i="15"/>
  <c r="Z734" i="15"/>
  <c r="Z652" i="15"/>
  <c r="Z961" i="15"/>
  <c r="Z781" i="15"/>
  <c r="Z698" i="15"/>
  <c r="Z454" i="15"/>
  <c r="Z757" i="15"/>
  <c r="Z246" i="15"/>
  <c r="Z156" i="15"/>
  <c r="Z15" i="15"/>
  <c r="Z980" i="15"/>
  <c r="Z911" i="15"/>
  <c r="Z900" i="15"/>
  <c r="Z868" i="15"/>
  <c r="Z808" i="15"/>
  <c r="Z573" i="15"/>
  <c r="Z66" i="15"/>
  <c r="Z286" i="15"/>
  <c r="Z26" i="15"/>
  <c r="Z346" i="15"/>
  <c r="Z220" i="15"/>
  <c r="Z328" i="15"/>
  <c r="K14" i="15"/>
  <c r="K16" i="15"/>
  <c r="K15" i="15"/>
  <c r="Z531" i="15"/>
  <c r="Z281" i="15"/>
  <c r="Z602" i="15"/>
  <c r="Z753" i="15"/>
  <c r="Z859" i="15"/>
  <c r="Z775" i="15"/>
  <c r="Z714" i="15"/>
  <c r="Z682" i="15"/>
  <c r="Z766" i="15"/>
  <c r="Z617" i="15"/>
  <c r="Z813" i="15"/>
  <c r="Z747" i="15"/>
  <c r="Z831" i="15"/>
  <c r="Z227" i="15"/>
  <c r="Z194" i="15"/>
  <c r="Z707" i="15"/>
  <c r="Z435" i="15"/>
  <c r="Z685" i="15"/>
  <c r="Z973" i="15"/>
  <c r="Z935" i="15"/>
  <c r="Z446" i="15"/>
  <c r="Z433" i="15"/>
  <c r="Z399" i="15"/>
  <c r="Z386" i="15"/>
  <c r="Z258" i="15"/>
  <c r="Z294" i="15"/>
  <c r="Z676" i="15"/>
  <c r="Z829" i="15"/>
  <c r="Z735" i="15"/>
  <c r="Z287" i="15"/>
  <c r="Z700" i="15"/>
  <c r="Z547" i="15"/>
  <c r="Z268" i="15"/>
  <c r="Z169" i="15"/>
  <c r="Z364" i="15"/>
  <c r="Z990" i="15"/>
  <c r="Z919" i="15"/>
  <c r="Z833" i="15"/>
  <c r="Z715" i="15"/>
  <c r="Z795" i="15"/>
  <c r="Z574" i="15"/>
  <c r="Z453" i="15"/>
  <c r="Z440" i="15"/>
  <c r="Z325" i="15"/>
  <c r="Z44" i="15"/>
  <c r="Z712" i="15"/>
  <c r="Z113" i="15"/>
  <c r="Z49" i="15"/>
  <c r="Z337" i="15"/>
  <c r="Z249" i="15"/>
  <c r="Z253" i="15"/>
  <c r="Z612" i="15"/>
  <c r="Z578" i="15"/>
  <c r="Z334" i="15"/>
  <c r="Z869" i="15"/>
  <c r="Z637" i="15"/>
  <c r="Z609" i="15"/>
  <c r="Z995" i="15"/>
  <c r="Z765" i="15"/>
  <c r="Z365" i="15"/>
  <c r="Z591" i="15"/>
  <c r="Z16" i="15"/>
  <c r="Z460" i="15"/>
  <c r="Z644" i="15"/>
  <c r="Z541" i="15"/>
  <c r="Z70" i="15"/>
  <c r="Z695" i="15"/>
  <c r="Z457" i="15"/>
  <c r="Z362" i="15"/>
  <c r="Z329" i="15"/>
  <c r="Z582" i="15"/>
  <c r="Z536" i="15"/>
  <c r="Z122" i="15"/>
  <c r="Z575" i="15"/>
  <c r="Z404" i="15"/>
  <c r="Z33" i="15"/>
  <c r="Z914" i="15"/>
  <c r="Z738" i="15"/>
  <c r="Z988" i="15"/>
  <c r="Z954" i="15"/>
  <c r="Z871" i="15"/>
  <c r="Z786" i="15"/>
  <c r="Z824" i="15"/>
  <c r="Z520" i="15"/>
  <c r="Z479" i="15"/>
  <c r="Z405" i="15"/>
  <c r="Z291" i="15"/>
  <c r="Z257" i="15"/>
  <c r="Z177" i="15"/>
  <c r="Z815" i="15"/>
  <c r="Z696" i="15"/>
  <c r="Z485" i="15"/>
  <c r="Z263" i="15"/>
  <c r="Z183" i="15"/>
  <c r="Z164" i="15"/>
  <c r="Z119" i="15"/>
  <c r="Z100" i="15"/>
  <c r="Z349" i="15"/>
  <c r="Z309" i="15"/>
  <c r="Z633" i="15"/>
  <c r="Z502" i="15"/>
  <c r="Z807" i="15"/>
  <c r="Z743" i="15"/>
  <c r="Z955" i="15"/>
  <c r="Z165" i="15"/>
  <c r="Z133" i="15"/>
  <c r="Z351" i="15"/>
  <c r="Z210" i="15"/>
  <c r="Z184" i="15"/>
  <c r="Z539" i="15"/>
  <c r="Z384" i="15"/>
  <c r="Z68" i="15"/>
  <c r="Z23" i="15"/>
  <c r="Z255" i="15"/>
  <c r="Z996" i="15"/>
  <c r="Z873" i="15"/>
  <c r="Z490" i="15"/>
  <c r="Z135" i="15"/>
  <c r="Z839" i="15"/>
  <c r="Z823" i="15"/>
  <c r="Z674" i="15"/>
  <c r="Z648" i="15"/>
  <c r="Z826" i="15"/>
  <c r="Z649" i="15"/>
  <c r="Z586" i="15"/>
  <c r="Z232" i="15"/>
  <c r="Z945" i="15"/>
  <c r="Z908" i="15"/>
  <c r="Z668" i="15"/>
  <c r="Z198" i="15"/>
  <c r="Z424" i="15"/>
  <c r="Z421" i="15"/>
  <c r="Z408" i="15"/>
  <c r="Z374" i="15"/>
  <c r="Z347" i="15"/>
  <c r="Z239" i="15"/>
  <c r="Z193" i="15"/>
  <c r="Z116" i="15"/>
  <c r="Z195" i="15"/>
  <c r="Z189" i="15"/>
  <c r="Z61" i="15"/>
  <c r="Z514" i="15"/>
  <c r="Z27" i="15"/>
  <c r="Z361" i="15"/>
  <c r="Z739" i="15"/>
  <c r="Z658" i="15"/>
  <c r="Z621" i="15"/>
  <c r="Z627" i="15"/>
  <c r="Z463" i="15"/>
  <c r="Z436" i="15"/>
  <c r="Z314" i="15"/>
  <c r="Z97" i="15"/>
  <c r="Z55" i="15"/>
  <c r="Z447" i="15"/>
  <c r="Z647" i="15"/>
  <c r="Z417" i="15"/>
  <c r="Z296" i="15"/>
  <c r="Z207" i="15"/>
  <c r="Z175" i="15"/>
  <c r="Z639" i="15"/>
  <c r="Z588" i="15"/>
  <c r="Z496" i="15"/>
  <c r="Z187" i="15"/>
  <c r="Z78" i="15"/>
  <c r="Z14" i="15"/>
  <c r="Z420" i="15"/>
  <c r="Z259" i="15"/>
  <c r="Z933" i="15"/>
  <c r="Z957" i="15"/>
  <c r="Z607" i="15"/>
  <c r="Z205" i="15"/>
  <c r="Z663" i="15"/>
  <c r="Z634" i="15"/>
  <c r="Z235" i="15"/>
  <c r="Z118" i="15"/>
  <c r="Z35" i="15"/>
  <c r="Z96" i="15"/>
  <c r="Z881" i="15"/>
  <c r="Z805" i="15"/>
  <c r="Z285" i="15"/>
  <c r="Z38" i="15"/>
  <c r="Z563" i="15"/>
  <c r="Z938" i="15"/>
  <c r="Z139" i="15"/>
  <c r="Z120" i="15"/>
  <c r="Z107" i="15"/>
  <c r="Z75" i="15"/>
  <c r="Z56" i="15"/>
  <c r="Z64" i="15"/>
  <c r="Z590" i="15"/>
  <c r="Z99" i="15"/>
  <c r="Z80" i="15"/>
  <c r="Z449" i="15"/>
  <c r="Z46" i="15"/>
  <c r="Z8" i="15"/>
  <c r="Z528" i="15"/>
  <c r="Z441" i="15"/>
  <c r="Z354" i="15"/>
  <c r="Z280" i="15"/>
  <c r="Z199" i="15"/>
  <c r="Z228" i="15"/>
  <c r="Z105" i="15"/>
  <c r="Z842" i="15"/>
  <c r="Z752" i="15"/>
  <c r="Z278" i="15"/>
  <c r="Z577" i="15"/>
  <c r="Z429" i="15"/>
  <c r="Z301" i="15"/>
  <c r="Z110" i="15"/>
  <c r="Z434" i="15"/>
  <c r="Z202" i="15"/>
  <c r="Z524" i="15"/>
  <c r="Z567" i="15"/>
  <c r="Z484" i="15"/>
  <c r="Z396" i="15"/>
  <c r="Z862" i="15"/>
  <c r="Z970" i="15"/>
  <c r="Z925" i="15"/>
  <c r="Z697" i="15"/>
  <c r="Z481" i="15"/>
  <c r="Z366" i="15"/>
  <c r="Z543" i="15"/>
  <c r="Z266" i="15"/>
  <c r="Z554" i="15"/>
  <c r="Z212" i="15"/>
  <c r="Z971" i="15"/>
  <c r="Z943" i="15"/>
  <c r="Z991" i="15"/>
  <c r="Z927" i="15"/>
  <c r="Z779" i="15"/>
  <c r="Z772" i="15"/>
  <c r="Z874" i="15"/>
  <c r="Z749" i="15"/>
  <c r="Z937" i="15"/>
  <c r="Z825" i="15"/>
  <c r="Z798" i="15"/>
  <c r="Z629" i="15"/>
  <c r="Z878" i="15"/>
  <c r="Z992" i="15"/>
  <c r="Z967" i="15"/>
  <c r="Z941" i="15"/>
  <c r="Z922" i="15"/>
  <c r="Z877" i="15"/>
  <c r="Z654" i="15"/>
  <c r="Z876" i="15"/>
  <c r="Z579" i="15"/>
  <c r="Z30" i="15"/>
  <c r="Z741" i="15"/>
  <c r="Z387" i="15"/>
  <c r="Z6" i="15"/>
  <c r="Z525" i="15"/>
  <c r="Z391" i="15"/>
  <c r="Z371" i="15"/>
  <c r="Z297" i="15"/>
  <c r="Z170" i="15"/>
  <c r="Z132" i="15"/>
  <c r="Z106" i="15"/>
  <c r="Z313" i="15"/>
  <c r="Z751" i="15"/>
  <c r="Z673" i="15"/>
  <c r="Z464" i="15"/>
  <c r="Z302" i="15"/>
  <c r="Z353" i="15"/>
  <c r="Z984" i="15"/>
  <c r="Z857" i="15"/>
  <c r="Z820" i="15"/>
  <c r="Z517" i="15"/>
  <c r="Z504" i="15"/>
  <c r="Z124" i="15"/>
  <c r="Z92" i="15"/>
  <c r="Z60" i="15"/>
  <c r="Z28" i="15"/>
  <c r="Z332" i="15"/>
  <c r="Z812" i="15"/>
  <c r="Z708" i="15"/>
  <c r="Z213" i="15"/>
  <c r="Z142" i="15"/>
  <c r="Z618" i="15"/>
  <c r="Z475" i="15"/>
  <c r="Z89" i="15"/>
  <c r="Z452" i="15"/>
  <c r="Z236" i="15"/>
  <c r="Z129" i="15"/>
  <c r="Z65" i="15"/>
  <c r="Z500" i="15"/>
  <c r="Z926" i="15"/>
  <c r="Z887" i="15"/>
  <c r="Z651" i="15"/>
  <c r="Z636" i="15"/>
  <c r="Z885" i="15"/>
  <c r="Z847" i="15"/>
  <c r="Z787" i="15"/>
  <c r="Z624" i="15"/>
  <c r="Z480" i="15"/>
  <c r="Z379" i="15"/>
  <c r="Z244" i="15"/>
  <c r="Z211" i="15"/>
  <c r="Z178" i="15"/>
  <c r="Z126" i="15"/>
  <c r="Z653" i="15"/>
  <c r="Z512" i="15"/>
  <c r="Z472" i="15"/>
  <c r="Z425" i="15"/>
  <c r="Z411" i="15"/>
  <c r="Z222" i="15"/>
  <c r="Z4" i="15"/>
  <c r="Z587" i="15"/>
  <c r="Z488" i="15"/>
  <c r="Z153" i="15"/>
  <c r="Z964" i="15"/>
  <c r="Z792" i="15"/>
  <c r="Z699" i="15"/>
  <c r="Z631" i="15"/>
  <c r="Z501" i="15"/>
  <c r="Z737" i="15"/>
  <c r="Z416" i="15"/>
  <c r="Z200" i="15"/>
  <c r="Z400" i="15"/>
  <c r="Z225" i="15"/>
  <c r="Z969" i="15"/>
  <c r="Z789" i="15"/>
  <c r="Z769" i="15"/>
  <c r="Z52" i="15"/>
  <c r="Z468" i="15"/>
  <c r="Z356" i="15"/>
  <c r="Z161" i="15"/>
  <c r="Z997" i="15"/>
  <c r="Z845" i="15"/>
  <c r="Z762" i="15"/>
  <c r="Z982" i="15"/>
  <c r="Z722" i="15"/>
  <c r="Z975" i="15"/>
  <c r="Z748" i="15"/>
  <c r="Z37" i="15"/>
  <c r="Z5" i="15"/>
  <c r="Z801" i="15"/>
  <c r="Z317" i="15"/>
  <c r="Z24" i="15"/>
  <c r="Z42" i="15"/>
  <c r="Z437" i="15"/>
  <c r="Z201" i="15"/>
  <c r="Z34" i="15"/>
  <c r="Z469" i="15"/>
  <c r="Z104" i="15"/>
  <c r="Z401" i="15"/>
  <c r="Z367" i="15"/>
  <c r="Z167" i="15"/>
  <c r="Z45" i="15"/>
  <c r="Z584" i="15"/>
  <c r="Z540" i="15"/>
  <c r="Z723" i="15"/>
  <c r="Z872" i="15"/>
  <c r="Z312" i="15"/>
  <c r="Z486" i="15"/>
  <c r="Z459" i="15"/>
  <c r="Z419" i="15"/>
  <c r="Z398" i="15"/>
  <c r="Z219" i="15"/>
  <c r="Z632" i="15"/>
  <c r="Z940" i="15"/>
  <c r="Z977" i="15"/>
  <c r="Z625" i="15"/>
  <c r="Z810" i="15"/>
  <c r="Z660" i="15"/>
  <c r="Z670" i="15"/>
  <c r="Z659" i="15"/>
  <c r="Z526" i="15"/>
  <c r="Z555" i="15"/>
  <c r="Z430" i="15"/>
  <c r="Z849" i="15"/>
  <c r="Z423" i="15"/>
  <c r="Z335" i="15"/>
  <c r="Z85" i="15"/>
  <c r="Z53" i="15"/>
  <c r="Z115" i="15"/>
  <c r="Z657" i="15"/>
  <c r="Z462" i="15"/>
  <c r="Z267" i="15"/>
  <c r="Z755" i="15"/>
  <c r="Z482" i="15"/>
  <c r="Z414" i="15"/>
  <c r="Z186" i="15"/>
  <c r="Z103" i="15"/>
  <c r="Z516" i="15"/>
  <c r="Z566" i="15"/>
  <c r="Z713" i="15"/>
  <c r="Z965" i="15"/>
  <c r="Z767" i="15"/>
  <c r="Z746" i="15"/>
  <c r="Z642" i="15"/>
  <c r="Z895" i="15"/>
  <c r="Z958" i="15"/>
  <c r="Z939" i="15"/>
  <c r="Z894" i="15"/>
  <c r="Z778" i="15"/>
  <c r="Z641" i="15"/>
  <c r="Z981" i="15"/>
  <c r="Z899" i="15"/>
  <c r="Z898" i="15"/>
  <c r="Z879" i="15"/>
  <c r="Z640" i="15"/>
  <c r="Z910" i="15"/>
  <c r="Z487" i="15"/>
  <c r="Z467" i="15"/>
  <c r="Z284" i="15"/>
  <c r="Z251" i="15"/>
  <c r="Z159" i="15"/>
  <c r="Z127" i="15"/>
  <c r="Z108" i="15"/>
  <c r="Z95" i="15"/>
  <c r="Z63" i="15"/>
  <c r="Z392" i="15"/>
  <c r="Z345" i="15"/>
  <c r="Z311" i="15"/>
  <c r="Z217" i="15"/>
  <c r="Z203" i="15"/>
  <c r="Z837" i="15"/>
  <c r="Z667" i="15"/>
  <c r="Z635" i="15"/>
  <c r="Z519" i="15"/>
  <c r="Z431" i="15"/>
  <c r="Z418" i="15"/>
  <c r="Z357" i="15"/>
  <c r="Z138" i="15"/>
  <c r="Z10" i="15"/>
  <c r="Z840" i="15"/>
  <c r="Z558" i="15"/>
  <c r="Z972" i="15"/>
  <c r="Z731" i="15"/>
  <c r="Z597" i="15"/>
  <c r="Z553" i="15"/>
  <c r="Z474" i="15"/>
  <c r="Z373" i="15"/>
  <c r="Z897" i="15"/>
  <c r="Z865" i="15"/>
  <c r="Z744" i="15"/>
  <c r="Z693" i="15"/>
  <c r="Z503" i="15"/>
  <c r="Z160" i="15"/>
  <c r="Z51" i="15"/>
  <c r="Z948" i="15"/>
  <c r="Z776" i="15"/>
  <c r="Z721" i="15"/>
  <c r="Z565" i="15"/>
  <c r="Z529" i="15"/>
  <c r="Z461" i="15"/>
  <c r="Z273" i="15"/>
  <c r="Z154" i="15"/>
  <c r="Z39" i="15"/>
  <c r="Z128" i="15"/>
  <c r="Z551" i="15"/>
  <c r="Z378" i="15"/>
  <c r="Z276" i="15"/>
  <c r="Z444" i="15"/>
  <c r="Z571" i="15"/>
  <c r="Z13" i="15"/>
  <c r="Z141" i="15"/>
  <c r="Z125" i="15"/>
  <c r="Z978" i="15"/>
  <c r="Z818" i="15"/>
  <c r="Z875" i="15"/>
  <c r="Z706" i="15"/>
  <c r="Z690" i="15"/>
  <c r="Z989" i="15"/>
  <c r="Z662" i="15"/>
  <c r="Z656" i="15"/>
  <c r="Z630" i="15"/>
  <c r="Z671" i="15"/>
  <c r="Z650" i="15"/>
  <c r="Z763" i="15"/>
  <c r="Z534" i="15"/>
  <c r="Z521" i="15"/>
  <c r="Z271" i="15"/>
  <c r="Z172" i="15"/>
  <c r="Z147" i="15"/>
  <c r="Z773" i="15"/>
  <c r="Z623" i="15"/>
  <c r="Z585" i="15"/>
  <c r="Z556" i="15"/>
  <c r="Z533" i="15"/>
  <c r="Z445" i="15"/>
  <c r="Z145" i="15"/>
  <c r="Z81" i="15"/>
  <c r="Z17" i="15"/>
  <c r="Z185" i="15"/>
  <c r="Z562" i="15"/>
  <c r="Z478" i="15"/>
  <c r="Z229" i="15"/>
  <c r="Z505" i="15"/>
  <c r="Z491" i="15"/>
  <c r="Z383" i="15"/>
  <c r="Z336" i="15"/>
  <c r="Z322" i="15"/>
  <c r="Z483" i="15"/>
  <c r="Z495" i="15"/>
  <c r="Z58" i="15"/>
  <c r="Z137" i="15"/>
  <c r="Z73" i="15"/>
  <c r="Z428" i="15"/>
  <c r="Z532" i="15"/>
  <c r="Z324" i="15"/>
  <c r="Z844" i="15"/>
  <c r="Z968" i="15"/>
  <c r="Z890" i="15"/>
  <c r="Z305" i="15"/>
  <c r="Z389" i="15"/>
  <c r="Z949" i="15"/>
  <c r="Z915" i="15"/>
  <c r="Z883" i="15"/>
  <c r="Z730" i="15"/>
  <c r="Z620" i="15"/>
  <c r="Z951" i="15"/>
  <c r="Z861" i="15"/>
  <c r="Z843" i="15"/>
  <c r="Z771" i="15"/>
  <c r="Z710" i="15"/>
  <c r="Z794" i="15"/>
  <c r="Z987" i="15"/>
  <c r="Z917" i="15"/>
  <c r="Z809" i="15"/>
  <c r="Z704" i="15"/>
  <c r="Z993" i="15"/>
  <c r="Z936" i="15"/>
  <c r="Z814" i="15"/>
  <c r="Z720" i="15"/>
  <c r="Z780" i="15"/>
  <c r="Z372" i="15"/>
  <c r="Z339" i="15"/>
  <c r="Z231" i="15"/>
  <c r="Z304" i="15"/>
  <c r="Z264" i="15"/>
  <c r="Z250" i="15"/>
  <c r="Z218" i="15"/>
  <c r="Z121" i="15"/>
  <c r="Z959" i="15"/>
  <c r="Z974" i="15"/>
  <c r="Z834" i="15"/>
  <c r="Z791" i="15"/>
  <c r="Z593" i="15"/>
  <c r="Z901" i="15"/>
  <c r="Z863" i="15"/>
  <c r="Z718" i="15"/>
  <c r="Z717" i="15"/>
  <c r="Z906" i="15"/>
  <c r="Z783" i="15"/>
  <c r="Z678" i="15"/>
  <c r="Z619" i="15"/>
  <c r="Z956" i="15"/>
  <c r="Z754" i="15"/>
  <c r="Z853" i="15"/>
  <c r="Z655" i="15"/>
  <c r="Z903" i="15"/>
  <c r="Z802" i="15"/>
  <c r="Z318" i="15"/>
  <c r="Z146" i="15"/>
  <c r="Z31" i="15"/>
  <c r="Z535" i="15"/>
  <c r="Z279" i="15"/>
  <c r="Z88" i="15"/>
  <c r="Z290" i="15"/>
  <c r="Z841" i="15"/>
  <c r="Z793" i="15"/>
  <c r="Z726" i="15"/>
  <c r="Z665" i="15"/>
  <c r="Z608" i="15"/>
  <c r="Z614" i="15"/>
  <c r="Z994" i="15"/>
  <c r="Z962" i="15"/>
  <c r="Z851" i="15"/>
  <c r="Z740" i="15"/>
  <c r="Z850" i="15"/>
  <c r="Z745" i="15"/>
  <c r="Z907" i="15"/>
  <c r="Z777" i="15"/>
  <c r="Z716" i="15"/>
  <c r="Z931" i="15"/>
  <c r="Z804" i="15"/>
  <c r="Z803" i="15"/>
  <c r="Z782" i="15"/>
  <c r="Z764" i="15"/>
  <c r="Z986" i="15"/>
  <c r="Z923" i="15"/>
  <c r="Z830" i="15"/>
  <c r="Z736" i="15"/>
  <c r="Z666" i="15"/>
  <c r="Z600" i="15"/>
  <c r="Z932" i="15"/>
  <c r="Z683" i="15"/>
  <c r="Z643" i="15"/>
  <c r="Z569" i="15"/>
  <c r="Z298" i="15"/>
  <c r="Z114" i="15"/>
  <c r="Z760" i="15"/>
  <c r="Z466" i="15"/>
  <c r="Z230" i="15"/>
  <c r="Z190" i="15"/>
  <c r="Z43" i="15"/>
  <c r="Z11" i="15"/>
  <c r="Z515" i="15"/>
  <c r="Z350" i="15"/>
  <c r="Z163" i="15"/>
  <c r="Z946" i="15"/>
  <c r="Z947" i="15"/>
  <c r="Z817" i="15"/>
  <c r="Z701" i="15"/>
  <c r="Z750" i="15"/>
  <c r="Z626" i="15"/>
  <c r="Z893" i="15"/>
  <c r="Z855" i="15"/>
  <c r="Z689" i="15"/>
  <c r="Z963" i="15"/>
  <c r="Z867" i="15"/>
  <c r="Z759" i="15"/>
  <c r="Z613" i="15"/>
  <c r="Z930" i="15"/>
  <c r="Z866" i="15"/>
  <c r="Z742" i="15"/>
  <c r="Z942" i="15"/>
  <c r="Z909" i="15"/>
  <c r="Z774" i="15"/>
  <c r="Z412" i="15"/>
  <c r="Z265" i="15"/>
  <c r="Z76" i="15"/>
  <c r="Z821" i="15"/>
  <c r="Z377" i="15"/>
  <c r="Z215" i="15"/>
  <c r="Z684" i="15"/>
  <c r="Z828" i="15"/>
  <c r="Z245" i="15"/>
  <c r="Z827" i="15"/>
  <c r="Z523" i="15"/>
  <c r="Z891" i="15"/>
  <c r="Z985" i="15"/>
  <c r="Z846" i="15"/>
  <c r="Z681" i="15"/>
  <c r="Z661" i="15"/>
  <c r="Z616" i="15"/>
  <c r="Z493" i="15"/>
  <c r="Z359" i="15"/>
  <c r="Z19" i="15"/>
  <c r="Z916" i="15"/>
  <c r="Z892" i="15"/>
  <c r="Z860" i="15"/>
  <c r="Z432" i="15"/>
  <c r="Z385" i="15"/>
  <c r="Z338" i="15"/>
  <c r="Z277" i="15"/>
  <c r="Z499" i="15"/>
  <c r="Z465" i="15"/>
  <c r="Z330" i="15"/>
  <c r="Z256" i="15"/>
  <c r="Z216" i="15"/>
  <c r="Z151" i="15"/>
  <c r="Z74" i="15"/>
  <c r="Z36" i="15"/>
  <c r="Z599" i="15"/>
  <c r="Z407" i="15"/>
  <c r="Z25" i="15"/>
  <c r="Z836" i="15"/>
  <c r="Z182" i="15"/>
  <c r="Z150" i="15"/>
  <c r="Z112" i="15"/>
  <c r="Z86" i="15"/>
  <c r="Z48" i="15"/>
  <c r="Z581" i="15"/>
  <c r="Z299" i="15"/>
  <c r="Z905" i="15"/>
  <c r="Z470" i="15"/>
  <c r="Z443" i="15"/>
  <c r="Z382" i="15"/>
  <c r="Z348" i="15"/>
  <c r="Z275" i="15"/>
  <c r="Z214" i="15"/>
  <c r="Z181" i="15"/>
  <c r="Z130" i="15"/>
  <c r="Z57" i="15"/>
  <c r="Z537" i="15"/>
  <c r="Z442" i="15"/>
  <c r="Z381" i="15"/>
  <c r="Z341" i="15"/>
  <c r="Z240" i="15"/>
  <c r="Z174" i="15"/>
  <c r="Z72" i="15"/>
  <c r="Z272" i="15"/>
  <c r="Z226" i="15"/>
  <c r="Z148" i="15"/>
  <c r="Z84" i="15"/>
  <c r="Z7" i="15"/>
  <c r="Z494" i="15"/>
  <c r="Z179" i="15"/>
  <c r="Z572" i="15"/>
  <c r="Z173" i="15"/>
  <c r="Z458" i="15"/>
  <c r="Z552" i="15"/>
  <c r="Z594" i="15"/>
  <c r="Z797" i="15"/>
  <c r="Z728" i="15"/>
  <c r="Z692" i="15"/>
  <c r="Z548" i="15"/>
  <c r="Z448" i="15"/>
  <c r="Z320" i="15"/>
  <c r="Z394" i="15"/>
  <c r="Z260" i="15"/>
  <c r="Z282" i="15"/>
  <c r="Z77" i="15"/>
  <c r="Z492" i="15"/>
  <c r="Z559" i="15"/>
  <c r="Z380" i="15"/>
  <c r="Z12" i="15"/>
  <c r="Z725" i="15"/>
  <c r="Z506" i="15"/>
  <c r="Z158" i="15"/>
  <c r="Z518" i="15"/>
  <c r="Z390" i="15"/>
  <c r="Z497" i="15"/>
  <c r="Z241" i="15"/>
  <c r="Z149" i="15"/>
  <c r="Z117" i="15"/>
  <c r="Z691" i="15"/>
  <c r="Z306" i="15"/>
  <c r="Z168" i="15"/>
  <c r="Z91" i="15"/>
  <c r="Z508" i="15"/>
  <c r="Z426" i="15"/>
  <c r="Z393" i="15"/>
  <c r="Z352" i="15"/>
  <c r="Z237" i="15"/>
  <c r="Z191" i="15"/>
  <c r="Z140" i="15"/>
  <c r="Z101" i="15"/>
  <c r="Z69" i="15"/>
  <c r="Z18" i="15"/>
  <c r="Z733" i="15"/>
  <c r="Z592" i="15"/>
  <c r="Z568" i="15"/>
  <c r="Z513" i="15"/>
  <c r="Z223" i="15"/>
  <c r="Z197" i="15"/>
  <c r="Z152" i="15"/>
  <c r="Z94" i="15"/>
  <c r="Z62" i="15"/>
  <c r="Z292" i="15"/>
  <c r="Z166" i="15"/>
  <c r="Z732" i="15"/>
  <c r="Z283" i="15"/>
  <c r="Z360" i="15"/>
  <c r="Z703" i="15"/>
  <c r="Z628" i="15"/>
  <c r="Z544" i="15"/>
  <c r="Z471" i="15"/>
  <c r="Z370" i="15"/>
  <c r="Z289" i="15"/>
  <c r="Z144" i="15"/>
  <c r="Z67" i="15"/>
  <c r="Z22" i="15"/>
  <c r="Z835" i="15"/>
  <c r="Z709" i="15"/>
  <c r="Z510" i="15"/>
  <c r="Z376" i="15"/>
  <c r="Z342" i="15"/>
  <c r="Z254" i="15"/>
  <c r="Z819" i="15"/>
  <c r="Z664" i="15"/>
  <c r="Z601" i="15"/>
  <c r="Z530" i="15"/>
  <c r="Z509" i="15"/>
  <c r="Z422" i="15"/>
  <c r="Z375" i="15"/>
  <c r="Z123" i="15"/>
  <c r="Z59" i="15"/>
  <c r="Z605" i="15"/>
  <c r="Z979" i="15"/>
  <c r="Z858" i="15"/>
  <c r="Z675" i="15"/>
  <c r="Z924" i="15"/>
  <c r="Z669" i="15"/>
  <c r="Z557" i="15"/>
  <c r="Z527" i="15"/>
  <c r="Z507" i="15"/>
  <c r="Z406" i="15"/>
  <c r="Z413" i="15"/>
  <c r="Z83" i="15"/>
  <c r="Z884" i="15"/>
  <c r="Z852" i="15"/>
  <c r="Z473" i="15"/>
  <c r="Z439" i="15"/>
  <c r="Z358" i="15"/>
  <c r="Z331" i="15"/>
  <c r="Z545" i="15"/>
  <c r="Z438" i="15"/>
  <c r="Z397" i="15"/>
  <c r="Z310" i="15"/>
  <c r="Z243" i="15"/>
  <c r="Z209" i="15"/>
  <c r="Z87" i="15"/>
  <c r="Z796" i="15"/>
  <c r="Z134" i="15"/>
  <c r="Z929" i="15"/>
  <c r="Z451" i="15"/>
  <c r="Z323" i="15"/>
  <c r="Z221" i="15"/>
  <c r="Z611" i="15"/>
  <c r="Z427" i="15"/>
  <c r="Z204" i="15"/>
  <c r="Z889" i="15"/>
  <c r="Z589" i="15"/>
  <c r="Z550" i="15"/>
  <c r="Z476" i="15"/>
  <c r="Z450" i="15"/>
  <c r="Z403" i="15"/>
  <c r="Z315" i="15"/>
  <c r="Z188" i="15"/>
  <c r="Z143" i="15"/>
  <c r="Z21" i="15"/>
  <c r="Z274" i="15"/>
  <c r="Z247" i="15"/>
  <c r="Z40" i="15"/>
  <c r="Z319" i="15"/>
  <c r="Z542" i="15"/>
  <c r="Z489" i="15"/>
  <c r="Z233" i="15"/>
  <c r="Z180" i="15"/>
  <c r="Z90" i="15"/>
  <c r="Z71" i="15"/>
  <c r="Z20" i="15"/>
  <c r="Z238" i="15"/>
  <c r="Z9" i="15"/>
  <c r="Z157" i="15"/>
  <c r="Z93" i="15"/>
  <c r="Z570" i="15"/>
  <c r="Z316" i="15"/>
  <c r="Z606" i="15"/>
  <c r="Z456" i="15"/>
  <c r="Z155" i="15"/>
  <c r="Z564" i="15"/>
  <c r="Z102" i="15"/>
  <c r="Z811" i="15"/>
  <c r="Z677" i="15"/>
  <c r="Z455" i="15"/>
  <c r="Z307" i="15"/>
  <c r="Z410" i="15"/>
  <c r="Z252" i="15"/>
  <c r="Z340" i="15"/>
  <c r="Z41" i="15"/>
  <c r="Z300" i="15"/>
  <c r="Z538" i="15"/>
  <c r="Z388" i="15"/>
  <c r="Z270" i="15"/>
  <c r="Z171" i="15"/>
  <c r="Z303" i="15"/>
  <c r="Z269" i="15"/>
  <c r="Z785" i="15"/>
  <c r="Z680" i="15"/>
  <c r="Z477" i="15"/>
  <c r="Z262" i="15"/>
  <c r="Z131" i="15"/>
  <c r="Z54" i="15"/>
  <c r="Z913" i="15"/>
  <c r="Z687" i="15"/>
  <c r="Z369" i="15"/>
  <c r="Z79" i="15"/>
  <c r="Z47" i="15"/>
  <c r="Z595" i="15"/>
  <c r="Z321" i="15"/>
  <c r="Z206" i="15"/>
  <c r="Z136" i="15"/>
  <c r="Z604" i="15"/>
  <c r="Z327" i="15"/>
  <c r="Z326" i="15"/>
  <c r="Z109" i="15"/>
  <c r="Z29" i="15"/>
  <c r="C7" i="11" l="1"/>
  <c r="C8" i="11"/>
  <c r="C9" i="11"/>
  <c r="C10" i="11"/>
  <c r="C11" i="11"/>
  <c r="C12" i="11"/>
  <c r="C13" i="11"/>
  <c r="C14" i="11"/>
  <c r="C15" i="11"/>
  <c r="C16" i="11"/>
  <c r="C17" i="11"/>
  <c r="C18" i="11"/>
  <c r="C19" i="11"/>
  <c r="F13" i="14"/>
  <c r="G26" i="15"/>
  <c r="H26" i="15" s="1"/>
  <c r="G25" i="15"/>
  <c r="H25" i="15" s="1"/>
  <c r="G24" i="15"/>
  <c r="H24" i="15" s="1"/>
  <c r="G23" i="15"/>
  <c r="H23" i="15" s="1"/>
  <c r="G22" i="15"/>
  <c r="H22" i="15" s="1"/>
  <c r="G21" i="15"/>
  <c r="H21" i="15" s="1"/>
  <c r="G20" i="15"/>
  <c r="H20" i="15" s="1"/>
  <c r="G19" i="15"/>
  <c r="H19" i="15" s="1"/>
  <c r="G18" i="15"/>
  <c r="H18" i="15" s="1"/>
  <c r="G17" i="15"/>
  <c r="H17" i="15" s="1"/>
  <c r="G16" i="15"/>
  <c r="H16" i="15" s="1"/>
  <c r="G15" i="15"/>
  <c r="H15" i="15" s="1"/>
  <c r="G14" i="15"/>
  <c r="H14" i="15" s="1"/>
  <c r="W998" i="15"/>
  <c r="W997" i="15"/>
  <c r="W996" i="15"/>
  <c r="W995" i="15"/>
  <c r="W994" i="15"/>
  <c r="W993" i="15"/>
  <c r="W992" i="15"/>
  <c r="W991" i="15"/>
  <c r="W990" i="15"/>
  <c r="W989" i="15"/>
  <c r="W988" i="15"/>
  <c r="W987" i="15"/>
  <c r="W986" i="15"/>
  <c r="W985" i="15"/>
  <c r="W984" i="15"/>
  <c r="W983" i="15"/>
  <c r="W982" i="15"/>
  <c r="W981" i="15"/>
  <c r="W980" i="15"/>
  <c r="W979" i="15"/>
  <c r="W978" i="15"/>
  <c r="W977" i="15"/>
  <c r="W976" i="15"/>
  <c r="W975" i="15"/>
  <c r="W974" i="15"/>
  <c r="W973" i="15"/>
  <c r="W972" i="15"/>
  <c r="W971" i="15"/>
  <c r="W970" i="15"/>
  <c r="W969" i="15"/>
  <c r="W968" i="15"/>
  <c r="W967" i="15"/>
  <c r="W966" i="15"/>
  <c r="W965" i="15"/>
  <c r="W964" i="15"/>
  <c r="W963" i="15"/>
  <c r="W962" i="15"/>
  <c r="W961" i="15"/>
  <c r="W960" i="15"/>
  <c r="W959" i="15"/>
  <c r="W958" i="15"/>
  <c r="W957" i="15"/>
  <c r="W956" i="15"/>
  <c r="W955" i="15"/>
  <c r="W954" i="15"/>
  <c r="W953" i="15"/>
  <c r="W952" i="15"/>
  <c r="W951" i="15"/>
  <c r="W950" i="15"/>
  <c r="W949" i="15"/>
  <c r="W948" i="15"/>
  <c r="W947" i="15"/>
  <c r="W946" i="15"/>
  <c r="W945" i="15"/>
  <c r="W944" i="15"/>
  <c r="W943" i="15"/>
  <c r="W942" i="15"/>
  <c r="W941" i="15"/>
  <c r="W940" i="15"/>
  <c r="W939" i="15"/>
  <c r="W938" i="15"/>
  <c r="W937" i="15"/>
  <c r="W936" i="15"/>
  <c r="W935" i="15"/>
  <c r="W934" i="15"/>
  <c r="W933" i="15"/>
  <c r="W932" i="15"/>
  <c r="W931" i="15"/>
  <c r="W930" i="15"/>
  <c r="W929" i="15"/>
  <c r="W928" i="15"/>
  <c r="W927" i="15"/>
  <c r="W926" i="15"/>
  <c r="W925" i="15"/>
  <c r="W924" i="15"/>
  <c r="W923" i="15"/>
  <c r="W922" i="15"/>
  <c r="W921" i="15"/>
  <c r="W920" i="15"/>
  <c r="W919" i="15"/>
  <c r="W918" i="15"/>
  <c r="W917" i="15"/>
  <c r="W916" i="15"/>
  <c r="W915" i="15"/>
  <c r="W914" i="15"/>
  <c r="W913" i="15"/>
  <c r="W912" i="15"/>
  <c r="W911" i="15"/>
  <c r="W910" i="15"/>
  <c r="W909" i="15"/>
  <c r="W908" i="15"/>
  <c r="W907" i="15"/>
  <c r="W906" i="15"/>
  <c r="W905" i="15"/>
  <c r="W904" i="15"/>
  <c r="W903" i="15"/>
  <c r="W902" i="15"/>
  <c r="W901" i="15"/>
  <c r="W900" i="15"/>
  <c r="W899" i="15"/>
  <c r="W898" i="15"/>
  <c r="W897" i="15"/>
  <c r="W896" i="15"/>
  <c r="W895" i="15"/>
  <c r="W894" i="15"/>
  <c r="W893" i="15"/>
  <c r="W892" i="15"/>
  <c r="W891" i="15"/>
  <c r="W890" i="15"/>
  <c r="W889" i="15"/>
  <c r="W888" i="15"/>
  <c r="W887" i="15"/>
  <c r="W886" i="15"/>
  <c r="W885" i="15"/>
  <c r="W884" i="15"/>
  <c r="W883" i="15"/>
  <c r="W882" i="15"/>
  <c r="W881" i="15"/>
  <c r="W880" i="15"/>
  <c r="W879" i="15"/>
  <c r="W878" i="15"/>
  <c r="W877" i="15"/>
  <c r="W876" i="15"/>
  <c r="W875" i="15"/>
  <c r="W874" i="15"/>
  <c r="W873" i="15"/>
  <c r="W872" i="15"/>
  <c r="W871" i="15"/>
  <c r="W870" i="15"/>
  <c r="W869" i="15"/>
  <c r="W868" i="15"/>
  <c r="W867" i="15"/>
  <c r="W866" i="15"/>
  <c r="W865" i="15"/>
  <c r="W864" i="15"/>
  <c r="W863" i="15"/>
  <c r="W862" i="15"/>
  <c r="W861" i="15"/>
  <c r="W860" i="15"/>
  <c r="W859" i="15"/>
  <c r="W858" i="15"/>
  <c r="W857" i="15"/>
  <c r="W856" i="15"/>
  <c r="W855" i="15"/>
  <c r="W854" i="15"/>
  <c r="W853" i="15"/>
  <c r="W852" i="15"/>
  <c r="W851" i="15"/>
  <c r="W850" i="15"/>
  <c r="W849" i="15"/>
  <c r="W848" i="15"/>
  <c r="W847" i="15"/>
  <c r="W846" i="15"/>
  <c r="W845" i="15"/>
  <c r="W844" i="15"/>
  <c r="W843" i="15"/>
  <c r="W842" i="15"/>
  <c r="W841" i="15"/>
  <c r="W840" i="15"/>
  <c r="W839" i="15"/>
  <c r="W838" i="15"/>
  <c r="W837" i="15"/>
  <c r="W836" i="15"/>
  <c r="W835" i="15"/>
  <c r="W834" i="15"/>
  <c r="W833" i="15"/>
  <c r="W832" i="15"/>
  <c r="W831" i="15"/>
  <c r="W830" i="15"/>
  <c r="W829" i="15"/>
  <c r="W828" i="15"/>
  <c r="W827" i="15"/>
  <c r="W826" i="15"/>
  <c r="W825" i="15"/>
  <c r="W824" i="15"/>
  <c r="W823" i="15"/>
  <c r="W822" i="15"/>
  <c r="W821" i="15"/>
  <c r="W820" i="15"/>
  <c r="W819" i="15"/>
  <c r="W818" i="15"/>
  <c r="W817" i="15"/>
  <c r="W816" i="15"/>
  <c r="W815" i="15"/>
  <c r="W814" i="15"/>
  <c r="W813" i="15"/>
  <c r="W812" i="15"/>
  <c r="W811" i="15"/>
  <c r="W810" i="15"/>
  <c r="W809" i="15"/>
  <c r="W808" i="15"/>
  <c r="W807" i="15"/>
  <c r="W806" i="15"/>
  <c r="W805" i="15"/>
  <c r="W804" i="15"/>
  <c r="W803" i="15"/>
  <c r="W802" i="15"/>
  <c r="W801" i="15"/>
  <c r="W800" i="15"/>
  <c r="W799" i="15"/>
  <c r="W798" i="15"/>
  <c r="W797" i="15"/>
  <c r="W796" i="15"/>
  <c r="W795" i="15"/>
  <c r="W794" i="15"/>
  <c r="W793" i="15"/>
  <c r="W792" i="15"/>
  <c r="W791" i="15"/>
  <c r="W790" i="15"/>
  <c r="W789" i="15"/>
  <c r="W788" i="15"/>
  <c r="W787" i="15"/>
  <c r="W786" i="15"/>
  <c r="W785" i="15"/>
  <c r="W784" i="15"/>
  <c r="W783" i="15"/>
  <c r="W782" i="15"/>
  <c r="W781" i="15"/>
  <c r="W780" i="15"/>
  <c r="W779" i="15"/>
  <c r="W778" i="15"/>
  <c r="W777" i="15"/>
  <c r="W776" i="15"/>
  <c r="W775" i="15"/>
  <c r="W774" i="15"/>
  <c r="W773" i="15"/>
  <c r="W772" i="15"/>
  <c r="W771" i="15"/>
  <c r="W770" i="15"/>
  <c r="W769" i="15"/>
  <c r="W768" i="15"/>
  <c r="W767" i="15"/>
  <c r="W766" i="15"/>
  <c r="W765" i="15"/>
  <c r="W764" i="15"/>
  <c r="W763" i="15"/>
  <c r="W762" i="15"/>
  <c r="W761" i="15"/>
  <c r="W760" i="15"/>
  <c r="W759" i="15"/>
  <c r="W758" i="15"/>
  <c r="W757" i="15"/>
  <c r="W756" i="15"/>
  <c r="W755" i="15"/>
  <c r="W754" i="15"/>
  <c r="W753" i="15"/>
  <c r="W752" i="15"/>
  <c r="W751" i="15"/>
  <c r="W750" i="15"/>
  <c r="W749" i="15"/>
  <c r="W748" i="15"/>
  <c r="W747" i="15"/>
  <c r="W746" i="15"/>
  <c r="W745" i="15"/>
  <c r="W744" i="15"/>
  <c r="W743" i="15"/>
  <c r="W742" i="15"/>
  <c r="W741" i="15"/>
  <c r="W740" i="15"/>
  <c r="W739" i="15"/>
  <c r="W738" i="15"/>
  <c r="W737" i="15"/>
  <c r="W736" i="15"/>
  <c r="W735" i="15"/>
  <c r="W734" i="15"/>
  <c r="W733" i="15"/>
  <c r="W732" i="15"/>
  <c r="W731" i="15"/>
  <c r="W730" i="15"/>
  <c r="W729" i="15"/>
  <c r="W728" i="15"/>
  <c r="W727" i="15"/>
  <c r="W726" i="15"/>
  <c r="W725" i="15"/>
  <c r="W724" i="15"/>
  <c r="W723" i="15"/>
  <c r="W722" i="15"/>
  <c r="W721" i="15"/>
  <c r="W720" i="15"/>
  <c r="W719" i="15"/>
  <c r="W718" i="15"/>
  <c r="W717" i="15"/>
  <c r="W716" i="15"/>
  <c r="W715" i="15"/>
  <c r="W714" i="15"/>
  <c r="W713" i="15"/>
  <c r="W712" i="15"/>
  <c r="W711" i="15"/>
  <c r="W710" i="15"/>
  <c r="W709" i="15"/>
  <c r="W708" i="15"/>
  <c r="W707" i="15"/>
  <c r="W706" i="15"/>
  <c r="W705" i="15"/>
  <c r="W704" i="15"/>
  <c r="W703" i="15"/>
  <c r="W702" i="15"/>
  <c r="W701" i="15"/>
  <c r="W700" i="15"/>
  <c r="W699" i="15"/>
  <c r="W698" i="15"/>
  <c r="W697" i="15"/>
  <c r="W696" i="15"/>
  <c r="W695" i="15"/>
  <c r="W694" i="15"/>
  <c r="W693" i="15"/>
  <c r="W692" i="15"/>
  <c r="W691" i="15"/>
  <c r="W690" i="15"/>
  <c r="W689" i="15"/>
  <c r="W688" i="15"/>
  <c r="W687" i="15"/>
  <c r="W686" i="15"/>
  <c r="W685" i="15"/>
  <c r="W684" i="15"/>
  <c r="W683" i="15"/>
  <c r="W682" i="15"/>
  <c r="W681" i="15"/>
  <c r="W680" i="15"/>
  <c r="W679" i="15"/>
  <c r="W678" i="15"/>
  <c r="W677" i="15"/>
  <c r="W676" i="15"/>
  <c r="W675" i="15"/>
  <c r="W674" i="15"/>
  <c r="W673" i="15"/>
  <c r="W672" i="15"/>
  <c r="W671" i="15"/>
  <c r="W670" i="15"/>
  <c r="W669" i="15"/>
  <c r="W668" i="15"/>
  <c r="W667" i="15"/>
  <c r="W666" i="15"/>
  <c r="W665" i="15"/>
  <c r="W664" i="15"/>
  <c r="W663" i="15"/>
  <c r="W662" i="15"/>
  <c r="W661" i="15"/>
  <c r="W660" i="15"/>
  <c r="W659" i="15"/>
  <c r="W658" i="15"/>
  <c r="W657" i="15"/>
  <c r="W656" i="15"/>
  <c r="W655" i="15"/>
  <c r="W654" i="15"/>
  <c r="W653" i="15"/>
  <c r="W652" i="15"/>
  <c r="W651" i="15"/>
  <c r="W650" i="15"/>
  <c r="W649" i="15"/>
  <c r="W648" i="15"/>
  <c r="W647" i="15"/>
  <c r="W646" i="15"/>
  <c r="W645" i="15"/>
  <c r="W644" i="15"/>
  <c r="W643" i="15"/>
  <c r="W642" i="15"/>
  <c r="W641" i="15"/>
  <c r="W640" i="15"/>
  <c r="W639" i="15"/>
  <c r="W638" i="15"/>
  <c r="W637" i="15"/>
  <c r="W636" i="15"/>
  <c r="W635" i="15"/>
  <c r="W634" i="15"/>
  <c r="W633" i="15"/>
  <c r="W632" i="15"/>
  <c r="W631" i="15"/>
  <c r="W630" i="15"/>
  <c r="W629" i="15"/>
  <c r="W628" i="15"/>
  <c r="W627" i="15"/>
  <c r="W626" i="15"/>
  <c r="W625" i="15"/>
  <c r="W624" i="15"/>
  <c r="W623" i="15"/>
  <c r="W622" i="15"/>
  <c r="W621" i="15"/>
  <c r="W620" i="15"/>
  <c r="W619" i="15"/>
  <c r="W618" i="15"/>
  <c r="W617" i="15"/>
  <c r="W616" i="15"/>
  <c r="W615" i="15"/>
  <c r="W614" i="15"/>
  <c r="W613" i="15"/>
  <c r="W612" i="15"/>
  <c r="W611" i="15"/>
  <c r="W610" i="15"/>
  <c r="W609" i="15"/>
  <c r="W608" i="15"/>
  <c r="W607" i="15"/>
  <c r="W606" i="15"/>
  <c r="W605" i="15"/>
  <c r="W604" i="15"/>
  <c r="W603" i="15"/>
  <c r="W602" i="15"/>
  <c r="W601" i="15"/>
  <c r="W600" i="15"/>
  <c r="W599" i="15"/>
  <c r="W598" i="15"/>
  <c r="W597" i="15"/>
  <c r="W596" i="15"/>
  <c r="W595" i="15"/>
  <c r="W594" i="15"/>
  <c r="W593" i="15"/>
  <c r="W592" i="15"/>
  <c r="W591" i="15"/>
  <c r="W590" i="15"/>
  <c r="W589" i="15"/>
  <c r="W588" i="15"/>
  <c r="W587" i="15"/>
  <c r="W586" i="15"/>
  <c r="W585" i="15"/>
  <c r="W584" i="15"/>
  <c r="W583" i="15"/>
  <c r="W582" i="15"/>
  <c r="W581" i="15"/>
  <c r="W580" i="15"/>
  <c r="W579" i="15"/>
  <c r="W578" i="15"/>
  <c r="W577" i="15"/>
  <c r="W576" i="15"/>
  <c r="W575" i="15"/>
  <c r="W574" i="15"/>
  <c r="W573" i="15"/>
  <c r="W572" i="15"/>
  <c r="W571" i="15"/>
  <c r="W570" i="15"/>
  <c r="W569" i="15"/>
  <c r="W568" i="15"/>
  <c r="W567" i="15"/>
  <c r="W566" i="15"/>
  <c r="W565" i="15"/>
  <c r="W564" i="15"/>
  <c r="W563" i="15"/>
  <c r="W562" i="15"/>
  <c r="W561" i="15"/>
  <c r="W560" i="15"/>
  <c r="W559" i="15"/>
  <c r="W558" i="15"/>
  <c r="W557" i="15"/>
  <c r="W556" i="15"/>
  <c r="W555" i="15"/>
  <c r="W554" i="15"/>
  <c r="W553" i="15"/>
  <c r="W552" i="15"/>
  <c r="W551" i="15"/>
  <c r="W550" i="15"/>
  <c r="W549" i="15"/>
  <c r="W548" i="15"/>
  <c r="W547" i="15"/>
  <c r="W546" i="15"/>
  <c r="W545" i="15"/>
  <c r="W544" i="15"/>
  <c r="W543" i="15"/>
  <c r="W542" i="15"/>
  <c r="W541" i="15"/>
  <c r="W540" i="15"/>
  <c r="W539" i="15"/>
  <c r="W538" i="15"/>
  <c r="W537" i="15"/>
  <c r="W536" i="15"/>
  <c r="W535" i="15"/>
  <c r="W534" i="15"/>
  <c r="W533" i="15"/>
  <c r="W532" i="15"/>
  <c r="W531" i="15"/>
  <c r="W530" i="15"/>
  <c r="W529" i="15"/>
  <c r="W528" i="15"/>
  <c r="W527" i="15"/>
  <c r="W526" i="15"/>
  <c r="W525" i="15"/>
  <c r="W524" i="15"/>
  <c r="W523" i="15"/>
  <c r="W522" i="15"/>
  <c r="W521" i="15"/>
  <c r="W520" i="15"/>
  <c r="W519" i="15"/>
  <c r="W518" i="15"/>
  <c r="W517" i="15"/>
  <c r="W516" i="15"/>
  <c r="W515" i="15"/>
  <c r="W514" i="15"/>
  <c r="W513" i="15"/>
  <c r="W512" i="15"/>
  <c r="W511" i="15"/>
  <c r="W510" i="15"/>
  <c r="W509" i="15"/>
  <c r="W508" i="15"/>
  <c r="W507" i="15"/>
  <c r="W506" i="15"/>
  <c r="W505" i="15"/>
  <c r="W504" i="15"/>
  <c r="W503" i="15"/>
  <c r="W502" i="15"/>
  <c r="W501" i="15"/>
  <c r="W500" i="15"/>
  <c r="W499" i="15"/>
  <c r="W498" i="15"/>
  <c r="W497" i="15"/>
  <c r="W496" i="15"/>
  <c r="W495" i="15"/>
  <c r="W494" i="15"/>
  <c r="W493" i="15"/>
  <c r="W492" i="15"/>
  <c r="W491" i="15"/>
  <c r="W490" i="15"/>
  <c r="W489" i="15"/>
  <c r="W488" i="15"/>
  <c r="W487" i="15"/>
  <c r="W486" i="15"/>
  <c r="W485" i="15"/>
  <c r="W484" i="15"/>
  <c r="W483" i="15"/>
  <c r="W482" i="15"/>
  <c r="W481" i="15"/>
  <c r="W480" i="15"/>
  <c r="W479" i="15"/>
  <c r="W478" i="15"/>
  <c r="W477" i="15"/>
  <c r="W476" i="15"/>
  <c r="W475" i="15"/>
  <c r="W474" i="15"/>
  <c r="W473" i="15"/>
  <c r="W472" i="15"/>
  <c r="W471" i="15"/>
  <c r="W470" i="15"/>
  <c r="W469" i="15"/>
  <c r="W468" i="15"/>
  <c r="W467" i="15"/>
  <c r="W466" i="15"/>
  <c r="W465" i="15"/>
  <c r="W464" i="15"/>
  <c r="W463" i="15"/>
  <c r="W462" i="15"/>
  <c r="W461" i="15"/>
  <c r="W460" i="15"/>
  <c r="W459" i="15"/>
  <c r="W458" i="15"/>
  <c r="W457" i="15"/>
  <c r="W456" i="15"/>
  <c r="W455" i="15"/>
  <c r="W454" i="15"/>
  <c r="W453" i="15"/>
  <c r="W452" i="15"/>
  <c r="W451" i="15"/>
  <c r="W450" i="15"/>
  <c r="W449" i="15"/>
  <c r="W448" i="15"/>
  <c r="W447" i="15"/>
  <c r="W446" i="15"/>
  <c r="W445" i="15"/>
  <c r="W444" i="15"/>
  <c r="W443" i="15"/>
  <c r="W442" i="15"/>
  <c r="W441" i="15"/>
  <c r="W440" i="15"/>
  <c r="W439" i="15"/>
  <c r="W438" i="15"/>
  <c r="W437" i="15"/>
  <c r="W436" i="15"/>
  <c r="W435" i="15"/>
  <c r="W434" i="15"/>
  <c r="W433" i="15"/>
  <c r="W432" i="15"/>
  <c r="W431" i="15"/>
  <c r="W430" i="15"/>
  <c r="W429" i="15"/>
  <c r="W428" i="15"/>
  <c r="W427" i="15"/>
  <c r="W426" i="15"/>
  <c r="W425" i="15"/>
  <c r="W424" i="15"/>
  <c r="W423" i="15"/>
  <c r="W422" i="15"/>
  <c r="W421" i="15"/>
  <c r="W420" i="15"/>
  <c r="W419" i="15"/>
  <c r="W418" i="15"/>
  <c r="W417" i="15"/>
  <c r="W416" i="15"/>
  <c r="W415" i="15"/>
  <c r="W414" i="15"/>
  <c r="W413" i="15"/>
  <c r="W412" i="15"/>
  <c r="W411" i="15"/>
  <c r="W410" i="15"/>
  <c r="W409" i="15"/>
  <c r="W408" i="15"/>
  <c r="W407" i="15"/>
  <c r="W406" i="15"/>
  <c r="W405" i="15"/>
  <c r="W404" i="15"/>
  <c r="W403" i="15"/>
  <c r="W402" i="15"/>
  <c r="W401" i="15"/>
  <c r="W400" i="15"/>
  <c r="W399" i="15"/>
  <c r="W398" i="15"/>
  <c r="W397" i="15"/>
  <c r="W396" i="15"/>
  <c r="W395" i="15"/>
  <c r="W394" i="15"/>
  <c r="W393" i="15"/>
  <c r="W392" i="15"/>
  <c r="W391" i="15"/>
  <c r="W390" i="15"/>
  <c r="W389" i="15"/>
  <c r="W388" i="15"/>
  <c r="W387" i="15"/>
  <c r="W386" i="15"/>
  <c r="W385" i="15"/>
  <c r="W384" i="15"/>
  <c r="W383" i="15"/>
  <c r="W382" i="15"/>
  <c r="W381" i="15"/>
  <c r="W380" i="15"/>
  <c r="W379" i="15"/>
  <c r="W378" i="15"/>
  <c r="W377" i="15"/>
  <c r="W376" i="15"/>
  <c r="W375" i="15"/>
  <c r="W374" i="15"/>
  <c r="W373" i="15"/>
  <c r="W372" i="15"/>
  <c r="W371" i="15"/>
  <c r="W370" i="15"/>
  <c r="W369" i="15"/>
  <c r="W368" i="15"/>
  <c r="W367" i="15"/>
  <c r="W366" i="15"/>
  <c r="W365" i="15"/>
  <c r="W364" i="15"/>
  <c r="W363" i="15"/>
  <c r="W362" i="15"/>
  <c r="W361" i="15"/>
  <c r="W360" i="15"/>
  <c r="W359" i="15"/>
  <c r="W358" i="15"/>
  <c r="W357" i="15"/>
  <c r="W356" i="15"/>
  <c r="W355" i="15"/>
  <c r="W354" i="15"/>
  <c r="W353" i="15"/>
  <c r="W352" i="15"/>
  <c r="W351" i="15"/>
  <c r="W350" i="15"/>
  <c r="W349" i="15"/>
  <c r="W348" i="15"/>
  <c r="W347" i="15"/>
  <c r="W346" i="15"/>
  <c r="W345" i="15"/>
  <c r="W344" i="15"/>
  <c r="W343" i="15"/>
  <c r="W342" i="15"/>
  <c r="W341" i="15"/>
  <c r="W340" i="15"/>
  <c r="W339" i="15"/>
  <c r="W338" i="15"/>
  <c r="W337" i="15"/>
  <c r="W336" i="15"/>
  <c r="W335" i="15"/>
  <c r="W334" i="15"/>
  <c r="W333" i="15"/>
  <c r="W332" i="15"/>
  <c r="W331" i="15"/>
  <c r="W330" i="15"/>
  <c r="W329" i="15"/>
  <c r="W328" i="15"/>
  <c r="W327" i="15"/>
  <c r="W326" i="15"/>
  <c r="W325" i="15"/>
  <c r="W324" i="15"/>
  <c r="W323" i="15"/>
  <c r="W322" i="15"/>
  <c r="W321" i="15"/>
  <c r="W320" i="15"/>
  <c r="W319" i="15"/>
  <c r="W318" i="15"/>
  <c r="W317" i="15"/>
  <c r="W316" i="15"/>
  <c r="W315" i="15"/>
  <c r="W314" i="15"/>
  <c r="W313" i="15"/>
  <c r="W312" i="15"/>
  <c r="W311" i="15"/>
  <c r="W310" i="15"/>
  <c r="W309" i="15"/>
  <c r="W308" i="15"/>
  <c r="W307" i="15"/>
  <c r="W306" i="15"/>
  <c r="W305" i="15"/>
  <c r="W304" i="15"/>
  <c r="W303" i="15"/>
  <c r="W302" i="15"/>
  <c r="W301" i="15"/>
  <c r="W300" i="15"/>
  <c r="W299" i="15"/>
  <c r="W298" i="15"/>
  <c r="W297" i="15"/>
  <c r="W296" i="15"/>
  <c r="W295" i="15"/>
  <c r="W294" i="15"/>
  <c r="W293" i="15"/>
  <c r="W292" i="15"/>
  <c r="W291" i="15"/>
  <c r="W290" i="15"/>
  <c r="W289" i="15"/>
  <c r="W288" i="15"/>
  <c r="W287" i="15"/>
  <c r="W286" i="15"/>
  <c r="W285" i="15"/>
  <c r="W284" i="15"/>
  <c r="W283" i="15"/>
  <c r="W282" i="15"/>
  <c r="W281" i="15"/>
  <c r="W280" i="15"/>
  <c r="W279" i="15"/>
  <c r="W278" i="15"/>
  <c r="W277" i="15"/>
  <c r="W276" i="15"/>
  <c r="W275" i="15"/>
  <c r="W274" i="15"/>
  <c r="W273" i="15"/>
  <c r="W272" i="15"/>
  <c r="W271" i="15"/>
  <c r="W270" i="15"/>
  <c r="W269" i="15"/>
  <c r="W268" i="15"/>
  <c r="W267" i="15"/>
  <c r="W266" i="15"/>
  <c r="W265" i="15"/>
  <c r="W264" i="15"/>
  <c r="W263" i="15"/>
  <c r="W262" i="15"/>
  <c r="W261" i="15"/>
  <c r="W260" i="15"/>
  <c r="W259" i="15"/>
  <c r="W258" i="15"/>
  <c r="W257" i="15"/>
  <c r="W256" i="15"/>
  <c r="W255" i="15"/>
  <c r="W254" i="15"/>
  <c r="W253" i="15"/>
  <c r="W252" i="15"/>
  <c r="W251" i="15"/>
  <c r="W250" i="15"/>
  <c r="W249" i="15"/>
  <c r="W248" i="15"/>
  <c r="W247" i="15"/>
  <c r="W246" i="15"/>
  <c r="W245" i="15"/>
  <c r="W244" i="15"/>
  <c r="W243" i="15"/>
  <c r="W242" i="15"/>
  <c r="W241" i="15"/>
  <c r="W240" i="15"/>
  <c r="W239" i="15"/>
  <c r="W238" i="15"/>
  <c r="W237" i="15"/>
  <c r="W236" i="15"/>
  <c r="W235" i="15"/>
  <c r="W234" i="15"/>
  <c r="W233" i="15"/>
  <c r="W232" i="15"/>
  <c r="W231" i="15"/>
  <c r="W230" i="15"/>
  <c r="W229" i="15"/>
  <c r="W228" i="15"/>
  <c r="W227" i="15"/>
  <c r="W226" i="15"/>
  <c r="W225" i="15"/>
  <c r="W224" i="15"/>
  <c r="W223" i="15"/>
  <c r="W222" i="15"/>
  <c r="W221" i="15"/>
  <c r="W220" i="15"/>
  <c r="W219" i="15"/>
  <c r="W218" i="15"/>
  <c r="W217" i="15"/>
  <c r="W216" i="15"/>
  <c r="W215" i="15"/>
  <c r="W214" i="15"/>
  <c r="W213" i="15"/>
  <c r="W212" i="15"/>
  <c r="W211" i="15"/>
  <c r="W210" i="15"/>
  <c r="W209" i="15"/>
  <c r="W208" i="15"/>
  <c r="W207" i="15"/>
  <c r="W206" i="15"/>
  <c r="W205" i="15"/>
  <c r="W204" i="15"/>
  <c r="W203" i="15"/>
  <c r="W202" i="15"/>
  <c r="W201" i="15"/>
  <c r="W200" i="15"/>
  <c r="W199" i="15"/>
  <c r="W198" i="15"/>
  <c r="W197" i="15"/>
  <c r="W196" i="15"/>
  <c r="W195" i="15"/>
  <c r="W194" i="15"/>
  <c r="W193" i="15"/>
  <c r="W192" i="15"/>
  <c r="W191" i="15"/>
  <c r="W190" i="15"/>
  <c r="W189" i="15"/>
  <c r="W188" i="15"/>
  <c r="W187" i="15"/>
  <c r="W186" i="15"/>
  <c r="W185" i="15"/>
  <c r="W184" i="15"/>
  <c r="W183" i="15"/>
  <c r="W182" i="15"/>
  <c r="W181" i="15"/>
  <c r="W180" i="15"/>
  <c r="W179" i="15"/>
  <c r="W178" i="15"/>
  <c r="W177" i="15"/>
  <c r="W176" i="15"/>
  <c r="W175" i="15"/>
  <c r="W174" i="15"/>
  <c r="W173" i="15"/>
  <c r="W172" i="15"/>
  <c r="W171" i="15"/>
  <c r="W170" i="15"/>
  <c r="W169" i="15"/>
  <c r="W168" i="15"/>
  <c r="W167" i="15"/>
  <c r="W166" i="15"/>
  <c r="W165" i="15"/>
  <c r="W164" i="15"/>
  <c r="W163" i="15"/>
  <c r="W162" i="15"/>
  <c r="W161" i="15"/>
  <c r="W160" i="15"/>
  <c r="W159" i="15"/>
  <c r="W158" i="15"/>
  <c r="W157" i="15"/>
  <c r="W156" i="15"/>
  <c r="W155" i="15"/>
  <c r="W154" i="15"/>
  <c r="W153" i="15"/>
  <c r="W152" i="15"/>
  <c r="W151" i="15"/>
  <c r="W150" i="15"/>
  <c r="W149" i="15"/>
  <c r="W148" i="15"/>
  <c r="W147" i="15"/>
  <c r="W146" i="15"/>
  <c r="W145" i="15"/>
  <c r="W144" i="15"/>
  <c r="W143" i="15"/>
  <c r="W142" i="15"/>
  <c r="W141" i="15"/>
  <c r="W140" i="15"/>
  <c r="W139" i="15"/>
  <c r="W138" i="15"/>
  <c r="W137" i="15"/>
  <c r="W136" i="15"/>
  <c r="W135" i="15"/>
  <c r="W134" i="15"/>
  <c r="W133" i="15"/>
  <c r="W132" i="15"/>
  <c r="W131" i="15"/>
  <c r="W130" i="15"/>
  <c r="W129" i="15"/>
  <c r="W128" i="15"/>
  <c r="W127" i="15"/>
  <c r="W126" i="15"/>
  <c r="W125" i="15"/>
  <c r="W124" i="15"/>
  <c r="W123" i="15"/>
  <c r="W122" i="15"/>
  <c r="W121" i="15"/>
  <c r="W120" i="15"/>
  <c r="W119" i="15"/>
  <c r="W118" i="15"/>
  <c r="W117" i="15"/>
  <c r="W116" i="15"/>
  <c r="W115" i="15"/>
  <c r="W114" i="15"/>
  <c r="W113" i="15"/>
  <c r="W112" i="15"/>
  <c r="W111" i="15"/>
  <c r="W110" i="15"/>
  <c r="W109" i="15"/>
  <c r="W108" i="15"/>
  <c r="W107" i="15"/>
  <c r="W106" i="15"/>
  <c r="W105" i="15"/>
  <c r="W104" i="15"/>
  <c r="W103" i="15"/>
  <c r="W102" i="15"/>
  <c r="W101" i="15"/>
  <c r="W100" i="15"/>
  <c r="W99" i="15"/>
  <c r="W98" i="15"/>
  <c r="W97" i="15"/>
  <c r="W96" i="15"/>
  <c r="W95" i="15"/>
  <c r="W94" i="15"/>
  <c r="W93" i="15"/>
  <c r="W92" i="15"/>
  <c r="W91" i="15"/>
  <c r="W90" i="15"/>
  <c r="W89" i="15"/>
  <c r="W88" i="15"/>
  <c r="W87" i="15"/>
  <c r="W86" i="15"/>
  <c r="W85" i="15"/>
  <c r="W84" i="15"/>
  <c r="W83" i="15"/>
  <c r="W82" i="15"/>
  <c r="W81" i="15"/>
  <c r="W80" i="15"/>
  <c r="W79" i="15"/>
  <c r="W78" i="15"/>
  <c r="W77" i="15"/>
  <c r="W76" i="15"/>
  <c r="W75" i="15"/>
  <c r="W74" i="15"/>
  <c r="W73" i="15"/>
  <c r="W72" i="15"/>
  <c r="W71" i="15"/>
  <c r="W70" i="15"/>
  <c r="W69" i="15"/>
  <c r="W68" i="15"/>
  <c r="W67" i="15"/>
  <c r="W66" i="15"/>
  <c r="W65" i="15"/>
  <c r="W64" i="15"/>
  <c r="W63" i="15"/>
  <c r="W62" i="15"/>
  <c r="W61" i="15"/>
  <c r="W60" i="15"/>
  <c r="W59" i="15"/>
  <c r="W58" i="15"/>
  <c r="W57" i="15"/>
  <c r="W56" i="15"/>
  <c r="W55" i="15"/>
  <c r="W54" i="15"/>
  <c r="W53" i="15"/>
  <c r="W52" i="15"/>
  <c r="W51" i="15"/>
  <c r="W50" i="15"/>
  <c r="W49" i="15"/>
  <c r="W48" i="15"/>
  <c r="W47" i="15"/>
  <c r="W46" i="15"/>
  <c r="W45" i="15"/>
  <c r="W44" i="15"/>
  <c r="W43" i="15"/>
  <c r="W42" i="15"/>
  <c r="W41" i="15"/>
  <c r="W40" i="15"/>
  <c r="W39" i="15"/>
  <c r="W38" i="15"/>
  <c r="W37" i="15"/>
  <c r="W36" i="15"/>
  <c r="W35" i="15"/>
  <c r="W34" i="15"/>
  <c r="W33" i="15"/>
  <c r="W32" i="15"/>
  <c r="W31" i="15"/>
  <c r="W30" i="15"/>
  <c r="W29" i="15"/>
  <c r="H27" i="15" l="1"/>
  <c r="AJ19" i="11" l="1"/>
  <c r="AJ20" i="11"/>
  <c r="AJ21" i="11"/>
  <c r="AJ22" i="11"/>
  <c r="AJ23" i="11"/>
  <c r="AJ24" i="11"/>
  <c r="C25" i="11"/>
  <c r="C20" i="11"/>
  <c r="C21" i="11"/>
  <c r="C22" i="11"/>
  <c r="C23" i="11"/>
  <c r="C24" i="11"/>
  <c r="Y29" i="15"/>
  <c r="C26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39" i="11"/>
  <c r="C40" i="11"/>
  <c r="C41" i="11"/>
  <c r="C42" i="11"/>
  <c r="C43" i="11"/>
  <c r="C44" i="11"/>
  <c r="C45" i="11"/>
  <c r="C46" i="11"/>
  <c r="C47" i="11"/>
  <c r="C48" i="11"/>
  <c r="C49" i="11"/>
  <c r="C50" i="11"/>
  <c r="C51" i="11"/>
  <c r="C52" i="11"/>
  <c r="C53" i="11"/>
  <c r="C54" i="11"/>
  <c r="C55" i="11"/>
  <c r="C56" i="11"/>
  <c r="C57" i="11"/>
  <c r="C58" i="11"/>
  <c r="C59" i="11"/>
  <c r="C60" i="11"/>
  <c r="C61" i="11"/>
  <c r="C62" i="11"/>
  <c r="C63" i="11"/>
  <c r="C64" i="11"/>
  <c r="C65" i="11"/>
  <c r="C66" i="11"/>
  <c r="C67" i="11"/>
  <c r="C68" i="11"/>
  <c r="C69" i="11"/>
  <c r="C70" i="11"/>
  <c r="C71" i="11"/>
  <c r="C72" i="11"/>
  <c r="C73" i="11"/>
  <c r="C74" i="11"/>
  <c r="C75" i="11"/>
  <c r="C76" i="11"/>
  <c r="C77" i="11"/>
  <c r="C78" i="11"/>
  <c r="C79" i="11"/>
  <c r="C80" i="11"/>
  <c r="C81" i="11"/>
  <c r="C82" i="11"/>
  <c r="C83" i="11"/>
  <c r="C84" i="11"/>
  <c r="C85" i="11"/>
  <c r="C86" i="11"/>
  <c r="C87" i="11"/>
  <c r="C88" i="11"/>
  <c r="C89" i="11"/>
  <c r="C90" i="11"/>
  <c r="C91" i="11"/>
  <c r="C92" i="11"/>
  <c r="C93" i="11"/>
  <c r="C94" i="11"/>
  <c r="C95" i="11"/>
  <c r="C96" i="11"/>
  <c r="C97" i="11"/>
  <c r="C98" i="11"/>
  <c r="AE4" i="15" l="1"/>
  <c r="E5" i="7" s="1"/>
  <c r="AD7" i="15" l="1"/>
  <c r="AE7" i="15"/>
  <c r="AJ8" i="11"/>
  <c r="AJ9" i="11"/>
  <c r="AJ10" i="11"/>
  <c r="AJ11" i="11"/>
  <c r="AJ12" i="11"/>
  <c r="AJ13" i="11"/>
  <c r="AJ14" i="11"/>
  <c r="AJ15" i="11"/>
  <c r="AJ16" i="11"/>
  <c r="AJ17" i="11"/>
  <c r="AJ18" i="11"/>
  <c r="AJ25" i="11"/>
  <c r="AJ26" i="11"/>
  <c r="AJ27" i="11"/>
  <c r="AJ28" i="11"/>
  <c r="AJ29" i="11"/>
  <c r="AJ30" i="11"/>
  <c r="AJ31" i="11"/>
  <c r="AJ32" i="11"/>
  <c r="AJ33" i="11"/>
  <c r="AJ34" i="11"/>
  <c r="AJ35" i="11"/>
  <c r="AJ36" i="11"/>
  <c r="AJ37" i="11"/>
  <c r="AJ38" i="11"/>
  <c r="AJ39" i="11"/>
  <c r="AJ40" i="11"/>
  <c r="AJ41" i="11"/>
  <c r="AJ42" i="11"/>
  <c r="AJ43" i="11"/>
  <c r="AJ44" i="11"/>
  <c r="AJ45" i="11"/>
  <c r="AJ46" i="11"/>
  <c r="AJ47" i="11"/>
  <c r="AJ48" i="11"/>
  <c r="AJ49" i="11"/>
  <c r="AJ50" i="11"/>
  <c r="AJ51" i="11"/>
  <c r="AJ52" i="11"/>
  <c r="AJ53" i="11"/>
  <c r="AJ54" i="11"/>
  <c r="AJ55" i="11"/>
  <c r="AJ56" i="11"/>
  <c r="AJ57" i="11"/>
  <c r="AJ58" i="11"/>
  <c r="AJ59" i="11"/>
  <c r="AJ60" i="11"/>
  <c r="AJ61" i="11"/>
  <c r="AJ62" i="11"/>
  <c r="AJ63" i="11"/>
  <c r="AJ64" i="11"/>
  <c r="AJ65" i="11"/>
  <c r="AJ66" i="11"/>
  <c r="AJ67" i="11"/>
  <c r="AJ68" i="11"/>
  <c r="AJ69" i="11"/>
  <c r="AJ70" i="11"/>
  <c r="AJ71" i="11"/>
  <c r="AJ72" i="11"/>
  <c r="AJ73" i="11"/>
  <c r="AJ74" i="11"/>
  <c r="AJ75" i="11"/>
  <c r="AJ76" i="11"/>
  <c r="AJ77" i="11"/>
  <c r="AJ78" i="11"/>
  <c r="AJ79" i="11"/>
  <c r="AJ80" i="11"/>
  <c r="AJ81" i="11"/>
  <c r="AJ82" i="11"/>
  <c r="AJ83" i="11"/>
  <c r="AJ84" i="11"/>
  <c r="AJ85" i="11"/>
  <c r="AJ86" i="11"/>
  <c r="AJ87" i="11"/>
  <c r="AJ88" i="11"/>
  <c r="AJ89" i="11"/>
  <c r="AJ90" i="11"/>
  <c r="AJ91" i="11"/>
  <c r="AJ92" i="11"/>
  <c r="AJ93" i="11"/>
  <c r="AJ94" i="11"/>
  <c r="AJ95" i="11"/>
  <c r="AJ96" i="11"/>
  <c r="AJ97" i="11"/>
  <c r="AJ98" i="11"/>
  <c r="AJ99" i="11"/>
  <c r="AJ7" i="11"/>
  <c r="AN5" i="15"/>
  <c r="F6" i="15"/>
  <c r="BQ3" i="15" l="1"/>
  <c r="AP3" i="15"/>
  <c r="AM3" i="15"/>
  <c r="F6" i="11"/>
  <c r="M6" i="11"/>
  <c r="AA6" i="11"/>
  <c r="AC6" i="11"/>
  <c r="U6" i="11"/>
  <c r="E6" i="11"/>
  <c r="AB6" i="11"/>
  <c r="L6" i="11"/>
  <c r="D6" i="11"/>
  <c r="S6" i="11"/>
  <c r="K6" i="11"/>
  <c r="AH6" i="11"/>
  <c r="Z6" i="11"/>
  <c r="R6" i="11"/>
  <c r="J6" i="11"/>
  <c r="AG6" i="11"/>
  <c r="Y6" i="11"/>
  <c r="Q6" i="11"/>
  <c r="I6" i="11"/>
  <c r="P6" i="11"/>
  <c r="T6" i="11"/>
  <c r="AF6" i="11"/>
  <c r="X6" i="11"/>
  <c r="H6" i="11"/>
  <c r="AE6" i="11"/>
  <c r="W6" i="11"/>
  <c r="O6" i="11"/>
  <c r="G6" i="11"/>
  <c r="AD6" i="11"/>
  <c r="V6" i="11"/>
  <c r="N6" i="11"/>
  <c r="Y998" i="15" l="1"/>
  <c r="Y997" i="15"/>
  <c r="Y996" i="15"/>
  <c r="Y995" i="15"/>
  <c r="Y994" i="15"/>
  <c r="Y993" i="15"/>
  <c r="Y992" i="15"/>
  <c r="Y991" i="15"/>
  <c r="Y990" i="15"/>
  <c r="Y989" i="15"/>
  <c r="Y988" i="15"/>
  <c r="Y987" i="15"/>
  <c r="Y986" i="15"/>
  <c r="Y985" i="15"/>
  <c r="Y984" i="15"/>
  <c r="Y983" i="15"/>
  <c r="Y982" i="15"/>
  <c r="Y981" i="15"/>
  <c r="Y980" i="15"/>
  <c r="Y979" i="15"/>
  <c r="Y978" i="15"/>
  <c r="Y977" i="15"/>
  <c r="Y976" i="15"/>
  <c r="Y975" i="15"/>
  <c r="Y974" i="15"/>
  <c r="Y973" i="15"/>
  <c r="Y972" i="15"/>
  <c r="Y971" i="15"/>
  <c r="Y970" i="15"/>
  <c r="Y969" i="15"/>
  <c r="Y968" i="15"/>
  <c r="Y967" i="15"/>
  <c r="Y966" i="15"/>
  <c r="Y965" i="15"/>
  <c r="Y964" i="15"/>
  <c r="Y963" i="15"/>
  <c r="Y962" i="15"/>
  <c r="Y961" i="15"/>
  <c r="Y960" i="15"/>
  <c r="Y959" i="15"/>
  <c r="Y958" i="15"/>
  <c r="Y957" i="15"/>
  <c r="Y956" i="15"/>
  <c r="Y955" i="15"/>
  <c r="Y954" i="15"/>
  <c r="Y953" i="15"/>
  <c r="Y952" i="15"/>
  <c r="Y951" i="15"/>
  <c r="Y950" i="15"/>
  <c r="Y949" i="15"/>
  <c r="Y948" i="15"/>
  <c r="Y947" i="15"/>
  <c r="Y946" i="15"/>
  <c r="Y945" i="15"/>
  <c r="Y944" i="15"/>
  <c r="Y943" i="15"/>
  <c r="Y942" i="15"/>
  <c r="Y941" i="15"/>
  <c r="Y940" i="15"/>
  <c r="Y939" i="15"/>
  <c r="Y938" i="15"/>
  <c r="Y937" i="15"/>
  <c r="Y936" i="15"/>
  <c r="Y935" i="15"/>
  <c r="Y934" i="15"/>
  <c r="Y933" i="15"/>
  <c r="Y932" i="15"/>
  <c r="Y931" i="15"/>
  <c r="Y930" i="15"/>
  <c r="Y929" i="15"/>
  <c r="Y928" i="15"/>
  <c r="Y927" i="15"/>
  <c r="Y926" i="15"/>
  <c r="Y925" i="15"/>
  <c r="Y924" i="15"/>
  <c r="Y923" i="15"/>
  <c r="Y922" i="15"/>
  <c r="Y921" i="15"/>
  <c r="Y920" i="15"/>
  <c r="Y919" i="15"/>
  <c r="Y918" i="15"/>
  <c r="Y917" i="15"/>
  <c r="Y916" i="15"/>
  <c r="Y915" i="15"/>
  <c r="Y914" i="15"/>
  <c r="Y913" i="15"/>
  <c r="Y912" i="15"/>
  <c r="Y911" i="15"/>
  <c r="Y910" i="15"/>
  <c r="Y909" i="15"/>
  <c r="Y908" i="15"/>
  <c r="Y907" i="15"/>
  <c r="Y906" i="15"/>
  <c r="Y905" i="15"/>
  <c r="Y904" i="15"/>
  <c r="Y903" i="15"/>
  <c r="Y902" i="15"/>
  <c r="Y901" i="15"/>
  <c r="Y900" i="15"/>
  <c r="Y899" i="15"/>
  <c r="Y898" i="15"/>
  <c r="Y897" i="15"/>
  <c r="Y896" i="15"/>
  <c r="Y895" i="15"/>
  <c r="Y894" i="15"/>
  <c r="Y893" i="15"/>
  <c r="Y892" i="15"/>
  <c r="Y891" i="15"/>
  <c r="Y890" i="15"/>
  <c r="Y889" i="15"/>
  <c r="Y888" i="15"/>
  <c r="Y887" i="15"/>
  <c r="Y886" i="15"/>
  <c r="Y885" i="15"/>
  <c r="Y884" i="15"/>
  <c r="Y883" i="15"/>
  <c r="Y882" i="15"/>
  <c r="Y881" i="15"/>
  <c r="Y880" i="15"/>
  <c r="Y879" i="15"/>
  <c r="Y878" i="15"/>
  <c r="Y877" i="15"/>
  <c r="Y876" i="15"/>
  <c r="Y875" i="15"/>
  <c r="Y874" i="15"/>
  <c r="Y873" i="15"/>
  <c r="Y872" i="15"/>
  <c r="Y871" i="15"/>
  <c r="Y870" i="15"/>
  <c r="Y869" i="15"/>
  <c r="Y868" i="15"/>
  <c r="Y867" i="15"/>
  <c r="Y866" i="15"/>
  <c r="Y865" i="15"/>
  <c r="Y864" i="15"/>
  <c r="Y863" i="15"/>
  <c r="Y862" i="15"/>
  <c r="Y861" i="15"/>
  <c r="Y860" i="15"/>
  <c r="Y859" i="15"/>
  <c r="Y858" i="15"/>
  <c r="Y857" i="15"/>
  <c r="Y856" i="15"/>
  <c r="Y855" i="15"/>
  <c r="Y854" i="15"/>
  <c r="Y853" i="15"/>
  <c r="Y852" i="15"/>
  <c r="Y851" i="15"/>
  <c r="Y850" i="15"/>
  <c r="Y849" i="15"/>
  <c r="Y848" i="15"/>
  <c r="Y847" i="15"/>
  <c r="Y846" i="15"/>
  <c r="Y845" i="15"/>
  <c r="Y844" i="15"/>
  <c r="Y843" i="15"/>
  <c r="Y842" i="15"/>
  <c r="Y841" i="15"/>
  <c r="Y840" i="15"/>
  <c r="Y839" i="15"/>
  <c r="Y838" i="15"/>
  <c r="Y837" i="15"/>
  <c r="Y836" i="15"/>
  <c r="Y835" i="15"/>
  <c r="Y834" i="15"/>
  <c r="Y833" i="15"/>
  <c r="Y832" i="15"/>
  <c r="Y831" i="15"/>
  <c r="Y830" i="15"/>
  <c r="Y829" i="15"/>
  <c r="Y828" i="15"/>
  <c r="Y827" i="15"/>
  <c r="Y826" i="15"/>
  <c r="Y825" i="15"/>
  <c r="Y824" i="15"/>
  <c r="Y823" i="15"/>
  <c r="Y822" i="15"/>
  <c r="Y821" i="15"/>
  <c r="Y820" i="15"/>
  <c r="Y819" i="15"/>
  <c r="Y818" i="15"/>
  <c r="Y817" i="15"/>
  <c r="Y816" i="15"/>
  <c r="Y815" i="15"/>
  <c r="Y814" i="15"/>
  <c r="Y813" i="15"/>
  <c r="Y812" i="15"/>
  <c r="Y811" i="15"/>
  <c r="Y810" i="15"/>
  <c r="Y809" i="15"/>
  <c r="Y808" i="15"/>
  <c r="Y807" i="15"/>
  <c r="Y806" i="15"/>
  <c r="Y805" i="15"/>
  <c r="Y804" i="15"/>
  <c r="Y803" i="15"/>
  <c r="Y802" i="15"/>
  <c r="Y801" i="15"/>
  <c r="Y800" i="15"/>
  <c r="Y799" i="15"/>
  <c r="Y798" i="15"/>
  <c r="Y797" i="15"/>
  <c r="Y796" i="15"/>
  <c r="Y795" i="15"/>
  <c r="Y794" i="15"/>
  <c r="Y793" i="15"/>
  <c r="Y792" i="15"/>
  <c r="Y791" i="15"/>
  <c r="Y790" i="15"/>
  <c r="Y789" i="15"/>
  <c r="Y788" i="15"/>
  <c r="Y787" i="15"/>
  <c r="Y786" i="15"/>
  <c r="Y785" i="15"/>
  <c r="Y784" i="15"/>
  <c r="Y783" i="15"/>
  <c r="Y782" i="15"/>
  <c r="Y781" i="15"/>
  <c r="Y780" i="15"/>
  <c r="Y779" i="15"/>
  <c r="Y778" i="15"/>
  <c r="Y777" i="15"/>
  <c r="Y776" i="15"/>
  <c r="Y775" i="15"/>
  <c r="Y774" i="15"/>
  <c r="Y773" i="15"/>
  <c r="Y772" i="15"/>
  <c r="Y771" i="15"/>
  <c r="Y770" i="15"/>
  <c r="Y769" i="15"/>
  <c r="Y768" i="15"/>
  <c r="Y767" i="15"/>
  <c r="Y766" i="15"/>
  <c r="Y765" i="15"/>
  <c r="Y764" i="15"/>
  <c r="Y763" i="15"/>
  <c r="Y762" i="15"/>
  <c r="Y761" i="15"/>
  <c r="Y760" i="15"/>
  <c r="Y759" i="15"/>
  <c r="Y758" i="15"/>
  <c r="Y757" i="15"/>
  <c r="Y756" i="15"/>
  <c r="Y755" i="15"/>
  <c r="Y754" i="15"/>
  <c r="Y753" i="15"/>
  <c r="Y752" i="15"/>
  <c r="Y751" i="15"/>
  <c r="Y750" i="15"/>
  <c r="Y749" i="15"/>
  <c r="Y748" i="15"/>
  <c r="Y747" i="15"/>
  <c r="Y746" i="15"/>
  <c r="Y745" i="15"/>
  <c r="Y744" i="15"/>
  <c r="Y743" i="15"/>
  <c r="Y742" i="15"/>
  <c r="Y741" i="15"/>
  <c r="Y740" i="15"/>
  <c r="Y739" i="15"/>
  <c r="Y738" i="15"/>
  <c r="Y737" i="15"/>
  <c r="Y736" i="15"/>
  <c r="Y735" i="15"/>
  <c r="Y734" i="15"/>
  <c r="Y733" i="15"/>
  <c r="Y732" i="15"/>
  <c r="Y731" i="15"/>
  <c r="Y730" i="15"/>
  <c r="Y729" i="15"/>
  <c r="Y728" i="15"/>
  <c r="Y727" i="15"/>
  <c r="Y726" i="15"/>
  <c r="Y725" i="15"/>
  <c r="Y724" i="15"/>
  <c r="Y723" i="15"/>
  <c r="Y722" i="15"/>
  <c r="Y721" i="15"/>
  <c r="Y720" i="15"/>
  <c r="Y719" i="15"/>
  <c r="Y718" i="15"/>
  <c r="Y717" i="15"/>
  <c r="Y716" i="15"/>
  <c r="Y715" i="15"/>
  <c r="Y714" i="15"/>
  <c r="Y713" i="15"/>
  <c r="Y712" i="15"/>
  <c r="Y711" i="15"/>
  <c r="Y710" i="15"/>
  <c r="Y709" i="15"/>
  <c r="Y708" i="15"/>
  <c r="Y707" i="15"/>
  <c r="Y706" i="15"/>
  <c r="Y705" i="15"/>
  <c r="Y704" i="15"/>
  <c r="Y703" i="15"/>
  <c r="Y702" i="15"/>
  <c r="Y701" i="15"/>
  <c r="Y700" i="15"/>
  <c r="Y699" i="15"/>
  <c r="Y698" i="15"/>
  <c r="Y697" i="15"/>
  <c r="Y696" i="15"/>
  <c r="Y695" i="15"/>
  <c r="Y694" i="15"/>
  <c r="Y693" i="15"/>
  <c r="Y692" i="15"/>
  <c r="Y691" i="15"/>
  <c r="Y690" i="15"/>
  <c r="Y689" i="15"/>
  <c r="Y688" i="15"/>
  <c r="Y687" i="15"/>
  <c r="Y686" i="15"/>
  <c r="Y685" i="15"/>
  <c r="Y684" i="15"/>
  <c r="Y683" i="15"/>
  <c r="Y682" i="15"/>
  <c r="Y681" i="15"/>
  <c r="Y680" i="15"/>
  <c r="Y679" i="15"/>
  <c r="Y678" i="15"/>
  <c r="Y677" i="15"/>
  <c r="Y676" i="15"/>
  <c r="Y675" i="15"/>
  <c r="Y674" i="15"/>
  <c r="Y673" i="15"/>
  <c r="Y672" i="15"/>
  <c r="Y671" i="15"/>
  <c r="Y670" i="15"/>
  <c r="Y669" i="15"/>
  <c r="Y668" i="15"/>
  <c r="Y667" i="15"/>
  <c r="Y666" i="15"/>
  <c r="Y665" i="15"/>
  <c r="Y664" i="15"/>
  <c r="Y663" i="15"/>
  <c r="Y662" i="15"/>
  <c r="Y661" i="15"/>
  <c r="Y660" i="15"/>
  <c r="Y659" i="15"/>
  <c r="Y658" i="15"/>
  <c r="Y657" i="15"/>
  <c r="Y656" i="15"/>
  <c r="Y655" i="15"/>
  <c r="Y654" i="15"/>
  <c r="Y653" i="15"/>
  <c r="Y652" i="15"/>
  <c r="Y651" i="15"/>
  <c r="Y650" i="15"/>
  <c r="Y649" i="15"/>
  <c r="Y648" i="15"/>
  <c r="Y647" i="15"/>
  <c r="Y646" i="15"/>
  <c r="Y645" i="15"/>
  <c r="Y644" i="15"/>
  <c r="Y643" i="15"/>
  <c r="Y642" i="15"/>
  <c r="Y641" i="15"/>
  <c r="Y640" i="15"/>
  <c r="Y639" i="15"/>
  <c r="Y638" i="15"/>
  <c r="Y637" i="15"/>
  <c r="Y636" i="15"/>
  <c r="Y635" i="15"/>
  <c r="Y634" i="15"/>
  <c r="Y633" i="15"/>
  <c r="Y632" i="15"/>
  <c r="Y631" i="15"/>
  <c r="Y630" i="15"/>
  <c r="Y629" i="15"/>
  <c r="Y628" i="15"/>
  <c r="Y627" i="15"/>
  <c r="Y626" i="15"/>
  <c r="Y625" i="15"/>
  <c r="Y624" i="15"/>
  <c r="Y623" i="15"/>
  <c r="Y622" i="15"/>
  <c r="Y621" i="15"/>
  <c r="Y620" i="15"/>
  <c r="Y619" i="15"/>
  <c r="Y618" i="15"/>
  <c r="Y617" i="15"/>
  <c r="Y616" i="15"/>
  <c r="Y615" i="15"/>
  <c r="Y614" i="15"/>
  <c r="Y613" i="15"/>
  <c r="Y612" i="15"/>
  <c r="Y611" i="15"/>
  <c r="Y610" i="15"/>
  <c r="Y609" i="15"/>
  <c r="Y608" i="15"/>
  <c r="Y607" i="15"/>
  <c r="Y606" i="15"/>
  <c r="Y605" i="15"/>
  <c r="Y604" i="15"/>
  <c r="Y603" i="15"/>
  <c r="Y602" i="15"/>
  <c r="Y601" i="15"/>
  <c r="Y600" i="15"/>
  <c r="Y599" i="15"/>
  <c r="Y598" i="15"/>
  <c r="Y597" i="15"/>
  <c r="Y596" i="15"/>
  <c r="Y595" i="15"/>
  <c r="Y594" i="15"/>
  <c r="Y593" i="15"/>
  <c r="Y592" i="15"/>
  <c r="Y591" i="15"/>
  <c r="Y590" i="15"/>
  <c r="Y589" i="15"/>
  <c r="Y588" i="15"/>
  <c r="Y587" i="15"/>
  <c r="Y586" i="15"/>
  <c r="Y585" i="15"/>
  <c r="Y584" i="15"/>
  <c r="Y583" i="15"/>
  <c r="Y582" i="15"/>
  <c r="Y581" i="15"/>
  <c r="Y580" i="15"/>
  <c r="Y579" i="15"/>
  <c r="Y578" i="15"/>
  <c r="Y577" i="15"/>
  <c r="Y576" i="15"/>
  <c r="Y575" i="15"/>
  <c r="Y574" i="15"/>
  <c r="Y573" i="15"/>
  <c r="Y572" i="15"/>
  <c r="Y571" i="15"/>
  <c r="Y570" i="15"/>
  <c r="Y569" i="15"/>
  <c r="Y568" i="15"/>
  <c r="Y567" i="15"/>
  <c r="Y566" i="15"/>
  <c r="Y565" i="15"/>
  <c r="Y564" i="15"/>
  <c r="Y563" i="15"/>
  <c r="Y562" i="15"/>
  <c r="Y561" i="15"/>
  <c r="Y560" i="15"/>
  <c r="Y559" i="15"/>
  <c r="Y558" i="15"/>
  <c r="Y557" i="15"/>
  <c r="Y556" i="15"/>
  <c r="Y555" i="15"/>
  <c r="Y554" i="15"/>
  <c r="Y553" i="15"/>
  <c r="Y552" i="15"/>
  <c r="Y551" i="15"/>
  <c r="Y550" i="15"/>
  <c r="Y549" i="15"/>
  <c r="Y548" i="15"/>
  <c r="Y547" i="15"/>
  <c r="Y546" i="15"/>
  <c r="Y545" i="15"/>
  <c r="Y544" i="15"/>
  <c r="Y543" i="15"/>
  <c r="Y542" i="15"/>
  <c r="Y541" i="15"/>
  <c r="Y540" i="15"/>
  <c r="Y539" i="15"/>
  <c r="Y538" i="15"/>
  <c r="Y537" i="15"/>
  <c r="Y536" i="15"/>
  <c r="Y535" i="15"/>
  <c r="Y534" i="15"/>
  <c r="Y533" i="15"/>
  <c r="Y532" i="15"/>
  <c r="Y531" i="15"/>
  <c r="Y530" i="15"/>
  <c r="Y529" i="15"/>
  <c r="Y528" i="15"/>
  <c r="Y527" i="15"/>
  <c r="Y526" i="15"/>
  <c r="Y525" i="15"/>
  <c r="Y524" i="15"/>
  <c r="Y523" i="15"/>
  <c r="Y522" i="15"/>
  <c r="Y521" i="15"/>
  <c r="Y520" i="15"/>
  <c r="Y519" i="15"/>
  <c r="Y518" i="15"/>
  <c r="Y517" i="15"/>
  <c r="Y516" i="15"/>
  <c r="Y515" i="15"/>
  <c r="Y514" i="15"/>
  <c r="Y513" i="15"/>
  <c r="Y512" i="15"/>
  <c r="Y511" i="15"/>
  <c r="Y510" i="15"/>
  <c r="Y509" i="15"/>
  <c r="Y508" i="15"/>
  <c r="Y507" i="15"/>
  <c r="Y506" i="15"/>
  <c r="Y505" i="15"/>
  <c r="Y504" i="15"/>
  <c r="Y503" i="15"/>
  <c r="Y502" i="15"/>
  <c r="Y501" i="15"/>
  <c r="Y500" i="15"/>
  <c r="Y499" i="15"/>
  <c r="Y498" i="15"/>
  <c r="Y497" i="15"/>
  <c r="Y496" i="15"/>
  <c r="Y495" i="15"/>
  <c r="Y494" i="15"/>
  <c r="Y493" i="15"/>
  <c r="Y492" i="15"/>
  <c r="Y491" i="15"/>
  <c r="Y490" i="15"/>
  <c r="Y489" i="15"/>
  <c r="Y488" i="15"/>
  <c r="Y487" i="15"/>
  <c r="Y486" i="15"/>
  <c r="Y485" i="15"/>
  <c r="Y484" i="15"/>
  <c r="Y483" i="15"/>
  <c r="Y482" i="15"/>
  <c r="Y481" i="15"/>
  <c r="Y480" i="15"/>
  <c r="Y479" i="15"/>
  <c r="Y478" i="15"/>
  <c r="Y477" i="15"/>
  <c r="Y476" i="15"/>
  <c r="Y475" i="15"/>
  <c r="Y474" i="15"/>
  <c r="Y473" i="15"/>
  <c r="Y472" i="15"/>
  <c r="Y471" i="15"/>
  <c r="Y470" i="15"/>
  <c r="Y469" i="15"/>
  <c r="Y468" i="15"/>
  <c r="Y467" i="15"/>
  <c r="Y466" i="15"/>
  <c r="Y465" i="15"/>
  <c r="Y464" i="15"/>
  <c r="Y463" i="15"/>
  <c r="Y462" i="15"/>
  <c r="Y461" i="15"/>
  <c r="Y460" i="15"/>
  <c r="Y459" i="15"/>
  <c r="Y458" i="15"/>
  <c r="Y457" i="15"/>
  <c r="Y456" i="15"/>
  <c r="Y455" i="15"/>
  <c r="Y454" i="15"/>
  <c r="Y453" i="15"/>
  <c r="Y452" i="15"/>
  <c r="Y451" i="15"/>
  <c r="Y450" i="15"/>
  <c r="Y449" i="15"/>
  <c r="Y448" i="15"/>
  <c r="Y447" i="15"/>
  <c r="Y446" i="15"/>
  <c r="Y445" i="15"/>
  <c r="Y444" i="15"/>
  <c r="Y443" i="15"/>
  <c r="Y442" i="15"/>
  <c r="Y441" i="15"/>
  <c r="Y440" i="15"/>
  <c r="Y439" i="15"/>
  <c r="Y438" i="15"/>
  <c r="Y437" i="15"/>
  <c r="Y436" i="15"/>
  <c r="Y435" i="15"/>
  <c r="Y434" i="15"/>
  <c r="Y433" i="15"/>
  <c r="Y432" i="15"/>
  <c r="Y431" i="15"/>
  <c r="Y430" i="15"/>
  <c r="Y429" i="15"/>
  <c r="Y428" i="15"/>
  <c r="Y427" i="15"/>
  <c r="Y426" i="15"/>
  <c r="Y425" i="15"/>
  <c r="Y424" i="15"/>
  <c r="Y423" i="15"/>
  <c r="Y422" i="15"/>
  <c r="Y421" i="15"/>
  <c r="Y420" i="15"/>
  <c r="Y419" i="15"/>
  <c r="Y418" i="15"/>
  <c r="Y417" i="15"/>
  <c r="Y416" i="15"/>
  <c r="Y415" i="15"/>
  <c r="Y414" i="15"/>
  <c r="Y413" i="15"/>
  <c r="Y412" i="15"/>
  <c r="Y411" i="15"/>
  <c r="Y410" i="15"/>
  <c r="Y409" i="15"/>
  <c r="Y408" i="15"/>
  <c r="Y407" i="15"/>
  <c r="Y406" i="15"/>
  <c r="Y405" i="15"/>
  <c r="Y404" i="15"/>
  <c r="Y403" i="15"/>
  <c r="Y402" i="15"/>
  <c r="Y401" i="15"/>
  <c r="Y400" i="15"/>
  <c r="Y399" i="15"/>
  <c r="Y398" i="15"/>
  <c r="Y397" i="15"/>
  <c r="Y396" i="15"/>
  <c r="Y395" i="15"/>
  <c r="Y394" i="15"/>
  <c r="Y393" i="15"/>
  <c r="Y392" i="15"/>
  <c r="Y391" i="15"/>
  <c r="Y390" i="15"/>
  <c r="Y389" i="15"/>
  <c r="Y388" i="15"/>
  <c r="Y387" i="15"/>
  <c r="Y386" i="15"/>
  <c r="Y385" i="15"/>
  <c r="Y384" i="15"/>
  <c r="Y383" i="15"/>
  <c r="Y382" i="15"/>
  <c r="Y381" i="15"/>
  <c r="Y380" i="15"/>
  <c r="Y379" i="15"/>
  <c r="Y378" i="15"/>
  <c r="Y377" i="15"/>
  <c r="Y376" i="15"/>
  <c r="Y375" i="15"/>
  <c r="Y374" i="15"/>
  <c r="Y373" i="15"/>
  <c r="Y372" i="15"/>
  <c r="Y371" i="15"/>
  <c r="Y370" i="15"/>
  <c r="Y369" i="15"/>
  <c r="Y368" i="15"/>
  <c r="Y367" i="15"/>
  <c r="Y366" i="15"/>
  <c r="Y365" i="15"/>
  <c r="Y364" i="15"/>
  <c r="Y363" i="15"/>
  <c r="Y362" i="15"/>
  <c r="Y361" i="15"/>
  <c r="Y360" i="15"/>
  <c r="Y359" i="15"/>
  <c r="Y358" i="15"/>
  <c r="Y357" i="15"/>
  <c r="Y356" i="15"/>
  <c r="Y355" i="15"/>
  <c r="Y354" i="15"/>
  <c r="Y353" i="15"/>
  <c r="Y352" i="15"/>
  <c r="Y351" i="15"/>
  <c r="Y350" i="15"/>
  <c r="Y349" i="15"/>
  <c r="Y348" i="15"/>
  <c r="Y347" i="15"/>
  <c r="Y346" i="15"/>
  <c r="Y345" i="15"/>
  <c r="Y344" i="15"/>
  <c r="Y343" i="15"/>
  <c r="Y342" i="15"/>
  <c r="Y341" i="15"/>
  <c r="Y340" i="15"/>
  <c r="Y339" i="15"/>
  <c r="Y338" i="15"/>
  <c r="Y337" i="15"/>
  <c r="Y336" i="15"/>
  <c r="Y335" i="15"/>
  <c r="Y334" i="15"/>
  <c r="Y333" i="15"/>
  <c r="Y332" i="15"/>
  <c r="Y331" i="15"/>
  <c r="Y330" i="15"/>
  <c r="Y329" i="15"/>
  <c r="Y328" i="15"/>
  <c r="Y327" i="15"/>
  <c r="Y326" i="15"/>
  <c r="Y325" i="15"/>
  <c r="Y324" i="15"/>
  <c r="Y323" i="15"/>
  <c r="Y322" i="15"/>
  <c r="Y321" i="15"/>
  <c r="Y320" i="15"/>
  <c r="Y319" i="15"/>
  <c r="Y318" i="15"/>
  <c r="Y317" i="15"/>
  <c r="Y316" i="15"/>
  <c r="Y315" i="15"/>
  <c r="Y314" i="15"/>
  <c r="Y313" i="15"/>
  <c r="Y312" i="15"/>
  <c r="Y311" i="15"/>
  <c r="Y310" i="15"/>
  <c r="Y309" i="15"/>
  <c r="Y308" i="15"/>
  <c r="Y307" i="15"/>
  <c r="Y306" i="15"/>
  <c r="Y305" i="15"/>
  <c r="Y304" i="15"/>
  <c r="Y303" i="15"/>
  <c r="Y302" i="15"/>
  <c r="Y301" i="15"/>
  <c r="Y300" i="15"/>
  <c r="Y299" i="15"/>
  <c r="Y298" i="15"/>
  <c r="Y297" i="15"/>
  <c r="Y296" i="15"/>
  <c r="Y295" i="15"/>
  <c r="Y294" i="15"/>
  <c r="Y293" i="15"/>
  <c r="Y292" i="15"/>
  <c r="Y291" i="15"/>
  <c r="Y290" i="15"/>
  <c r="Y289" i="15"/>
  <c r="Y288" i="15"/>
  <c r="Y287" i="15"/>
  <c r="Y286" i="15"/>
  <c r="Y285" i="15"/>
  <c r="Y284" i="15"/>
  <c r="Y283" i="15"/>
  <c r="Y282" i="15"/>
  <c r="Y281" i="15"/>
  <c r="Y280" i="15"/>
  <c r="Y279" i="15"/>
  <c r="Y278" i="15"/>
  <c r="Y277" i="15"/>
  <c r="Y276" i="15"/>
  <c r="Y275" i="15"/>
  <c r="Y274" i="15"/>
  <c r="Y273" i="15"/>
  <c r="Y272" i="15"/>
  <c r="Y271" i="15"/>
  <c r="Y270" i="15"/>
  <c r="Y269" i="15"/>
  <c r="Y268" i="15"/>
  <c r="Y267" i="15"/>
  <c r="Y266" i="15"/>
  <c r="Y265" i="15"/>
  <c r="Y264" i="15"/>
  <c r="Y263" i="15"/>
  <c r="Y262" i="15"/>
  <c r="Y261" i="15"/>
  <c r="Y260" i="15"/>
  <c r="Y259" i="15"/>
  <c r="Y258" i="15"/>
  <c r="Y257" i="15"/>
  <c r="Y256" i="15"/>
  <c r="Y255" i="15"/>
  <c r="Y254" i="15"/>
  <c r="Y253" i="15"/>
  <c r="Y252" i="15"/>
  <c r="Y251" i="15"/>
  <c r="Y250" i="15"/>
  <c r="Y249" i="15"/>
  <c r="Y248" i="15"/>
  <c r="Y247" i="15"/>
  <c r="Y246" i="15"/>
  <c r="Y245" i="15"/>
  <c r="Y244" i="15"/>
  <c r="Y243" i="15"/>
  <c r="Y242" i="15"/>
  <c r="Y241" i="15"/>
  <c r="Y240" i="15"/>
  <c r="Y239" i="15"/>
  <c r="Y238" i="15"/>
  <c r="Y237" i="15"/>
  <c r="Y236" i="15"/>
  <c r="Y235" i="15"/>
  <c r="Y234" i="15"/>
  <c r="Y233" i="15"/>
  <c r="Y232" i="15"/>
  <c r="Y231" i="15"/>
  <c r="Y230" i="15"/>
  <c r="Y229" i="15"/>
  <c r="Y228" i="15"/>
  <c r="Y227" i="15"/>
  <c r="Y226" i="15"/>
  <c r="Y225" i="15"/>
  <c r="Y224" i="15"/>
  <c r="Y223" i="15"/>
  <c r="Y222" i="15"/>
  <c r="Y221" i="15"/>
  <c r="Y220" i="15"/>
  <c r="Y219" i="15"/>
  <c r="Y218" i="15"/>
  <c r="Y217" i="15"/>
  <c r="Y216" i="15"/>
  <c r="Y215" i="15"/>
  <c r="Y214" i="15"/>
  <c r="Y213" i="15"/>
  <c r="Y212" i="15"/>
  <c r="Y211" i="15"/>
  <c r="Y210" i="15"/>
  <c r="Y209" i="15"/>
  <c r="Y208" i="15"/>
  <c r="Y207" i="15"/>
  <c r="Y206" i="15"/>
  <c r="Y205" i="15"/>
  <c r="Y204" i="15"/>
  <c r="Y203" i="15"/>
  <c r="Y202" i="15"/>
  <c r="Y201" i="15"/>
  <c r="Y200" i="15"/>
  <c r="Y199" i="15"/>
  <c r="Y198" i="15"/>
  <c r="Y197" i="15"/>
  <c r="Y196" i="15"/>
  <c r="Y195" i="15"/>
  <c r="Y194" i="15"/>
  <c r="Y193" i="15"/>
  <c r="Y192" i="15"/>
  <c r="Y191" i="15"/>
  <c r="Y190" i="15"/>
  <c r="Y189" i="15"/>
  <c r="Y188" i="15"/>
  <c r="Y187" i="15"/>
  <c r="Y186" i="15"/>
  <c r="Y185" i="15"/>
  <c r="Y184" i="15"/>
  <c r="Y183" i="15"/>
  <c r="Y182" i="15"/>
  <c r="Y181" i="15"/>
  <c r="Y180" i="15"/>
  <c r="Y179" i="15"/>
  <c r="Y178" i="15"/>
  <c r="Y177" i="15"/>
  <c r="Y176" i="15"/>
  <c r="Y175" i="15"/>
  <c r="Y174" i="15"/>
  <c r="Y173" i="15"/>
  <c r="Y172" i="15"/>
  <c r="Y171" i="15"/>
  <c r="Y170" i="15"/>
  <c r="Y169" i="15"/>
  <c r="Y168" i="15"/>
  <c r="Y167" i="15"/>
  <c r="Y166" i="15"/>
  <c r="Y165" i="15"/>
  <c r="Y164" i="15"/>
  <c r="Y163" i="15"/>
  <c r="Y162" i="15"/>
  <c r="Y161" i="15"/>
  <c r="Y160" i="15"/>
  <c r="Y159" i="15"/>
  <c r="Y158" i="15"/>
  <c r="Y157" i="15"/>
  <c r="Y156" i="15"/>
  <c r="Y155" i="15"/>
  <c r="Y154" i="15"/>
  <c r="Y153" i="15"/>
  <c r="Y152" i="15"/>
  <c r="Y151" i="15"/>
  <c r="Y150" i="15"/>
  <c r="Y149" i="15"/>
  <c r="Y148" i="15"/>
  <c r="Y147" i="15"/>
  <c r="Y146" i="15"/>
  <c r="Y145" i="15"/>
  <c r="Y144" i="15"/>
  <c r="Y143" i="15"/>
  <c r="Y142" i="15"/>
  <c r="Y141" i="15"/>
  <c r="Y140" i="15"/>
  <c r="Y139" i="15"/>
  <c r="Y138" i="15"/>
  <c r="Y137" i="15"/>
  <c r="Y136" i="15"/>
  <c r="Y135" i="15"/>
  <c r="Y134" i="15"/>
  <c r="Y133" i="15"/>
  <c r="Y132" i="15"/>
  <c r="Y131" i="15"/>
  <c r="Y130" i="15"/>
  <c r="Y129" i="15"/>
  <c r="Y128" i="15"/>
  <c r="Y127" i="15"/>
  <c r="Y126" i="15"/>
  <c r="Y125" i="15"/>
  <c r="Y124" i="15"/>
  <c r="Y123" i="15"/>
  <c r="Y122" i="15"/>
  <c r="Y121" i="15"/>
  <c r="Y120" i="15"/>
  <c r="Y119" i="15"/>
  <c r="Y118" i="15"/>
  <c r="Y117" i="15"/>
  <c r="Y116" i="15"/>
  <c r="Y115" i="15"/>
  <c r="Y114" i="15"/>
  <c r="Y113" i="15"/>
  <c r="Y112" i="15"/>
  <c r="Y111" i="15"/>
  <c r="Y110" i="15"/>
  <c r="Y109" i="15"/>
  <c r="Y108" i="15"/>
  <c r="Y107" i="15"/>
  <c r="Y106" i="15"/>
  <c r="Y105" i="15"/>
  <c r="Y104" i="15"/>
  <c r="Y103" i="15"/>
  <c r="Y102" i="15"/>
  <c r="Y101" i="15"/>
  <c r="Y100" i="15"/>
  <c r="Y99" i="15"/>
  <c r="Y98" i="15"/>
  <c r="Y97" i="15"/>
  <c r="Y96" i="15"/>
  <c r="Y95" i="15"/>
  <c r="Y94" i="15"/>
  <c r="Y93" i="15"/>
  <c r="Y92" i="15"/>
  <c r="Y91" i="15"/>
  <c r="Y90" i="15"/>
  <c r="Y89" i="15"/>
  <c r="Y88" i="15"/>
  <c r="Y87" i="15"/>
  <c r="Y86" i="15"/>
  <c r="Y85" i="15"/>
  <c r="Y84" i="15"/>
  <c r="Y83" i="15"/>
  <c r="Y82" i="15"/>
  <c r="Y81" i="15"/>
  <c r="Y80" i="15"/>
  <c r="Y79" i="15"/>
  <c r="Y78" i="15"/>
  <c r="Y77" i="15"/>
  <c r="Y76" i="15"/>
  <c r="Y75" i="15"/>
  <c r="Y74" i="15"/>
  <c r="Y73" i="15"/>
  <c r="Y72" i="15"/>
  <c r="Y71" i="15"/>
  <c r="Y70" i="15"/>
  <c r="Y69" i="15"/>
  <c r="Y68" i="15"/>
  <c r="Y67" i="15"/>
  <c r="Y66" i="15"/>
  <c r="Y65" i="15"/>
  <c r="Y64" i="15"/>
  <c r="Y63" i="15"/>
  <c r="Y62" i="15"/>
  <c r="Y61" i="15"/>
  <c r="Y60" i="15"/>
  <c r="Y59" i="15"/>
  <c r="Y58" i="15"/>
  <c r="Y57" i="15"/>
  <c r="Y56" i="15"/>
  <c r="Y55" i="15"/>
  <c r="Y54" i="15"/>
  <c r="Y53" i="15"/>
  <c r="Y52" i="15"/>
  <c r="Y51" i="15"/>
  <c r="Y50" i="15"/>
  <c r="Y49" i="15"/>
  <c r="Y48" i="15"/>
  <c r="Y47" i="15"/>
  <c r="Y46" i="15"/>
  <c r="Y45" i="15"/>
  <c r="Y44" i="15"/>
  <c r="Y43" i="15"/>
  <c r="Y42" i="15"/>
  <c r="Y41" i="15"/>
  <c r="Y40" i="15"/>
  <c r="Y39" i="15"/>
  <c r="Y38" i="15"/>
  <c r="Y37" i="15"/>
  <c r="Y36" i="15"/>
  <c r="Y35" i="15"/>
  <c r="Y34" i="15"/>
  <c r="Y33" i="15"/>
  <c r="Y32" i="15"/>
  <c r="Y31" i="15"/>
  <c r="Y30" i="15"/>
  <c r="AO5" i="15" l="1"/>
  <c r="AR5" i="15" l="1"/>
  <c r="AR36" i="15" l="1"/>
  <c r="AS36" i="15" s="1"/>
  <c r="AR83" i="15"/>
  <c r="AS83" i="15" s="1"/>
  <c r="AR59" i="15"/>
  <c r="AS59" i="15" s="1"/>
  <c r="AR35" i="15"/>
  <c r="AS35" i="15" s="1"/>
  <c r="AR11" i="15"/>
  <c r="AS11" i="15" s="1"/>
  <c r="AR84" i="15"/>
  <c r="AS84" i="15" s="1"/>
  <c r="AR44" i="15"/>
  <c r="AS44" i="15" s="1"/>
  <c r="AR20" i="15"/>
  <c r="AS20" i="15" s="1"/>
  <c r="AR91" i="15"/>
  <c r="AS91" i="15" s="1"/>
  <c r="AR75" i="15"/>
  <c r="AS75" i="15" s="1"/>
  <c r="AR51" i="15"/>
  <c r="AS51" i="15" s="1"/>
  <c r="AR27" i="15"/>
  <c r="AS27" i="15" s="1"/>
  <c r="AR60" i="15"/>
  <c r="AS60" i="15" s="1"/>
  <c r="AR68" i="15"/>
  <c r="AS68" i="15" s="1"/>
  <c r="AR76" i="15"/>
  <c r="AS76" i="15" s="1"/>
  <c r="AR12" i="15"/>
  <c r="AS12" i="15" s="1"/>
  <c r="AR92" i="15"/>
  <c r="AS92" i="15" s="1"/>
  <c r="AR52" i="15"/>
  <c r="AS52" i="15" s="1"/>
  <c r="AR28" i="15"/>
  <c r="AS28" i="15" s="1"/>
  <c r="AR99" i="15"/>
  <c r="AS99" i="15" s="1"/>
  <c r="AR67" i="15"/>
  <c r="AS67" i="15" s="1"/>
  <c r="AR43" i="15"/>
  <c r="AS43" i="15" s="1"/>
  <c r="AR19" i="15"/>
  <c r="AS19" i="15" s="1"/>
  <c r="AR98" i="15"/>
  <c r="AS98" i="15" s="1"/>
  <c r="AU98" i="15" s="1"/>
  <c r="AR69" i="15"/>
  <c r="AS69" i="15" s="1"/>
  <c r="AR38" i="15"/>
  <c r="AS38" i="15" s="1"/>
  <c r="AR7" i="15"/>
  <c r="AS7" i="15" s="1"/>
  <c r="AR71" i="15"/>
  <c r="AS71" i="15" s="1"/>
  <c r="AR40" i="15"/>
  <c r="AS40" i="15" s="1"/>
  <c r="AR9" i="15"/>
  <c r="AS9" i="15" s="1"/>
  <c r="AR73" i="15"/>
  <c r="AS73" i="15" s="1"/>
  <c r="AR42" i="15"/>
  <c r="AS42" i="15" s="1"/>
  <c r="AU42" i="15" s="1"/>
  <c r="AR13" i="15"/>
  <c r="AS13" i="15" s="1"/>
  <c r="AR77" i="15"/>
  <c r="AS77" i="15" s="1"/>
  <c r="AR15" i="15"/>
  <c r="AS15" i="15" s="1"/>
  <c r="AR79" i="15"/>
  <c r="AS79" i="15" s="1"/>
  <c r="AR48" i="15"/>
  <c r="AS48" i="15" s="1"/>
  <c r="AR17" i="15"/>
  <c r="AS17" i="15" s="1"/>
  <c r="AR81" i="15"/>
  <c r="AS81" i="15" s="1"/>
  <c r="AR50" i="15"/>
  <c r="AS50" i="15" s="1"/>
  <c r="AW50" i="15" s="1"/>
  <c r="AR54" i="15"/>
  <c r="AS54" i="15" s="1"/>
  <c r="AR87" i="15"/>
  <c r="AS87" i="15" s="1"/>
  <c r="AR89" i="15"/>
  <c r="AS89" i="15" s="1"/>
  <c r="AR46" i="15"/>
  <c r="AS46" i="15" s="1"/>
  <c r="AR25" i="15"/>
  <c r="AS25" i="15" s="1"/>
  <c r="AR21" i="15"/>
  <c r="AS21" i="15" s="1"/>
  <c r="AR85" i="15"/>
  <c r="AS85" i="15" s="1"/>
  <c r="AR23" i="15"/>
  <c r="AS23" i="15" s="1"/>
  <c r="AR56" i="15"/>
  <c r="AS56" i="15" s="1"/>
  <c r="AR58" i="15"/>
  <c r="AS58" i="15" s="1"/>
  <c r="AU58" i="15" s="1"/>
  <c r="AR29" i="15"/>
  <c r="AS29" i="15" s="1"/>
  <c r="AR93" i="15"/>
  <c r="AS93" i="15" s="1"/>
  <c r="AR62" i="15"/>
  <c r="AS62" i="15" s="1"/>
  <c r="AR31" i="15"/>
  <c r="AS31" i="15" s="1"/>
  <c r="AR95" i="15"/>
  <c r="AS95" i="15" s="1"/>
  <c r="AR64" i="15"/>
  <c r="AS64" i="15" s="1"/>
  <c r="AR33" i="15"/>
  <c r="AS33" i="15" s="1"/>
  <c r="AR97" i="15"/>
  <c r="AS97" i="15" s="1"/>
  <c r="AR66" i="15"/>
  <c r="AS66" i="15" s="1"/>
  <c r="AW66" i="15" s="1"/>
  <c r="AR14" i="15"/>
  <c r="AS14" i="15" s="1"/>
  <c r="AR78" i="15"/>
  <c r="AS78" i="15" s="1"/>
  <c r="AR16" i="15"/>
  <c r="AS16" i="15" s="1"/>
  <c r="AR18" i="15"/>
  <c r="AS18" i="15" s="1"/>
  <c r="AW18" i="15" s="1"/>
  <c r="AR53" i="15"/>
  <c r="AS53" i="15" s="1"/>
  <c r="AR55" i="15"/>
  <c r="AS55" i="15" s="1"/>
  <c r="AR24" i="15"/>
  <c r="AS24" i="15" s="1"/>
  <c r="AR57" i="15"/>
  <c r="AS57" i="15" s="1"/>
  <c r="AR90" i="15"/>
  <c r="AS90" i="15" s="1"/>
  <c r="AX90" i="15" s="1"/>
  <c r="AR30" i="15"/>
  <c r="AS30" i="15" s="1"/>
  <c r="AR32" i="15"/>
  <c r="AS32" i="15" s="1"/>
  <c r="AR96" i="15"/>
  <c r="AS96" i="15" s="1"/>
  <c r="AR34" i="15"/>
  <c r="AS34" i="15" s="1"/>
  <c r="AX34" i="15" s="1"/>
  <c r="AR37" i="15"/>
  <c r="AS37" i="15" s="1"/>
  <c r="AR6" i="15"/>
  <c r="AS6" i="15" s="1"/>
  <c r="AU6" i="15" s="1"/>
  <c r="AR70" i="15"/>
  <c r="AS70" i="15" s="1"/>
  <c r="AR39" i="15"/>
  <c r="AS39" i="15" s="1"/>
  <c r="AR8" i="15"/>
  <c r="AS8" i="15" s="1"/>
  <c r="AR72" i="15"/>
  <c r="AS72" i="15" s="1"/>
  <c r="AR41" i="15"/>
  <c r="AS41" i="15" s="1"/>
  <c r="AR10" i="15"/>
  <c r="AS10" i="15" s="1"/>
  <c r="AW10" i="15" s="1"/>
  <c r="AR74" i="15"/>
  <c r="AS74" i="15" s="1"/>
  <c r="AT74" i="15" s="1"/>
  <c r="AR45" i="15"/>
  <c r="AS45" i="15" s="1"/>
  <c r="AR47" i="15"/>
  <c r="AS47" i="15" s="1"/>
  <c r="AR80" i="15"/>
  <c r="AS80" i="15" s="1"/>
  <c r="AR49" i="15"/>
  <c r="AS49" i="15" s="1"/>
  <c r="AR82" i="15"/>
  <c r="AS82" i="15" s="1"/>
  <c r="AV82" i="15" s="1"/>
  <c r="AR22" i="15"/>
  <c r="AS22" i="15" s="1"/>
  <c r="AR86" i="15"/>
  <c r="AS86" i="15" s="1"/>
  <c r="AR88" i="15"/>
  <c r="AS88" i="15" s="1"/>
  <c r="AR26" i="15"/>
  <c r="AS26" i="15" s="1"/>
  <c r="AY26" i="15" s="1"/>
  <c r="AR61" i="15"/>
  <c r="AS61" i="15" s="1"/>
  <c r="AR63" i="15"/>
  <c r="AS63" i="15" s="1"/>
  <c r="AR65" i="15"/>
  <c r="AS65" i="15" s="1"/>
  <c r="AR94" i="15"/>
  <c r="AS94" i="15" s="1"/>
  <c r="AX6" i="15" l="1"/>
  <c r="AY6" i="15"/>
  <c r="AW6" i="15"/>
  <c r="AV6" i="15"/>
  <c r="AV34" i="15"/>
  <c r="AW90" i="15"/>
  <c r="AX50" i="15"/>
  <c r="AV26" i="15"/>
  <c r="AW26" i="15"/>
  <c r="AT58" i="15"/>
  <c r="AX10" i="15"/>
  <c r="AU26" i="15"/>
  <c r="AX58" i="15"/>
  <c r="AV10" i="15"/>
  <c r="AV58" i="15"/>
  <c r="AY10" i="15"/>
  <c r="AY58" i="15"/>
  <c r="AW58" i="15"/>
  <c r="AU10" i="15"/>
  <c r="AT34" i="15"/>
  <c r="AW34" i="15"/>
  <c r="AT26" i="15"/>
  <c r="AX26" i="15"/>
  <c r="AU50" i="15"/>
  <c r="AT50" i="15"/>
  <c r="AU90" i="15"/>
  <c r="AY34" i="15"/>
  <c r="AV50" i="15"/>
  <c r="AU34" i="15"/>
  <c r="AY50" i="15"/>
  <c r="AV90" i="15"/>
  <c r="AX98" i="15"/>
  <c r="AT98" i="15"/>
  <c r="AY98" i="15"/>
  <c r="AU18" i="15"/>
  <c r="AW98" i="15"/>
  <c r="AY90" i="15"/>
  <c r="AV98" i="15"/>
  <c r="AT42" i="15"/>
  <c r="AX42" i="15"/>
  <c r="AV42" i="15"/>
  <c r="AY42" i="15"/>
  <c r="AW42" i="15"/>
  <c r="AT90" i="15"/>
  <c r="AY82" i="15"/>
  <c r="AX74" i="15"/>
  <c r="AU82" i="15"/>
  <c r="AY74" i="15"/>
  <c r="AV74" i="15"/>
  <c r="AT66" i="15"/>
  <c r="AW74" i="15"/>
  <c r="AW82" i="15"/>
  <c r="AX18" i="15"/>
  <c r="AX66" i="15"/>
  <c r="AU74" i="15"/>
  <c r="AU66" i="15"/>
  <c r="AV18" i="15"/>
  <c r="AT82" i="15"/>
  <c r="AV66" i="15"/>
  <c r="AY18" i="15"/>
  <c r="AX82" i="15"/>
  <c r="AY66" i="15"/>
  <c r="AY48" i="15"/>
  <c r="AV48" i="15"/>
  <c r="AX48" i="15"/>
  <c r="AT48" i="15"/>
  <c r="AU48" i="15"/>
  <c r="AW48" i="15"/>
  <c r="AU75" i="15"/>
  <c r="AW75" i="15"/>
  <c r="AY75" i="15"/>
  <c r="AX75" i="15"/>
  <c r="AT75" i="15"/>
  <c r="AV75" i="15"/>
  <c r="AX53" i="15"/>
  <c r="AT53" i="15"/>
  <c r="AU53" i="15"/>
  <c r="AW53" i="15"/>
  <c r="AY53" i="15"/>
  <c r="AV53" i="15"/>
  <c r="AX44" i="15"/>
  <c r="AT44" i="15"/>
  <c r="AU44" i="15"/>
  <c r="AW44" i="15"/>
  <c r="AV44" i="15"/>
  <c r="AY44" i="15"/>
  <c r="AX85" i="15"/>
  <c r="AT85" i="15"/>
  <c r="AU85" i="15"/>
  <c r="AW85" i="15"/>
  <c r="AY85" i="15"/>
  <c r="AV85" i="15"/>
  <c r="AY56" i="15"/>
  <c r="AV56" i="15"/>
  <c r="AX56" i="15"/>
  <c r="AT56" i="15"/>
  <c r="AU56" i="15"/>
  <c r="AW56" i="15"/>
  <c r="AW49" i="15"/>
  <c r="AY49" i="15"/>
  <c r="AV49" i="15"/>
  <c r="AU49" i="15"/>
  <c r="AX49" i="15"/>
  <c r="AT49" i="15"/>
  <c r="AY55" i="15"/>
  <c r="AV55" i="15"/>
  <c r="AX55" i="15"/>
  <c r="AT55" i="15"/>
  <c r="AW55" i="15"/>
  <c r="AU55" i="15"/>
  <c r="AV94" i="15"/>
  <c r="AX94" i="15"/>
  <c r="AT94" i="15"/>
  <c r="AU94" i="15"/>
  <c r="AY94" i="15"/>
  <c r="AW94" i="15"/>
  <c r="AV62" i="15"/>
  <c r="AX62" i="15"/>
  <c r="AT62" i="15"/>
  <c r="AU62" i="15"/>
  <c r="AY62" i="15"/>
  <c r="AW62" i="15"/>
  <c r="AX36" i="15"/>
  <c r="AT36" i="15"/>
  <c r="AU36" i="15"/>
  <c r="AW36" i="15"/>
  <c r="AV36" i="15"/>
  <c r="AY36" i="15"/>
  <c r="AV54" i="15"/>
  <c r="AX54" i="15"/>
  <c r="AT54" i="15"/>
  <c r="AU54" i="15"/>
  <c r="AY54" i="15"/>
  <c r="AW54" i="15"/>
  <c r="AU19" i="15"/>
  <c r="AW19" i="15"/>
  <c r="AY19" i="15"/>
  <c r="AX19" i="15"/>
  <c r="AT19" i="15"/>
  <c r="AV19" i="15"/>
  <c r="AU83" i="15"/>
  <c r="AW83" i="15"/>
  <c r="AY83" i="15"/>
  <c r="AX83" i="15"/>
  <c r="AT83" i="15"/>
  <c r="AV83" i="15"/>
  <c r="AX69" i="15"/>
  <c r="AT69" i="15"/>
  <c r="AU69" i="15"/>
  <c r="AW69" i="15"/>
  <c r="AY69" i="15"/>
  <c r="AV69" i="15"/>
  <c r="AX52" i="15"/>
  <c r="AT52" i="15"/>
  <c r="AU52" i="15"/>
  <c r="AW52" i="15"/>
  <c r="AV52" i="15"/>
  <c r="AY52" i="15"/>
  <c r="AW97" i="15"/>
  <c r="AY97" i="15"/>
  <c r="AV97" i="15"/>
  <c r="AU97" i="15"/>
  <c r="AX97" i="15"/>
  <c r="AT97" i="15"/>
  <c r="AY64" i="15"/>
  <c r="AV64" i="15"/>
  <c r="AX64" i="15"/>
  <c r="AT64" i="15"/>
  <c r="AU64" i="15"/>
  <c r="AW64" i="15"/>
  <c r="AW65" i="15"/>
  <c r="AY65" i="15"/>
  <c r="AV65" i="15"/>
  <c r="AU65" i="15"/>
  <c r="AX65" i="15"/>
  <c r="AT65" i="15"/>
  <c r="AY63" i="15"/>
  <c r="AV63" i="15"/>
  <c r="AX63" i="15"/>
  <c r="AT63" i="15"/>
  <c r="AW63" i="15"/>
  <c r="AU63" i="15"/>
  <c r="AV70" i="15"/>
  <c r="AX70" i="15"/>
  <c r="AT70" i="15"/>
  <c r="AU70" i="15"/>
  <c r="AY70" i="15"/>
  <c r="AW70" i="15"/>
  <c r="AV86" i="15"/>
  <c r="AX86" i="15"/>
  <c r="AT86" i="15"/>
  <c r="AU86" i="15"/>
  <c r="AY86" i="15"/>
  <c r="AW86" i="15"/>
  <c r="AX13" i="15"/>
  <c r="AY13" i="15"/>
  <c r="AU27" i="15"/>
  <c r="AW27" i="15"/>
  <c r="AY27" i="15"/>
  <c r="AX27" i="15"/>
  <c r="AT27" i="15"/>
  <c r="AV27" i="15"/>
  <c r="AU91" i="15"/>
  <c r="AW91" i="15"/>
  <c r="AY91" i="15"/>
  <c r="AX91" i="15"/>
  <c r="AT91" i="15"/>
  <c r="AV91" i="15"/>
  <c r="AX93" i="15"/>
  <c r="AT93" i="15"/>
  <c r="AU93" i="15"/>
  <c r="AW93" i="15"/>
  <c r="AY93" i="15"/>
  <c r="AV93" i="15"/>
  <c r="AX60" i="15"/>
  <c r="AT60" i="15"/>
  <c r="AU60" i="15"/>
  <c r="AW60" i="15"/>
  <c r="AV60" i="15"/>
  <c r="AY60" i="15"/>
  <c r="AX29" i="15"/>
  <c r="AT29" i="15"/>
  <c r="AU29" i="15"/>
  <c r="AW29" i="15"/>
  <c r="AY29" i="15"/>
  <c r="AV29" i="15"/>
  <c r="AY72" i="15"/>
  <c r="AV72" i="15"/>
  <c r="AX72" i="15"/>
  <c r="AT72" i="15"/>
  <c r="AU72" i="15"/>
  <c r="AW72" i="15"/>
  <c r="AW81" i="15"/>
  <c r="AY81" i="15"/>
  <c r="AV81" i="15"/>
  <c r="AU81" i="15"/>
  <c r="AX81" i="15"/>
  <c r="AT81" i="15"/>
  <c r="AY71" i="15"/>
  <c r="AV71" i="15"/>
  <c r="AX71" i="15"/>
  <c r="AT71" i="15"/>
  <c r="AW71" i="15"/>
  <c r="AU71" i="15"/>
  <c r="AX14" i="15"/>
  <c r="AY14" i="15"/>
  <c r="AW41" i="15"/>
  <c r="AY41" i="15"/>
  <c r="AV41" i="15"/>
  <c r="AU41" i="15"/>
  <c r="AT41" i="15"/>
  <c r="AX41" i="15"/>
  <c r="AU35" i="15"/>
  <c r="AW35" i="15"/>
  <c r="AY35" i="15"/>
  <c r="AX35" i="15"/>
  <c r="AT35" i="15"/>
  <c r="AV35" i="15"/>
  <c r="AU99" i="15"/>
  <c r="AW99" i="15"/>
  <c r="AY99" i="15"/>
  <c r="AX99" i="15"/>
  <c r="AV99" i="15"/>
  <c r="AW89" i="15"/>
  <c r="AY89" i="15"/>
  <c r="AV89" i="15"/>
  <c r="AU89" i="15"/>
  <c r="AT89" i="15"/>
  <c r="AX89" i="15"/>
  <c r="AX68" i="15"/>
  <c r="AT68" i="15"/>
  <c r="AU68" i="15"/>
  <c r="AW68" i="15"/>
  <c r="AV68" i="15"/>
  <c r="AY68" i="15"/>
  <c r="AX61" i="15"/>
  <c r="AT61" i="15"/>
  <c r="AU61" i="15"/>
  <c r="AW61" i="15"/>
  <c r="AY61" i="15"/>
  <c r="AV61" i="15"/>
  <c r="AY16" i="15"/>
  <c r="AV16" i="15"/>
  <c r="AX16" i="15"/>
  <c r="AU16" i="15"/>
  <c r="AW16" i="15"/>
  <c r="AY80" i="15"/>
  <c r="AV80" i="15"/>
  <c r="AX80" i="15"/>
  <c r="AT80" i="15"/>
  <c r="AU80" i="15"/>
  <c r="AW80" i="15"/>
  <c r="AY15" i="15"/>
  <c r="AX15" i="15"/>
  <c r="AY79" i="15"/>
  <c r="AV79" i="15"/>
  <c r="AX79" i="15"/>
  <c r="AT79" i="15"/>
  <c r="AW79" i="15"/>
  <c r="AU79" i="15"/>
  <c r="AV22" i="15"/>
  <c r="AX22" i="15"/>
  <c r="AT22" i="15"/>
  <c r="AU22" i="15"/>
  <c r="AY22" i="15"/>
  <c r="AW22" i="15"/>
  <c r="AW9" i="15"/>
  <c r="AU9" i="15"/>
  <c r="AY9" i="15"/>
  <c r="AV9" i="15"/>
  <c r="AX9" i="15"/>
  <c r="AU67" i="15"/>
  <c r="AW67" i="15"/>
  <c r="AY67" i="15"/>
  <c r="AX67" i="15"/>
  <c r="AT67" i="15"/>
  <c r="AV67" i="15"/>
  <c r="AW73" i="15"/>
  <c r="AY73" i="15"/>
  <c r="AV73" i="15"/>
  <c r="AU73" i="15"/>
  <c r="AX73" i="15"/>
  <c r="AT73" i="15"/>
  <c r="AX12" i="15"/>
  <c r="AW12" i="15"/>
  <c r="AV12" i="15"/>
  <c r="AU12" i="15"/>
  <c r="AY12" i="15"/>
  <c r="AX76" i="15"/>
  <c r="AT76" i="15"/>
  <c r="AU76" i="15"/>
  <c r="AW76" i="15"/>
  <c r="AV76" i="15"/>
  <c r="AY76" i="15"/>
  <c r="AX77" i="15"/>
  <c r="AT77" i="15"/>
  <c r="AU77" i="15"/>
  <c r="AW77" i="15"/>
  <c r="AY77" i="15"/>
  <c r="AV77" i="15"/>
  <c r="AY24" i="15"/>
  <c r="AV24" i="15"/>
  <c r="AX24" i="15"/>
  <c r="AT24" i="15"/>
  <c r="AU24" i="15"/>
  <c r="AW24" i="15"/>
  <c r="AY88" i="15"/>
  <c r="AV88" i="15"/>
  <c r="AX88" i="15"/>
  <c r="AT88" i="15"/>
  <c r="AU88" i="15"/>
  <c r="AW88" i="15"/>
  <c r="AY23" i="15"/>
  <c r="AV23" i="15"/>
  <c r="AX23" i="15"/>
  <c r="AT23" i="15"/>
  <c r="AW23" i="15"/>
  <c r="AU23" i="15"/>
  <c r="AY87" i="15"/>
  <c r="AV87" i="15"/>
  <c r="AX87" i="15"/>
  <c r="AT87" i="15"/>
  <c r="AW87" i="15"/>
  <c r="AU87" i="15"/>
  <c r="AV30" i="15"/>
  <c r="AX30" i="15"/>
  <c r="AT30" i="15"/>
  <c r="AU30" i="15"/>
  <c r="AY30" i="15"/>
  <c r="AW30" i="15"/>
  <c r="AW17" i="15"/>
  <c r="AY17" i="15"/>
  <c r="AV17" i="15"/>
  <c r="AU17" i="15"/>
  <c r="AX17" i="15"/>
  <c r="AX45" i="15"/>
  <c r="AT45" i="15"/>
  <c r="AU45" i="15"/>
  <c r="AW45" i="15"/>
  <c r="AY45" i="15"/>
  <c r="AV45" i="15"/>
  <c r="AY47" i="15"/>
  <c r="AV47" i="15"/>
  <c r="AX47" i="15"/>
  <c r="AT47" i="15"/>
  <c r="AW47" i="15"/>
  <c r="AU47" i="15"/>
  <c r="AW11" i="15"/>
  <c r="AU11" i="15"/>
  <c r="AY11" i="15"/>
  <c r="AX11" i="15"/>
  <c r="AV11" i="15"/>
  <c r="AU51" i="15"/>
  <c r="AW51" i="15"/>
  <c r="AY51" i="15"/>
  <c r="AX51" i="15"/>
  <c r="AT51" i="15"/>
  <c r="AV51" i="15"/>
  <c r="AX21" i="15"/>
  <c r="AT21" i="15"/>
  <c r="AU21" i="15"/>
  <c r="AW21" i="15"/>
  <c r="AY21" i="15"/>
  <c r="AV21" i="15"/>
  <c r="AX20" i="15"/>
  <c r="AT20" i="15"/>
  <c r="AU20" i="15"/>
  <c r="AW20" i="15"/>
  <c r="AV20" i="15"/>
  <c r="AY20" i="15"/>
  <c r="AX84" i="15"/>
  <c r="AT84" i="15"/>
  <c r="AU84" i="15"/>
  <c r="AW84" i="15"/>
  <c r="AV84" i="15"/>
  <c r="AY84" i="15"/>
  <c r="AY32" i="15"/>
  <c r="AV32" i="15"/>
  <c r="AX32" i="15"/>
  <c r="AT32" i="15"/>
  <c r="AU32" i="15"/>
  <c r="AW32" i="15"/>
  <c r="AY96" i="15"/>
  <c r="AV96" i="15"/>
  <c r="AX96" i="15"/>
  <c r="AT96" i="15"/>
  <c r="AU96" i="15"/>
  <c r="AW96" i="15"/>
  <c r="AY31" i="15"/>
  <c r="AV31" i="15"/>
  <c r="AX31" i="15"/>
  <c r="AT31" i="15"/>
  <c r="AW31" i="15"/>
  <c r="AU31" i="15"/>
  <c r="AY95" i="15"/>
  <c r="AV95" i="15"/>
  <c r="AX95" i="15"/>
  <c r="AT95" i="15"/>
  <c r="AW95" i="15"/>
  <c r="AU95" i="15"/>
  <c r="AV38" i="15"/>
  <c r="AX38" i="15"/>
  <c r="AT38" i="15"/>
  <c r="AU38" i="15"/>
  <c r="AY38" i="15"/>
  <c r="AW38" i="15"/>
  <c r="AW25" i="15"/>
  <c r="AY25" i="15"/>
  <c r="AV25" i="15"/>
  <c r="AU25" i="15"/>
  <c r="AX25" i="15"/>
  <c r="AT25" i="15"/>
  <c r="AV78" i="15"/>
  <c r="AX78" i="15"/>
  <c r="AT78" i="15"/>
  <c r="AU78" i="15"/>
  <c r="AY78" i="15"/>
  <c r="AW78" i="15"/>
  <c r="AU43" i="15"/>
  <c r="AW43" i="15"/>
  <c r="AY43" i="15"/>
  <c r="AX43" i="15"/>
  <c r="AT43" i="15"/>
  <c r="AV43" i="15"/>
  <c r="AU59" i="15"/>
  <c r="AW59" i="15"/>
  <c r="AY59" i="15"/>
  <c r="AX59" i="15"/>
  <c r="AT59" i="15"/>
  <c r="AV59" i="15"/>
  <c r="AX37" i="15"/>
  <c r="AT37" i="15"/>
  <c r="AU37" i="15"/>
  <c r="AW37" i="15"/>
  <c r="AY37" i="15"/>
  <c r="AV37" i="15"/>
  <c r="AX28" i="15"/>
  <c r="AT28" i="15"/>
  <c r="AU28" i="15"/>
  <c r="AW28" i="15"/>
  <c r="AV28" i="15"/>
  <c r="AY28" i="15"/>
  <c r="AX92" i="15"/>
  <c r="AT92" i="15"/>
  <c r="AU92" i="15"/>
  <c r="AW92" i="15"/>
  <c r="AV92" i="15"/>
  <c r="AY92" i="15"/>
  <c r="AW57" i="15"/>
  <c r="AY57" i="15"/>
  <c r="AV57" i="15"/>
  <c r="AU57" i="15"/>
  <c r="AX57" i="15"/>
  <c r="AT57" i="15"/>
  <c r="AY40" i="15"/>
  <c r="AV40" i="15"/>
  <c r="AX40" i="15"/>
  <c r="AT40" i="15"/>
  <c r="AU40" i="15"/>
  <c r="AW40" i="15"/>
  <c r="AY39" i="15"/>
  <c r="AV39" i="15"/>
  <c r="AX39" i="15"/>
  <c r="AT39" i="15"/>
  <c r="AW39" i="15"/>
  <c r="AU39" i="15"/>
  <c r="AV46" i="15"/>
  <c r="AX46" i="15"/>
  <c r="AT46" i="15"/>
  <c r="AU46" i="15"/>
  <c r="AY46" i="15"/>
  <c r="AW46" i="15"/>
  <c r="AW33" i="15"/>
  <c r="AY33" i="15"/>
  <c r="AV33" i="15"/>
  <c r="AU33" i="15"/>
  <c r="AX33" i="15"/>
  <c r="AT33" i="15"/>
  <c r="B3" i="11"/>
  <c r="AT3" i="15" l="1"/>
  <c r="BB3" i="15"/>
  <c r="BJ3" i="15"/>
  <c r="AN3" i="15"/>
  <c r="BD3" i="15"/>
  <c r="BL3" i="15"/>
  <c r="BN3" i="15"/>
  <c r="AY3" i="15"/>
  <c r="BO3" i="15"/>
  <c r="AR3" i="15"/>
  <c r="BH3" i="15"/>
  <c r="BE10" i="15"/>
  <c r="AU3" i="15"/>
  <c r="BC3" i="15"/>
  <c r="BK3" i="15"/>
  <c r="AV3" i="15"/>
  <c r="AO3" i="15"/>
  <c r="AW3" i="15"/>
  <c r="BE3" i="15"/>
  <c r="BM3" i="15"/>
  <c r="AX3" i="15"/>
  <c r="BF3" i="15"/>
  <c r="AQ3" i="15"/>
  <c r="BG3" i="15"/>
  <c r="AZ3" i="15"/>
  <c r="BP3" i="15"/>
  <c r="AS3" i="15"/>
  <c r="BA3" i="15"/>
  <c r="BI3" i="15"/>
  <c r="L5" i="15" l="1"/>
  <c r="K5" i="15"/>
  <c r="D5" i="15"/>
  <c r="C5" i="15"/>
  <c r="BE16" i="15"/>
  <c r="C14" i="15"/>
  <c r="BJ16" i="15"/>
  <c r="BJ10" i="15"/>
  <c r="BJ11" i="15" s="1"/>
  <c r="BF10" i="15"/>
  <c r="BF11" i="15" s="1"/>
  <c r="BG10" i="15"/>
  <c r="BG11" i="15" s="1"/>
  <c r="BK10" i="15"/>
  <c r="BK11" i="15" s="1"/>
  <c r="BL10" i="15"/>
  <c r="BL11" i="15" s="1"/>
  <c r="BM10" i="15"/>
  <c r="BM11" i="15" s="1"/>
  <c r="BN10" i="15"/>
  <c r="BN11" i="15" s="1"/>
  <c r="BO10" i="15"/>
  <c r="BO11" i="15" s="1"/>
  <c r="BH10" i="15"/>
  <c r="BH11" i="15" s="1"/>
  <c r="BP10" i="15"/>
  <c r="BP11" i="15" s="1"/>
  <c r="BI10" i="15"/>
  <c r="BI11" i="15" s="1"/>
  <c r="BQ10" i="15"/>
  <c r="BQ11" i="15" s="1"/>
  <c r="BI16" i="15"/>
  <c r="BH16" i="15"/>
  <c r="BG16" i="15"/>
  <c r="BF16" i="15"/>
  <c r="E19" i="15"/>
  <c r="F18" i="15"/>
  <c r="F26" i="15"/>
  <c r="E22" i="15"/>
  <c r="D18" i="15"/>
  <c r="C22" i="15"/>
  <c r="E20" i="15"/>
  <c r="F19" i="15"/>
  <c r="E15" i="15"/>
  <c r="E23" i="15"/>
  <c r="D19" i="15"/>
  <c r="C15" i="15"/>
  <c r="C23" i="15"/>
  <c r="D16" i="15"/>
  <c r="F20" i="15"/>
  <c r="E16" i="15"/>
  <c r="E24" i="15"/>
  <c r="D20" i="15"/>
  <c r="C16" i="15"/>
  <c r="C24" i="15"/>
  <c r="C26" i="15"/>
  <c r="D15" i="15"/>
  <c r="F14" i="15"/>
  <c r="F21" i="15"/>
  <c r="E17" i="15"/>
  <c r="E25" i="15"/>
  <c r="D21" i="15"/>
  <c r="C17" i="15"/>
  <c r="C25" i="15"/>
  <c r="C18" i="15"/>
  <c r="D23" i="15"/>
  <c r="F22" i="15"/>
  <c r="E18" i="15"/>
  <c r="E26" i="15"/>
  <c r="D22" i="15"/>
  <c r="C19" i="15"/>
  <c r="F24" i="15"/>
  <c r="C20" i="15"/>
  <c r="F15" i="15"/>
  <c r="F23" i="15"/>
  <c r="F16" i="15"/>
  <c r="F17" i="15"/>
  <c r="F25" i="15"/>
  <c r="E21" i="15"/>
  <c r="D17" i="15"/>
  <c r="D25" i="15"/>
  <c r="C21" i="15"/>
  <c r="D14" i="15"/>
  <c r="D26" i="15"/>
  <c r="D24" i="15"/>
  <c r="E14" i="15"/>
  <c r="AL99" i="11" l="1"/>
  <c r="AM99" i="11" s="1"/>
  <c r="AL106" i="11"/>
  <c r="AM106" i="11" s="1"/>
  <c r="AL100" i="11"/>
  <c r="AM100" i="11" s="1"/>
  <c r="AL105" i="11"/>
  <c r="AM105" i="11" s="1"/>
  <c r="AL104" i="11"/>
  <c r="AM104" i="11" s="1"/>
  <c r="AL103" i="11"/>
  <c r="AM103" i="11" s="1"/>
  <c r="AL102" i="11"/>
  <c r="AM102" i="11" s="1"/>
  <c r="AL101" i="11"/>
  <c r="AM101" i="11" s="1"/>
  <c r="B7" i="15"/>
  <c r="C6" i="15" s="1"/>
  <c r="D6" i="15" s="1"/>
  <c r="AL19" i="11"/>
  <c r="AM19" i="11" s="1"/>
  <c r="AL20" i="11"/>
  <c r="AM20" i="11" s="1"/>
  <c r="AN20" i="11" s="1"/>
  <c r="AO20" i="11" s="1"/>
  <c r="AP20" i="11" s="1"/>
  <c r="AL21" i="11"/>
  <c r="AM21" i="11" s="1"/>
  <c r="AN21" i="11" s="1"/>
  <c r="AL23" i="11"/>
  <c r="AM23" i="11" s="1"/>
  <c r="AL22" i="11"/>
  <c r="AM22" i="11" s="1"/>
  <c r="AL24" i="11"/>
  <c r="AM24" i="11" s="1"/>
  <c r="AN24" i="11" s="1"/>
  <c r="AL8" i="11"/>
  <c r="AL9" i="11"/>
  <c r="AL10" i="11"/>
  <c r="AL11" i="11"/>
  <c r="AT10" i="15" s="1"/>
  <c r="AL12" i="11"/>
  <c r="AL45" i="11"/>
  <c r="AL16" i="11"/>
  <c r="AT15" i="15" s="1"/>
  <c r="AL30" i="11"/>
  <c r="AL38" i="11"/>
  <c r="AL46" i="11"/>
  <c r="AL54" i="11"/>
  <c r="AL62" i="11"/>
  <c r="AL70" i="11"/>
  <c r="AL78" i="11"/>
  <c r="AL86" i="11"/>
  <c r="AL94" i="11"/>
  <c r="AL17" i="11"/>
  <c r="AT16" i="15" s="1"/>
  <c r="AL31" i="11"/>
  <c r="AL39" i="11"/>
  <c r="AL47" i="11"/>
  <c r="AL55" i="11"/>
  <c r="AL63" i="11"/>
  <c r="AL71" i="11"/>
  <c r="AL79" i="11"/>
  <c r="AL87" i="11"/>
  <c r="AL95" i="11"/>
  <c r="AL64" i="11"/>
  <c r="AL96" i="11"/>
  <c r="AL36" i="11"/>
  <c r="AL52" i="11"/>
  <c r="AL76" i="11"/>
  <c r="AL92" i="11"/>
  <c r="AL18" i="11"/>
  <c r="AT17" i="15" s="1"/>
  <c r="AL32" i="11"/>
  <c r="AL40" i="11"/>
  <c r="AL48" i="11"/>
  <c r="AL56" i="11"/>
  <c r="AL72" i="11"/>
  <c r="AL80" i="11"/>
  <c r="AL88" i="11"/>
  <c r="AL28" i="11"/>
  <c r="AL85" i="11"/>
  <c r="AL25" i="11"/>
  <c r="AT18" i="15" s="1"/>
  <c r="AL33" i="11"/>
  <c r="AL41" i="11"/>
  <c r="AL49" i="11"/>
  <c r="AL57" i="11"/>
  <c r="AL65" i="11"/>
  <c r="AL73" i="11"/>
  <c r="AL81" i="11"/>
  <c r="AL89" i="11"/>
  <c r="AL97" i="11"/>
  <c r="AL26" i="11"/>
  <c r="AL34" i="11"/>
  <c r="AL42" i="11"/>
  <c r="AL50" i="11"/>
  <c r="AL58" i="11"/>
  <c r="AL66" i="11"/>
  <c r="AL74" i="11"/>
  <c r="AL82" i="11"/>
  <c r="AL90" i="11"/>
  <c r="AL98" i="11"/>
  <c r="AT99" i="15"/>
  <c r="AL67" i="11"/>
  <c r="AL44" i="11"/>
  <c r="AL60" i="11"/>
  <c r="AL68" i="11"/>
  <c r="AL84" i="11"/>
  <c r="AL15" i="11"/>
  <c r="AT14" i="15" s="1"/>
  <c r="AL29" i="11"/>
  <c r="AL37" i="11"/>
  <c r="AL53" i="11"/>
  <c r="AL61" i="11"/>
  <c r="AL69" i="11"/>
  <c r="AL77" i="11"/>
  <c r="AL93" i="11"/>
  <c r="AL13" i="11"/>
  <c r="AT12" i="15" s="1"/>
  <c r="AZ12" i="15" s="1"/>
  <c r="AL27" i="11"/>
  <c r="AL35" i="11"/>
  <c r="AL43" i="11"/>
  <c r="AL51" i="11"/>
  <c r="AL59" i="11"/>
  <c r="AL75" i="11"/>
  <c r="AL83" i="11"/>
  <c r="AL91" i="11"/>
  <c r="AL14" i="11"/>
  <c r="AT13" i="15" s="1"/>
  <c r="AL7" i="11"/>
  <c r="AT6" i="15" s="1"/>
  <c r="BJ4" i="15"/>
  <c r="AN106" i="11" l="1"/>
  <c r="AO106" i="11" s="1"/>
  <c r="AN105" i="11"/>
  <c r="AO105" i="11" s="1"/>
  <c r="AN104" i="11"/>
  <c r="AO104" i="11" s="1"/>
  <c r="AP104" i="11" s="1"/>
  <c r="AQ104" i="11" s="1"/>
  <c r="AN100" i="11"/>
  <c r="AO100" i="11" s="1"/>
  <c r="AP100" i="11" s="1"/>
  <c r="AQ100" i="11" s="1"/>
  <c r="AN102" i="11"/>
  <c r="AO102" i="11" s="1"/>
  <c r="AN103" i="11"/>
  <c r="AO103" i="11" s="1"/>
  <c r="AN101" i="11"/>
  <c r="AM10" i="11"/>
  <c r="AN10" i="11" s="1"/>
  <c r="AO10" i="11" s="1"/>
  <c r="AP10" i="11" s="1"/>
  <c r="AQ10" i="11" s="1"/>
  <c r="AT9" i="15"/>
  <c r="AZ9" i="15" s="1"/>
  <c r="AZ6" i="15"/>
  <c r="AM11" i="11"/>
  <c r="AN11" i="11" s="1"/>
  <c r="AZ10" i="15"/>
  <c r="AN19" i="11"/>
  <c r="AO19" i="11" s="1"/>
  <c r="AP19" i="11" s="1"/>
  <c r="AQ19" i="11" s="1"/>
  <c r="AO21" i="11"/>
  <c r="AP21" i="11" s="1"/>
  <c r="AQ21" i="11" s="1"/>
  <c r="AN22" i="11"/>
  <c r="AO24" i="11"/>
  <c r="AP24" i="11" s="1"/>
  <c r="AQ24" i="11" s="1"/>
  <c r="AQ20" i="11"/>
  <c r="AN23" i="11"/>
  <c r="AO23" i="11" s="1"/>
  <c r="AM12" i="11"/>
  <c r="AN12" i="11" s="1"/>
  <c r="AO12" i="11" s="1"/>
  <c r="AT11" i="15"/>
  <c r="AZ11" i="15" s="1"/>
  <c r="AM9" i="11"/>
  <c r="AT8" i="15"/>
  <c r="AM8" i="11"/>
  <c r="AT7" i="15"/>
  <c r="AP106" i="11" l="1"/>
  <c r="AQ106" i="11" s="1"/>
  <c r="AP105" i="11"/>
  <c r="AQ105" i="11" s="1"/>
  <c r="AP102" i="11"/>
  <c r="AQ102" i="11" s="1"/>
  <c r="AP103" i="11"/>
  <c r="AQ103" i="11" s="1"/>
  <c r="AO101" i="11"/>
  <c r="AO11" i="11"/>
  <c r="AP11" i="11" s="1"/>
  <c r="AQ11" i="11" s="1"/>
  <c r="AP23" i="11"/>
  <c r="AQ23" i="11" s="1"/>
  <c r="AO22" i="11"/>
  <c r="AP22" i="11" s="1"/>
  <c r="AQ22" i="11" s="1"/>
  <c r="AN8" i="11"/>
  <c r="AO8" i="11" s="1"/>
  <c r="AW7" i="15" s="1"/>
  <c r="AU7" i="15"/>
  <c r="AN9" i="11"/>
  <c r="AO9" i="11" s="1"/>
  <c r="AW8" i="15" s="1"/>
  <c r="AU8" i="15"/>
  <c r="AZ16" i="15"/>
  <c r="AZ17" i="15"/>
  <c r="AP12" i="11"/>
  <c r="AQ12" i="11" s="1"/>
  <c r="AP101" i="11" l="1"/>
  <c r="AQ101" i="11" s="1"/>
  <c r="AV8" i="15"/>
  <c r="AV7" i="15"/>
  <c r="AP8" i="11"/>
  <c r="AP9" i="11"/>
  <c r="AZ18" i="15"/>
  <c r="G6" i="15"/>
  <c r="AQ8" i="11" l="1"/>
  <c r="AY7" i="15" s="1"/>
  <c r="AX7" i="15"/>
  <c r="AQ9" i="11"/>
  <c r="AY8" i="15" s="1"/>
  <c r="AX8" i="15"/>
  <c r="AZ19" i="15"/>
  <c r="C8" i="15"/>
  <c r="I15" i="14" s="1"/>
  <c r="D8" i="15"/>
  <c r="J15" i="14" s="1"/>
  <c r="AZ20" i="15" l="1"/>
  <c r="AZ8" i="15"/>
  <c r="AZ21" i="15" l="1"/>
  <c r="AZ7" i="15"/>
  <c r="AZ22" i="15" l="1"/>
  <c r="AZ23" i="15" l="1"/>
  <c r="AM17" i="11"/>
  <c r="AN17" i="11" s="1"/>
  <c r="AM82" i="11"/>
  <c r="AN82" i="11" s="1"/>
  <c r="AM43" i="11"/>
  <c r="AM77" i="11"/>
  <c r="AN77" i="11" s="1"/>
  <c r="AM33" i="11"/>
  <c r="AM7" i="11"/>
  <c r="AN7" i="11" s="1"/>
  <c r="AM31" i="11"/>
  <c r="AN31" i="11" s="1"/>
  <c r="AM70" i="11"/>
  <c r="AN70" i="11" s="1"/>
  <c r="AM72" i="11"/>
  <c r="AN72" i="11" s="1"/>
  <c r="AM30" i="11"/>
  <c r="AM40" i="11"/>
  <c r="AN40" i="11" s="1"/>
  <c r="AM65" i="11"/>
  <c r="AN65" i="11" s="1"/>
  <c r="AM36" i="11"/>
  <c r="AN36" i="11" s="1"/>
  <c r="AM15" i="11"/>
  <c r="AM53" i="11"/>
  <c r="AN53" i="11" s="1"/>
  <c r="AM55" i="11"/>
  <c r="AN55" i="11" s="1"/>
  <c r="AM49" i="11"/>
  <c r="AN49" i="11" s="1"/>
  <c r="AO49" i="11" s="1"/>
  <c r="AM63" i="11"/>
  <c r="AM68" i="11"/>
  <c r="AN68" i="11" s="1"/>
  <c r="AM29" i="11"/>
  <c r="AM48" i="11"/>
  <c r="AN48" i="11" s="1"/>
  <c r="AM62" i="11"/>
  <c r="AN62" i="11" s="1"/>
  <c r="AM50" i="11"/>
  <c r="AM13" i="11"/>
  <c r="AM46" i="11"/>
  <c r="AN46" i="11" s="1"/>
  <c r="AM64" i="11"/>
  <c r="AM42" i="11"/>
  <c r="AN42" i="11" s="1"/>
  <c r="AM75" i="11"/>
  <c r="AN75" i="11" s="1"/>
  <c r="AM59" i="11"/>
  <c r="AN59" i="11" s="1"/>
  <c r="AM54" i="11"/>
  <c r="AN54" i="11" s="1"/>
  <c r="AM45" i="11"/>
  <c r="AM67" i="11"/>
  <c r="AN67" i="11" s="1"/>
  <c r="AO67" i="11" s="1"/>
  <c r="AM98" i="11"/>
  <c r="AM14" i="11"/>
  <c r="AU13" i="15" s="1"/>
  <c r="AM44" i="11"/>
  <c r="AM86" i="11"/>
  <c r="AM60" i="11"/>
  <c r="AN60" i="11" s="1"/>
  <c r="AM80" i="11"/>
  <c r="AN80" i="11" s="1"/>
  <c r="AM95" i="11"/>
  <c r="AN95" i="11" s="1"/>
  <c r="AM78" i="11"/>
  <c r="AM73" i="11"/>
  <c r="AN73" i="11" s="1"/>
  <c r="AM56" i="11"/>
  <c r="AN56" i="11" s="1"/>
  <c r="AM61" i="11"/>
  <c r="AM47" i="11"/>
  <c r="AM93" i="11"/>
  <c r="AN93" i="11" s="1"/>
  <c r="AM51" i="11"/>
  <c r="AN51" i="11" s="1"/>
  <c r="AM16" i="11"/>
  <c r="AM69" i="11"/>
  <c r="AN69" i="11" s="1"/>
  <c r="AM92" i="11"/>
  <c r="AN92" i="11" s="1"/>
  <c r="AM94" i="11"/>
  <c r="AN94" i="11" s="1"/>
  <c r="AO94" i="11" s="1"/>
  <c r="AM52" i="11"/>
  <c r="AN52" i="11" s="1"/>
  <c r="AM39" i="11"/>
  <c r="AN39" i="11" s="1"/>
  <c r="AM88" i="11"/>
  <c r="AN88" i="11" s="1"/>
  <c r="AM89" i="11"/>
  <c r="AM97" i="11"/>
  <c r="AN97" i="11" s="1"/>
  <c r="AM96" i="11"/>
  <c r="AM84" i="11"/>
  <c r="AN84" i="11" s="1"/>
  <c r="AM74" i="11"/>
  <c r="AM37" i="11"/>
  <c r="AN37" i="11" s="1"/>
  <c r="AM25" i="11"/>
  <c r="AM26" i="11"/>
  <c r="AN26" i="11" s="1"/>
  <c r="AM58" i="11"/>
  <c r="AN58" i="11" s="1"/>
  <c r="AO58" i="11" s="1"/>
  <c r="AM66" i="11"/>
  <c r="AN66" i="11" s="1"/>
  <c r="AM35" i="11"/>
  <c r="AM81" i="11"/>
  <c r="AN81" i="11" s="1"/>
  <c r="AM18" i="11"/>
  <c r="AM91" i="11"/>
  <c r="AN91" i="11" s="1"/>
  <c r="AO91" i="11" s="1"/>
  <c r="AM87" i="11"/>
  <c r="AN87" i="11" s="1"/>
  <c r="AM83" i="11"/>
  <c r="AM34" i="11"/>
  <c r="AM85" i="11"/>
  <c r="AM27" i="11"/>
  <c r="AN27" i="11" s="1"/>
  <c r="AO27" i="11" s="1"/>
  <c r="AM57" i="11"/>
  <c r="AN57" i="11" s="1"/>
  <c r="AM38" i="11"/>
  <c r="AN38" i="11" s="1"/>
  <c r="AM28" i="11"/>
  <c r="AM32" i="11"/>
  <c r="AM71" i="11"/>
  <c r="AN71" i="11" s="1"/>
  <c r="AM76" i="11"/>
  <c r="AN76" i="11" s="1"/>
  <c r="AM41" i="11"/>
  <c r="AM90" i="11"/>
  <c r="AN90" i="11" s="1"/>
  <c r="AO90" i="11" s="1"/>
  <c r="AN99" i="11"/>
  <c r="AM79" i="11"/>
  <c r="AN16" i="11" l="1"/>
  <c r="AV15" i="15" s="1"/>
  <c r="AU15" i="15"/>
  <c r="AN15" i="11"/>
  <c r="AU14" i="15"/>
  <c r="AZ24" i="15"/>
  <c r="AO88" i="11"/>
  <c r="AP88" i="11" s="1"/>
  <c r="AQ88" i="11" s="1"/>
  <c r="AO36" i="11"/>
  <c r="AP36" i="11" s="1"/>
  <c r="AQ36" i="11" s="1"/>
  <c r="AO77" i="11"/>
  <c r="AP77" i="11" s="1"/>
  <c r="AQ77" i="11" s="1"/>
  <c r="AN44" i="11"/>
  <c r="AO44" i="11" s="1"/>
  <c r="AP44" i="11" s="1"/>
  <c r="AQ44" i="11" s="1"/>
  <c r="AO99" i="11"/>
  <c r="AP99" i="11" s="1"/>
  <c r="AQ99" i="11" s="1"/>
  <c r="AN61" i="11"/>
  <c r="AO61" i="11" s="1"/>
  <c r="AO87" i="11"/>
  <c r="AP87" i="11" s="1"/>
  <c r="AQ87" i="11" s="1"/>
  <c r="AN86" i="11"/>
  <c r="AO86" i="11" s="1"/>
  <c r="AO75" i="11"/>
  <c r="AP75" i="11" s="1"/>
  <c r="AQ75" i="11" s="1"/>
  <c r="AO38" i="11"/>
  <c r="AO7" i="11"/>
  <c r="AP7" i="11" s="1"/>
  <c r="AQ7" i="11" s="1"/>
  <c r="AO76" i="11"/>
  <c r="AP76" i="11" s="1"/>
  <c r="AQ76" i="11" s="1"/>
  <c r="AO26" i="11"/>
  <c r="AP26" i="11" s="1"/>
  <c r="AO59" i="11"/>
  <c r="AP59" i="11" s="1"/>
  <c r="AQ59" i="11" s="1"/>
  <c r="AN13" i="11"/>
  <c r="AO13" i="11" s="1"/>
  <c r="AO66" i="11"/>
  <c r="AP66" i="11" s="1"/>
  <c r="AQ66" i="11" s="1"/>
  <c r="AO84" i="11"/>
  <c r="AP84" i="11" s="1"/>
  <c r="AQ84" i="11" s="1"/>
  <c r="AO40" i="11"/>
  <c r="AP40" i="11" s="1"/>
  <c r="AQ40" i="11" s="1"/>
  <c r="AN32" i="11"/>
  <c r="AO32" i="11" s="1"/>
  <c r="AO57" i="11"/>
  <c r="AP57" i="11" s="1"/>
  <c r="AQ57" i="11" s="1"/>
  <c r="AO68" i="11"/>
  <c r="AP68" i="11" s="1"/>
  <c r="AN79" i="11"/>
  <c r="AO79" i="11" s="1"/>
  <c r="AP79" i="11" s="1"/>
  <c r="AQ79" i="11" s="1"/>
  <c r="AP90" i="11"/>
  <c r="AQ90" i="11" s="1"/>
  <c r="AP27" i="11"/>
  <c r="AQ27" i="11" s="1"/>
  <c r="AO81" i="11"/>
  <c r="AP81" i="11" s="1"/>
  <c r="AQ81" i="11" s="1"/>
  <c r="AP58" i="11"/>
  <c r="AQ58" i="11" s="1"/>
  <c r="AO37" i="11"/>
  <c r="AP37" i="11" s="1"/>
  <c r="AQ37" i="11" s="1"/>
  <c r="AN89" i="11"/>
  <c r="AO89" i="11" s="1"/>
  <c r="AP89" i="11" s="1"/>
  <c r="AN64" i="11"/>
  <c r="AO56" i="11"/>
  <c r="AP56" i="11" s="1"/>
  <c r="AO48" i="11"/>
  <c r="AO95" i="11"/>
  <c r="AP95" i="11" s="1"/>
  <c r="AO52" i="11"/>
  <c r="AP52" i="11" s="1"/>
  <c r="AN41" i="11"/>
  <c r="AO41" i="11" s="1"/>
  <c r="AN85" i="11"/>
  <c r="AO85" i="11" s="1"/>
  <c r="AN18" i="11"/>
  <c r="AN25" i="11"/>
  <c r="AO25" i="11" s="1"/>
  <c r="AO39" i="11"/>
  <c r="AO93" i="11"/>
  <c r="AN78" i="11"/>
  <c r="AN14" i="11"/>
  <c r="AO42" i="11"/>
  <c r="AP42" i="11" s="1"/>
  <c r="AN29" i="11"/>
  <c r="AO29" i="11" s="1"/>
  <c r="AO65" i="11"/>
  <c r="AO31" i="11"/>
  <c r="AP31" i="11" s="1"/>
  <c r="AO17" i="11"/>
  <c r="AO71" i="11"/>
  <c r="AN34" i="11"/>
  <c r="AO34" i="11" s="1"/>
  <c r="AN35" i="11"/>
  <c r="AO35" i="11" s="1"/>
  <c r="AN74" i="11"/>
  <c r="AO74" i="11" s="1"/>
  <c r="AN47" i="11"/>
  <c r="AO47" i="11" s="1"/>
  <c r="AO80" i="11"/>
  <c r="AP80" i="11" s="1"/>
  <c r="AN98" i="11"/>
  <c r="AO98" i="11" s="1"/>
  <c r="AP67" i="11"/>
  <c r="AQ67" i="11" s="1"/>
  <c r="AO46" i="11"/>
  <c r="AP46" i="11" s="1"/>
  <c r="AN63" i="11"/>
  <c r="AO63" i="11" s="1"/>
  <c r="AP49" i="11"/>
  <c r="AQ49" i="11" s="1"/>
  <c r="AN30" i="11"/>
  <c r="AN33" i="11"/>
  <c r="AO97" i="11"/>
  <c r="AP97" i="11" s="1"/>
  <c r="AP94" i="11"/>
  <c r="AQ94" i="11" s="1"/>
  <c r="AO69" i="11"/>
  <c r="AP69" i="11" s="1"/>
  <c r="AO60" i="11"/>
  <c r="AO54" i="11"/>
  <c r="AO62" i="11"/>
  <c r="AP62" i="11" s="1"/>
  <c r="AO53" i="11"/>
  <c r="AP53" i="11" s="1"/>
  <c r="AO72" i="11"/>
  <c r="AP72" i="11" s="1"/>
  <c r="AO82" i="11"/>
  <c r="AN28" i="11"/>
  <c r="AO28" i="11" s="1"/>
  <c r="AN83" i="11"/>
  <c r="AO83" i="11" s="1"/>
  <c r="AN96" i="11"/>
  <c r="AO92" i="11"/>
  <c r="AN45" i="11"/>
  <c r="AO45" i="11" s="1"/>
  <c r="AN50" i="11"/>
  <c r="AO50" i="11" s="1"/>
  <c r="AO55" i="11"/>
  <c r="AN43" i="11"/>
  <c r="AP91" i="11"/>
  <c r="AQ91" i="11" s="1"/>
  <c r="AO51" i="11"/>
  <c r="AP51" i="11" s="1"/>
  <c r="AO73" i="11"/>
  <c r="AP73" i="11" s="1"/>
  <c r="AO70" i="11"/>
  <c r="AO16" i="11" l="1"/>
  <c r="AP16" i="11" s="1"/>
  <c r="AQ16" i="11" s="1"/>
  <c r="AO15" i="11"/>
  <c r="AV14" i="15"/>
  <c r="AO14" i="11"/>
  <c r="AW13" i="15" s="1"/>
  <c r="AV13" i="15"/>
  <c r="AW15" i="15"/>
  <c r="AZ15" i="15" s="1"/>
  <c r="AZ25" i="15"/>
  <c r="AP61" i="11"/>
  <c r="AQ61" i="11" s="1"/>
  <c r="AP86" i="11"/>
  <c r="AQ86" i="11" s="1"/>
  <c r="AQ89" i="11"/>
  <c r="AQ68" i="11"/>
  <c r="AO64" i="11"/>
  <c r="AP64" i="11" s="1"/>
  <c r="AQ64" i="11" s="1"/>
  <c r="AQ56" i="11"/>
  <c r="AP13" i="11"/>
  <c r="AQ13" i="11" s="1"/>
  <c r="AP38" i="11"/>
  <c r="AQ38" i="11" s="1"/>
  <c r="AP32" i="11"/>
  <c r="AQ32" i="11" s="1"/>
  <c r="AQ26" i="11"/>
  <c r="AP47" i="11"/>
  <c r="AQ47" i="11" s="1"/>
  <c r="AO78" i="11"/>
  <c r="AP78" i="11" s="1"/>
  <c r="AP17" i="11"/>
  <c r="AQ17" i="11" s="1"/>
  <c r="AP48" i="11"/>
  <c r="AQ48" i="11" s="1"/>
  <c r="AP83" i="11"/>
  <c r="AQ83" i="11" s="1"/>
  <c r="AQ31" i="11"/>
  <c r="AP25" i="11"/>
  <c r="AQ25" i="11" s="1"/>
  <c r="AP54" i="11"/>
  <c r="AQ54" i="11" s="1"/>
  <c r="AQ52" i="11"/>
  <c r="AP92" i="11"/>
  <c r="AQ92" i="11" s="1"/>
  <c r="AP50" i="11"/>
  <c r="AQ50" i="11" s="1"/>
  <c r="AP28" i="11"/>
  <c r="AQ28" i="11" s="1"/>
  <c r="AP63" i="11"/>
  <c r="AQ63" i="11" s="1"/>
  <c r="AP74" i="11"/>
  <c r="AQ74" i="11" s="1"/>
  <c r="AP93" i="11"/>
  <c r="AQ93" i="11" s="1"/>
  <c r="AO18" i="11"/>
  <c r="AP65" i="11"/>
  <c r="AQ65" i="11" s="1"/>
  <c r="AQ62" i="11"/>
  <c r="AQ73" i="11"/>
  <c r="AP45" i="11"/>
  <c r="AQ45" i="11" s="1"/>
  <c r="AQ69" i="11"/>
  <c r="AQ46" i="11"/>
  <c r="AP35" i="11"/>
  <c r="AQ35" i="11" s="1"/>
  <c r="AP29" i="11"/>
  <c r="AQ29" i="11" s="1"/>
  <c r="AP85" i="11"/>
  <c r="AQ85" i="11" s="1"/>
  <c r="AP55" i="11"/>
  <c r="AQ55" i="11" s="1"/>
  <c r="AQ80" i="11"/>
  <c r="AQ72" i="11"/>
  <c r="AQ42" i="11"/>
  <c r="AP41" i="11"/>
  <c r="AQ41" i="11" s="1"/>
  <c r="AO43" i="11"/>
  <c r="AP43" i="11" s="1"/>
  <c r="AP70" i="11"/>
  <c r="AQ70" i="11" s="1"/>
  <c r="AQ95" i="11"/>
  <c r="AP39" i="11"/>
  <c r="AQ39" i="11" s="1"/>
  <c r="AQ51" i="11"/>
  <c r="AQ53" i="11"/>
  <c r="AQ97" i="11"/>
  <c r="AP98" i="11"/>
  <c r="AQ98" i="11" s="1"/>
  <c r="AP34" i="11"/>
  <c r="AQ34" i="11" s="1"/>
  <c r="AP82" i="11"/>
  <c r="AQ82" i="11" s="1"/>
  <c r="AO30" i="11"/>
  <c r="AO96" i="11"/>
  <c r="AP96" i="11" s="1"/>
  <c r="AP71" i="11"/>
  <c r="AQ71" i="11" s="1"/>
  <c r="AO33" i="11"/>
  <c r="AP60" i="11"/>
  <c r="AQ60" i="11" s="1"/>
  <c r="AP14" i="11" l="1"/>
  <c r="AQ14" i="11" s="1"/>
  <c r="AZ13" i="15"/>
  <c r="AW14" i="15"/>
  <c r="AZ14" i="15" s="1"/>
  <c r="AP15" i="11"/>
  <c r="AQ15" i="11" s="1"/>
  <c r="AZ26" i="15"/>
  <c r="AQ96" i="11"/>
  <c r="AQ43" i="11"/>
  <c r="AP18" i="11"/>
  <c r="AQ18" i="11" s="1"/>
  <c r="AP33" i="11"/>
  <c r="AQ33" i="11" s="1"/>
  <c r="AP30" i="11"/>
  <c r="AQ30" i="11" s="1"/>
  <c r="AQ78" i="11"/>
  <c r="AZ27" i="15" l="1"/>
  <c r="AZ28" i="15" l="1"/>
  <c r="AZ29" i="15" l="1"/>
  <c r="AZ30" i="15" l="1"/>
  <c r="AZ31" i="15" l="1"/>
  <c r="AZ32" i="15" l="1"/>
  <c r="AZ33" i="15" l="1"/>
  <c r="AZ34" i="15" l="1"/>
  <c r="AZ35" i="15" l="1"/>
  <c r="AZ36" i="15" l="1"/>
  <c r="AZ37" i="15" l="1"/>
  <c r="AZ38" i="15" l="1"/>
  <c r="AZ39" i="15" l="1"/>
  <c r="AZ40" i="15" l="1"/>
  <c r="AZ41" i="15" l="1"/>
  <c r="AZ42" i="15" l="1"/>
  <c r="AZ43" i="15" l="1"/>
  <c r="AZ44" i="15" l="1"/>
  <c r="AZ45" i="15" l="1"/>
  <c r="AZ46" i="15" l="1"/>
  <c r="AZ47" i="15" l="1"/>
  <c r="AZ48" i="15" l="1"/>
  <c r="AZ49" i="15" l="1"/>
  <c r="AZ50" i="15" l="1"/>
  <c r="AZ51" i="15" l="1"/>
  <c r="AZ52" i="15" l="1"/>
  <c r="AZ53" i="15" l="1"/>
  <c r="AZ54" i="15" l="1"/>
  <c r="AZ55" i="15" l="1"/>
  <c r="AZ56" i="15" l="1"/>
  <c r="AZ57" i="15" l="1"/>
  <c r="AZ58" i="15" l="1"/>
  <c r="AZ59" i="15" l="1"/>
  <c r="AZ60" i="15" l="1"/>
  <c r="AZ61" i="15" l="1"/>
  <c r="AZ62" i="15" l="1"/>
  <c r="AZ63" i="15" l="1"/>
  <c r="AZ64" i="15" l="1"/>
  <c r="AZ65" i="15" l="1"/>
  <c r="AZ66" i="15" l="1"/>
  <c r="AZ67" i="15" l="1"/>
  <c r="AZ68" i="15" l="1"/>
  <c r="AZ69" i="15" l="1"/>
  <c r="AZ70" i="15" l="1"/>
  <c r="AZ71" i="15" l="1"/>
  <c r="AZ72" i="15" l="1"/>
  <c r="AZ73" i="15" l="1"/>
  <c r="AZ74" i="15" l="1"/>
  <c r="AZ75" i="15" l="1"/>
  <c r="AZ76" i="15" l="1"/>
  <c r="AZ77" i="15" l="1"/>
  <c r="AZ78" i="15" l="1"/>
  <c r="AZ79" i="15" l="1"/>
  <c r="AZ80" i="15" l="1"/>
  <c r="AZ81" i="15" l="1"/>
  <c r="AZ82" i="15" l="1"/>
  <c r="AZ83" i="15" l="1"/>
  <c r="AZ84" i="15" l="1"/>
  <c r="AZ85" i="15" l="1"/>
  <c r="AZ86" i="15" l="1"/>
  <c r="AZ87" i="15" l="1"/>
  <c r="AZ88" i="15" l="1"/>
  <c r="AZ89" i="15" l="1"/>
  <c r="AZ90" i="15" l="1"/>
  <c r="AZ91" i="15" l="1"/>
  <c r="AZ92" i="15" l="1"/>
  <c r="AZ93" i="15" l="1"/>
  <c r="AZ94" i="15" l="1"/>
  <c r="AZ95" i="15" l="1"/>
  <c r="AZ96" i="15" l="1"/>
  <c r="AZ97" i="15" l="1"/>
  <c r="AZ98" i="15" l="1"/>
  <c r="AZ99" i="15" l="1"/>
  <c r="AQ87" i="15" l="1"/>
  <c r="AQ18" i="15"/>
  <c r="AQ47" i="15"/>
  <c r="AQ93" i="15"/>
  <c r="AQ38" i="15"/>
  <c r="AQ13" i="15"/>
  <c r="C27" i="14" s="1"/>
  <c r="AQ37" i="15"/>
  <c r="AQ78" i="15"/>
  <c r="AQ41" i="15"/>
  <c r="AQ54" i="15"/>
  <c r="AQ67" i="15"/>
  <c r="AQ90" i="15"/>
  <c r="AQ69" i="15"/>
  <c r="AQ86" i="15"/>
  <c r="AQ59" i="15"/>
  <c r="AQ45" i="15"/>
  <c r="AQ98" i="15"/>
  <c r="AQ42" i="15"/>
  <c r="AQ74" i="15"/>
  <c r="AQ63" i="15"/>
  <c r="AQ15" i="15"/>
  <c r="C29" i="14" s="1"/>
  <c r="AQ76" i="15"/>
  <c r="AQ70" i="15"/>
  <c r="AQ75" i="15"/>
  <c r="AQ62" i="15"/>
  <c r="AQ9" i="15"/>
  <c r="C23" i="14" s="1"/>
  <c r="AQ79" i="15"/>
  <c r="AQ27" i="15"/>
  <c r="AQ80" i="15"/>
  <c r="AQ20" i="15"/>
  <c r="AQ82" i="15"/>
  <c r="AQ94" i="15"/>
  <c r="AQ64" i="15"/>
  <c r="AQ52" i="15"/>
  <c r="AQ46" i="15"/>
  <c r="AQ26" i="15"/>
  <c r="AQ68" i="15"/>
  <c r="AQ32" i="15"/>
  <c r="AQ29" i="15"/>
  <c r="AQ22" i="15"/>
  <c r="AQ21" i="15"/>
  <c r="AQ72" i="15"/>
  <c r="AQ6" i="15"/>
  <c r="C20" i="14" s="1"/>
  <c r="AQ96" i="15"/>
  <c r="AQ44" i="15"/>
  <c r="AQ91" i="15"/>
  <c r="AQ17" i="15"/>
  <c r="C31" i="14" s="1"/>
  <c r="AQ57" i="15"/>
  <c r="AQ30" i="15"/>
  <c r="AQ89" i="15"/>
  <c r="AQ77" i="15"/>
  <c r="AQ24" i="15"/>
  <c r="AQ14" i="15"/>
  <c r="C28" i="14" s="1"/>
  <c r="AQ88" i="15"/>
  <c r="AQ12" i="15"/>
  <c r="C26" i="14" s="1"/>
  <c r="AQ33" i="15"/>
  <c r="AQ95" i="15"/>
  <c r="AQ51" i="15"/>
  <c r="AQ40" i="15"/>
  <c r="AQ97" i="15"/>
  <c r="AQ73" i="15"/>
  <c r="AQ65" i="15"/>
  <c r="AQ35" i="15"/>
  <c r="AQ53" i="15"/>
  <c r="AQ8" i="15"/>
  <c r="AQ7" i="15"/>
  <c r="AQ23" i="15"/>
  <c r="AQ81" i="15"/>
  <c r="AQ31" i="15"/>
  <c r="AQ34" i="15"/>
  <c r="AQ16" i="15"/>
  <c r="C30" i="14" s="1"/>
  <c r="AQ83" i="15"/>
  <c r="AQ55" i="15"/>
  <c r="AQ50" i="15"/>
  <c r="AQ25" i="15"/>
  <c r="AQ43" i="15"/>
  <c r="AQ99" i="15"/>
  <c r="AQ11" i="15"/>
  <c r="C25" i="14" s="1"/>
  <c r="AQ92" i="15"/>
  <c r="AQ39" i="15"/>
  <c r="AQ71" i="15"/>
  <c r="AQ36" i="15"/>
  <c r="AQ58" i="15"/>
  <c r="AQ84" i="15"/>
  <c r="AQ85" i="15"/>
  <c r="AQ49" i="15"/>
  <c r="AQ19" i="15"/>
  <c r="C33" i="14" s="1"/>
  <c r="AQ60" i="15"/>
  <c r="AQ61" i="15"/>
  <c r="AQ28" i="15"/>
  <c r="AQ10" i="15"/>
  <c r="C24" i="14" s="1"/>
  <c r="AQ56" i="15"/>
  <c r="AQ66" i="15"/>
  <c r="AQ48" i="15"/>
  <c r="C32" i="14" l="1"/>
  <c r="C21" i="14" l="1"/>
  <c r="C22" i="14"/>
</calcChain>
</file>

<file path=xl/sharedStrings.xml><?xml version="1.0" encoding="utf-8"?>
<sst xmlns="http://schemas.openxmlformats.org/spreadsheetml/2006/main" count="380" uniqueCount="161">
  <si>
    <t>DASHBOARD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</si>
  <si>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</si>
  <si>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</si>
  <si>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</si>
  <si>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</si>
  <si>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</si>
  <si>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</si>
  <si>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</si>
  <si>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</si>
  <si>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Employee Name</t>
  </si>
  <si>
    <t>Risk Level</t>
  </si>
  <si>
    <t>Department</t>
  </si>
  <si>
    <t>Sales</t>
  </si>
  <si>
    <t>Finance</t>
  </si>
  <si>
    <t xml:space="preserve">Employee Name </t>
  </si>
  <si>
    <t>Temperature</t>
  </si>
  <si>
    <t>Wear a mask?</t>
  </si>
  <si>
    <t>Age</t>
  </si>
  <si>
    <t>Supply Chain</t>
  </si>
  <si>
    <t>High Risk</t>
  </si>
  <si>
    <t>Low Risk</t>
  </si>
  <si>
    <t>Medium Risk</t>
  </si>
  <si>
    <t>SETTINGS</t>
  </si>
  <si>
    <t>Had Contacted with Covid-19?</t>
  </si>
  <si>
    <t>Symptom Evaluation</t>
  </si>
  <si>
    <t>Date</t>
  </si>
  <si>
    <t>Temperature Unit</t>
  </si>
  <si>
    <t>°C</t>
  </si>
  <si>
    <t>Range</t>
  </si>
  <si>
    <t>Very High Risk</t>
  </si>
  <si>
    <t>Min</t>
  </si>
  <si>
    <t>Max</t>
  </si>
  <si>
    <t>-</t>
  </si>
  <si>
    <t>Month</t>
  </si>
  <si>
    <t>Week</t>
  </si>
  <si>
    <t>May</t>
  </si>
  <si>
    <t>Yes</t>
  </si>
  <si>
    <t>No</t>
  </si>
  <si>
    <t>Day</t>
  </si>
  <si>
    <t>Gender</t>
  </si>
  <si>
    <t>Total</t>
  </si>
  <si>
    <t>Travel Outside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</si>
  <si>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</si>
  <si>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</si>
  <si>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</si>
  <si>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</si>
  <si>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</si>
  <si>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</si>
  <si>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</si>
  <si>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</si>
  <si>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</si>
  <si>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</si>
  <si>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</si>
  <si>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CHECKLIST</t>
  </si>
  <si>
    <t>Control List</t>
  </si>
  <si>
    <t>Explanation</t>
  </si>
  <si>
    <t>Employee Number in one day</t>
  </si>
  <si>
    <t>Supply of personal cleaning agents</t>
  </si>
  <si>
    <t>1 bottle of disinfectant and 45 masks per employee for a monthly usage</t>
  </si>
  <si>
    <t>Mon</t>
  </si>
  <si>
    <t>Tue</t>
  </si>
  <si>
    <t>Wed</t>
  </si>
  <si>
    <r>
      <t>Max</t>
    </r>
    <r>
      <rPr>
        <sz val="11"/>
        <color rgb="FFFF0000"/>
        <rFont val="Arial"/>
        <family val="2"/>
        <charset val="162"/>
        <scheme val="minor"/>
      </rPr>
      <t xml:space="preserve"> 15 number</t>
    </r>
    <r>
      <rPr>
        <sz val="11"/>
        <color theme="2" tint="-0.749992370372631"/>
        <rFont val="Arial"/>
        <family val="2"/>
        <charset val="162"/>
        <scheme val="minor"/>
      </rPr>
      <t xml:space="preserve"> of employee can work on the same day</t>
    </r>
  </si>
  <si>
    <t>Sat</t>
  </si>
  <si>
    <t>Sun</t>
  </si>
  <si>
    <t>Fri</t>
  </si>
  <si>
    <t>Thu</t>
  </si>
  <si>
    <t>Total worked days</t>
  </si>
  <si>
    <t>x</t>
  </si>
  <si>
    <t>W1</t>
  </si>
  <si>
    <t>W4</t>
  </si>
  <si>
    <t>W2</t>
  </si>
  <si>
    <t>W3</t>
  </si>
  <si>
    <t>W5</t>
  </si>
  <si>
    <t>W6</t>
  </si>
  <si>
    <t>Departments</t>
  </si>
  <si>
    <t>Year</t>
  </si>
  <si>
    <t xml:space="preserve"> </t>
  </si>
  <si>
    <t>Data Validation List</t>
  </si>
  <si>
    <t>Purchasing</t>
  </si>
  <si>
    <t>Manufacturing</t>
  </si>
  <si>
    <t>Human Resources</t>
  </si>
  <si>
    <t>IT</t>
  </si>
  <si>
    <t>Logistic</t>
  </si>
  <si>
    <t>Week 1</t>
  </si>
  <si>
    <t>Number of Working Days</t>
  </si>
  <si>
    <t>Priority</t>
  </si>
  <si>
    <t>Is Covid Test Applied?</t>
  </si>
  <si>
    <t>Checked?</t>
  </si>
  <si>
    <r>
      <t xml:space="preserve">Implementation requirement every </t>
    </r>
    <r>
      <rPr>
        <sz val="11"/>
        <color rgb="FFFF0000"/>
        <rFont val="Arial"/>
        <family val="2"/>
        <charset val="162"/>
        <scheme val="minor"/>
      </rPr>
      <t>two months</t>
    </r>
  </si>
  <si>
    <t>Social Distance</t>
  </si>
  <si>
    <t>Adjusting proper layout arrangement</t>
  </si>
  <si>
    <t>Temperature Tracking</t>
  </si>
  <si>
    <t>Body temperature measurement everyday</t>
  </si>
  <si>
    <t>Employee Timesheets</t>
  </si>
  <si>
    <t>Compliance to employee timesheets</t>
  </si>
  <si>
    <t>Point</t>
  </si>
  <si>
    <t>Low</t>
  </si>
  <si>
    <t>Medium</t>
  </si>
  <si>
    <t>High</t>
  </si>
  <si>
    <t>Had contacted with Covid-19?</t>
  </si>
  <si>
    <t>Female</t>
  </si>
  <si>
    <t># of weeks</t>
  </si>
  <si>
    <t>The last data of current month</t>
  </si>
  <si>
    <t>Travel Outside? (within 14 days)</t>
  </si>
  <si>
    <t>Week #</t>
  </si>
  <si>
    <t>Week 2</t>
  </si>
  <si>
    <t>Week 3</t>
  </si>
  <si>
    <t>Week 4</t>
  </si>
  <si>
    <t>Week 5</t>
  </si>
  <si>
    <t>Week 6</t>
  </si>
  <si>
    <t>Sum</t>
  </si>
  <si>
    <t>Result</t>
  </si>
  <si>
    <t>Checklist-Number of checked items Graph</t>
  </si>
  <si>
    <t>Checklist-Priority Graph</t>
  </si>
  <si>
    <t>Male</t>
  </si>
  <si>
    <t>EMPLOYEE TRACKING SHEET</t>
  </si>
  <si>
    <t>COVID-19 EMPLOYEE HEALTH TRACKER</t>
  </si>
  <si>
    <t>Marry Smith</t>
  </si>
  <si>
    <t>Mario Mulhern</t>
  </si>
  <si>
    <t>Adrian McDonagh</t>
  </si>
  <si>
    <t>Michela Alexis</t>
  </si>
  <si>
    <t>Bob Kumar</t>
  </si>
  <si>
    <t>Tom Wolf</t>
  </si>
  <si>
    <t>Ryan Jordan</t>
  </si>
  <si>
    <t>Anthony Carroll</t>
  </si>
  <si>
    <t>Willy Oliver</t>
  </si>
  <si>
    <t>Maxine Hancock</t>
  </si>
  <si>
    <t>Robert Liller</t>
  </si>
  <si>
    <t>Ellie Kite</t>
  </si>
  <si>
    <t>Courtney Mair</t>
  </si>
  <si>
    <t>Kat Tesser</t>
  </si>
  <si>
    <t>Joy Bailey</t>
  </si>
  <si>
    <t>Month Number</t>
  </si>
  <si>
    <t>Total number of Employee in the Risk Groups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</si>
  <si>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</si>
  <si>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</si>
  <si>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</si>
  <si>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</si>
  <si>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</si>
  <si>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</si>
  <si>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</si>
  <si>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</si>
  <si>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</si>
  <si>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</si>
  <si>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</si>
  <si>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</si>
  <si>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</si>
  <si>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# of week</t>
  </si>
  <si>
    <t>Travel?</t>
  </si>
  <si>
    <t>Temperature:</t>
  </si>
  <si>
    <t>Avg. Temp.</t>
  </si>
  <si>
    <t>Checklist-Priority</t>
  </si>
  <si>
    <t>EMPLOYEE TRACKING DATA</t>
  </si>
  <si>
    <t>EMPLOYEE TIMESHEET DATA</t>
  </si>
  <si>
    <t>Isabell Fair</t>
  </si>
  <si>
    <r>
      <t xml:space="preserve">The Employee List </t>
    </r>
    <r>
      <rPr>
        <sz val="12"/>
        <color theme="1"/>
        <rFont val="Arial"/>
        <family val="2"/>
        <charset val="162"/>
        <scheme val="minor"/>
      </rPr>
      <t>(from employee timesheet)</t>
    </r>
  </si>
  <si>
    <t>Dep Data Validation</t>
  </si>
  <si>
    <t>All Departments</t>
  </si>
  <si>
    <t>Rows</t>
  </si>
  <si>
    <t>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</si>
</sst>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0" x14ac:knownFonts="1"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b/>
      <sz val="14"/>
      <color theme="1"/>
      <name val="Arial"/>
      <family val="2"/>
      <charset val="162"/>
      <scheme val="minor"/>
    </font>
    <font>
      <b/>
      <sz val="12"/>
      <color theme="1"/>
      <name val="Arial"/>
      <family val="2"/>
      <charset val="162"/>
      <scheme val="minor"/>
    </font>
    <font>
      <b/>
      <sz val="14"/>
      <color theme="0"/>
      <name val="Arial"/>
      <family val="2"/>
      <charset val="162"/>
      <scheme val="minor"/>
    </font>
    <font>
      <b/>
      <sz val="11"/>
      <color theme="4" tint="-0.499984740745262"/>
      <name val="Arial"/>
      <family val="2"/>
      <charset val="162"/>
      <scheme val="minor"/>
    </font>
    <font>
      <b/>
      <sz val="12"/>
      <color theme="4" tint="-0.499984740745262"/>
      <name val="Arial"/>
      <family val="2"/>
      <charset val="162"/>
      <scheme val="minor"/>
    </font>
    <font>
      <sz val="11"/>
      <name val="Arial"/>
      <family val="2"/>
      <scheme val="minor"/>
    </font>
    <font>
      <b/>
      <sz val="11.0"/>
      <color theme="1"/>
      <name val="Arial"/>
      <family val="2"/>
      <charset val="162"/>
      <scheme val="minor"/>
    </font>
    <font>
      <sz val="11"/>
      <color theme="2" tint="-0.749992370372631"/>
      <name val="Arial"/>
      <family val="2"/>
      <charset val="162"/>
      <scheme val="minor"/>
    </font>
    <font>
      <b/>
      <sz val="12"/>
      <name val="Arial"/>
      <family val="2"/>
      <charset val="162"/>
      <scheme val="minor"/>
    </font>
    <font>
      <sz val="11"/>
      <color rgb="FFFF0000"/>
      <name val="Arial"/>
      <family val="2"/>
      <charset val="162"/>
      <scheme val="minor"/>
    </font>
    <font>
      <sz val="13"/>
      <name val="Arial"/>
      <family val="2"/>
      <scheme val="minor"/>
    </font>
    <font>
      <b/>
      <sz val="16"/>
      <name val="Arial"/>
      <family val="2"/>
      <scheme val="minor"/>
    </font>
    <font>
      <b/>
      <sz val="16"/>
      <color theme="1"/>
      <name val="Arial"/>
      <family val="2"/>
      <charset val="162"/>
    </font>
    <font>
      <b/>
      <sz val="16"/>
      <color theme="0"/>
      <name val="Arial"/>
      <family val="2"/>
      <charset val="162"/>
    </font>
    <font>
      <b/>
      <sz val="11.0"/>
      <color theme="1"/>
      <name val="Arial"/>
      <family val="2"/>
      <charset val="162"/>
      <scheme val="minor"/>
    </font>
    <font>
      <sz val="12"/>
      <color theme="1"/>
      <name val="Arial"/>
      <family val="2"/>
      <charset val="162"/>
      <scheme val="minor"/>
    </font>
    <font>
      <sz val="11"/>
      <color theme="4" tint="-0.499984740745262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b/>
      <sz val="11"/>
      <color theme="1"/>
      <name val="Arial"/>
      <family val="2"/>
      <scheme val="minor"/>
    </font>
    <font>
      <b/>
      <sz val="11.0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1.0"/>
      <name val="Arial"/>
      <family val="2"/>
      <scheme val="minor"/>
    </font>
    <font>
      <b/>
      <sz val="11.0"/>
      <color theme="1"/>
      <name val="Arial"/>
      <family val="2"/>
      <charset val="162"/>
      <scheme val="minor"/>
    </font>
    <font>
      <b/>
      <sz val="11.0"/>
      <color theme="1"/>
      <name val="Arial"/>
      <family val="2"/>
      <scheme val="minor"/>
    </font>
    <font>
      <b/>
      <sz val="11.0"/>
      <color theme="1"/>
      <name val="Arial"/>
      <family val="2"/>
      <scheme val="minor"/>
    </font>
    <font>
      <sz val="9"/>
      <color theme="1"/>
      <name val="Arial"/>
      <family val="2"/>
      <charset val="162"/>
      <scheme val="minor"/>
    </font>
    <font>
      <b/>
      <sz val="16"/>
      <color theme="1"/>
      <name val="Arial"/>
      <family val="2"/>
      <scheme val="minor"/>
    </font>
    <font>
      <b/>
      <sz val="16"/>
      <color theme="0"/>
      <name val="Arial"/>
      <family val="2"/>
      <scheme val="minor"/>
    </font>
    <font>
      <b/>
      <i/>
      <sz val="16"/>
      <color theme="0" tint="-4.9989318521683403E-2"/>
      <name val="Arial"/>
      <family val="2"/>
      <scheme val="minor"/>
    </font>
    <font>
      <sz val="28"/>
      <color theme="1"/>
      <name val="Arial"/>
      <family val="2"/>
      <scheme val="minor"/>
    </font>
    <font>
      <sz val="8"/>
      <name val="Arial"/>
      <family val="2"/>
      <charset val="16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FF3CC"/>
        <bgColor indexed="64"/>
      </patternFill>
    </fill>
    <fill>
      <patternFill patternType="solid">
        <fgColor rgb="FFF8D7D7"/>
        <bgColor indexed="64"/>
      </patternFill>
    </fill>
    <fill>
      <patternFill patternType="solid">
        <fgColor rgb="FFF2F2F2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/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/>
      <top/>
      <bottom style="thin">
        <color theme="0" tint="-0.249977111117893"/>
      </bottom>
      <diagonal/>
    </border>
    <border>
      <left/>
      <right style="thin">
        <color indexed="64"/>
      </right>
      <top/>
      <bottom style="thin">
        <color theme="0" tint="-0.249977111117893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77111117893"/>
      </bottom>
      <diagonal/>
    </border>
    <border>
      <left/>
      <right/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/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4.9989318521683403E-2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9847407452621"/>
      </left>
      <right style="thin">
        <color indexed="64"/>
      </right>
      <top/>
      <bottom style="thin">
        <color theme="0" tint="-0.1499984740745262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0" tint="-0.14996795556505021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77111117893"/>
      </top>
      <bottom style="thin">
        <color theme="0" tint="-0.249977111117893"/>
      </bottom>
      <diagonal/>
    </border>
  </borders>
  <cellStyleXfs count="6">
    <xf numFmtId="0" fontId="0" fillId="0" borderId="0"/>
    <xf numFmtId="0" fontId="3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</cellStyleXfs>
  <cellXfs count="381">
    <xf numFmtId="0" fontId="0" fillId="0" borderId="0" xfId="0"/>
    <xf numFmtId="0" fontId="3" fillId="2" borderId="0" xfId="1" applyFill="1" applyAlignment="1">
      <alignment vertical="center"/>
    </xf>
    <xf numFmtId="49" fontId="3" fillId="2" borderId="0" xfId="1" applyNumberFormat="1" applyFill="1" applyAlignment="1">
      <alignment horizontal="center" vertical="center"/>
    </xf>
    <xf numFmtId="0" fontId="3" fillId="2" borderId="0" xfId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4" fillId="3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8" fillId="5" borderId="0" xfId="1" applyFont="1" applyFill="1" applyAlignment="1">
      <alignment horizontal="center" vertical="center"/>
    </xf>
    <xf numFmtId="0" fontId="1" fillId="2" borderId="0" xfId="2" applyFill="1" applyAlignment="1">
      <alignment vertical="center"/>
    </xf>
    <xf numFmtId="0" fontId="3" fillId="2" borderId="0" xfId="1" applyFill="1"/>
    <xf numFmtId="0" fontId="3" fillId="0" borderId="1" xfId="1" applyBorder="1"/>
    <xf numFmtId="0" fontId="3" fillId="0" borderId="2" xfId="1" applyBorder="1"/>
    <xf numFmtId="0" fontId="3" fillId="0" borderId="3" xfId="1" applyBorder="1"/>
    <xf numFmtId="0" fontId="3" fillId="0" borderId="4" xfId="1" applyBorder="1"/>
    <xf numFmtId="0" fontId="3" fillId="0" borderId="0" xfId="1"/>
    <xf numFmtId="0" fontId="3" fillId="0" borderId="5" xfId="1" applyBorder="1"/>
    <xf numFmtId="0" fontId="3" fillId="0" borderId="6" xfId="1" applyBorder="1"/>
    <xf numFmtId="0" fontId="3" fillId="0" borderId="7" xfId="1" applyBorder="1"/>
    <xf numFmtId="0" fontId="3" fillId="0" borderId="8" xfId="1" applyBorder="1"/>
    <xf numFmtId="0" fontId="3" fillId="7" borderId="0" xfId="1" applyFill="1"/>
    <xf numFmtId="0" fontId="10" fillId="7" borderId="0" xfId="3" applyFont="1" applyFill="1" applyBorder="1" applyAlignment="1" applyProtection="1">
      <alignment vertical="center"/>
    </xf>
    <xf numFmtId="0" fontId="3" fillId="7" borderId="0" xfId="1" applyFill="1" applyAlignment="1">
      <alignment horizontal="center"/>
    </xf>
    <xf numFmtId="49" fontId="5" fillId="3" borderId="0" xfId="1" applyNumberFormat="1" applyFont="1" applyFill="1" applyAlignment="1">
      <alignment horizontal="left" vertical="center" indent="2"/>
    </xf>
    <xf numFmtId="49" fontId="8" fillId="5" borderId="0" xfId="1" applyNumberFormat="1" applyFont="1" applyFill="1" applyAlignment="1">
      <alignment horizontal="left" vertical="center" indent="2"/>
    </xf>
    <xf numFmtId="0" fontId="12" fillId="2" borderId="0" xfId="4" applyFont="1" applyFill="1" applyAlignment="1" applyProtection="1">
      <alignment vertical="center"/>
      <protection locked="0"/>
    </xf>
    <xf numFmtId="0" fontId="1" fillId="0" borderId="9" xfId="5" applyBorder="1" applyAlignment="1">
      <alignment horizontal="left" wrapText="1" indent="1"/>
    </xf>
    <xf numFmtId="0" fontId="1" fillId="2" borderId="0" xfId="5" applyFill="1"/>
    <xf numFmtId="0" fontId="13" fillId="2" borderId="0" xfId="4" applyFont="1" applyFill="1" applyAlignment="1" applyProtection="1">
      <alignment vertical="center"/>
      <protection locked="0"/>
    </xf>
    <xf numFmtId="0" fontId="1" fillId="0" borderId="10" xfId="5" applyBorder="1" applyAlignment="1">
      <alignment horizontal="left" indent="1"/>
    </xf>
    <xf numFmtId="0" fontId="1" fillId="0" borderId="10" xfId="5" applyBorder="1" applyAlignment="1">
      <alignment horizontal="left" vertical="center" wrapText="1" indent="1"/>
    </xf>
    <xf numFmtId="0" fontId="1" fillId="0" borderId="10" xfId="5" applyBorder="1" applyAlignment="1">
      <alignment horizontal="left" vertical="top" wrapText="1" indent="2"/>
    </xf>
    <xf numFmtId="0" fontId="14" fillId="2" borderId="0" xfId="4" applyFont="1" applyFill="1" applyAlignment="1" applyProtection="1">
      <alignment vertical="center"/>
      <protection locked="0"/>
    </xf>
    <xf numFmtId="0" fontId="2" fillId="0" borderId="10" xfId="5" applyFont="1" applyBorder="1" applyAlignment="1">
      <alignment horizontal="left" indent="1"/>
    </xf>
    <xf numFmtId="0" fontId="1" fillId="0" borderId="11" xfId="5" applyBorder="1" applyAlignment="1">
      <alignment horizontal="left" indent="1"/>
    </xf>
    <xf numFmtId="0" fontId="0" fillId="2" borderId="0" xfId="0" applyFill="1"/>
    <xf numFmtId="49" fontId="5" fillId="3" borderId="0" xfId="1" applyNumberFormat="1" applyFont="1" applyFill="1" applyAlignment="1">
      <alignment horizontal="left" vertical="center" indent="5"/>
    </xf>
    <xf numFmtId="0" fontId="3" fillId="0" borderId="0" xfId="1" applyBorder="1"/>
    <xf numFmtId="0" fontId="3" fillId="8" borderId="0" xfId="1" applyFill="1" applyBorder="1"/>
    <xf numFmtId="0" fontId="3" fillId="0" borderId="7" xfId="1" applyBorder="1" applyAlignment="1">
      <alignment horizontal="center" vertical="center"/>
    </xf>
    <xf numFmtId="0" fontId="14" fillId="10" borderId="9" xfId="1" applyFont="1" applyFill="1" applyBorder="1" applyAlignment="1">
      <alignment horizontal="center" vertical="center"/>
    </xf>
    <xf numFmtId="0" fontId="3" fillId="0" borderId="0" xfId="1" applyFill="1" applyBorder="1" applyAlignment="1">
      <alignment horizontal="center" vertical="center"/>
    </xf>
    <xf numFmtId="0" fontId="3" fillId="0" borderId="0" xfId="1" applyBorder="1" applyAlignment="1">
      <alignment horizontal="center" vertical="center"/>
    </xf>
    <xf numFmtId="0" fontId="0" fillId="2" borderId="7" xfId="0" applyFill="1" applyBorder="1"/>
    <xf numFmtId="0" fontId="14" fillId="0" borderId="0" xfId="1" applyFont="1" applyFill="1" applyBorder="1" applyAlignment="1">
      <alignment horizontal="center" vertical="center"/>
    </xf>
    <xf numFmtId="0" fontId="2" fillId="8" borderId="0" xfId="1" applyFont="1" applyFill="1" applyBorder="1" applyAlignment="1">
      <alignment vertical="center"/>
    </xf>
    <xf numFmtId="0" fontId="6" fillId="4" borderId="0" xfId="1" applyFont="1" applyFill="1" applyBorder="1" applyAlignment="1">
      <alignment horizontal="right" vertical="center"/>
    </xf>
    <xf numFmtId="49" fontId="5" fillId="3" borderId="0" xfId="1" applyNumberFormat="1" applyFont="1" applyFill="1" applyAlignment="1">
      <alignment horizontal="left" vertical="center" indent="7"/>
    </xf>
    <xf numFmtId="0" fontId="0" fillId="2" borderId="0" xfId="0" applyFill="1" applyBorder="1"/>
    <xf numFmtId="0" fontId="3" fillId="2" borderId="0" xfId="1" applyFill="1" applyAlignment="1">
      <alignment horizontal="left" vertical="center"/>
    </xf>
    <xf numFmtId="0" fontId="1" fillId="2" borderId="0" xfId="2" applyFill="1" applyAlignment="1">
      <alignment horizontal="left" vertical="center"/>
    </xf>
    <xf numFmtId="0" fontId="3" fillId="0" borderId="2" xfId="1" applyBorder="1" applyAlignment="1">
      <alignment horizontal="left"/>
    </xf>
    <xf numFmtId="0" fontId="3" fillId="2" borderId="0" xfId="1" applyFill="1" applyAlignment="1">
      <alignment horizontal="left"/>
    </xf>
    <xf numFmtId="0" fontId="3" fillId="7" borderId="0" xfId="1" applyFill="1" applyAlignment="1">
      <alignment horizontal="left"/>
    </xf>
    <xf numFmtId="0" fontId="3" fillId="0" borderId="0" xfId="1" applyFill="1" applyBorder="1"/>
    <xf numFmtId="0" fontId="21" fillId="0" borderId="0" xfId="1" applyFont="1" applyFill="1" applyBorder="1" applyAlignment="1">
      <alignment horizontal="center" vertical="center"/>
    </xf>
    <xf numFmtId="164" fontId="3" fillId="0" borderId="0" xfId="1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20" fillId="8" borderId="0" xfId="1" applyFont="1" applyFill="1" applyBorder="1" applyAlignment="1">
      <alignment vertical="center"/>
    </xf>
    <xf numFmtId="14" fontId="2" fillId="2" borderId="0" xfId="0" applyNumberFormat="1" applyFont="1" applyFill="1" applyBorder="1" applyAlignment="1">
      <alignment horizontal="center" vertical="center"/>
    </xf>
    <xf numFmtId="0" fontId="23" fillId="2" borderId="0" xfId="1" applyFont="1" applyFill="1" applyAlignment="1">
      <alignment vertical="center"/>
    </xf>
    <xf numFmtId="0" fontId="28" fillId="2" borderId="0" xfId="1" applyFont="1" applyFill="1" applyAlignment="1">
      <alignment vertical="center"/>
    </xf>
    <xf numFmtId="0" fontId="29" fillId="2" borderId="0" xfId="1" applyFont="1" applyFill="1" applyAlignment="1">
      <alignment vertical="center"/>
    </xf>
    <xf numFmtId="0" fontId="23" fillId="2" borderId="0" xfId="1" applyFont="1" applyFill="1"/>
    <xf numFmtId="0" fontId="3" fillId="8" borderId="15" xfId="1" applyFill="1" applyBorder="1"/>
    <xf numFmtId="0" fontId="3" fillId="0" borderId="15" xfId="1" applyBorder="1"/>
    <xf numFmtId="0" fontId="3" fillId="0" borderId="15" xfId="1" applyFill="1" applyBorder="1" applyAlignment="1"/>
    <xf numFmtId="0" fontId="3" fillId="0" borderId="15" xfId="1" applyBorder="1" applyAlignment="1">
      <alignment horizontal="left"/>
    </xf>
    <xf numFmtId="0" fontId="26" fillId="10" borderId="9" xfId="1" applyFont="1" applyFill="1" applyBorder="1" applyAlignment="1">
      <alignment horizontal="center" vertical="center"/>
    </xf>
    <xf numFmtId="0" fontId="14" fillId="8" borderId="10" xfId="1" applyFont="1" applyFill="1" applyBorder="1" applyAlignment="1"/>
    <xf numFmtId="0" fontId="3" fillId="8" borderId="0" xfId="1" applyFill="1"/>
    <xf numFmtId="0" fontId="3" fillId="8" borderId="0" xfId="1" applyFill="1" applyBorder="1" applyAlignment="1">
      <alignment horizontal="center" vertical="center"/>
    </xf>
    <xf numFmtId="0" fontId="3" fillId="0" borderId="0" xfId="1" applyBorder="1" applyAlignment="1">
      <alignment horizontal="left"/>
    </xf>
    <xf numFmtId="0" fontId="4" fillId="2" borderId="0" xfId="0" applyFont="1" applyFill="1"/>
    <xf numFmtId="164" fontId="20" fillId="14" borderId="0" xfId="1" applyNumberFormat="1" applyFont="1" applyFill="1" applyBorder="1" applyAlignment="1" applyProtection="1">
      <alignment horizontal="center" vertical="center"/>
      <protection hidden="1"/>
    </xf>
    <xf numFmtId="164" fontId="20" fillId="13" borderId="0" xfId="1" applyNumberFormat="1" applyFont="1" applyFill="1" applyBorder="1" applyAlignment="1" applyProtection="1">
      <alignment horizontal="center" vertical="center"/>
      <protection hidden="1"/>
    </xf>
    <xf numFmtId="0" fontId="2" fillId="9" borderId="1" xfId="0" applyFont="1" applyFill="1" applyBorder="1" applyAlignment="1" applyProtection="1">
      <alignment horizontal="center" vertical="center"/>
      <protection hidden="1"/>
    </xf>
    <xf numFmtId="0" fontId="2" fillId="9" borderId="2" xfId="0" applyFont="1" applyFill="1" applyBorder="1" applyAlignment="1" applyProtection="1">
      <alignment horizontal="center" vertical="center"/>
      <protection hidden="1"/>
    </xf>
    <xf numFmtId="0" fontId="30" fillId="2" borderId="0" xfId="1" applyFont="1" applyFill="1" applyAlignment="1">
      <alignment vertical="center"/>
    </xf>
    <xf numFmtId="0" fontId="31" fillId="5" borderId="0" xfId="0" applyFont="1" applyFill="1" applyAlignment="1" applyProtection="1">
      <alignment horizontal="left" vertical="center" indent="7"/>
      <protection hidden="1"/>
    </xf>
    <xf numFmtId="49" fontId="31" fillId="5" borderId="0" xfId="1" applyNumberFormat="1" applyFont="1" applyFill="1" applyAlignment="1">
      <alignment horizontal="left" vertical="center" indent="5"/>
    </xf>
    <xf numFmtId="0" fontId="31" fillId="5" borderId="0" xfId="1" applyFont="1" applyFill="1" applyAlignment="1">
      <alignment horizontal="center" vertical="center"/>
    </xf>
    <xf numFmtId="0" fontId="30" fillId="2" borderId="0" xfId="0" applyFont="1" applyFill="1"/>
    <xf numFmtId="0" fontId="0" fillId="9" borderId="12" xfId="0" applyFill="1" applyBorder="1" applyAlignment="1" applyProtection="1">
      <alignment horizontal="center" vertical="center"/>
      <protection hidden="1"/>
    </xf>
    <xf numFmtId="0" fontId="19" fillId="2" borderId="0" xfId="0" applyFont="1" applyFill="1" applyBorder="1" applyAlignment="1" applyProtection="1">
      <alignment horizontal="centerContinuous" vertical="center"/>
      <protection hidden="1"/>
    </xf>
    <xf numFmtId="0" fontId="7" fillId="2" borderId="0" xfId="0" applyFont="1" applyFill="1"/>
    <xf numFmtId="49" fontId="8" fillId="5" borderId="0" xfId="1" applyNumberFormat="1" applyFont="1" applyFill="1" applyAlignment="1">
      <alignment horizontal="left" vertical="center" indent="5"/>
    </xf>
    <xf numFmtId="49" fontId="8" fillId="5" borderId="0" xfId="1" applyNumberFormat="1" applyFont="1" applyFill="1" applyAlignment="1">
      <alignment horizontal="left" vertical="center" indent="7"/>
    </xf>
    <xf numFmtId="0" fontId="0" fillId="7" borderId="0" xfId="0" applyFill="1"/>
    <xf numFmtId="14" fontId="35" fillId="9" borderId="4" xfId="0" applyNumberFormat="1" applyFont="1" applyFill="1" applyBorder="1" applyAlignment="1" applyProtection="1">
      <alignment horizontal="center" vertical="center"/>
      <protection hidden="1"/>
    </xf>
    <xf numFmtId="0" fontId="35" fillId="9" borderId="10" xfId="0" applyFont="1" applyFill="1" applyBorder="1" applyAlignment="1" applyProtection="1">
      <alignment horizontal="center" vertical="center"/>
      <protection hidden="1"/>
    </xf>
    <xf numFmtId="1" fontId="35" fillId="9" borderId="4" xfId="0" applyNumberFormat="1" applyFont="1" applyFill="1" applyBorder="1" applyAlignment="1" applyProtection="1">
      <alignment horizontal="center" vertical="center"/>
      <protection hidden="1"/>
    </xf>
    <xf numFmtId="164" fontId="35" fillId="9" borderId="10" xfId="0" applyNumberFormat="1" applyFont="1" applyFill="1" applyBorder="1" applyAlignment="1" applyProtection="1">
      <alignment horizontal="center" vertical="center"/>
      <protection hidden="1"/>
    </xf>
    <xf numFmtId="1" fontId="35" fillId="9" borderId="10" xfId="0" applyNumberFormat="1" applyFont="1" applyFill="1" applyBorder="1" applyAlignment="1" applyProtection="1">
      <alignment horizontal="center" vertical="center"/>
      <protection hidden="1"/>
    </xf>
    <xf numFmtId="1" fontId="36" fillId="9" borderId="12" xfId="0" applyNumberFormat="1" applyFont="1" applyFill="1" applyBorder="1" applyAlignment="1" applyProtection="1">
      <alignment horizontal="center" vertical="center"/>
      <protection hidden="1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24" fillId="9" borderId="6" xfId="0" applyFont="1" applyFill="1" applyBorder="1" applyAlignment="1">
      <alignment horizontal="center" vertical="center"/>
    </xf>
    <xf numFmtId="0" fontId="24" fillId="9" borderId="11" xfId="0" applyFont="1" applyFill="1" applyBorder="1" applyAlignment="1">
      <alignment horizontal="center" vertical="center"/>
    </xf>
    <xf numFmtId="0" fontId="24" fillId="9" borderId="6" xfId="0" applyFont="1" applyFill="1" applyBorder="1" applyAlignment="1">
      <alignment vertical="center" shrinkToFit="1"/>
    </xf>
    <xf numFmtId="0" fontId="24" fillId="9" borderId="11" xfId="0" applyFont="1" applyFill="1" applyBorder="1" applyAlignment="1">
      <alignment vertical="center" shrinkToFit="1"/>
    </xf>
    <xf numFmtId="0" fontId="32" fillId="9" borderId="11" xfId="0" applyFont="1" applyFill="1" applyBorder="1" applyAlignment="1">
      <alignment horizontal="center" vertical="center" wrapText="1"/>
    </xf>
    <xf numFmtId="0" fontId="35" fillId="18" borderId="16" xfId="0" applyFont="1" applyFill="1" applyBorder="1"/>
    <xf numFmtId="0" fontId="35" fillId="18" borderId="17" xfId="0" applyFont="1" applyFill="1" applyBorder="1"/>
    <xf numFmtId="0" fontId="0" fillId="18" borderId="17" xfId="0" applyFill="1" applyBorder="1"/>
    <xf numFmtId="0" fontId="35" fillId="18" borderId="19" xfId="0" applyFont="1" applyFill="1" applyBorder="1"/>
    <xf numFmtId="0" fontId="35" fillId="18" borderId="20" xfId="0" applyFont="1" applyFill="1" applyBorder="1"/>
    <xf numFmtId="0" fontId="4" fillId="18" borderId="20" xfId="0" applyFont="1" applyFill="1" applyBorder="1"/>
    <xf numFmtId="1" fontId="36" fillId="9" borderId="11" xfId="0" applyNumberFormat="1" applyFont="1" applyFill="1" applyBorder="1" applyAlignment="1" applyProtection="1">
      <alignment horizontal="center" vertical="center"/>
      <protection hidden="1"/>
    </xf>
    <xf numFmtId="0" fontId="37" fillId="9" borderId="14" xfId="0" applyFont="1" applyFill="1" applyBorder="1" applyAlignment="1">
      <alignment horizontal="center" vertical="center"/>
    </xf>
    <xf numFmtId="0" fontId="37" fillId="9" borderId="12" xfId="0" applyFont="1" applyFill="1" applyBorder="1" applyAlignment="1">
      <alignment horizontal="center" vertical="center"/>
    </xf>
    <xf numFmtId="0" fontId="39" fillId="2" borderId="0" xfId="0" applyFont="1" applyFill="1"/>
    <xf numFmtId="0" fontId="37" fillId="9" borderId="12" xfId="0" applyFont="1" applyFill="1" applyBorder="1" applyAlignment="1">
      <alignment horizontal="centerContinuous" vertical="center"/>
    </xf>
    <xf numFmtId="0" fontId="39" fillId="2" borderId="0" xfId="0" applyFont="1" applyFill="1" applyBorder="1" applyAlignment="1">
      <alignment horizontal="center" vertical="center"/>
    </xf>
    <xf numFmtId="0" fontId="37" fillId="9" borderId="13" xfId="0" applyFont="1" applyFill="1" applyBorder="1" applyAlignment="1">
      <alignment vertical="center"/>
    </xf>
    <xf numFmtId="0" fontId="37" fillId="9" borderId="14" xfId="0" applyFont="1" applyFill="1" applyBorder="1" applyAlignment="1">
      <alignment vertical="center"/>
    </xf>
    <xf numFmtId="0" fontId="39" fillId="2" borderId="14" xfId="0" applyFont="1" applyFill="1" applyBorder="1" applyAlignment="1" applyProtection="1">
      <alignment horizontal="center" vertical="center"/>
      <protection hidden="1"/>
    </xf>
    <xf numFmtId="0" fontId="37" fillId="9" borderId="12" xfId="1" applyFont="1" applyFill="1" applyBorder="1" applyAlignment="1">
      <alignment horizontal="center" vertical="center"/>
    </xf>
    <xf numFmtId="0" fontId="37" fillId="9" borderId="9" xfId="0" applyFont="1" applyFill="1" applyBorder="1" applyAlignment="1">
      <alignment horizontal="center" vertical="center"/>
    </xf>
    <xf numFmtId="0" fontId="39" fillId="2" borderId="12" xfId="1" applyFont="1" applyFill="1" applyBorder="1" applyAlignment="1" applyProtection="1">
      <alignment horizontal="center" vertical="center"/>
      <protection hidden="1"/>
    </xf>
    <xf numFmtId="0" fontId="39" fillId="9" borderId="11" xfId="0" applyFont="1" applyFill="1" applyBorder="1" applyAlignment="1" applyProtection="1">
      <alignment horizontal="center" vertical="center"/>
      <protection hidden="1"/>
    </xf>
    <xf numFmtId="0" fontId="37" fillId="9" borderId="9" xfId="0" applyFont="1" applyFill="1" applyBorder="1"/>
    <xf numFmtId="0" fontId="37" fillId="9" borderId="10" xfId="0" applyFont="1" applyFill="1" applyBorder="1"/>
    <xf numFmtId="0" fontId="39" fillId="2" borderId="7" xfId="0" applyFont="1" applyFill="1" applyBorder="1" applyAlignment="1">
      <alignment horizontal="centerContinuous" wrapText="1"/>
    </xf>
    <xf numFmtId="0" fontId="37" fillId="9" borderId="11" xfId="0" applyFont="1" applyFill="1" applyBorder="1"/>
    <xf numFmtId="0" fontId="39" fillId="2" borderId="0" xfId="0" applyFont="1" applyFill="1" applyBorder="1"/>
    <xf numFmtId="0" fontId="37" fillId="9" borderId="1" xfId="0" applyFont="1" applyFill="1" applyBorder="1" applyAlignment="1">
      <alignment horizontal="centerContinuous" wrapText="1"/>
    </xf>
    <xf numFmtId="0" fontId="37" fillId="9" borderId="3" xfId="0" applyFont="1" applyFill="1" applyBorder="1" applyAlignment="1">
      <alignment horizontal="centerContinuous" wrapText="1"/>
    </xf>
    <xf numFmtId="0" fontId="40" fillId="9" borderId="12" xfId="0" applyFont="1" applyFill="1" applyBorder="1"/>
    <xf numFmtId="0" fontId="40" fillId="9" borderId="12" xfId="0" applyFont="1" applyFill="1" applyBorder="1" applyAlignment="1">
      <alignment horizontal="center" vertical="center"/>
    </xf>
    <xf numFmtId="0" fontId="39" fillId="2" borderId="9" xfId="0" applyFont="1" applyFill="1" applyBorder="1" applyAlignment="1" applyProtection="1">
      <alignment horizontal="center" vertical="center"/>
      <protection hidden="1"/>
    </xf>
    <xf numFmtId="0" fontId="39" fillId="2" borderId="10" xfId="0" applyFont="1" applyFill="1" applyBorder="1" applyAlignment="1" applyProtection="1">
      <alignment horizontal="center" vertical="center"/>
      <protection hidden="1"/>
    </xf>
    <xf numFmtId="0" fontId="39" fillId="2" borderId="11" xfId="0" applyFont="1" applyFill="1" applyBorder="1" applyAlignment="1" applyProtection="1">
      <alignment horizontal="center" vertical="center"/>
      <protection hidden="1"/>
    </xf>
    <xf numFmtId="0" fontId="24" fillId="9" borderId="11" xfId="0" applyFont="1" applyFill="1" applyBorder="1" applyAlignment="1">
      <alignment horizontal="center" vertical="center" wrapText="1"/>
    </xf>
    <xf numFmtId="0" fontId="35" fillId="18" borderId="17" xfId="0" applyFont="1" applyFill="1" applyBorder="1" applyAlignment="1">
      <alignment shrinkToFit="1"/>
    </xf>
    <xf numFmtId="0" fontId="35" fillId="18" borderId="20" xfId="0" applyFont="1" applyFill="1" applyBorder="1" applyAlignment="1">
      <alignment shrinkToFit="1"/>
    </xf>
    <xf numFmtId="0" fontId="24" fillId="9" borderId="11" xfId="0" applyFont="1" applyFill="1" applyBorder="1" applyAlignment="1">
      <alignment horizontal="center" vertical="center" shrinkToFit="1"/>
    </xf>
    <xf numFmtId="0" fontId="35" fillId="18" borderId="18" xfId="0" applyFont="1" applyFill="1" applyBorder="1" applyAlignment="1">
      <alignment shrinkToFit="1"/>
    </xf>
    <xf numFmtId="0" fontId="35" fillId="18" borderId="21" xfId="0" applyFont="1" applyFill="1" applyBorder="1" applyAlignment="1">
      <alignment shrinkToFit="1"/>
    </xf>
    <xf numFmtId="1" fontId="36" fillId="9" borderId="12" xfId="0" applyNumberFormat="1" applyFont="1" applyFill="1" applyBorder="1" applyAlignment="1" applyProtection="1">
      <alignment horizontal="center" vertical="center" shrinkToFit="1"/>
      <protection hidden="1"/>
    </xf>
    <xf numFmtId="0" fontId="37" fillId="9" borderId="14" xfId="0" applyFont="1" applyFill="1" applyBorder="1" applyAlignment="1"/>
    <xf numFmtId="0" fontId="37" fillId="9" borderId="13" xfId="0" applyFont="1" applyFill="1" applyBorder="1" applyAlignment="1">
      <alignment horizontal="left" indent="5"/>
    </xf>
    <xf numFmtId="0" fontId="37" fillId="9" borderId="13" xfId="0" applyFont="1" applyFill="1" applyBorder="1" applyAlignment="1">
      <alignment horizontal="left" indent="3"/>
    </xf>
    <xf numFmtId="0" fontId="24" fillId="9" borderId="22" xfId="0" applyFont="1" applyFill="1" applyBorder="1" applyAlignment="1">
      <alignment horizontal="center" vertical="center"/>
    </xf>
    <xf numFmtId="0" fontId="24" fillId="9" borderId="23" xfId="0" applyFont="1" applyFill="1" applyBorder="1" applyAlignment="1">
      <alignment horizontal="center" vertical="center" shrinkToFit="1"/>
    </xf>
    <xf numFmtId="14" fontId="35" fillId="9" borderId="24" xfId="0" applyNumberFormat="1" applyFont="1" applyFill="1" applyBorder="1" applyAlignment="1" applyProtection="1">
      <alignment horizontal="center" vertical="center"/>
      <protection hidden="1"/>
    </xf>
    <xf numFmtId="164" fontId="35" fillId="9" borderId="25" xfId="0" applyNumberFormat="1" applyFont="1" applyFill="1" applyBorder="1" applyAlignment="1" applyProtection="1">
      <alignment horizontal="center" vertical="center" shrinkToFit="1"/>
      <protection hidden="1"/>
    </xf>
    <xf numFmtId="0" fontId="2" fillId="9" borderId="28" xfId="0" applyFont="1" applyFill="1" applyBorder="1" applyAlignment="1" applyProtection="1">
      <alignment horizontal="center" vertical="center"/>
      <protection hidden="1"/>
    </xf>
    <xf numFmtId="0" fontId="0" fillId="18" borderId="16" xfId="0" applyFill="1" applyBorder="1" applyProtection="1">
      <protection hidden="1"/>
    </xf>
    <xf numFmtId="0" fontId="0" fillId="18" borderId="17" xfId="0" applyFill="1" applyBorder="1" applyProtection="1">
      <protection hidden="1"/>
    </xf>
    <xf numFmtId="0" fontId="0" fillId="18" borderId="18" xfId="0" applyFill="1" applyBorder="1" applyProtection="1">
      <protection hidden="1"/>
    </xf>
    <xf numFmtId="0" fontId="0" fillId="8" borderId="14" xfId="0" applyFill="1" applyBorder="1" applyAlignment="1" applyProtection="1">
      <alignment horizontal="center" vertical="center" shrinkToFit="1"/>
      <protection hidden="1"/>
    </xf>
    <xf numFmtId="0" fontId="0" fillId="8" borderId="0" xfId="0" applyFill="1" applyBorder="1" applyProtection="1">
      <protection hidden="1"/>
    </xf>
    <xf numFmtId="0" fontId="0" fillId="8" borderId="26" xfId="0" applyFill="1" applyBorder="1" applyProtection="1">
      <protection hidden="1"/>
    </xf>
    <xf numFmtId="0" fontId="0" fillId="8" borderId="0" xfId="0" applyFill="1" applyBorder="1" applyAlignment="1" applyProtection="1">
      <alignment horizontal="center" vertical="center"/>
      <protection hidden="1"/>
    </xf>
    <xf numFmtId="14" fontId="0" fillId="8" borderId="0" xfId="0" applyNumberFormat="1" applyFill="1" applyBorder="1" applyProtection="1">
      <protection hidden="1"/>
    </xf>
    <xf numFmtId="0" fontId="0" fillId="8" borderId="24" xfId="0" applyFill="1" applyBorder="1" applyAlignment="1" applyProtection="1">
      <alignment horizontal="center" vertical="center"/>
      <protection hidden="1"/>
    </xf>
    <xf numFmtId="0" fontId="0" fillId="8" borderId="5" xfId="0" applyFill="1" applyBorder="1" applyAlignment="1" applyProtection="1">
      <alignment horizontal="center" vertical="center"/>
      <protection hidden="1"/>
    </xf>
    <xf numFmtId="0" fontId="0" fillId="8" borderId="27" xfId="0" applyFill="1" applyBorder="1" applyAlignment="1" applyProtection="1">
      <alignment horizontal="center" vertical="center"/>
      <protection hidden="1"/>
    </xf>
    <xf numFmtId="0" fontId="0" fillId="8" borderId="3" xfId="0" applyFill="1" applyBorder="1" applyAlignment="1" applyProtection="1">
      <alignment horizontal="center" vertical="center"/>
      <protection hidden="1"/>
    </xf>
    <xf numFmtId="0" fontId="0" fillId="8" borderId="11" xfId="0" applyFill="1" applyBorder="1" applyAlignment="1" applyProtection="1">
      <alignment horizontal="center" vertical="center"/>
      <protection hidden="1"/>
    </xf>
    <xf numFmtId="0" fontId="0" fillId="8" borderId="22" xfId="0" applyFill="1" applyBorder="1" applyAlignment="1" applyProtection="1">
      <alignment horizontal="center" vertical="center"/>
      <protection hidden="1"/>
    </xf>
    <xf numFmtId="0" fontId="0" fillId="8" borderId="8" xfId="0" applyFill="1" applyBorder="1" applyAlignment="1" applyProtection="1">
      <alignment horizontal="center" vertical="center"/>
      <protection hidden="1"/>
    </xf>
    <xf numFmtId="0" fontId="0" fillId="8" borderId="15" xfId="0" applyFill="1" applyBorder="1" applyAlignment="1" applyProtection="1">
      <alignment horizontal="center" vertical="center" shrinkToFit="1"/>
      <protection hidden="1"/>
    </xf>
    <xf numFmtId="0" fontId="2" fillId="9" borderId="15" xfId="0" applyFont="1" applyFill="1" applyBorder="1" applyAlignment="1" applyProtection="1">
      <alignment horizontal="center" vertical="center" shrinkToFit="1"/>
      <protection hidden="1"/>
    </xf>
    <xf numFmtId="0" fontId="2" fillId="9" borderId="12" xfId="0" applyFont="1" applyFill="1" applyBorder="1" applyAlignment="1" applyProtection="1">
      <alignment horizontal="center" vertical="center" shrinkToFit="1"/>
      <protection hidden="1"/>
    </xf>
    <xf numFmtId="0" fontId="0" fillId="8" borderId="10" xfId="0" applyFill="1" applyBorder="1" applyAlignment="1" applyProtection="1">
      <alignment horizontal="center" vertical="center"/>
      <protection hidden="1"/>
    </xf>
    <xf numFmtId="0" fontId="2" fillId="9" borderId="12" xfId="0" applyFont="1" applyFill="1" applyBorder="1" applyAlignment="1" applyProtection="1">
      <alignment vertical="center" shrinkToFit="1"/>
      <protection hidden="1"/>
    </xf>
    <xf numFmtId="0" fontId="4" fillId="18" borderId="24" xfId="0" applyFont="1" applyFill="1" applyBorder="1"/>
    <xf numFmtId="0" fontId="4" fillId="18" borderId="0" xfId="0" applyFont="1" applyFill="1" applyBorder="1"/>
    <xf numFmtId="0" fontId="38" fillId="18" borderId="0" xfId="0" applyFont="1" applyFill="1" applyBorder="1"/>
    <xf numFmtId="0" fontId="4" fillId="18" borderId="26" xfId="0" applyFont="1" applyFill="1" applyBorder="1"/>
    <xf numFmtId="0" fontId="42" fillId="9" borderId="5" xfId="0" applyFont="1" applyFill="1" applyBorder="1" applyAlignment="1" applyProtection="1">
      <alignment horizontal="center" vertical="center" shrinkToFit="1"/>
      <protection hidden="1"/>
    </xf>
    <xf numFmtId="0" fontId="41" fillId="9" borderId="6" xfId="0" applyFont="1" applyFill="1" applyBorder="1" applyAlignment="1" applyProtection="1">
      <alignment horizontal="centerContinuous" wrapText="1"/>
      <protection hidden="1"/>
    </xf>
    <xf numFmtId="0" fontId="0" fillId="9" borderId="8" xfId="0" applyFill="1" applyBorder="1" applyAlignment="1" applyProtection="1">
      <alignment horizontal="centerContinuous" wrapText="1"/>
      <protection hidden="1"/>
    </xf>
    <xf numFmtId="0" fontId="4" fillId="9" borderId="11" xfId="0" applyFont="1" applyFill="1" applyBorder="1" applyAlignment="1" applyProtection="1">
      <alignment horizontal="center" vertical="center"/>
      <protection hidden="1"/>
    </xf>
    <xf numFmtId="0" fontId="2" fillId="9" borderId="0" xfId="0" applyFont="1" applyFill="1" applyBorder="1" applyAlignment="1" applyProtection="1">
      <alignment horizontal="center" vertical="center"/>
      <protection hidden="1"/>
    </xf>
    <xf numFmtId="0" fontId="2" fillId="9" borderId="13" xfId="0" applyFont="1" applyFill="1" applyBorder="1" applyAlignment="1" applyProtection="1">
      <alignment horizontal="center" vertical="center"/>
      <protection hidden="1"/>
    </xf>
    <xf numFmtId="0" fontId="2" fillId="9" borderId="15" xfId="0" applyFont="1" applyFill="1" applyBorder="1" applyAlignment="1" applyProtection="1">
      <alignment horizontal="center" vertical="center"/>
      <protection hidden="1"/>
    </xf>
    <xf numFmtId="0" fontId="2" fillId="9" borderId="14" xfId="0" applyFont="1" applyFill="1" applyBorder="1" applyAlignment="1" applyProtection="1">
      <alignment horizontal="center" vertical="center"/>
      <protection hidden="1"/>
    </xf>
    <xf numFmtId="0" fontId="0" fillId="8" borderId="13" xfId="0" applyFill="1" applyBorder="1" applyAlignment="1" applyProtection="1">
      <alignment horizontal="center" vertical="center"/>
      <protection hidden="1"/>
    </xf>
    <xf numFmtId="0" fontId="0" fillId="8" borderId="15" xfId="0" applyFill="1" applyBorder="1" applyAlignment="1" applyProtection="1">
      <alignment horizontal="center" vertical="center"/>
      <protection hidden="1"/>
    </xf>
    <xf numFmtId="0" fontId="0" fillId="8" borderId="14" xfId="0" applyFill="1" applyBorder="1" applyAlignment="1" applyProtection="1">
      <alignment horizontal="center" vertical="center"/>
      <protection hidden="1"/>
    </xf>
    <xf numFmtId="0" fontId="43" fillId="9" borderId="13" xfId="0" applyFont="1" applyFill="1" applyBorder="1" applyProtection="1">
      <protection hidden="1"/>
    </xf>
    <xf numFmtId="0" fontId="2" fillId="9" borderId="4" xfId="0" applyFont="1" applyFill="1" applyBorder="1" applyAlignment="1" applyProtection="1">
      <alignment horizontal="center" vertical="center"/>
      <protection hidden="1"/>
    </xf>
    <xf numFmtId="0" fontId="2" fillId="9" borderId="26" xfId="0" applyFont="1" applyFill="1" applyBorder="1" applyAlignment="1" applyProtection="1">
      <alignment horizontal="center" vertical="center"/>
      <protection hidden="1"/>
    </xf>
    <xf numFmtId="0" fontId="0" fillId="8" borderId="13" xfId="0" applyFill="1" applyBorder="1" applyAlignment="1" applyProtection="1">
      <alignment horizontal="center"/>
      <protection hidden="1"/>
    </xf>
    <xf numFmtId="0" fontId="0" fillId="8" borderId="15" xfId="0" applyFill="1" applyBorder="1" applyAlignment="1" applyProtection="1">
      <alignment horizontal="center"/>
      <protection hidden="1"/>
    </xf>
    <xf numFmtId="0" fontId="0" fillId="8" borderId="9" xfId="0" applyFill="1" applyBorder="1" applyAlignment="1" applyProtection="1">
      <alignment horizontal="center" vertical="center"/>
      <protection hidden="1"/>
    </xf>
    <xf numFmtId="0" fontId="41" fillId="9" borderId="12" xfId="0" applyFont="1" applyFill="1" applyBorder="1" applyAlignment="1" applyProtection="1">
      <alignment horizontal="center" vertical="center" wrapText="1"/>
      <protection hidden="1"/>
    </xf>
    <xf numFmtId="0" fontId="44" fillId="8" borderId="10" xfId="0" applyFont="1" applyFill="1" applyBorder="1" applyAlignment="1" applyProtection="1">
      <alignment horizontal="center" vertical="center"/>
      <protection hidden="1"/>
    </xf>
    <xf numFmtId="0" fontId="44" fillId="8" borderId="9" xfId="0" applyFont="1" applyFill="1" applyBorder="1" applyAlignment="1" applyProtection="1">
      <alignment horizontal="center" vertical="center"/>
      <protection hidden="1"/>
    </xf>
    <xf numFmtId="0" fontId="2" fillId="10" borderId="1" xfId="0" applyFont="1" applyFill="1" applyBorder="1" applyAlignment="1">
      <alignment horizontal="center" vertical="center"/>
    </xf>
    <xf numFmtId="0" fontId="14" fillId="8" borderId="31" xfId="0" applyFont="1" applyFill="1" applyBorder="1" applyAlignment="1" applyProtection="1">
      <alignment horizontal="center" vertical="center"/>
      <protection hidden="1"/>
    </xf>
    <xf numFmtId="0" fontId="14" fillId="8" borderId="36" xfId="0" applyFont="1" applyFill="1" applyBorder="1" applyAlignment="1" applyProtection="1">
      <alignment horizontal="center" vertical="center"/>
      <protection hidden="1"/>
    </xf>
    <xf numFmtId="0" fontId="14" fillId="8" borderId="37" xfId="0" applyFont="1" applyFill="1" applyBorder="1" applyAlignment="1" applyProtection="1">
      <alignment horizontal="center" vertical="center"/>
      <protection hidden="1"/>
    </xf>
    <xf numFmtId="0" fontId="14" fillId="8" borderId="38" xfId="0" applyFont="1" applyFill="1" applyBorder="1" applyAlignment="1" applyProtection="1">
      <alignment horizontal="center" vertical="center"/>
      <protection hidden="1"/>
    </xf>
    <xf numFmtId="0" fontId="14" fillId="8" borderId="33" xfId="0" applyFont="1" applyFill="1" applyBorder="1" applyAlignment="1" applyProtection="1">
      <alignment horizontal="center" vertical="center"/>
      <protection hidden="1"/>
    </xf>
    <xf numFmtId="0" fontId="14" fillId="8" borderId="30" xfId="0" applyFont="1" applyFill="1" applyBorder="1" applyAlignment="1" applyProtection="1">
      <alignment horizontal="center" vertical="center"/>
      <protection hidden="1"/>
    </xf>
    <xf numFmtId="0" fontId="0" fillId="0" borderId="39" xfId="0" applyFill="1" applyBorder="1" applyAlignment="1" applyProtection="1">
      <alignment horizontal="center" vertical="center"/>
      <protection locked="0"/>
    </xf>
    <xf numFmtId="0" fontId="0" fillId="0" borderId="40" xfId="0" applyFill="1" applyBorder="1" applyAlignment="1" applyProtection="1">
      <alignment horizontal="center" vertical="center"/>
      <protection locked="0"/>
    </xf>
    <xf numFmtId="0" fontId="0" fillId="9" borderId="41" xfId="0" applyFill="1" applyBorder="1" applyAlignment="1" applyProtection="1">
      <alignment horizontal="center" vertical="center"/>
      <protection hidden="1"/>
    </xf>
    <xf numFmtId="0" fontId="0" fillId="9" borderId="42" xfId="0" applyFill="1" applyBorder="1" applyAlignment="1" applyProtection="1">
      <alignment horizontal="center" vertical="center"/>
      <protection hidden="1"/>
    </xf>
    <xf numFmtId="0" fontId="36" fillId="9" borderId="24" xfId="0" applyFont="1" applyFill="1" applyBorder="1" applyAlignment="1" applyProtection="1">
      <alignment horizontal="center" vertical="center" shrinkToFit="1"/>
      <protection hidden="1"/>
    </xf>
    <xf numFmtId="0" fontId="0" fillId="8" borderId="43" xfId="0" applyFill="1" applyBorder="1" applyAlignment="1" applyProtection="1">
      <alignment horizontal="center" vertical="center" shrinkToFit="1"/>
      <protection hidden="1"/>
    </xf>
    <xf numFmtId="0" fontId="0" fillId="8" borderId="44" xfId="0" applyFill="1" applyBorder="1" applyAlignment="1" applyProtection="1">
      <alignment horizontal="center" vertical="center"/>
      <protection hidden="1"/>
    </xf>
    <xf numFmtId="0" fontId="0" fillId="8" borderId="44" xfId="0" applyFill="1" applyBorder="1" applyAlignment="1" applyProtection="1">
      <alignment horizontal="center"/>
      <protection hidden="1"/>
    </xf>
    <xf numFmtId="1" fontId="36" fillId="9" borderId="9" xfId="0" applyNumberFormat="1" applyFont="1" applyFill="1" applyBorder="1" applyAlignment="1" applyProtection="1">
      <alignment horizontal="center" vertical="center"/>
      <protection hidden="1"/>
    </xf>
    <xf numFmtId="0" fontId="45" fillId="2" borderId="0" xfId="1" applyFont="1" applyFill="1" applyAlignment="1">
      <alignment vertical="center"/>
    </xf>
    <xf numFmtId="49" fontId="46" fillId="5" borderId="0" xfId="1" applyNumberFormat="1" applyFont="1" applyFill="1" applyAlignment="1">
      <alignment horizontal="left" vertical="center" indent="7"/>
    </xf>
    <xf numFmtId="49" fontId="46" fillId="5" borderId="0" xfId="1" applyNumberFormat="1" applyFont="1" applyFill="1" applyAlignment="1">
      <alignment horizontal="left" vertical="center" indent="2"/>
    </xf>
    <xf numFmtId="0" fontId="46" fillId="5" borderId="0" xfId="1" applyFont="1" applyFill="1" applyAlignment="1">
      <alignment horizontal="center" vertical="center"/>
    </xf>
    <xf numFmtId="0" fontId="47" fillId="6" borderId="0" xfId="1" applyFont="1" applyFill="1" applyBorder="1" applyAlignment="1">
      <alignment horizontal="right" vertical="center"/>
    </xf>
    <xf numFmtId="0" fontId="2" fillId="16" borderId="1" xfId="0" applyFont="1" applyFill="1" applyBorder="1" applyAlignment="1" applyProtection="1">
      <alignment horizontal="centerContinuous" vertical="center"/>
      <protection hidden="1"/>
    </xf>
    <xf numFmtId="0" fontId="2" fillId="16" borderId="2" xfId="0" applyFont="1" applyFill="1" applyBorder="1" applyAlignment="1" applyProtection="1">
      <alignment horizontal="centerContinuous" vertical="center"/>
      <protection hidden="1"/>
    </xf>
    <xf numFmtId="0" fontId="2" fillId="16" borderId="3" xfId="0" applyFont="1" applyFill="1" applyBorder="1" applyAlignment="1" applyProtection="1">
      <alignment horizontal="centerContinuous" vertical="center"/>
      <protection hidden="1"/>
    </xf>
    <xf numFmtId="0" fontId="0" fillId="0" borderId="48" xfId="0" applyFill="1" applyBorder="1" applyAlignment="1" applyProtection="1">
      <alignment horizontal="center" vertical="center"/>
      <protection locked="0"/>
    </xf>
    <xf numFmtId="0" fontId="0" fillId="0" borderId="49" xfId="0" applyFill="1" applyBorder="1" applyAlignment="1" applyProtection="1">
      <alignment horizontal="center" vertical="center"/>
      <protection locked="0"/>
    </xf>
    <xf numFmtId="0" fontId="0" fillId="0" borderId="50" xfId="0" applyFill="1" applyBorder="1" applyAlignment="1" applyProtection="1">
      <alignment horizontal="center" vertical="center"/>
      <protection locked="0"/>
    </xf>
    <xf numFmtId="0" fontId="2" fillId="17" borderId="2" xfId="1" applyFont="1" applyFill="1" applyBorder="1" applyAlignment="1" applyProtection="1">
      <alignment horizontal="centerContinuous"/>
      <protection hidden="1"/>
    </xf>
    <xf numFmtId="0" fontId="2" fillId="17" borderId="3" xfId="1" applyFont="1" applyFill="1" applyBorder="1" applyAlignment="1" applyProtection="1">
      <alignment horizontal="centerContinuous"/>
      <protection hidden="1"/>
    </xf>
    <xf numFmtId="0" fontId="0" fillId="8" borderId="34" xfId="0" applyFill="1" applyBorder="1" applyAlignment="1" applyProtection="1">
      <alignment horizontal="center" vertical="center" shrinkToFit="1"/>
      <protection locked="0"/>
    </xf>
    <xf numFmtId="0" fontId="0" fillId="8" borderId="32" xfId="0" applyFill="1" applyBorder="1" applyAlignment="1" applyProtection="1">
      <alignment horizontal="center" vertical="center" shrinkToFit="1"/>
      <protection locked="0"/>
    </xf>
    <xf numFmtId="0" fontId="0" fillId="0" borderId="56" xfId="0" applyFill="1" applyBorder="1" applyAlignment="1" applyProtection="1">
      <alignment horizontal="center" vertical="center"/>
      <protection locked="0"/>
    </xf>
    <xf numFmtId="0" fontId="0" fillId="0" borderId="57" xfId="0" applyFill="1" applyBorder="1" applyAlignment="1" applyProtection="1">
      <alignment horizontal="center" vertical="center"/>
      <protection locked="0"/>
    </xf>
    <xf numFmtId="0" fontId="2" fillId="16" borderId="1" xfId="0" applyFont="1" applyFill="1" applyBorder="1" applyAlignment="1" applyProtection="1">
      <alignment horizontal="center" vertical="center"/>
      <protection hidden="1"/>
    </xf>
    <xf numFmtId="0" fontId="2" fillId="16" borderId="2" xfId="0" applyFont="1" applyFill="1" applyBorder="1" applyAlignment="1" applyProtection="1">
      <alignment horizontal="center" vertical="center"/>
      <protection hidden="1"/>
    </xf>
    <xf numFmtId="0" fontId="2" fillId="16" borderId="3" xfId="0" applyFont="1" applyFill="1" applyBorder="1" applyAlignment="1" applyProtection="1">
      <alignment horizontal="center" vertical="center"/>
      <protection hidden="1"/>
    </xf>
    <xf numFmtId="0" fontId="0" fillId="2" borderId="2" xfId="0" applyFill="1" applyBorder="1"/>
    <xf numFmtId="0" fontId="1" fillId="0" borderId="34" xfId="1" applyFont="1" applyBorder="1" applyAlignment="1" applyProtection="1">
      <alignment horizontal="left" shrinkToFit="1"/>
      <protection locked="0"/>
    </xf>
    <xf numFmtId="0" fontId="25" fillId="0" borderId="34" xfId="1" applyFont="1" applyBorder="1" applyAlignment="1" applyProtection="1">
      <alignment horizontal="left" vertical="center" shrinkToFit="1"/>
      <protection locked="0"/>
    </xf>
    <xf numFmtId="0" fontId="25" fillId="0" borderId="32" xfId="1" applyFont="1" applyBorder="1" applyAlignment="1" applyProtection="1">
      <alignment horizontal="left" vertical="center" shrinkToFit="1"/>
      <protection locked="0"/>
    </xf>
    <xf numFmtId="0" fontId="25" fillId="0" borderId="34" xfId="1" applyFont="1" applyBorder="1" applyAlignment="1" applyProtection="1">
      <alignment horizontal="center" shrinkToFit="1"/>
      <protection locked="0"/>
    </xf>
    <xf numFmtId="0" fontId="25" fillId="0" borderId="32" xfId="1" applyFont="1" applyBorder="1" applyAlignment="1" applyProtection="1">
      <alignment horizontal="center" shrinkToFit="1"/>
      <protection locked="0"/>
    </xf>
    <xf numFmtId="0" fontId="3" fillId="2" borderId="9" xfId="1" applyFill="1" applyBorder="1" applyAlignment="1">
      <alignment horizontal="center" vertical="center"/>
    </xf>
    <xf numFmtId="0" fontId="3" fillId="2" borderId="35" xfId="1" applyFill="1" applyBorder="1" applyAlignment="1">
      <alignment horizontal="center" vertical="center"/>
    </xf>
    <xf numFmtId="0" fontId="3" fillId="2" borderId="32" xfId="1" applyFill="1" applyBorder="1" applyAlignment="1">
      <alignment horizontal="center" vertical="center"/>
    </xf>
    <xf numFmtId="0" fontId="3" fillId="0" borderId="15" xfId="1" applyBorder="1" applyAlignment="1">
      <alignment horizontal="center" vertical="center"/>
    </xf>
    <xf numFmtId="0" fontId="3" fillId="2" borderId="53" xfId="1" applyFill="1" applyBorder="1" applyAlignment="1" applyProtection="1">
      <alignment horizontal="centerContinuous"/>
      <protection hidden="1"/>
    </xf>
    <xf numFmtId="0" fontId="3" fillId="2" borderId="54" xfId="1" applyFill="1" applyBorder="1" applyAlignment="1" applyProtection="1">
      <alignment horizontal="centerContinuous"/>
      <protection hidden="1"/>
    </xf>
    <xf numFmtId="0" fontId="3" fillId="2" borderId="45" xfId="1" applyFill="1" applyBorder="1" applyAlignment="1" applyProtection="1">
      <alignment horizontal="centerContinuous"/>
      <protection hidden="1"/>
    </xf>
    <xf numFmtId="0" fontId="3" fillId="2" borderId="51" xfId="1" applyFill="1" applyBorder="1" applyAlignment="1" applyProtection="1">
      <alignment horizontal="centerContinuous"/>
      <protection hidden="1"/>
    </xf>
    <xf numFmtId="0" fontId="3" fillId="2" borderId="47" xfId="1" applyFill="1" applyBorder="1" applyAlignment="1" applyProtection="1">
      <alignment horizontal="centerContinuous"/>
      <protection hidden="1"/>
    </xf>
    <xf numFmtId="0" fontId="3" fillId="2" borderId="52" xfId="1" applyFill="1" applyBorder="1" applyAlignment="1" applyProtection="1">
      <alignment horizontal="centerContinuous"/>
      <protection hidden="1"/>
    </xf>
    <xf numFmtId="0" fontId="3" fillId="2" borderId="29" xfId="1" applyFill="1" applyBorder="1" applyAlignment="1" applyProtection="1">
      <alignment horizontal="centerContinuous"/>
      <protection hidden="1"/>
    </xf>
    <xf numFmtId="0" fontId="3" fillId="2" borderId="46" xfId="1" applyFill="1" applyBorder="1" applyAlignment="1" applyProtection="1">
      <alignment horizontal="centerContinuous"/>
      <protection hidden="1"/>
    </xf>
    <xf numFmtId="0" fontId="3" fillId="2" borderId="0" xfId="1" applyFill="1" applyBorder="1" applyAlignment="1" applyProtection="1">
      <alignment horizontal="centerContinuous"/>
      <protection hidden="1"/>
    </xf>
    <xf numFmtId="0" fontId="3" fillId="2" borderId="5" xfId="1" applyFill="1" applyBorder="1" applyAlignment="1" applyProtection="1">
      <alignment horizontal="centerContinuous"/>
      <protection hidden="1"/>
    </xf>
    <xf numFmtId="0" fontId="3" fillId="2" borderId="7" xfId="1" applyFill="1" applyBorder="1" applyAlignment="1" applyProtection="1">
      <alignment horizontal="centerContinuous"/>
      <protection hidden="1"/>
    </xf>
    <xf numFmtId="0" fontId="3" fillId="2" borderId="8" xfId="1" applyFill="1" applyBorder="1" applyAlignment="1" applyProtection="1">
      <alignment horizontal="centerContinuous"/>
      <protection hidden="1"/>
    </xf>
    <xf numFmtId="49" fontId="5" fillId="3" borderId="0" xfId="1" applyNumberFormat="1" applyFont="1" applyFill="1" applyAlignment="1">
      <alignment horizontal="left" vertical="center" indent="4"/>
    </xf>
    <xf numFmtId="49" fontId="46" fillId="5" borderId="0" xfId="1" applyNumberFormat="1" applyFont="1" applyFill="1" applyAlignment="1">
      <alignment horizontal="left" vertical="center" indent="4"/>
    </xf>
    <xf numFmtId="0" fontId="34" fillId="2" borderId="58" xfId="0" applyFont="1" applyFill="1" applyBorder="1" applyAlignment="1" applyProtection="1">
      <alignment horizontal="center" vertical="center" shrinkToFit="1"/>
      <protection hidden="1"/>
    </xf>
    <xf numFmtId="0" fontId="34" fillId="2" borderId="59" xfId="0" applyFont="1" applyFill="1" applyBorder="1" applyAlignment="1" applyProtection="1">
      <alignment horizontal="center" vertical="center" shrinkToFit="1"/>
      <protection hidden="1"/>
    </xf>
    <xf numFmtId="0" fontId="0" fillId="8" borderId="61" xfId="0" applyFill="1" applyBorder="1" applyAlignment="1" applyProtection="1">
      <alignment shrinkToFit="1"/>
      <protection locked="0"/>
    </xf>
    <xf numFmtId="0" fontId="0" fillId="2" borderId="60" xfId="0" applyFill="1" applyBorder="1" applyAlignment="1" applyProtection="1">
      <alignment horizontal="center" vertical="center" shrinkToFit="1"/>
      <protection hidden="1"/>
    </xf>
    <xf numFmtId="0" fontId="0" fillId="8" borderId="62" xfId="0" applyFont="1" applyFill="1" applyBorder="1" applyAlignment="1" applyProtection="1">
      <alignment horizontal="center" vertical="center"/>
      <protection hidden="1"/>
    </xf>
    <xf numFmtId="0" fontId="0" fillId="0" borderId="63" xfId="0" applyFill="1" applyBorder="1" applyAlignment="1" applyProtection="1">
      <alignment horizontal="center" vertical="center"/>
      <protection locked="0"/>
    </xf>
    <xf numFmtId="0" fontId="0" fillId="0" borderId="64" xfId="0" applyFill="1" applyBorder="1" applyAlignment="1" applyProtection="1">
      <alignment horizontal="center" vertical="center"/>
      <protection locked="0"/>
    </xf>
    <xf numFmtId="0" fontId="0" fillId="0" borderId="65" xfId="0" applyFill="1" applyBorder="1" applyAlignment="1" applyProtection="1">
      <alignment horizontal="center" vertical="center"/>
      <protection locked="0"/>
    </xf>
    <xf numFmtId="0" fontId="0" fillId="0" borderId="66" xfId="0" applyFill="1" applyBorder="1" applyAlignment="1" applyProtection="1">
      <alignment horizontal="center" vertical="center"/>
      <protection locked="0"/>
    </xf>
    <xf numFmtId="0" fontId="0" fillId="0" borderId="67" xfId="0" applyFill="1" applyBorder="1" applyAlignment="1" applyProtection="1">
      <alignment horizontal="center" vertical="center"/>
      <protection locked="0"/>
    </xf>
    <xf numFmtId="0" fontId="0" fillId="0" borderId="68" xfId="0" applyFill="1" applyBorder="1" applyAlignment="1" applyProtection="1">
      <alignment horizontal="center" vertical="center"/>
      <protection locked="0"/>
    </xf>
    <xf numFmtId="0" fontId="2" fillId="15" borderId="12" xfId="0" applyFont="1" applyFill="1" applyBorder="1" applyAlignment="1">
      <alignment horizontal="center" vertical="center"/>
    </xf>
    <xf numFmtId="0" fontId="24" fillId="15" borderId="12" xfId="0" applyFont="1" applyFill="1" applyBorder="1" applyAlignment="1" applyProtection="1">
      <alignment horizontal="center" vertical="center"/>
      <protection hidden="1"/>
    </xf>
    <xf numFmtId="0" fontId="0" fillId="8" borderId="0" xfId="0" applyFill="1" applyBorder="1" applyAlignment="1" applyProtection="1">
      <alignment vertical="center"/>
      <protection hidden="1"/>
    </xf>
    <xf numFmtId="0" fontId="0" fillId="8" borderId="0" xfId="0" applyFill="1" applyBorder="1" applyAlignment="1" applyProtection="1">
      <protection hidden="1"/>
    </xf>
    <xf numFmtId="164" fontId="35" fillId="9" borderId="4" xfId="0" applyNumberFormat="1" applyFont="1" applyFill="1" applyBorder="1" applyAlignment="1" applyProtection="1">
      <alignment horizontal="center" vertical="center"/>
      <protection hidden="1"/>
    </xf>
    <xf numFmtId="0" fontId="3" fillId="2" borderId="69" xfId="1" applyFill="1" applyBorder="1" applyAlignment="1" applyProtection="1">
      <alignment horizontal="centerContinuous"/>
      <protection hidden="1"/>
    </xf>
    <xf numFmtId="0" fontId="2" fillId="10" borderId="9" xfId="0" applyFont="1" applyFill="1" applyBorder="1" applyAlignment="1">
      <alignment horizontal="center" vertical="center"/>
    </xf>
    <xf numFmtId="0" fontId="2" fillId="10" borderId="9" xfId="0" applyFont="1" applyFill="1" applyBorder="1" applyAlignment="1" applyProtection="1">
      <alignment horizontal="center" vertical="center"/>
      <protection hidden="1"/>
    </xf>
    <xf numFmtId="0" fontId="24" fillId="10" borderId="9" xfId="0" applyFont="1" applyFill="1" applyBorder="1" applyAlignment="1">
      <alignment horizontal="center" vertical="center" wrapText="1"/>
    </xf>
    <xf numFmtId="0" fontId="2" fillId="10" borderId="9" xfId="0" applyFont="1" applyFill="1" applyBorder="1" applyAlignment="1">
      <alignment horizontal="center" vertical="center" wrapText="1"/>
    </xf>
    <xf numFmtId="0" fontId="2" fillId="10" borderId="11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2" fillId="10" borderId="12" xfId="1" applyFont="1" applyFill="1" applyBorder="1" applyAlignment="1">
      <alignment horizontal="center" vertical="center"/>
    </xf>
    <xf numFmtId="0" fontId="19" fillId="17" borderId="1" xfId="1" applyFont="1" applyFill="1" applyBorder="1" applyAlignment="1">
      <alignment horizontal="centerContinuous" vertical="center"/>
    </xf>
    <xf numFmtId="0" fontId="3" fillId="2" borderId="70" xfId="1" applyFill="1" applyBorder="1" applyAlignment="1" applyProtection="1">
      <alignment horizontal="centerContinuous"/>
      <protection hidden="1"/>
    </xf>
    <xf numFmtId="0" fontId="34" fillId="2" borderId="2" xfId="0" applyFont="1" applyFill="1" applyBorder="1" applyAlignment="1" applyProtection="1">
      <alignment horizontal="center" vertical="center" shrinkToFit="1"/>
      <protection hidden="1"/>
    </xf>
    <xf numFmtId="0" fontId="2" fillId="2" borderId="2" xfId="0" applyFont="1" applyFill="1" applyBorder="1" applyAlignment="1" applyProtection="1">
      <alignment horizontal="center" vertical="center"/>
      <protection hidden="1"/>
    </xf>
    <xf numFmtId="14" fontId="0" fillId="8" borderId="34" xfId="0" applyNumberFormat="1" applyFill="1" applyBorder="1" applyAlignment="1" applyProtection="1">
      <alignment horizontal="center" vertical="center" shrinkToFit="1"/>
      <protection locked="0"/>
    </xf>
    <xf numFmtId="164" fontId="0" fillId="8" borderId="34" xfId="0" applyNumberFormat="1" applyFill="1" applyBorder="1" applyAlignment="1" applyProtection="1">
      <alignment horizontal="center" vertical="center" shrinkToFit="1"/>
      <protection locked="0"/>
    </xf>
    <xf numFmtId="0" fontId="2" fillId="2" borderId="58" xfId="0" applyFont="1" applyFill="1" applyBorder="1" applyAlignment="1" applyProtection="1">
      <alignment horizontal="center" vertical="center" shrinkToFit="1"/>
      <protection hidden="1"/>
    </xf>
    <xf numFmtId="0" fontId="0" fillId="8" borderId="34" xfId="0" applyFill="1" applyBorder="1" applyAlignment="1" applyProtection="1">
      <alignment shrinkToFit="1"/>
      <protection locked="0"/>
    </xf>
    <xf numFmtId="14" fontId="0" fillId="8" borderId="32" xfId="0" applyNumberFormat="1" applyFill="1" applyBorder="1" applyAlignment="1" applyProtection="1">
      <alignment horizontal="center" vertical="center" shrinkToFit="1"/>
      <protection locked="0"/>
    </xf>
    <xf numFmtId="164" fontId="0" fillId="8" borderId="32" xfId="0" applyNumberFormat="1" applyFill="1" applyBorder="1" applyAlignment="1" applyProtection="1">
      <alignment horizontal="center" vertical="center" shrinkToFit="1"/>
      <protection locked="0"/>
    </xf>
    <xf numFmtId="0" fontId="2" fillId="2" borderId="59" xfId="0" applyFont="1" applyFill="1" applyBorder="1" applyAlignment="1" applyProtection="1">
      <alignment horizontal="center" vertical="center" shrinkToFit="1"/>
      <protection hidden="1"/>
    </xf>
    <xf numFmtId="0" fontId="0" fillId="8" borderId="32" xfId="0" applyFill="1" applyBorder="1" applyAlignment="1" applyProtection="1">
      <alignment shrinkToFit="1"/>
      <protection locked="0"/>
    </xf>
    <xf numFmtId="0" fontId="1" fillId="0" borderId="32" xfId="1" applyFont="1" applyBorder="1" applyAlignment="1" applyProtection="1">
      <alignment horizontal="left" shrinkToFit="1"/>
      <protection locked="0"/>
    </xf>
    <xf numFmtId="0" fontId="3" fillId="0" borderId="32" xfId="1" applyBorder="1" applyAlignment="1" applyProtection="1">
      <alignment horizontal="left" vertical="center" shrinkToFit="1"/>
      <protection locked="0"/>
    </xf>
    <xf numFmtId="0" fontId="3" fillId="0" borderId="32" xfId="1" applyBorder="1" applyAlignment="1" applyProtection="1">
      <alignment horizontal="center" shrinkToFit="1"/>
      <protection locked="0"/>
    </xf>
    <xf numFmtId="0" fontId="12" fillId="0" borderId="32" xfId="1" applyFont="1" applyBorder="1" applyAlignment="1" applyProtection="1">
      <alignment horizontal="left" shrinkToFit="1"/>
      <protection locked="0"/>
    </xf>
    <xf numFmtId="0" fontId="3" fillId="0" borderId="32" xfId="1" applyBorder="1" applyAlignment="1" applyProtection="1">
      <alignment horizontal="left" shrinkToFit="1"/>
      <protection locked="0"/>
    </xf>
    <xf numFmtId="0" fontId="37" fillId="9" borderId="0" xfId="0" applyFont="1" applyFill="1" applyBorder="1" applyAlignment="1">
      <alignment horizontal="centerContinuous" vertical="center"/>
    </xf>
    <xf numFmtId="0" fontId="37" fillId="9" borderId="0" xfId="0" applyFont="1" applyFill="1" applyBorder="1" applyAlignment="1">
      <alignment horizontal="center" vertical="center"/>
    </xf>
    <xf numFmtId="0" fontId="39" fillId="2" borderId="0" xfId="0" applyFont="1" applyFill="1" applyBorder="1" applyAlignment="1" applyProtection="1">
      <alignment horizontal="center" vertical="center"/>
      <protection hidden="1"/>
    </xf>
    <xf numFmtId="0" fontId="39" fillId="2" borderId="1" xfId="0" applyFont="1" applyFill="1" applyBorder="1"/>
    <xf numFmtId="0" fontId="2" fillId="9" borderId="9" xfId="0" applyFont="1" applyFill="1" applyBorder="1" applyAlignment="1" applyProtection="1">
      <alignment horizontal="center" vertical="center" shrinkToFit="1"/>
      <protection hidden="1"/>
    </xf>
    <xf numFmtId="0" fontId="44" fillId="8" borderId="11" xfId="0" applyFont="1" applyFill="1" applyBorder="1" applyAlignment="1" applyProtection="1">
      <alignment horizontal="center" vertical="center"/>
      <protection hidden="1"/>
    </xf>
    <xf numFmtId="0" fontId="0" fillId="8" borderId="6" xfId="0" applyFill="1" applyBorder="1" applyAlignment="1" applyProtection="1">
      <alignment horizontal="center" vertical="center"/>
      <protection hidden="1"/>
    </xf>
    <xf numFmtId="0" fontId="39" fillId="2" borderId="3" xfId="0" applyFont="1" applyFill="1" applyBorder="1" applyAlignment="1">
      <alignment horizontal="center" vertical="center"/>
    </xf>
    <xf numFmtId="0" fontId="40" fillId="9" borderId="12" xfId="0" applyFont="1" applyFill="1" applyBorder="1" applyAlignment="1">
      <alignment horizontal="left" vertical="center" indent="1"/>
    </xf>
    <xf numFmtId="0" fontId="37" fillId="9" borderId="10" xfId="0" applyFont="1" applyFill="1" applyBorder="1" applyProtection="1"/>
    <xf numFmtId="0" fontId="14" fillId="0" borderId="32" xfId="1" applyNumberFormat="1" applyFont="1" applyBorder="1" applyAlignment="1" applyProtection="1">
      <alignment horizontal="center" shrinkToFit="1"/>
      <protection locked="0"/>
    </xf>
    <xf numFmtId="0" fontId="2" fillId="0" borderId="32" xfId="1" applyNumberFormat="1" applyFont="1" applyBorder="1" applyAlignment="1" applyProtection="1">
      <alignment horizontal="center" shrinkToFit="1"/>
      <protection locked="0"/>
    </xf>
    <xf numFmtId="1" fontId="39" fillId="2" borderId="9" xfId="0" applyNumberFormat="1" applyFont="1" applyFill="1" applyBorder="1" applyAlignment="1" applyProtection="1">
      <alignment horizontal="center" vertical="center"/>
      <protection hidden="1"/>
    </xf>
    <xf numFmtId="1" fontId="39" fillId="2" borderId="10" xfId="0" applyNumberFormat="1" applyFont="1" applyFill="1" applyBorder="1" applyAlignment="1" applyProtection="1">
      <alignment horizontal="center" vertical="center"/>
      <protection hidden="1"/>
    </xf>
    <xf numFmtId="1" fontId="39" fillId="2" borderId="11" xfId="0" applyNumberFormat="1" applyFont="1" applyFill="1" applyBorder="1" applyAlignment="1" applyProtection="1">
      <alignment horizontal="center" vertical="center"/>
      <protection hidden="1"/>
    </xf>
    <xf numFmtId="164" fontId="39" fillId="2" borderId="12" xfId="0" applyNumberFormat="1" applyFont="1" applyFill="1" applyBorder="1" applyAlignment="1" applyProtection="1">
      <alignment horizontal="center" vertical="center"/>
      <protection hidden="1"/>
    </xf>
    <xf numFmtId="0" fontId="39" fillId="2" borderId="12" xfId="0" applyFont="1" applyFill="1" applyBorder="1" applyAlignment="1" applyProtection="1">
      <alignment horizontal="center" vertical="center"/>
      <protection hidden="1"/>
    </xf>
    <xf numFmtId="0" fontId="2" fillId="10" borderId="1" xfId="0" applyFont="1" applyFill="1" applyBorder="1" applyAlignment="1">
      <alignment horizontal="left" vertical="center"/>
    </xf>
    <xf numFmtId="0" fontId="0" fillId="8" borderId="34" xfId="0" applyFill="1" applyBorder="1" applyAlignment="1" applyProtection="1">
      <alignment horizontal="left" vertical="center" shrinkToFit="1"/>
      <protection locked="0"/>
    </xf>
    <xf numFmtId="0" fontId="0" fillId="8" borderId="32" xfId="0" applyFill="1" applyBorder="1" applyAlignment="1" applyProtection="1">
      <alignment horizontal="left" vertical="center" shrinkToFit="1"/>
      <protection locked="0"/>
    </xf>
    <xf numFmtId="0" fontId="25" fillId="2" borderId="34" xfId="1" applyFont="1" applyFill="1" applyBorder="1" applyAlignment="1" applyProtection="1">
      <alignment horizontal="center" shrinkToFit="1"/>
      <protection hidden="1"/>
    </xf>
    <xf numFmtId="0" fontId="25" fillId="2" borderId="32" xfId="1" applyFont="1" applyFill="1" applyBorder="1" applyAlignment="1" applyProtection="1">
      <alignment horizontal="center" shrinkToFit="1"/>
      <protection hidden="1"/>
    </xf>
    <xf numFmtId="0" fontId="14" fillId="0" borderId="34" xfId="1" applyNumberFormat="1" applyFont="1" applyBorder="1" applyAlignment="1" applyProtection="1">
      <alignment horizontal="center" shrinkToFit="1"/>
      <protection locked="0"/>
    </xf>
    <xf numFmtId="0" fontId="0" fillId="2" borderId="11" xfId="0" applyFill="1" applyBorder="1" applyAlignment="1" applyProtection="1">
      <alignment horizontal="center" vertical="center"/>
      <protection hidden="1"/>
    </xf>
    <xf numFmtId="0" fontId="0" fillId="2" borderId="12" xfId="0" applyFill="1" applyBorder="1" applyAlignment="1" applyProtection="1">
      <alignment horizontal="center" vertical="center"/>
      <protection hidden="1"/>
    </xf>
    <xf numFmtId="0" fontId="37" fillId="9" borderId="9" xfId="0" applyFont="1" applyFill="1" applyBorder="1" applyProtection="1">
      <protection hidden="1"/>
    </xf>
    <xf numFmtId="0" fontId="37" fillId="9" borderId="10" xfId="0" applyFont="1" applyFill="1" applyBorder="1" applyProtection="1">
      <protection hidden="1"/>
    </xf>
    <xf numFmtId="0" fontId="37" fillId="9" borderId="11" xfId="0" applyFont="1" applyFill="1" applyBorder="1" applyProtection="1">
      <protection hidden="1"/>
    </xf>
    <xf numFmtId="0" fontId="39" fillId="2" borderId="9" xfId="0" applyFont="1" applyFill="1" applyBorder="1" applyAlignment="1" applyProtection="1">
      <alignment horizontal="left" vertical="center"/>
      <protection hidden="1"/>
    </xf>
    <xf numFmtId="0" fontId="39" fillId="2" borderId="4" xfId="0" applyFont="1" applyFill="1" applyBorder="1" applyProtection="1">
      <protection hidden="1"/>
    </xf>
    <xf numFmtId="0" fontId="39" fillId="2" borderId="10" xfId="0" applyFont="1" applyFill="1" applyBorder="1" applyAlignment="1" applyProtection="1">
      <alignment horizontal="left" vertical="center"/>
      <protection hidden="1"/>
    </xf>
    <xf numFmtId="0" fontId="39" fillId="2" borderId="11" xfId="0" applyFont="1" applyFill="1" applyBorder="1" applyAlignment="1" applyProtection="1">
      <alignment horizontal="left" vertical="center"/>
      <protection hidden="1"/>
    </xf>
    <xf numFmtId="0" fontId="39" fillId="2" borderId="6" xfId="0" applyFont="1" applyFill="1" applyBorder="1" applyProtection="1">
      <protection hidden="1"/>
    </xf>
    <xf numFmtId="0" fontId="39" fillId="2" borderId="5" xfId="0" applyFont="1" applyFill="1" applyBorder="1" applyAlignment="1" applyProtection="1">
      <alignment horizontal="center" vertical="center"/>
      <protection hidden="1"/>
    </xf>
    <xf numFmtId="0" fontId="39" fillId="2" borderId="8" xfId="0" applyFont="1" applyFill="1" applyBorder="1" applyAlignment="1" applyProtection="1">
      <alignment horizontal="center" vertical="center"/>
      <protection hidden="1"/>
    </xf>
    <xf numFmtId="0" fontId="39" fillId="9" borderId="14" xfId="0" applyFont="1" applyFill="1" applyBorder="1" applyAlignment="1">
      <alignment horizontal="center" vertical="center"/>
    </xf>
    <xf numFmtId="0" fontId="39" fillId="9" borderId="13" xfId="0" applyFont="1" applyFill="1" applyBorder="1" applyAlignment="1">
      <alignment horizontal="center" vertical="center"/>
    </xf>
    <xf numFmtId="0" fontId="39" fillId="9" borderId="1" xfId="0" applyFont="1" applyFill="1" applyBorder="1" applyAlignment="1">
      <alignment horizontal="center" vertical="center"/>
    </xf>
    <xf numFmtId="0" fontId="39" fillId="9" borderId="3" xfId="0" applyFont="1" applyFill="1" applyBorder="1" applyAlignment="1">
      <alignment horizontal="center" vertical="center"/>
    </xf>
    <xf numFmtId="0" fontId="39" fillId="9" borderId="4" xfId="0" applyFont="1" applyFill="1" applyBorder="1" applyAlignment="1">
      <alignment horizontal="center" vertical="center"/>
    </xf>
    <xf numFmtId="0" fontId="39" fillId="9" borderId="5" xfId="0" applyFont="1" applyFill="1" applyBorder="1" applyAlignment="1">
      <alignment horizontal="center" vertical="center"/>
    </xf>
    <xf numFmtId="0" fontId="0" fillId="9" borderId="5" xfId="0" applyFill="1" applyBorder="1" applyAlignment="1">
      <alignment horizontal="center" vertical="center"/>
    </xf>
    <xf numFmtId="0" fontId="39" fillId="9" borderId="6" xfId="0" applyFont="1" applyFill="1" applyBorder="1" applyAlignment="1">
      <alignment horizontal="center" vertical="center"/>
    </xf>
    <xf numFmtId="0" fontId="0" fillId="9" borderId="8" xfId="0" applyFill="1" applyBorder="1" applyAlignment="1">
      <alignment horizontal="center" vertical="center"/>
    </xf>
    <xf numFmtId="0" fontId="36" fillId="18" borderId="13" xfId="0" applyFont="1" applyFill="1" applyBorder="1" applyAlignment="1">
      <alignment horizontal="left" vertical="center" indent="4"/>
    </xf>
    <xf numFmtId="0" fontId="36" fillId="18" borderId="14" xfId="0" applyFont="1" applyFill="1" applyBorder="1" applyAlignment="1">
      <alignment horizontal="center" vertical="center"/>
    </xf>
    <xf numFmtId="0" fontId="3" fillId="0" borderId="9" xfId="1" applyBorder="1" applyAlignment="1" applyProtection="1">
      <alignment horizontal="center" vertical="center" shrinkToFit="1"/>
      <protection locked="0"/>
    </xf>
    <xf numFmtId="0" fontId="3" fillId="0" borderId="55" xfId="1" applyBorder="1" applyAlignment="1" applyProtection="1">
      <alignment horizontal="center" vertical="center" shrinkToFit="1"/>
      <protection locked="0"/>
    </xf>
    <xf numFmtId="0" fontId="3" fillId="0" borderId="32" xfId="1" applyBorder="1" applyAlignment="1" applyProtection="1">
      <alignment horizontal="center" vertical="center" shrinkToFit="1"/>
      <protection locked="0"/>
    </xf>
    <xf numFmtId="0" fontId="3" fillId="0" borderId="10" xfId="1" applyBorder="1" applyAlignment="1" applyProtection="1">
      <alignment horizontal="center" vertical="center" shrinkToFit="1"/>
      <protection locked="0"/>
    </xf>
    <xf numFmtId="0" fontId="3" fillId="8" borderId="11" xfId="1" applyFill="1" applyBorder="1" applyAlignment="1" applyProtection="1">
      <alignment horizontal="center" shrinkToFit="1"/>
      <protection locked="0"/>
    </xf>
    <xf numFmtId="0" fontId="3" fillId="0" borderId="34" xfId="1" applyBorder="1" applyAlignment="1" applyProtection="1">
      <alignment horizontal="center" shrinkToFit="1"/>
      <protection locked="0"/>
    </xf>
    <xf numFmtId="0" fontId="3" fillId="0" borderId="34" xfId="1" applyBorder="1" applyAlignment="1" applyProtection="1">
      <alignment horizontal="center" vertical="center" shrinkToFit="1"/>
      <protection locked="0"/>
    </xf>
    <xf numFmtId="164" fontId="3" fillId="0" borderId="9" xfId="1" applyNumberFormat="1" applyBorder="1" applyAlignment="1" applyProtection="1">
      <alignment horizontal="center" vertical="center" shrinkToFit="1"/>
      <protection locked="0"/>
    </xf>
    <xf numFmtId="164" fontId="3" fillId="0" borderId="32" xfId="1" applyNumberFormat="1" applyBorder="1" applyAlignment="1" applyProtection="1">
      <alignment horizontal="center" vertical="center" shrinkToFit="1"/>
      <protection locked="0"/>
    </xf>
    <xf numFmtId="164" fontId="3" fillId="0" borderId="55" xfId="1" applyNumberFormat="1" applyBorder="1" applyAlignment="1" applyProtection="1">
      <alignment horizontal="center" vertical="center" shrinkToFit="1"/>
      <protection locked="0"/>
    </xf>
    <xf numFmtId="164" fontId="3" fillId="0" borderId="35" xfId="1" applyNumberFormat="1" applyBorder="1" applyAlignment="1" applyProtection="1">
      <alignment horizontal="center" vertical="center" shrinkToFit="1"/>
      <protection locked="0"/>
    </xf>
    <xf numFmtId="0" fontId="20" fillId="12" borderId="13" xfId="1" applyFont="1" applyFill="1" applyBorder="1" applyAlignment="1" applyProtection="1">
      <alignment horizontal="center" vertical="center"/>
      <protection locked="0"/>
    </xf>
    <xf numFmtId="0" fontId="20" fillId="12" borderId="14" xfId="1" applyFont="1" applyFill="1" applyBorder="1" applyAlignment="1" applyProtection="1">
      <alignment horizontal="center" vertical="center"/>
      <protection locked="0"/>
    </xf>
    <xf numFmtId="0" fontId="14" fillId="17" borderId="13" xfId="1" applyFont="1" applyFill="1" applyBorder="1" applyAlignment="1" applyProtection="1">
      <alignment horizontal="center" vertical="center"/>
      <protection locked="0"/>
    </xf>
    <xf numFmtId="0" fontId="14" fillId="17" borderId="15" xfId="1" applyFont="1" applyFill="1" applyBorder="1" applyAlignment="1" applyProtection="1">
      <alignment horizontal="center" vertical="center"/>
      <protection locked="0"/>
    </xf>
    <xf numFmtId="0" fontId="14" fillId="17" borderId="14" xfId="1" applyFont="1" applyFill="1" applyBorder="1" applyAlignment="1" applyProtection="1">
      <alignment horizontal="center" vertical="center"/>
      <protection locked="0"/>
    </xf>
    <xf numFmtId="0" fontId="22" fillId="0" borderId="0" xfId="1" applyFont="1" applyBorder="1" applyAlignment="1">
      <alignment horizontal="left" vertical="center" indent="1" shrinkToFit="1"/>
    </xf>
    <xf numFmtId="0" fontId="48" fillId="0" borderId="1" xfId="1" applyFont="1" applyBorder="1" applyAlignment="1" applyProtection="1">
      <alignment horizontal="center" vertical="center"/>
      <protection hidden="1"/>
    </xf>
    <xf numFmtId="0" fontId="48" fillId="0" borderId="3" xfId="1" applyFont="1" applyBorder="1" applyAlignment="1" applyProtection="1">
      <alignment horizontal="center" vertical="center"/>
      <protection hidden="1"/>
    </xf>
    <xf numFmtId="0" fontId="48" fillId="0" borderId="4" xfId="1" applyFont="1" applyBorder="1" applyAlignment="1" applyProtection="1">
      <alignment horizontal="center" vertical="center"/>
      <protection hidden="1"/>
    </xf>
    <xf numFmtId="0" fontId="48" fillId="0" borderId="5" xfId="1" applyFont="1" applyBorder="1" applyAlignment="1" applyProtection="1">
      <alignment horizontal="center" vertical="center"/>
      <protection hidden="1"/>
    </xf>
    <xf numFmtId="0" fontId="48" fillId="0" borderId="6" xfId="1" applyFont="1" applyBorder="1" applyAlignment="1" applyProtection="1">
      <alignment horizontal="center" vertical="center"/>
      <protection hidden="1"/>
    </xf>
    <xf numFmtId="0" fontId="48" fillId="0" borderId="8" xfId="1" applyFont="1" applyBorder="1" applyAlignment="1" applyProtection="1">
      <alignment horizontal="center" vertical="center"/>
      <protection hidden="1"/>
    </xf>
    <xf numFmtId="0" fontId="2" fillId="11" borderId="9" xfId="0" applyFont="1" applyFill="1" applyBorder="1" applyAlignment="1" applyProtection="1">
      <alignment horizontal="center" vertical="center" wrapText="1"/>
      <protection hidden="1"/>
    </xf>
    <xf numFmtId="0" fontId="2" fillId="11" borderId="10" xfId="0" applyFont="1" applyFill="1" applyBorder="1" applyAlignment="1" applyProtection="1">
      <alignment horizontal="center" vertical="center" wrapText="1"/>
      <protection hidden="1"/>
    </xf>
    <xf numFmtId="0" fontId="18" fillId="0" borderId="9" xfId="1" applyFont="1" applyBorder="1" applyAlignment="1" applyProtection="1">
      <alignment horizontal="center" vertical="center" shrinkToFit="1"/>
      <protection locked="0"/>
    </xf>
    <xf numFmtId="0" fontId="18" fillId="0" borderId="11" xfId="1" applyFont="1" applyBorder="1" applyAlignment="1" applyProtection="1">
      <alignment horizontal="center" vertical="center" shrinkToFit="1"/>
      <protection locked="0"/>
    </xf>
    <xf numFmtId="0" fontId="2" fillId="10" borderId="13" xfId="1" applyFont="1" applyFill="1" applyBorder="1" applyAlignment="1">
      <alignment horizontal="center" vertical="center"/>
    </xf>
    <xf numFmtId="0" fontId="2" fillId="10" borderId="14" xfId="1" applyFont="1" applyFill="1" applyBorder="1" applyAlignment="1">
      <alignment horizontal="center" vertical="center"/>
    </xf>
    <xf numFmtId="0" fontId="14" fillId="10" borderId="9" xfId="1" applyFont="1" applyFill="1" applyBorder="1" applyAlignment="1">
      <alignment horizontal="center" vertical="center" wrapText="1"/>
    </xf>
    <xf numFmtId="0" fontId="14" fillId="10" borderId="11" xfId="1" applyFont="1" applyFill="1" applyBorder="1" applyAlignment="1">
      <alignment horizontal="center" vertical="center" wrapText="1"/>
    </xf>
    <xf numFmtId="0" fontId="37" fillId="9" borderId="9" xfId="0" applyFont="1" applyFill="1" applyBorder="1" applyAlignment="1">
      <alignment horizontal="center" vertical="center"/>
    </xf>
    <xf numFmtId="0" fontId="37" fillId="9" borderId="11" xfId="0" applyFont="1" applyFill="1" applyBorder="1" applyAlignment="1">
      <alignment horizontal="center" vertical="center"/>
    </xf>
    <xf numFmtId="164" fontId="39" fillId="2" borderId="12" xfId="0" applyNumberFormat="1" applyFont="1" applyFill="1" applyBorder="1" applyAlignment="1" applyProtection="1">
      <alignment horizontal="center" vertical="center"/>
      <protection hidden="1"/>
    </xf>
    <xf numFmtId="0" fontId="39" fillId="2" borderId="12" xfId="0" applyFont="1" applyFill="1" applyBorder="1" applyAlignment="1" applyProtection="1">
      <alignment horizontal="center" vertical="center"/>
      <protection hidden="1"/>
    </xf>
    <xf numFmtId="0" fontId="38" fillId="18" borderId="17" xfId="0" applyFont="1" applyFill="1" applyBorder="1" applyAlignment="1">
      <alignment horizontal="center" vertical="center"/>
    </xf>
    <xf numFmtId="0" fontId="38" fillId="18" borderId="0" xfId="0" applyFont="1" applyFill="1" applyBorder="1" applyAlignment="1">
      <alignment horizontal="center" vertical="center"/>
    </xf>
    <xf numFmtId="0" fontId="38" fillId="18" borderId="7" xfId="0" applyFont="1" applyFill="1" applyBorder="1" applyAlignment="1">
      <alignment horizontal="center" vertical="center"/>
    </xf>
    <xf numFmtId="0" fontId="37" fillId="9" borderId="9" xfId="0" applyFont="1" applyFill="1" applyBorder="1" applyAlignment="1">
      <alignment horizontal="center" vertical="center" wrapText="1" shrinkToFit="1"/>
    </xf>
    <xf numFmtId="0" fontId="37" fillId="9" borderId="11" xfId="0" applyFont="1" applyFill="1" applyBorder="1" applyAlignment="1">
      <alignment horizontal="center" vertical="center" wrapText="1" shrinkToFit="1"/>
    </xf>
  </cellXfs>
  <cellStyles count="6">
    <cellStyle name="Hyperlink" xfId="3" builtinId="8"/>
    <cellStyle name="Normal" xfId="0" builtinId="0"/>
    <cellStyle name="Normal 2" xfId="1" xr:uid="{511DFA23-E1D4-4A80-B2FE-53D86DD9CDC7}"/>
    <cellStyle name="Normal 2 2" xfId="2" xr:uid="{40B2388A-AE9C-4447-BA27-222518E5A236}"/>
    <cellStyle name="Normal 2 2 2" xfId="4" xr:uid="{E368F5B8-C553-4385-82AE-90FBCCB5F691}"/>
    <cellStyle name="Normal 3 2" xfId="5" xr:uid="{E225BC01-2C12-4CE1-8B24-490DE8FA5B63}"/>
  </cellStyles>
  <dxfs count="18">
    <dxf>
      <font>
        <color rgb="FFFF0000"/>
      </font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ABAB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39994506668294322"/>
        </patternFill>
      </fill>
    </dxf>
    <dxf>
      <border>
        <right style="thin">
          <color auto="1"/>
        </right>
        <vertical/>
        <horizontal/>
      </border>
    </dxf>
    <dxf>
      <fill>
        <patternFill>
          <bgColor theme="7" tint="0.59996337778862885"/>
        </patternFill>
      </fill>
    </dxf>
    <dxf>
      <fill>
        <patternFill>
          <bgColor rgb="FFF5B88F"/>
        </patternFill>
      </fill>
    </dxf>
    <dxf>
      <fill>
        <patternFill>
          <bgColor rgb="FFFF7575"/>
        </patternFill>
      </fill>
    </dxf>
    <dxf>
      <fill>
        <patternFill>
          <bgColor rgb="FFFF5D5D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EBB3"/>
      <color rgb="FFC5E0B4"/>
      <color rgb="FFFF8B8B"/>
      <color rgb="FFFF3F3F"/>
      <color rgb="FFFFE699"/>
      <color rgb="FFFF7575"/>
      <color rgb="FFFF5B5B"/>
      <color rgb="FFFF3333"/>
      <color rgb="FFFF2525"/>
      <color rgb="FFFF29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/>
              <a:t>Travel outside </a:t>
            </a:r>
          </a:p>
        </c:rich>
      </c:tx>
      <c:layout>
        <c:manualLayout>
          <c:xMode val="edge"/>
          <c:yMode val="edge"/>
          <c:x val="0.13376521857308241"/>
          <c:y val="4.51343267315342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0.17219078383250647"/>
          <c:y val="0.20786340944454923"/>
          <c:w val="0.67082755173894937"/>
          <c:h val="0.7085453450738789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FF5B5B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BC6-4750-8B2C-D4009C0CD5E6}"/>
              </c:ext>
            </c:extLst>
          </c:dPt>
          <c:dPt>
            <c:idx val="1"/>
            <c:bubble3D val="0"/>
            <c:spPr>
              <a:solidFill>
                <a:srgbClr val="92D050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BC6-4750-8B2C-D4009C0CD5E6}"/>
              </c:ext>
            </c:extLst>
          </c:dPt>
          <c:dLbls>
            <c:numFmt formatCode="0.0%;@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Calculations!$K$4:$L$4</c:f>
              <c:strCache>
                <c:ptCount val="2"/>
                <c:pt idx="0">
                  <c:v>Yes</c:v>
                </c:pt>
                <c:pt idx="1">
                  <c:v>No</c:v>
                </c:pt>
              </c:strCache>
            </c:strRef>
          </c:cat>
          <c:val>
            <c:numRef>
              <c:f>Calculations!$K$5:$L$5</c:f>
              <c:numCache>
                <c:formatCode>General</c:formatCode>
                <c:ptCount val="2"/>
                <c:pt idx="0">
                  <c:v>1</c:v>
                </c:pt>
                <c:pt idx="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BC6-4750-8B2C-D4009C0CD5E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6035237062516425"/>
          <c:y val="0.18439926212856844"/>
          <c:w val="0.31269403830735909"/>
          <c:h val="6.48819002524870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7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Number</a:t>
            </a:r>
            <a:r>
              <a:rPr lang="en-US" b="1" baseline="0"/>
              <a:t> of Employee in the Risk Group </a:t>
            </a:r>
            <a:endParaRPr lang="tr-TR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numFmt formatCode="0;;;@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Calculations!$J$13:$J$16</c:f>
              <c:strCache>
                <c:ptCount val="4"/>
                <c:pt idx="0">
                  <c:v>Very High Risk</c:v>
                </c:pt>
                <c:pt idx="1">
                  <c:v>High Risk</c:v>
                </c:pt>
                <c:pt idx="2">
                  <c:v>Medium Risk</c:v>
                </c:pt>
                <c:pt idx="3">
                  <c:v>Low Risk</c:v>
                </c:pt>
              </c:strCache>
            </c:strRef>
          </c:cat>
          <c:val>
            <c:numRef>
              <c:f>Calculations!$K$13:$K$16</c:f>
              <c:numCache>
                <c:formatCode>General</c:formatCode>
                <c:ptCount val="4"/>
                <c:pt idx="0">
                  <c:v>0</c:v>
                </c:pt>
                <c:pt idx="1">
                  <c:v>2</c:v>
                </c:pt>
                <c:pt idx="2">
                  <c:v>7</c:v>
                </c:pt>
                <c:pt idx="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15-405E-811C-A072ECA677B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450207663"/>
        <c:axId val="538333055"/>
      </c:barChart>
      <c:catAx>
        <c:axId val="45020766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538333055"/>
        <c:crosses val="autoZero"/>
        <c:auto val="1"/>
        <c:lblAlgn val="ctr"/>
        <c:lblOffset val="100"/>
        <c:noMultiLvlLbl val="0"/>
      </c:catAx>
      <c:valAx>
        <c:axId val="538333055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50207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7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Total Risk</a:t>
            </a:r>
            <a:r>
              <a:rPr lang="en-US" b="1" baseline="0"/>
              <a:t> Levels by Departments </a:t>
            </a:r>
            <a:endParaRPr lang="tr-T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Calculations!$C$13</c:f>
              <c:strCache>
                <c:ptCount val="1"/>
                <c:pt idx="0">
                  <c:v>Low Risk</c:v>
                </c:pt>
              </c:strCache>
            </c:strRef>
          </c:tx>
          <c:spPr>
            <a:solidFill>
              <a:srgbClr val="FAD912"/>
            </a:solidFill>
            <a:ln>
              <a:noFill/>
            </a:ln>
            <a:effectLst/>
          </c:spPr>
          <c:invertIfNegative val="0"/>
          <c:cat>
            <c:strRef>
              <c:f>[0]!ChartDepartments</c:f>
              <c:strCache>
                <c:ptCount val="8"/>
                <c:pt idx="0">
                  <c:v>Purchasing</c:v>
                </c:pt>
                <c:pt idx="1">
                  <c:v>Sales</c:v>
                </c:pt>
                <c:pt idx="2">
                  <c:v>Finance</c:v>
                </c:pt>
                <c:pt idx="3">
                  <c:v>Manufacturing</c:v>
                </c:pt>
                <c:pt idx="4">
                  <c:v>Human Resources</c:v>
                </c:pt>
                <c:pt idx="5">
                  <c:v>IT</c:v>
                </c:pt>
                <c:pt idx="6">
                  <c:v>Supply Chain</c:v>
                </c:pt>
                <c:pt idx="7">
                  <c:v>Logistic</c:v>
                </c:pt>
              </c:strCache>
            </c:strRef>
          </c:cat>
          <c:val>
            <c:numRef>
              <c:f>[0]!ChartLowRisk</c:f>
              <c:numCache>
                <c:formatCode>General</c:formatCode>
                <c:ptCount val="8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BF-4E8D-9C46-B99012905086}"/>
            </c:ext>
          </c:extLst>
        </c:ser>
        <c:ser>
          <c:idx val="1"/>
          <c:order val="1"/>
          <c:tx>
            <c:strRef>
              <c:f>Calculations!$D$13</c:f>
              <c:strCache>
                <c:ptCount val="1"/>
                <c:pt idx="0">
                  <c:v>Medium Risk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[0]!ChartDepartments</c:f>
              <c:strCache>
                <c:ptCount val="8"/>
                <c:pt idx="0">
                  <c:v>Purchasing</c:v>
                </c:pt>
                <c:pt idx="1">
                  <c:v>Sales</c:v>
                </c:pt>
                <c:pt idx="2">
                  <c:v>Finance</c:v>
                </c:pt>
                <c:pt idx="3">
                  <c:v>Manufacturing</c:v>
                </c:pt>
                <c:pt idx="4">
                  <c:v>Human Resources</c:v>
                </c:pt>
                <c:pt idx="5">
                  <c:v>IT</c:v>
                </c:pt>
                <c:pt idx="6">
                  <c:v>Supply Chain</c:v>
                </c:pt>
                <c:pt idx="7">
                  <c:v>Logistic</c:v>
                </c:pt>
              </c:strCache>
            </c:strRef>
          </c:cat>
          <c:val>
            <c:numRef>
              <c:f>[0]!ChartMediumRisk</c:f>
              <c:numCache>
                <c:formatCode>General</c:formatCode>
                <c:ptCount val="8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BF-4E8D-9C46-B99012905086}"/>
            </c:ext>
          </c:extLst>
        </c:ser>
        <c:ser>
          <c:idx val="2"/>
          <c:order val="2"/>
          <c:tx>
            <c:strRef>
              <c:f>Calculations!$E$13</c:f>
              <c:strCache>
                <c:ptCount val="1"/>
                <c:pt idx="0">
                  <c:v>High Risk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[0]!ChartDepartments</c:f>
              <c:strCache>
                <c:ptCount val="8"/>
                <c:pt idx="0">
                  <c:v>Purchasing</c:v>
                </c:pt>
                <c:pt idx="1">
                  <c:v>Sales</c:v>
                </c:pt>
                <c:pt idx="2">
                  <c:v>Finance</c:v>
                </c:pt>
                <c:pt idx="3">
                  <c:v>Manufacturing</c:v>
                </c:pt>
                <c:pt idx="4">
                  <c:v>Human Resources</c:v>
                </c:pt>
                <c:pt idx="5">
                  <c:v>IT</c:v>
                </c:pt>
                <c:pt idx="6">
                  <c:v>Supply Chain</c:v>
                </c:pt>
                <c:pt idx="7">
                  <c:v>Logistic</c:v>
                </c:pt>
              </c:strCache>
            </c:strRef>
          </c:cat>
          <c:val>
            <c:numRef>
              <c:f>[0]!ChartHighRisk</c:f>
              <c:numCache>
                <c:formatCode>General</c:formatCode>
                <c:ptCount val="8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2BF-4E8D-9C46-B99012905086}"/>
            </c:ext>
          </c:extLst>
        </c:ser>
        <c:ser>
          <c:idx val="3"/>
          <c:order val="3"/>
          <c:tx>
            <c:strRef>
              <c:f>Calculations!$F$13</c:f>
              <c:strCache>
                <c:ptCount val="1"/>
                <c:pt idx="0">
                  <c:v>Very High Risk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[0]!ChartDepartments</c:f>
              <c:strCache>
                <c:ptCount val="8"/>
                <c:pt idx="0">
                  <c:v>Purchasing</c:v>
                </c:pt>
                <c:pt idx="1">
                  <c:v>Sales</c:v>
                </c:pt>
                <c:pt idx="2">
                  <c:v>Finance</c:v>
                </c:pt>
                <c:pt idx="3">
                  <c:v>Manufacturing</c:v>
                </c:pt>
                <c:pt idx="4">
                  <c:v>Human Resources</c:v>
                </c:pt>
                <c:pt idx="5">
                  <c:v>IT</c:v>
                </c:pt>
                <c:pt idx="6">
                  <c:v>Supply Chain</c:v>
                </c:pt>
                <c:pt idx="7">
                  <c:v>Logistic</c:v>
                </c:pt>
              </c:strCache>
            </c:strRef>
          </c:cat>
          <c:val>
            <c:numRef>
              <c:f>[0]!ChartVeryHighRisk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2BF-4E8D-9C46-B990129050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15255551"/>
        <c:axId val="741902143"/>
      </c:barChart>
      <c:catAx>
        <c:axId val="91525555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741902143"/>
        <c:crosses val="autoZero"/>
        <c:auto val="1"/>
        <c:lblAlgn val="ctr"/>
        <c:lblOffset val="100"/>
        <c:noMultiLvlLbl val="0"/>
      </c:catAx>
      <c:valAx>
        <c:axId val="741902143"/>
        <c:scaling>
          <c:orientation val="minMax"/>
        </c:scaling>
        <c:delete val="0"/>
        <c:axPos val="b"/>
        <c:numFmt formatCode="0;;;@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915255551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7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Number</a:t>
            </a:r>
            <a:r>
              <a:rPr lang="en-US" b="1" baseline="0"/>
              <a:t> of Checked Items on Control List  </a:t>
            </a:r>
            <a:endParaRPr lang="tr-TR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1F08-4CB3-B54A-FAB59D857720}"/>
              </c:ext>
            </c:extLst>
          </c:dPt>
          <c:dPt>
            <c:idx val="1"/>
            <c:invertIfNegative val="0"/>
            <c:bubble3D val="0"/>
            <c:spPr>
              <a:solidFill>
                <a:srgbClr val="FF8B8B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F08-4CB3-B54A-FAB59D857720}"/>
              </c:ext>
            </c:extLst>
          </c:dPt>
          <c:dLbls>
            <c:numFmt formatCode="0;;;@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Calculations!$N$5:$O$5</c:f>
              <c:strCache>
                <c:ptCount val="2"/>
                <c:pt idx="0">
                  <c:v>Yes</c:v>
                </c:pt>
                <c:pt idx="1">
                  <c:v>No</c:v>
                </c:pt>
              </c:strCache>
            </c:strRef>
          </c:cat>
          <c:val>
            <c:numRef>
              <c:f>Calculations!$N$6:$O$6</c:f>
              <c:numCache>
                <c:formatCode>General</c:formatCode>
                <c:ptCount val="2"/>
                <c:pt idx="0">
                  <c:v>4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08-4CB3-B54A-FAB59D857720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120266639"/>
        <c:axId val="1023401407"/>
      </c:barChart>
      <c:catAx>
        <c:axId val="1120266639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023401407"/>
        <c:crosses val="autoZero"/>
        <c:auto val="1"/>
        <c:lblAlgn val="ctr"/>
        <c:lblOffset val="100"/>
        <c:noMultiLvlLbl val="0"/>
      </c:catAx>
      <c:valAx>
        <c:axId val="102340140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2026663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7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Priority</a:t>
            </a:r>
            <a:endParaRPr lang="tr-TR"/>
          </a:p>
        </c:rich>
      </c:tx>
      <c:layout>
        <c:manualLayout>
          <c:xMode val="edge"/>
          <c:yMode val="edge"/>
          <c:x val="0.65642291069421332"/>
          <c:y val="0.4116481949190313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7.589053804437218E-2"/>
          <c:y val="0.14833545806774151"/>
          <c:w val="0.47351845212104432"/>
          <c:h val="0.74138153838885523"/>
        </c:manualLayout>
      </c:layout>
      <c:pieChart>
        <c:varyColors val="1"/>
        <c:ser>
          <c:idx val="0"/>
          <c:order val="0"/>
          <c:tx>
            <c:strRef>
              <c:f>Calculations!$O$9:$O$11</c:f>
              <c:strCach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strCache>
            </c:strRef>
          </c:tx>
          <c:dPt>
            <c:idx val="0"/>
            <c:bubble3D val="0"/>
            <c:spPr>
              <a:solidFill>
                <a:srgbClr val="C5E0B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600-420B-AC35-E32655A67F46}"/>
              </c:ext>
            </c:extLst>
          </c:dPt>
          <c:dPt>
            <c:idx val="1"/>
            <c:bubble3D val="0"/>
            <c:spPr>
              <a:solidFill>
                <a:srgbClr val="FFEBB3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600-420B-AC35-E32655A67F46}"/>
              </c:ext>
            </c:extLst>
          </c:dPt>
          <c:dPt>
            <c:idx val="2"/>
            <c:bubble3D val="0"/>
            <c:spPr>
              <a:solidFill>
                <a:srgbClr val="FF8B8B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600-420B-AC35-E32655A67F46}"/>
              </c:ext>
            </c:extLst>
          </c:dPt>
          <c:dLbls>
            <c:dLbl>
              <c:idx val="0"/>
              <c:numFmt formatCode="0%;;;@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5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r-TR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6600-420B-AC35-E32655A67F46}"/>
                </c:ext>
              </c:extLst>
            </c:dLbl>
            <c:dLbl>
              <c:idx val="1"/>
              <c:numFmt formatCode="0%;;;@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r-TR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6600-420B-AC35-E32655A67F46}"/>
                </c:ext>
              </c:extLst>
            </c:dLbl>
            <c:dLbl>
              <c:idx val="2"/>
              <c:numFmt formatCode="0%;;;@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rgbClr val="FF3F3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r-TR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6600-420B-AC35-E32655A67F46}"/>
                </c:ext>
              </c:extLst>
            </c:dLbl>
            <c:numFmt formatCode="0%;;;@" sourceLinked="0"/>
            <c:spPr>
              <a:solidFill>
                <a:sysClr val="window" lastClr="FFFFFF"/>
              </a:solidFill>
              <a:ln>
                <a:solidFill>
                  <a:srgbClr val="4472C4"/>
                </a:solidFill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Calculations!$N$9:$N$11</c:f>
              <c:strCache>
                <c:ptCount val="3"/>
                <c:pt idx="0">
                  <c:v>Low</c:v>
                </c:pt>
                <c:pt idx="1">
                  <c:v>Medium</c:v>
                </c:pt>
                <c:pt idx="2">
                  <c:v>High</c:v>
                </c:pt>
              </c:strCache>
            </c:strRef>
          </c:cat>
          <c:val>
            <c:numRef>
              <c:f>Calculations!$O$9:$O$11</c:f>
              <c:numCache>
                <c:formatCode>0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600-420B-AC35-E32655A67F46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7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.xml"/><Relationship Id="rId13" Type="http://schemas.microsoft.com/office/2007/relationships/hdphoto" Target="../media/hdphoto1.wdp"/><Relationship Id="rId18" Type="http://schemas.openxmlformats.org/officeDocument/2006/relationships/hyperlink" Target="#EmployeeTrackingSheet!A6"/><Relationship Id="rId3" Type="http://schemas.openxmlformats.org/officeDocument/2006/relationships/image" Target="../media/image3.png"/><Relationship Id="rId21" Type="http://schemas.openxmlformats.org/officeDocument/2006/relationships/image" Target="../media/image9.png"/><Relationship Id="rId7" Type="http://schemas.openxmlformats.org/officeDocument/2006/relationships/chart" Target="../charts/chart2.xml"/><Relationship Id="rId12" Type="http://schemas.openxmlformats.org/officeDocument/2006/relationships/image" Target="../media/image7.png"/><Relationship Id="rId17" Type="http://schemas.openxmlformats.org/officeDocument/2006/relationships/hyperlink" Target="#Checklist!A13"/><Relationship Id="rId2" Type="http://schemas.openxmlformats.org/officeDocument/2006/relationships/image" Target="../media/image2.png"/><Relationship Id="rId16" Type="http://schemas.openxmlformats.org/officeDocument/2006/relationships/hyperlink" Target="#EmployeeTimesheet!A7"/><Relationship Id="rId1" Type="http://schemas.openxmlformats.org/officeDocument/2006/relationships/image" Target="../media/image1.png"/><Relationship Id="rId6" Type="http://schemas.openxmlformats.org/officeDocument/2006/relationships/chart" Target="../charts/chart1.xml"/><Relationship Id="rId5" Type="http://schemas.openxmlformats.org/officeDocument/2006/relationships/image" Target="../media/image5.png"/><Relationship Id="rId15" Type="http://schemas.openxmlformats.org/officeDocument/2006/relationships/hyperlink" Target="#Settings!A7"/><Relationship Id="rId23" Type="http://schemas.openxmlformats.org/officeDocument/2006/relationships/image" Target="../media/image10.png"/><Relationship Id="rId10" Type="http://schemas.openxmlformats.org/officeDocument/2006/relationships/image" Target="../media/image6.png"/><Relationship Id="rId19" Type="http://schemas.openxmlformats.org/officeDocument/2006/relationships/image" Target="../media/image8.png"/><Relationship Id="rId4" Type="http://schemas.openxmlformats.org/officeDocument/2006/relationships/image" Target="../media/image4.png"/><Relationship Id="rId14" Type="http://schemas.openxmlformats.org/officeDocument/2006/relationships/hyperlink" Target="#Dashboard!A5"/><Relationship Id="rId24" Type="http://schemas.openxmlformats.org/officeDocument/2006/relationships/image" Target="../media/image12.png"/><Relationship Id="rId25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5"/><Relationship Id="rId7" Type="http://schemas.openxmlformats.org/officeDocument/2006/relationships/hyperlink" Target="#EmployeeTrackingSheet!A6"/><Relationship Id="rId1" Type="http://schemas.openxmlformats.org/officeDocument/2006/relationships/image" Target="../media/image6.png"/><Relationship Id="rId6" Type="http://schemas.openxmlformats.org/officeDocument/2006/relationships/hyperlink" Target="#Checklist!A13"/><Relationship Id="rId5" Type="http://schemas.openxmlformats.org/officeDocument/2006/relationships/hyperlink" Target="#EmployeeTimesheet!A7"/><Relationship Id="rId4" Type="http://schemas.openxmlformats.org/officeDocument/2006/relationships/hyperlink" Target="#Settings!A7"/><Relationship Id="rId9" Type="http://schemas.openxmlformats.org/officeDocument/2006/relationships/image" Target="../media/image9.png"/><Relationship Id="rId10" Type="http://schemas.openxmlformats.org/officeDocument/2006/relationships/image" Target="../media/image13.png"/><Relationship Id="rId11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#Checklist!A13"/><Relationship Id="rId3" Type="http://schemas.openxmlformats.org/officeDocument/2006/relationships/image" Target="../media/image6.png"/><Relationship Id="rId7" Type="http://schemas.openxmlformats.org/officeDocument/2006/relationships/hyperlink" Target="#EmployeeTimesheet!A7"/><Relationship Id="rId2" Type="http://schemas.openxmlformats.org/officeDocument/2006/relationships/image" Target="../media/image9.png"/><Relationship Id="rId6" Type="http://schemas.openxmlformats.org/officeDocument/2006/relationships/hyperlink" Target="#Settings!A7"/><Relationship Id="rId5" Type="http://schemas.openxmlformats.org/officeDocument/2006/relationships/hyperlink" Target="#Dashboard!A5"/><Relationship Id="rId9" Type="http://schemas.openxmlformats.org/officeDocument/2006/relationships/hyperlink" Target="#EmployeeTrackingSheet!A6"/><Relationship Id="rId10" Type="http://schemas.openxmlformats.org/officeDocument/2006/relationships/image" Target="../media/image14.png"/><Relationship Id="rId11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#Settings!A7"/><Relationship Id="rId7" Type="http://schemas.openxmlformats.org/officeDocument/2006/relationships/hyperlink" Target="#Dashboard!A5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11" Type="http://schemas.openxmlformats.org/officeDocument/2006/relationships/hyperlink" Target="#EmployeeTrackingSheet!A6"/><Relationship Id="rId5" Type="http://schemas.openxmlformats.org/officeDocument/2006/relationships/image" Target="../media/image6.png"/><Relationship Id="rId10" Type="http://schemas.openxmlformats.org/officeDocument/2006/relationships/hyperlink" Target="#Checklist!A13"/><Relationship Id="rId4" Type="http://schemas.openxmlformats.org/officeDocument/2006/relationships/image" Target="../media/image9.png"/><Relationship Id="rId9" Type="http://schemas.openxmlformats.org/officeDocument/2006/relationships/hyperlink" Target="#EmployeeTimesheet!A7"/><Relationship Id="rId12" Type="http://schemas.openxmlformats.org/officeDocument/2006/relationships/image" Target="../media/image15.png"/><Relationship Id="rId13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5"/><Relationship Id="rId7" Type="http://schemas.openxmlformats.org/officeDocument/2006/relationships/hyperlink" Target="#EmployeeTrackingSheet!A6"/><Relationship Id="rId1" Type="http://schemas.openxmlformats.org/officeDocument/2006/relationships/image" Target="../media/image6.png"/><Relationship Id="rId6" Type="http://schemas.openxmlformats.org/officeDocument/2006/relationships/hyperlink" Target="#Checklist!A13"/><Relationship Id="rId5" Type="http://schemas.openxmlformats.org/officeDocument/2006/relationships/hyperlink" Target="#EmployeeTimesheet!A7"/><Relationship Id="rId4" Type="http://schemas.openxmlformats.org/officeDocument/2006/relationships/hyperlink" Target="#Settings!A7"/><Relationship Id="rId9" Type="http://schemas.openxmlformats.org/officeDocument/2006/relationships/image" Target="../media/image9.png"/><Relationship Id="rId10" Type="http://schemas.openxmlformats.org/officeDocument/2006/relationships/image" Target="../media/image16.png"/><Relationship Id="rId11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hyperlink" Target="#Dashboard!A5"/><Relationship Id="rId4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242360</xdr:colOff>
      <xdr:row>7</xdr:row>
      <xdr:rowOff>104775</xdr:rowOff>
    </xdr:from>
    <xdr:to>
      <xdr:col>10</xdr:col>
      <xdr:colOff>0</xdr:colOff>
      <xdr:row>13</xdr:row>
      <xdr:rowOff>175260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2E1BF90D-4B83-0776-6191-2EF5C1518622}"/>
            </a:ext>
          </a:extLst>
        </xdr:cNvPr>
        <xdr:cNvGrpSpPr/>
      </xdr:nvGrpSpPr>
      <xdr:grpSpPr>
        <a:xfrm>
          <a:off x="4757210" y="1181100"/>
          <a:ext cx="2081740" cy="1318260"/>
          <a:chOff x="4814360" y="1181100"/>
          <a:chExt cx="2044698" cy="1295400"/>
        </a:xfrm>
      </xdr:grpSpPr>
      <xdr:sp macro="" textlink="">
        <xdr:nvSpPr>
          <xdr:cNvPr id="8" name="Rectangle 7">
            <a:extLst>
              <a:ext uri="{FF2B5EF4-FFF2-40B4-BE49-F238E27FC236}">
                <a16:creationId xmlns:a16="http://schemas.microsoft.com/office/drawing/2014/main" id="{12A2A40D-9A54-49F0-A852-DE59EE2239A7}"/>
              </a:ext>
            </a:extLst>
          </xdr:cNvPr>
          <xdr:cNvSpPr/>
        </xdr:nvSpPr>
        <xdr:spPr>
          <a:xfrm>
            <a:off x="4819651" y="1181100"/>
            <a:ext cx="2039407" cy="1295400"/>
          </a:xfrm>
          <a:prstGeom prst="rect">
            <a:avLst/>
          </a:prstGeom>
          <a:solidFill>
            <a:schemeClr val="bg1">
              <a:lumMod val="9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36000" tIns="0" rIns="36000" bIns="0" rtlCol="0" anchor="t"/>
          <a:lstStyle/>
          <a:p>
            <a:pPr algn="l"/>
            <a:endParaRPr lang="tr-TR" sz="1100"/>
          </a:p>
        </xdr:txBody>
      </xdr:sp>
      <xdr:pic>
        <xdr:nvPicPr>
          <xdr:cNvPr id="9" name="Picture 8">
            <a:extLst>
              <a:ext uri="{FF2B5EF4-FFF2-40B4-BE49-F238E27FC236}">
                <a16:creationId xmlns:a16="http://schemas.microsoft.com/office/drawing/2014/main" id="{4E1F1A11-CDDC-4A7B-B59A-B1BA8294C68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109628" y="1643334"/>
            <a:ext cx="580965" cy="678261"/>
          </a:xfrm>
          <a:prstGeom prst="rect">
            <a:avLst/>
          </a:prstGeom>
        </xdr:spPr>
      </xdr:pic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1CD70B94-904E-4E8B-A2FF-7E3B8B48AC2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054224" y="1639276"/>
            <a:ext cx="587915" cy="686376"/>
          </a:xfrm>
          <a:prstGeom prst="rect">
            <a:avLst/>
          </a:prstGeom>
        </xdr:spPr>
      </xdr:pic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3D3D501D-F78B-437C-8C17-E47D43C56E5B}"/>
              </a:ext>
            </a:extLst>
          </xdr:cNvPr>
          <xdr:cNvSpPr txBox="1"/>
        </xdr:nvSpPr>
        <xdr:spPr>
          <a:xfrm>
            <a:off x="4814360" y="1221673"/>
            <a:ext cx="2044698" cy="31149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rtlCol="0" anchor="ctr">
            <a:spAutoFit/>
          </a:bodyPr>
          <a:lstStyle/>
          <a:p>
            <a:pPr algn="ctr"/>
            <a:r>
              <a:rPr lang="tr-TR" sz="1400" b="1" i="0" u="none" strike="noStrike" kern="1200" cap="all" spc="5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/>
                <a:ea typeface="+mn-ea"/>
                <a:cs typeface="Arial"/>
              </a:rPr>
              <a:t>Mask</a:t>
            </a:r>
            <a:r>
              <a:rPr lang="en-US" sz="1400" b="1" i="0" u="none" strike="noStrike" kern="1200" cap="all" spc="5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/>
                <a:ea typeface="+mn-ea"/>
                <a:cs typeface="Arial"/>
              </a:rPr>
              <a:t> </a:t>
            </a:r>
            <a:r>
              <a:rPr lang="tr-TR" sz="1400" b="1" i="0" u="none" strike="noStrike" kern="1200" cap="all" spc="5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/>
                <a:ea typeface="+mn-ea"/>
                <a:cs typeface="Arial"/>
              </a:rPr>
              <a:t>Usage</a:t>
            </a:r>
            <a:r>
              <a:rPr lang="en-US" sz="1400" b="1" i="0" u="none" strike="noStrike" kern="1200" cap="all" spc="5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/>
                <a:ea typeface="+mn-ea"/>
                <a:cs typeface="Arial"/>
              </a:rPr>
              <a:t> RATE %</a:t>
            </a:r>
            <a:endParaRPr lang="tr-TR" sz="1400" b="1" i="0" u="none" strike="noStrike" kern="1200" cap="all" spc="5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rial"/>
              <a:ea typeface="+mn-ea"/>
              <a:cs typeface="Arial"/>
            </a:endParaRPr>
          </a:p>
        </xdr:txBody>
      </xdr:sp>
    </xdr:grpSp>
    <xdr:clientData/>
  </xdr:twoCellAnchor>
  <xdr:twoCellAnchor editAs="oneCell">
    <xdr:from>
      <xdr:col>2</xdr:col>
      <xdr:colOff>0</xdr:colOff>
      <xdr:row>10</xdr:row>
      <xdr:rowOff>28576</xdr:rowOff>
    </xdr:from>
    <xdr:to>
      <xdr:col>5</xdr:col>
      <xdr:colOff>0</xdr:colOff>
      <xdr:row>15</xdr:row>
      <xdr:rowOff>9526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BA8580CE-7BA3-4E90-A299-2CA9EA2E6E4E}"/>
            </a:ext>
          </a:extLst>
        </xdr:cNvPr>
        <xdr:cNvSpPr/>
      </xdr:nvSpPr>
      <xdr:spPr>
        <a:xfrm>
          <a:off x="495300" y="1609726"/>
          <a:ext cx="2076450" cy="1219200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2</xdr:col>
      <xdr:colOff>933450</xdr:colOff>
      <xdr:row>11</xdr:row>
      <xdr:rowOff>0</xdr:rowOff>
    </xdr:from>
    <xdr:to>
      <xdr:col>3</xdr:col>
      <xdr:colOff>690033</xdr:colOff>
      <xdr:row>13</xdr:row>
      <xdr:rowOff>236220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39F109BB-21F0-4F88-9F55-2031B98152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0" y="1828800"/>
          <a:ext cx="728133" cy="731520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409576</xdr:colOff>
      <xdr:row>11</xdr:row>
      <xdr:rowOff>0</xdr:rowOff>
    </xdr:from>
    <xdr:to>
      <xdr:col>3</xdr:col>
      <xdr:colOff>0</xdr:colOff>
      <xdr:row>13</xdr:row>
      <xdr:rowOff>68579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FA0AA37C-222E-4AD4-B087-93D6675B38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876" y="1771650"/>
          <a:ext cx="561974" cy="561974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12</xdr:row>
      <xdr:rowOff>9526</xdr:rowOff>
    </xdr:from>
    <xdr:to>
      <xdr:col>2</xdr:col>
      <xdr:colOff>716279</xdr:colOff>
      <xdr:row>14</xdr:row>
      <xdr:rowOff>99060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D5D3B896-B5D2-4561-9B67-5D82D6F72D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857376"/>
          <a:ext cx="581024" cy="581024"/>
        </a:xfrm>
        <a:prstGeom prst="rect">
          <a:avLst/>
        </a:prstGeom>
      </xdr:spPr>
    </xdr:pic>
    <xdr:clientData/>
  </xdr:twoCellAnchor>
  <xdr:twoCellAnchor editAs="oneCell">
    <xdr:from>
      <xdr:col>3</xdr:col>
      <xdr:colOff>280458</xdr:colOff>
      <xdr:row>11</xdr:row>
      <xdr:rowOff>74214</xdr:rowOff>
    </xdr:from>
    <xdr:to>
      <xdr:col>3</xdr:col>
      <xdr:colOff>879391</xdr:colOff>
      <xdr:row>14</xdr:row>
      <xdr:rowOff>7620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CD0FEDB2-CDC5-4D92-8A1E-85DA70A97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7308" y="1845864"/>
          <a:ext cx="598933" cy="678261"/>
        </a:xfrm>
        <a:prstGeom prst="rect">
          <a:avLst/>
        </a:prstGeom>
      </xdr:spPr>
    </xdr:pic>
    <xdr:clientData/>
  </xdr:twoCellAnchor>
  <xdr:twoCellAnchor editAs="oneCell">
    <xdr:from>
      <xdr:col>7</xdr:col>
      <xdr:colOff>242359</xdr:colOff>
      <xdr:row>16</xdr:row>
      <xdr:rowOff>2035</xdr:rowOff>
    </xdr:from>
    <xdr:to>
      <xdr:col>10</xdr:col>
      <xdr:colOff>0</xdr:colOff>
      <xdr:row>33</xdr:row>
      <xdr:rowOff>38100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DFB4D080-155C-4B15-8A6B-02D1D2E1A4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11</xdr:col>
      <xdr:colOff>1508</xdr:colOff>
      <xdr:row>7</xdr:row>
      <xdr:rowOff>104775</xdr:rowOff>
    </xdr:from>
    <xdr:to>
      <xdr:col>15</xdr:col>
      <xdr:colOff>605816</xdr:colOff>
      <xdr:row>14</xdr:row>
      <xdr:rowOff>199911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A6AFE9E7-E1A3-4116-8B2E-AF8DF18813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oneCellAnchor>
    <xdr:from>
      <xdr:col>8</xdr:col>
      <xdr:colOff>422274</xdr:colOff>
      <xdr:row>30</xdr:row>
      <xdr:rowOff>58208</xdr:rowOff>
    </xdr:from>
    <xdr:ext cx="1510241" cy="219163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A0EB4143-3258-4E70-A306-2DD48FE4CCBD}"/>
            </a:ext>
          </a:extLst>
        </xdr:cNvPr>
        <xdr:cNvSpPr txBox="1"/>
      </xdr:nvSpPr>
      <xdr:spPr>
        <a:xfrm>
          <a:off x="5184774" y="5401733"/>
          <a:ext cx="1510241" cy="2191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36000" tIns="0" rIns="36000" bIns="0" rtlCol="0" anchor="t">
          <a:spAutoFit/>
        </a:bodyPr>
        <a:lstStyle/>
        <a:p>
          <a:r>
            <a:rPr lang="en-US" sz="1400" b="1">
              <a:solidFill>
                <a:schemeClr val="bg2">
                  <a:lumMod val="50000"/>
                </a:schemeClr>
              </a:solidFill>
            </a:rPr>
            <a:t>within 14 days</a:t>
          </a:r>
          <a:endParaRPr lang="tr-TR" sz="1400" b="1">
            <a:solidFill>
              <a:schemeClr val="bg2">
                <a:lumMod val="50000"/>
              </a:schemeClr>
            </a:solidFill>
          </a:endParaRPr>
        </a:p>
      </xdr:txBody>
    </xdr:sp>
    <xdr:clientData/>
  </xdr:oneCellAnchor>
  <xdr:oneCellAnchor>
    <xdr:from>
      <xdr:col>3</xdr:col>
      <xdr:colOff>696728</xdr:colOff>
      <xdr:row>6</xdr:row>
      <xdr:rowOff>109024</xdr:rowOff>
    </xdr:from>
    <xdr:ext cx="172318" cy="112879"/>
    <xdr:sp macro="" textlink="">
      <xdr:nvSpPr>
        <xdr:cNvPr id="29" name="Left Arrow 1">
          <a:extLst>
            <a:ext uri="{FF2B5EF4-FFF2-40B4-BE49-F238E27FC236}">
              <a16:creationId xmlns:a16="http://schemas.microsoft.com/office/drawing/2014/main" id="{9FB1E3F9-51C7-48E4-994D-D75E47BE8E29}"/>
            </a:ext>
          </a:extLst>
        </xdr:cNvPr>
        <xdr:cNvSpPr/>
      </xdr:nvSpPr>
      <xdr:spPr>
        <a:xfrm rot="19488238">
          <a:off x="2154053" y="1023424"/>
          <a:ext cx="172318" cy="112879"/>
        </a:xfrm>
        <a:prstGeom prst="leftArrow">
          <a:avLst/>
        </a:prstGeom>
        <a:solidFill>
          <a:schemeClr val="accent4">
            <a:lumMod val="60000"/>
            <a:lumOff val="40000"/>
          </a:schemeClr>
        </a:solidFill>
        <a:ln>
          <a:solidFill>
            <a:schemeClr val="accent4">
              <a:lumMod val="60000"/>
              <a:lumOff val="40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0" rtlCol="0" anchor="ctr">
          <a:spAutoFit/>
        </a:bodyPr>
        <a:lstStyle/>
        <a:p>
          <a:pPr algn="ctr"/>
          <a:endParaRPr lang="tr-TR" sz="1100"/>
        </a:p>
      </xdr:txBody>
    </xdr:sp>
    <xdr:clientData fPrintsWithSheet="0"/>
  </xdr:oneCellAnchor>
  <xdr:twoCellAnchor editAs="oneCell">
    <xdr:from>
      <xdr:col>11</xdr:col>
      <xdr:colOff>1057</xdr:colOff>
      <xdr:row>16</xdr:row>
      <xdr:rowOff>2647</xdr:rowOff>
    </xdr:from>
    <xdr:to>
      <xdr:col>15</xdr:col>
      <xdr:colOff>606266</xdr:colOff>
      <xdr:row>33</xdr:row>
      <xdr:rowOff>38100</xdr:rowOff>
    </xdr:to>
    <xdr:graphicFrame macro="">
      <xdr:nvGraphicFramePr>
        <xdr:cNvPr id="37" name="Chart 36">
          <a:extLst>
            <a:ext uri="{FF2B5EF4-FFF2-40B4-BE49-F238E27FC236}">
              <a16:creationId xmlns:a16="http://schemas.microsoft.com/office/drawing/2014/main" id="{3B5A419D-1356-405F-B5C9-FD047C7790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1</xdr:col>
      <xdr:colOff>119123</xdr:colOff>
      <xdr:row>1</xdr:row>
      <xdr:rowOff>75671</xdr:rowOff>
    </xdr:from>
    <xdr:to>
      <xdr:col>2</xdr:col>
      <xdr:colOff>271404</xdr:colOff>
      <xdr:row>2</xdr:row>
      <xdr:rowOff>229131</xdr:rowOff>
    </xdr:to>
    <xdr:pic>
      <xdr:nvPicPr>
        <xdr:cNvPr id="13" name="mainicon">
          <a:extLst>
            <a:ext uri="{FF2B5EF4-FFF2-40B4-BE49-F238E27FC236}">
              <a16:creationId xmlns:a16="http://schemas.microsoft.com/office/drawing/2014/main" id="{D297E09C-CD71-408C-81AB-D889D5294B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773" y="161396"/>
          <a:ext cx="399931" cy="401110"/>
        </a:xfrm>
        <a:prstGeom prst="rect">
          <a:avLst/>
        </a:prstGeom>
      </xdr:spPr>
    </xdr:pic>
    <xdr:clientData/>
  </xdr:twoCellAnchor>
  <xdr:oneCellAnchor>
    <xdr:from>
      <xdr:col>8</xdr:col>
      <xdr:colOff>782628</xdr:colOff>
      <xdr:row>1</xdr:row>
      <xdr:rowOff>116382</xdr:rowOff>
    </xdr:from>
    <xdr:ext cx="853200" cy="345600"/>
    <xdr:sp macro="" textlink="">
      <xdr:nvSpPr>
        <xdr:cNvPr id="35" name="Rectangle: Rounded Corners 34">
          <a:hlinkClick xmlns:r="http://schemas.openxmlformats.org/officeDocument/2006/relationships" r:id="rId14" tooltip="Dashboard"/>
          <a:extLst>
            <a:ext uri="{FF2B5EF4-FFF2-40B4-BE49-F238E27FC236}">
              <a16:creationId xmlns:a16="http://schemas.microsoft.com/office/drawing/2014/main" id="{5F397A13-325F-45CE-BCB6-961D3182DE33}"/>
            </a:ext>
          </a:extLst>
        </xdr:cNvPr>
        <xdr:cNvSpPr>
          <a:spLocks noChangeAspect="1"/>
        </xdr:cNvSpPr>
      </xdr:nvSpPr>
      <xdr:spPr>
        <a:xfrm>
          <a:off x="5545128" y="202107"/>
          <a:ext cx="853200" cy="3456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36000" tIns="0" rIns="36000" bIns="0" rtlCol="0" anchor="ctr">
          <a:spAutoFit/>
        </a:bodyPr>
        <a:lstStyle/>
        <a:p>
          <a:pPr marL="0" indent="0" algn="ctr"/>
          <a:r>
            <a:rPr lang="en-US" sz="10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</a:p>
      </xdr:txBody>
    </xdr:sp>
    <xdr:clientData/>
  </xdr:oneCellAnchor>
  <xdr:twoCellAnchor editAs="oneCell">
    <xdr:from>
      <xdr:col>13</xdr:col>
      <xdr:colOff>564089</xdr:colOff>
      <xdr:row>1</xdr:row>
      <xdr:rowOff>106032</xdr:rowOff>
    </xdr:from>
    <xdr:to>
      <xdr:col>14</xdr:col>
      <xdr:colOff>398114</xdr:colOff>
      <xdr:row>2</xdr:row>
      <xdr:rowOff>203982</xdr:rowOff>
    </xdr:to>
    <xdr:sp macro="" textlink="">
      <xdr:nvSpPr>
        <xdr:cNvPr id="40" name="Rectangle: Rounded Corners 39">
          <a:hlinkClick xmlns:r="http://schemas.openxmlformats.org/officeDocument/2006/relationships" r:id="rId15" tooltip="Settings"/>
          <a:extLst>
            <a:ext uri="{FF2B5EF4-FFF2-40B4-BE49-F238E27FC236}">
              <a16:creationId xmlns:a16="http://schemas.microsoft.com/office/drawing/2014/main" id="{FAB62E8A-52A6-42D8-8B13-1800F73C0240}"/>
            </a:ext>
          </a:extLst>
        </xdr:cNvPr>
        <xdr:cNvSpPr>
          <a:spLocks noChangeAspect="1"/>
        </xdr:cNvSpPr>
      </xdr:nvSpPr>
      <xdr:spPr>
        <a:xfrm>
          <a:off x="9689039" y="191757"/>
          <a:ext cx="853200" cy="345600"/>
        </a:xfrm>
        <a:prstGeom prst="roundRect">
          <a:avLst/>
        </a:prstGeom>
        <a:solidFill>
          <a:schemeClr val="accent2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en-US" sz="10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SETTINGS</a:t>
          </a:r>
        </a:p>
      </xdr:txBody>
    </xdr:sp>
    <xdr:clientData/>
  </xdr:twoCellAnchor>
  <xdr:oneCellAnchor>
    <xdr:from>
      <xdr:col>11</xdr:col>
      <xdr:colOff>530484</xdr:colOff>
      <xdr:row>1</xdr:row>
      <xdr:rowOff>113794</xdr:rowOff>
    </xdr:from>
    <xdr:ext cx="853200" cy="345600"/>
    <xdr:sp macro="" textlink="">
      <xdr:nvSpPr>
        <xdr:cNvPr id="41" name="Rectangle: Rounded Corners 40">
          <a:hlinkClick xmlns:r="http://schemas.openxmlformats.org/officeDocument/2006/relationships" r:id="rId16" tooltip="Employee Timesheet"/>
          <a:extLst>
            <a:ext uri="{FF2B5EF4-FFF2-40B4-BE49-F238E27FC236}">
              <a16:creationId xmlns:a16="http://schemas.microsoft.com/office/drawing/2014/main" id="{723DD7C7-9F0F-43AD-BBB5-128ED308A0F9}"/>
            </a:ext>
          </a:extLst>
        </xdr:cNvPr>
        <xdr:cNvSpPr>
          <a:spLocks noChangeAspect="1"/>
        </xdr:cNvSpPr>
      </xdr:nvSpPr>
      <xdr:spPr>
        <a:xfrm>
          <a:off x="7617084" y="199519"/>
          <a:ext cx="853200" cy="3456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36000" tIns="0" rIns="36000" bIns="0" rtlCol="0" anchor="ctr">
          <a:spAutoFit/>
        </a:bodyPr>
        <a:lstStyle/>
        <a:p>
          <a:pPr marL="0" indent="0" algn="ctr"/>
          <a:r>
            <a:rPr lang="en-US" sz="10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EMPLOYEE TIMESHEET</a:t>
          </a:r>
        </a:p>
      </xdr:txBody>
    </xdr:sp>
    <xdr:clientData/>
  </xdr:oneCellAnchor>
  <xdr:twoCellAnchor editAs="oneCell">
    <xdr:from>
      <xdr:col>12</xdr:col>
      <xdr:colOff>547287</xdr:colOff>
      <xdr:row>1</xdr:row>
      <xdr:rowOff>108618</xdr:rowOff>
    </xdr:from>
    <xdr:to>
      <xdr:col>13</xdr:col>
      <xdr:colOff>381312</xdr:colOff>
      <xdr:row>2</xdr:row>
      <xdr:rowOff>206568</xdr:rowOff>
    </xdr:to>
    <xdr:sp macro="" textlink="">
      <xdr:nvSpPr>
        <xdr:cNvPr id="42" name="Rectangle: Rounded Corners 41">
          <a:hlinkClick xmlns:r="http://schemas.openxmlformats.org/officeDocument/2006/relationships" r:id="rId17" tooltip="Control Checklist"/>
          <a:extLst>
            <a:ext uri="{FF2B5EF4-FFF2-40B4-BE49-F238E27FC236}">
              <a16:creationId xmlns:a16="http://schemas.microsoft.com/office/drawing/2014/main" id="{45D8F296-2B0E-4477-87B5-A365B91D6EEC}"/>
            </a:ext>
          </a:extLst>
        </xdr:cNvPr>
        <xdr:cNvSpPr>
          <a:spLocks noChangeAspect="1"/>
        </xdr:cNvSpPr>
      </xdr:nvSpPr>
      <xdr:spPr>
        <a:xfrm>
          <a:off x="8653062" y="194343"/>
          <a:ext cx="853200" cy="3456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en-US" sz="10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CONTROL</a:t>
          </a:r>
        </a:p>
        <a:p>
          <a:pPr marL="0" indent="0" algn="ctr"/>
          <a:r>
            <a:rPr lang="en-US" sz="10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CHECKLIST</a:t>
          </a:r>
        </a:p>
      </xdr:txBody>
    </xdr:sp>
    <xdr:clientData/>
  </xdr:twoCellAnchor>
  <xdr:oneCellAnchor>
    <xdr:from>
      <xdr:col>9</xdr:col>
      <xdr:colOff>780381</xdr:colOff>
      <xdr:row>1</xdr:row>
      <xdr:rowOff>111206</xdr:rowOff>
    </xdr:from>
    <xdr:ext cx="853200" cy="345600"/>
    <xdr:sp macro="" textlink="">
      <xdr:nvSpPr>
        <xdr:cNvPr id="47" name="Rectangle: Rounded Corners 46">
          <a:hlinkClick xmlns:r="http://schemas.openxmlformats.org/officeDocument/2006/relationships" r:id="rId18" tooltip="Employee Tracking"/>
          <a:extLst>
            <a:ext uri="{FF2B5EF4-FFF2-40B4-BE49-F238E27FC236}">
              <a16:creationId xmlns:a16="http://schemas.microsoft.com/office/drawing/2014/main" id="{829AFAB2-7B14-42C8-90AB-291E2F8D255A}"/>
            </a:ext>
          </a:extLst>
        </xdr:cNvPr>
        <xdr:cNvSpPr>
          <a:spLocks noChangeAspect="1"/>
        </xdr:cNvSpPr>
      </xdr:nvSpPr>
      <xdr:spPr>
        <a:xfrm>
          <a:off x="6581106" y="196931"/>
          <a:ext cx="853200" cy="3456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36000" tIns="0" rIns="36000" bIns="0" rtlCol="0" anchor="ctr">
          <a:spAutoFit/>
        </a:bodyPr>
        <a:lstStyle/>
        <a:p>
          <a:pPr marL="0" indent="0" algn="ctr"/>
          <a:r>
            <a:rPr lang="en-US" sz="10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EMPLOYEE TRACKING</a:t>
          </a:r>
        </a:p>
      </xdr:txBody>
    </xdr:sp>
    <xdr:clientData/>
  </xdr:oneCellAnchor>
  <xdr:oneCellAnchor>
    <xdr:from>
      <xdr:col>5</xdr:col>
      <xdr:colOff>153803</xdr:colOff>
      <xdr:row>6</xdr:row>
      <xdr:rowOff>109024</xdr:rowOff>
    </xdr:from>
    <xdr:ext cx="172318" cy="112879"/>
    <xdr:sp macro="" textlink="">
      <xdr:nvSpPr>
        <xdr:cNvPr id="50" name="Left Arrow 1">
          <a:extLst>
            <a:ext uri="{FF2B5EF4-FFF2-40B4-BE49-F238E27FC236}">
              <a16:creationId xmlns:a16="http://schemas.microsoft.com/office/drawing/2014/main" id="{474A58A8-0ADC-4379-BA58-1A77F464B8B9}"/>
            </a:ext>
          </a:extLst>
        </xdr:cNvPr>
        <xdr:cNvSpPr/>
      </xdr:nvSpPr>
      <xdr:spPr>
        <a:xfrm rot="2111762" flipH="1">
          <a:off x="2773178" y="1023424"/>
          <a:ext cx="172318" cy="112879"/>
        </a:xfrm>
        <a:prstGeom prst="leftArrow">
          <a:avLst/>
        </a:prstGeom>
        <a:solidFill>
          <a:schemeClr val="accent4">
            <a:lumMod val="60000"/>
            <a:lumOff val="40000"/>
          </a:schemeClr>
        </a:solidFill>
        <a:ln>
          <a:solidFill>
            <a:schemeClr val="accent4">
              <a:lumMod val="60000"/>
              <a:lumOff val="40000"/>
            </a:schemeClr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0" rtlCol="0" anchor="ctr">
          <a:spAutoFit/>
        </a:bodyPr>
        <a:lstStyle/>
        <a:p>
          <a:pPr algn="ctr"/>
          <a:endParaRPr lang="tr-TR" sz="1100"/>
        </a:p>
      </xdr:txBody>
    </xdr:sp>
    <xdr:clientData fPrintsWithSheet="0"/>
  </xdr:oneCellAnchor>
  <xdr:twoCellAnchor editAs="oneCell">
    <xdr:from>
      <xdr:col>2</xdr:col>
      <xdr:colOff>628651</xdr:colOff>
      <xdr:row>12</xdr:row>
      <xdr:rowOff>0</xdr:rowOff>
    </xdr:from>
    <xdr:to>
      <xdr:col>3</xdr:col>
      <xdr:colOff>240454</xdr:colOff>
      <xdr:row>14</xdr:row>
      <xdr:rowOff>99060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315CD143-081C-42FA-B611-9DF64ED524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51" y="1847850"/>
          <a:ext cx="585258" cy="590550"/>
        </a:xfrm>
        <a:prstGeom prst="rect">
          <a:avLst/>
        </a:prstGeom>
      </xdr:spPr>
    </xdr:pic>
    <xdr:clientData/>
  </xdr:twoCellAnchor>
  <xdr:oneCellAnchor>
    <xdr:from>
      <xdr:col>4</xdr:col>
      <xdr:colOff>104775</xdr:colOff>
      <xdr:row>10</xdr:row>
      <xdr:rowOff>28575</xdr:rowOff>
    </xdr:from>
    <xdr:ext cx="1981200" cy="466726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1764A551-1191-400A-A4D5-516FBA2A1BE9}"/>
            </a:ext>
          </a:extLst>
        </xdr:cNvPr>
        <xdr:cNvSpPr txBox="1"/>
      </xdr:nvSpPr>
      <xdr:spPr>
        <a:xfrm>
          <a:off x="2543175" y="1609725"/>
          <a:ext cx="1981200" cy="46672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36000" tIns="0" rIns="36000" bIns="0" rtlCol="0" anchor="ctr">
          <a:noAutofit/>
        </a:bodyPr>
        <a:lstStyle/>
        <a:p>
          <a:pPr algn="ctr"/>
          <a:r>
            <a:rPr lang="en-US" sz="1300" b="1" baseline="0">
              <a:solidFill>
                <a:schemeClr val="bg1">
                  <a:lumMod val="50000"/>
                </a:schemeClr>
              </a:solidFill>
            </a:rPr>
            <a:t>Total Number of Employee</a:t>
          </a:r>
          <a:endParaRPr lang="tr-TR" sz="1300" b="1">
            <a:solidFill>
              <a:schemeClr val="bg1">
                <a:lumMod val="50000"/>
              </a:schemeClr>
            </a:solidFill>
          </a:endParaRPr>
        </a:p>
      </xdr:txBody>
    </xdr:sp>
    <xdr:clientData/>
  </xdr:oneCellAnchor>
  <xdr:oneCellAnchor>
    <xdr:from>
      <xdr:col>14</xdr:col>
      <xdr:colOff>485775</xdr:colOff>
      <xdr:row>1</xdr:row>
      <xdr:rowOff>47625</xdr:rowOff>
    </xdr:from>
    <xdr:ext cx="1325166" cy="381000"/>
    <xdr:pic>
      <xdr:nvPicPr>
        <xdr:cNvPr id="1050" name="mpkLogo">
          <a:hlinkClick xmlns:a="http://schemas.openxmlformats.org/drawingml/2006/main" xmlns:r="http://schemas.openxmlformats.org/officeDocument/2006/relationships" r:id="rId25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24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119123</xdr:colOff>
      <xdr:row>1</xdr:row>
      <xdr:rowOff>75670</xdr:rowOff>
    </xdr:from>
    <xdr:to>
      <xdr:col>1</xdr:col>
      <xdr:colOff>519054</xdr:colOff>
      <xdr:row>2</xdr:row>
      <xdr:rowOff>229130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94DF45D2-6A4A-401D-9CBB-28735A4CE4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773" y="161395"/>
          <a:ext cx="399931" cy="401110"/>
        </a:xfrm>
        <a:prstGeom prst="rect">
          <a:avLst/>
        </a:prstGeom>
      </xdr:spPr>
    </xdr:pic>
    <xdr:clientData/>
  </xdr:twoCellAnchor>
  <xdr:twoCellAnchor editAs="oneCell">
    <xdr:from>
      <xdr:col>3</xdr:col>
      <xdr:colOff>771525</xdr:colOff>
      <xdr:row>1</xdr:row>
      <xdr:rowOff>116683</xdr:rowOff>
    </xdr:from>
    <xdr:to>
      <xdr:col>4</xdr:col>
      <xdr:colOff>176925</xdr:colOff>
      <xdr:row>2</xdr:row>
      <xdr:rowOff>214633</xdr:rowOff>
    </xdr:to>
    <xdr:sp macro="" textlink="">
      <xdr:nvSpPr>
        <xdr:cNvPr id="17" name="Rectangle: Rounded Corners 16">
          <a:hlinkClick xmlns:r="http://schemas.openxmlformats.org/officeDocument/2006/relationships" r:id="rId3" tooltip="Dashboard"/>
          <a:extLst>
            <a:ext uri="{FF2B5EF4-FFF2-40B4-BE49-F238E27FC236}">
              <a16:creationId xmlns:a16="http://schemas.microsoft.com/office/drawing/2014/main" id="{0409F2E8-F315-43E8-97D2-00F0962A8FCE}"/>
            </a:ext>
          </a:extLst>
        </xdr:cNvPr>
        <xdr:cNvSpPr>
          <a:spLocks noChangeAspect="1"/>
        </xdr:cNvSpPr>
      </xdr:nvSpPr>
      <xdr:spPr>
        <a:xfrm>
          <a:off x="3914775" y="202408"/>
          <a:ext cx="853200" cy="3456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36000" tIns="0" rIns="36000" bIns="0" rtlCol="0" anchor="ctr">
          <a:spAutoFit/>
        </a:bodyPr>
        <a:lstStyle/>
        <a:p>
          <a:pPr marL="0" indent="0" algn="ctr"/>
          <a:r>
            <a:rPr lang="en-US" sz="10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</a:p>
      </xdr:txBody>
    </xdr:sp>
    <xdr:clientData/>
  </xdr:twoCellAnchor>
  <xdr:twoCellAnchor editAs="oneCell">
    <xdr:from>
      <xdr:col>7</xdr:col>
      <xdr:colOff>245530</xdr:colOff>
      <xdr:row>1</xdr:row>
      <xdr:rowOff>116683</xdr:rowOff>
    </xdr:from>
    <xdr:to>
      <xdr:col>8</xdr:col>
      <xdr:colOff>50980</xdr:colOff>
      <xdr:row>2</xdr:row>
      <xdr:rowOff>214633</xdr:rowOff>
    </xdr:to>
    <xdr:sp macro="" textlink="">
      <xdr:nvSpPr>
        <xdr:cNvPr id="18" name="Rectangle: Rounded Corners 17">
          <a:hlinkClick xmlns:r="http://schemas.openxmlformats.org/officeDocument/2006/relationships" r:id="rId4" tooltip="Settings"/>
          <a:extLst>
            <a:ext uri="{FF2B5EF4-FFF2-40B4-BE49-F238E27FC236}">
              <a16:creationId xmlns:a16="http://schemas.microsoft.com/office/drawing/2014/main" id="{BAD79DAD-A832-4100-9D34-262D2850D47B}"/>
            </a:ext>
          </a:extLst>
        </xdr:cNvPr>
        <xdr:cNvSpPr>
          <a:spLocks noChangeAspect="1"/>
        </xdr:cNvSpPr>
      </xdr:nvSpPr>
      <xdr:spPr>
        <a:xfrm>
          <a:off x="8379880" y="202408"/>
          <a:ext cx="853200" cy="345600"/>
        </a:xfrm>
        <a:prstGeom prst="roundRect">
          <a:avLst/>
        </a:prstGeom>
        <a:solidFill>
          <a:schemeClr val="accent2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en-US" sz="10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SETTINGS</a:t>
          </a:r>
        </a:p>
      </xdr:txBody>
    </xdr:sp>
    <xdr:clientData/>
  </xdr:twoCellAnchor>
  <xdr:twoCellAnchor editAs="oneCell">
    <xdr:from>
      <xdr:col>5</xdr:col>
      <xdr:colOff>308503</xdr:colOff>
      <xdr:row>1</xdr:row>
      <xdr:rowOff>116683</xdr:rowOff>
    </xdr:from>
    <xdr:to>
      <xdr:col>5</xdr:col>
      <xdr:colOff>1161703</xdr:colOff>
      <xdr:row>2</xdr:row>
      <xdr:rowOff>214633</xdr:rowOff>
    </xdr:to>
    <xdr:sp macro="" textlink="">
      <xdr:nvSpPr>
        <xdr:cNvPr id="19" name="Rectangle: Rounded Corners 18">
          <a:hlinkClick xmlns:r="http://schemas.openxmlformats.org/officeDocument/2006/relationships" r:id="rId5" tooltip="Employee Timesheet"/>
          <a:extLst>
            <a:ext uri="{FF2B5EF4-FFF2-40B4-BE49-F238E27FC236}">
              <a16:creationId xmlns:a16="http://schemas.microsoft.com/office/drawing/2014/main" id="{01B6CEB2-33FD-4661-8E02-97D4A8F09387}"/>
            </a:ext>
          </a:extLst>
        </xdr:cNvPr>
        <xdr:cNvSpPr>
          <a:spLocks noChangeAspect="1"/>
        </xdr:cNvSpPr>
      </xdr:nvSpPr>
      <xdr:spPr>
        <a:xfrm>
          <a:off x="5947303" y="202408"/>
          <a:ext cx="853200" cy="3456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36000" tIns="0" rIns="36000" bIns="0" rtlCol="0" anchor="ctr">
          <a:spAutoFit/>
        </a:bodyPr>
        <a:lstStyle/>
        <a:p>
          <a:pPr marL="0" indent="0" algn="ctr"/>
          <a:r>
            <a:rPr lang="en-US" sz="10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EMPLOYEE TIMESHEET</a:t>
          </a:r>
        </a:p>
      </xdr:txBody>
    </xdr:sp>
    <xdr:clientData/>
  </xdr:twoCellAnchor>
  <xdr:twoCellAnchor editAs="oneCell">
    <xdr:from>
      <xdr:col>6</xdr:col>
      <xdr:colOff>76992</xdr:colOff>
      <xdr:row>1</xdr:row>
      <xdr:rowOff>116683</xdr:rowOff>
    </xdr:from>
    <xdr:to>
      <xdr:col>6</xdr:col>
      <xdr:colOff>930192</xdr:colOff>
      <xdr:row>2</xdr:row>
      <xdr:rowOff>214633</xdr:rowOff>
    </xdr:to>
    <xdr:sp macro="" textlink="">
      <xdr:nvSpPr>
        <xdr:cNvPr id="20" name="Rectangle: Rounded Corners 19">
          <a:hlinkClick xmlns:r="http://schemas.openxmlformats.org/officeDocument/2006/relationships" r:id="rId6" tooltip="Control Checklist"/>
          <a:extLst>
            <a:ext uri="{FF2B5EF4-FFF2-40B4-BE49-F238E27FC236}">
              <a16:creationId xmlns:a16="http://schemas.microsoft.com/office/drawing/2014/main" id="{13AC90B6-BBBD-499A-B29C-5B75E772C0E6}"/>
            </a:ext>
          </a:extLst>
        </xdr:cNvPr>
        <xdr:cNvSpPr>
          <a:spLocks noChangeAspect="1"/>
        </xdr:cNvSpPr>
      </xdr:nvSpPr>
      <xdr:spPr>
        <a:xfrm>
          <a:off x="7163592" y="202408"/>
          <a:ext cx="853200" cy="3456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en-US" sz="10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CONTROL</a:t>
          </a:r>
        </a:p>
        <a:p>
          <a:pPr marL="0" indent="0" algn="ctr"/>
          <a:r>
            <a:rPr lang="en-US" sz="10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CHECKLIST</a:t>
          </a:r>
        </a:p>
      </xdr:txBody>
    </xdr:sp>
    <xdr:clientData/>
  </xdr:twoCellAnchor>
  <xdr:twoCellAnchor editAs="oneCell">
    <xdr:from>
      <xdr:col>4</xdr:col>
      <xdr:colOff>540014</xdr:colOff>
      <xdr:row>1</xdr:row>
      <xdr:rowOff>116683</xdr:rowOff>
    </xdr:from>
    <xdr:to>
      <xdr:col>4</xdr:col>
      <xdr:colOff>1393214</xdr:colOff>
      <xdr:row>2</xdr:row>
      <xdr:rowOff>214633</xdr:rowOff>
    </xdr:to>
    <xdr:sp macro="" textlink="">
      <xdr:nvSpPr>
        <xdr:cNvPr id="21" name="Rectangle: Rounded Corners 20">
          <a:hlinkClick xmlns:r="http://schemas.openxmlformats.org/officeDocument/2006/relationships" r:id="rId7" tooltip="Employee Tracking"/>
          <a:extLst>
            <a:ext uri="{FF2B5EF4-FFF2-40B4-BE49-F238E27FC236}">
              <a16:creationId xmlns:a16="http://schemas.microsoft.com/office/drawing/2014/main" id="{2615DC78-EEE7-4D8A-8C01-0AFBC16450BD}"/>
            </a:ext>
          </a:extLst>
        </xdr:cNvPr>
        <xdr:cNvSpPr>
          <a:spLocks noChangeAspect="1"/>
        </xdr:cNvSpPr>
      </xdr:nvSpPr>
      <xdr:spPr>
        <a:xfrm>
          <a:off x="5131064" y="202408"/>
          <a:ext cx="853200" cy="3456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36000" tIns="0" rIns="36000" bIns="0" rtlCol="0" anchor="ctr">
          <a:spAutoFit/>
        </a:bodyPr>
        <a:lstStyle/>
        <a:p>
          <a:pPr marL="0" indent="0" algn="ctr"/>
          <a:r>
            <a:rPr lang="en-US" sz="10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EMPLOYEE TRACKING</a:t>
          </a:r>
        </a:p>
      </xdr:txBody>
    </xdr:sp>
    <xdr:clientData/>
  </xdr:twoCellAnchor>
  <xdr:oneCellAnchor>
    <xdr:from>
      <xdr:col>9</xdr:col>
      <xdr:colOff>38101</xdr:colOff>
      <xdr:row>1</xdr:row>
      <xdr:rowOff>47625</xdr:rowOff>
    </xdr:from>
    <xdr:ext cx="1325166" cy="381000"/>
    <xdr:pic>
      <xdr:nvPicPr>
        <xdr:cNvPr id="1021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119123</xdr:colOff>
      <xdr:row>1</xdr:row>
      <xdr:rowOff>75670</xdr:rowOff>
    </xdr:from>
    <xdr:to>
      <xdr:col>1</xdr:col>
      <xdr:colOff>519054</xdr:colOff>
      <xdr:row>2</xdr:row>
      <xdr:rowOff>229130</xdr:rowOff>
    </xdr:to>
    <xdr:pic>
      <xdr:nvPicPr>
        <xdr:cNvPr id="24" name="mainicon">
          <a:extLst>
            <a:ext uri="{FF2B5EF4-FFF2-40B4-BE49-F238E27FC236}">
              <a16:creationId xmlns:a16="http://schemas.microsoft.com/office/drawing/2014/main" id="{ED6AEDC9-4574-4B59-ADCE-050A3A2C5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773" y="161395"/>
          <a:ext cx="399931" cy="401110"/>
        </a:xfrm>
        <a:prstGeom prst="rect">
          <a:avLst/>
        </a:prstGeom>
      </xdr:spPr>
    </xdr:pic>
    <xdr:clientData/>
  </xdr:twoCellAnchor>
  <xdr:twoCellAnchor editAs="oneCell">
    <xdr:from>
      <xdr:col>7</xdr:col>
      <xdr:colOff>63320</xdr:colOff>
      <xdr:row>1</xdr:row>
      <xdr:rowOff>116683</xdr:rowOff>
    </xdr:from>
    <xdr:to>
      <xdr:col>9</xdr:col>
      <xdr:colOff>230720</xdr:colOff>
      <xdr:row>2</xdr:row>
      <xdr:rowOff>214633</xdr:rowOff>
    </xdr:to>
    <xdr:sp macro="" textlink="">
      <xdr:nvSpPr>
        <xdr:cNvPr id="25" name="Rectangle: Rounded Corners 24">
          <a:hlinkClick xmlns:r="http://schemas.openxmlformats.org/officeDocument/2006/relationships" r:id="rId5" tooltip="Dashboard"/>
          <a:extLst>
            <a:ext uri="{FF2B5EF4-FFF2-40B4-BE49-F238E27FC236}">
              <a16:creationId xmlns:a16="http://schemas.microsoft.com/office/drawing/2014/main" id="{168B0309-42CF-421D-9C26-AB24B82BCAFD}"/>
            </a:ext>
          </a:extLst>
        </xdr:cNvPr>
        <xdr:cNvSpPr>
          <a:spLocks noChangeAspect="1"/>
        </xdr:cNvSpPr>
      </xdr:nvSpPr>
      <xdr:spPr>
        <a:xfrm>
          <a:off x="4349570" y="202408"/>
          <a:ext cx="853200" cy="3456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36000" tIns="0" rIns="36000" bIns="0" rtlCol="0" anchor="ctr">
          <a:spAutoFit/>
        </a:bodyPr>
        <a:lstStyle/>
        <a:p>
          <a:pPr marL="0" indent="0" algn="ctr"/>
          <a:r>
            <a:rPr lang="en-US" sz="10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</a:p>
      </xdr:txBody>
    </xdr:sp>
    <xdr:clientData/>
  </xdr:twoCellAnchor>
  <xdr:twoCellAnchor editAs="oneCell">
    <xdr:from>
      <xdr:col>21</xdr:col>
      <xdr:colOff>127875</xdr:colOff>
      <xdr:row>1</xdr:row>
      <xdr:rowOff>116683</xdr:rowOff>
    </xdr:from>
    <xdr:to>
      <xdr:col>23</xdr:col>
      <xdr:colOff>295275</xdr:colOff>
      <xdr:row>2</xdr:row>
      <xdr:rowOff>214633</xdr:rowOff>
    </xdr:to>
    <xdr:sp macro="" textlink="">
      <xdr:nvSpPr>
        <xdr:cNvPr id="26" name="Rectangle: Rounded Corners 25">
          <a:hlinkClick xmlns:r="http://schemas.openxmlformats.org/officeDocument/2006/relationships" r:id="rId6" tooltip="Settings"/>
          <a:extLst>
            <a:ext uri="{FF2B5EF4-FFF2-40B4-BE49-F238E27FC236}">
              <a16:creationId xmlns:a16="http://schemas.microsoft.com/office/drawing/2014/main" id="{45AB59E2-5C47-4BB9-A246-6608A84940E6}"/>
            </a:ext>
          </a:extLst>
        </xdr:cNvPr>
        <xdr:cNvSpPr>
          <a:spLocks noChangeAspect="1"/>
        </xdr:cNvSpPr>
      </xdr:nvSpPr>
      <xdr:spPr>
        <a:xfrm>
          <a:off x="9214725" y="202408"/>
          <a:ext cx="853200" cy="345600"/>
        </a:xfrm>
        <a:prstGeom prst="roundRect">
          <a:avLst/>
        </a:prstGeom>
        <a:solidFill>
          <a:schemeClr val="accent2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en-US" sz="10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SETTINGS</a:t>
          </a:r>
        </a:p>
      </xdr:txBody>
    </xdr:sp>
    <xdr:clientData/>
  </xdr:twoCellAnchor>
  <xdr:twoCellAnchor editAs="oneCell">
    <xdr:from>
      <xdr:col>14</xdr:col>
      <xdr:colOff>95598</xdr:colOff>
      <xdr:row>1</xdr:row>
      <xdr:rowOff>116683</xdr:rowOff>
    </xdr:from>
    <xdr:to>
      <xdr:col>16</xdr:col>
      <xdr:colOff>262998</xdr:colOff>
      <xdr:row>2</xdr:row>
      <xdr:rowOff>214633</xdr:rowOff>
    </xdr:to>
    <xdr:sp macro="" textlink="">
      <xdr:nvSpPr>
        <xdr:cNvPr id="27" name="Rectangle: Rounded Corners 26">
          <a:hlinkClick xmlns:r="http://schemas.openxmlformats.org/officeDocument/2006/relationships" r:id="rId7" tooltip="Employee Timesheet"/>
          <a:extLst>
            <a:ext uri="{FF2B5EF4-FFF2-40B4-BE49-F238E27FC236}">
              <a16:creationId xmlns:a16="http://schemas.microsoft.com/office/drawing/2014/main" id="{B8B29759-675C-46EA-A05F-9BA70F83BBA4}"/>
            </a:ext>
          </a:extLst>
        </xdr:cNvPr>
        <xdr:cNvSpPr>
          <a:spLocks noChangeAspect="1"/>
        </xdr:cNvSpPr>
      </xdr:nvSpPr>
      <xdr:spPr>
        <a:xfrm>
          <a:off x="6782148" y="202408"/>
          <a:ext cx="853200" cy="3456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36000" tIns="0" rIns="36000" bIns="0" rtlCol="0" anchor="ctr">
          <a:spAutoFit/>
        </a:bodyPr>
        <a:lstStyle/>
        <a:p>
          <a:pPr marL="0" indent="0" algn="ctr"/>
          <a:r>
            <a:rPr lang="en-US" sz="10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EMPLOYEE TIMESHEET</a:t>
          </a:r>
        </a:p>
      </xdr:txBody>
    </xdr:sp>
    <xdr:clientData/>
  </xdr:twoCellAnchor>
  <xdr:twoCellAnchor editAs="oneCell">
    <xdr:from>
      <xdr:col>17</xdr:col>
      <xdr:colOff>283187</xdr:colOff>
      <xdr:row>1</xdr:row>
      <xdr:rowOff>116683</xdr:rowOff>
    </xdr:from>
    <xdr:to>
      <xdr:col>20</xdr:col>
      <xdr:colOff>107687</xdr:colOff>
      <xdr:row>2</xdr:row>
      <xdr:rowOff>214633</xdr:rowOff>
    </xdr:to>
    <xdr:sp macro="" textlink="">
      <xdr:nvSpPr>
        <xdr:cNvPr id="28" name="Rectangle: Rounded Corners 27">
          <a:hlinkClick xmlns:r="http://schemas.openxmlformats.org/officeDocument/2006/relationships" r:id="rId8" tooltip="Control Checklist"/>
          <a:extLst>
            <a:ext uri="{FF2B5EF4-FFF2-40B4-BE49-F238E27FC236}">
              <a16:creationId xmlns:a16="http://schemas.microsoft.com/office/drawing/2014/main" id="{A6849921-AE34-49BD-9416-6DEEACFBFFEF}"/>
            </a:ext>
          </a:extLst>
        </xdr:cNvPr>
        <xdr:cNvSpPr>
          <a:spLocks noChangeAspect="1"/>
        </xdr:cNvSpPr>
      </xdr:nvSpPr>
      <xdr:spPr>
        <a:xfrm>
          <a:off x="7998437" y="202408"/>
          <a:ext cx="853200" cy="3456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en-US" sz="10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CONTROL</a:t>
          </a:r>
        </a:p>
        <a:p>
          <a:pPr marL="0" indent="0" algn="ctr"/>
          <a:r>
            <a:rPr lang="en-US" sz="10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CHECKLIST</a:t>
          </a:r>
        </a:p>
      </xdr:txBody>
    </xdr:sp>
    <xdr:clientData/>
  </xdr:twoCellAnchor>
  <xdr:twoCellAnchor editAs="oneCell">
    <xdr:from>
      <xdr:col>10</xdr:col>
      <xdr:colOff>250909</xdr:colOff>
      <xdr:row>1</xdr:row>
      <xdr:rowOff>116683</xdr:rowOff>
    </xdr:from>
    <xdr:to>
      <xdr:col>13</xdr:col>
      <xdr:colOff>75409</xdr:colOff>
      <xdr:row>2</xdr:row>
      <xdr:rowOff>214633</xdr:rowOff>
    </xdr:to>
    <xdr:sp macro="" textlink="">
      <xdr:nvSpPr>
        <xdr:cNvPr id="29" name="Rectangle: Rounded Corners 28">
          <a:hlinkClick xmlns:r="http://schemas.openxmlformats.org/officeDocument/2006/relationships" r:id="rId9" tooltip="Employee Tracking"/>
          <a:extLst>
            <a:ext uri="{FF2B5EF4-FFF2-40B4-BE49-F238E27FC236}">
              <a16:creationId xmlns:a16="http://schemas.microsoft.com/office/drawing/2014/main" id="{661FFCBD-29D6-40B9-B6DC-04E00D526858}"/>
            </a:ext>
          </a:extLst>
        </xdr:cNvPr>
        <xdr:cNvSpPr>
          <a:spLocks noChangeAspect="1"/>
        </xdr:cNvSpPr>
      </xdr:nvSpPr>
      <xdr:spPr>
        <a:xfrm>
          <a:off x="5565859" y="202408"/>
          <a:ext cx="853200" cy="3456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36000" tIns="0" rIns="36000" bIns="0" rtlCol="0" anchor="ctr">
          <a:spAutoFit/>
        </a:bodyPr>
        <a:lstStyle/>
        <a:p>
          <a:pPr marL="0" indent="0" algn="ctr"/>
          <a:r>
            <a:rPr lang="en-US" sz="10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EMPLOYEE TRACKING</a:t>
          </a:r>
        </a:p>
      </xdr:txBody>
    </xdr:sp>
    <xdr:clientData/>
  </xdr:twoCellAnchor>
  <xdr:oneCellAnchor>
    <xdr:from>
      <xdr:col>39</xdr:col>
      <xdr:colOff>114301</xdr:colOff>
      <xdr:row>1</xdr:row>
      <xdr:rowOff>45508</xdr:rowOff>
    </xdr:from>
    <xdr:ext cx="1325166" cy="381000"/>
    <xdr:pic>
      <xdr:nvPicPr>
        <xdr:cNvPr id="1029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121708</xdr:rowOff>
    </xdr:from>
    <xdr:to>
      <xdr:col>3</xdr:col>
      <xdr:colOff>3524250</xdr:colOff>
      <xdr:row>10</xdr:row>
      <xdr:rowOff>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4214F36D-D9A9-40AC-B1AB-B0D3014A5FB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3788834</xdr:colOff>
      <xdr:row>4</xdr:row>
      <xdr:rowOff>121708</xdr:rowOff>
    </xdr:from>
    <xdr:to>
      <xdr:col>6</xdr:col>
      <xdr:colOff>920750</xdr:colOff>
      <xdr:row>10</xdr:row>
      <xdr:rowOff>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C3C8660F-77A2-4EEF-B72E-6331D69A61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119123</xdr:colOff>
      <xdr:row>1</xdr:row>
      <xdr:rowOff>75670</xdr:rowOff>
    </xdr:from>
    <xdr:to>
      <xdr:col>2</xdr:col>
      <xdr:colOff>242829</xdr:colOff>
      <xdr:row>2</xdr:row>
      <xdr:rowOff>229130</xdr:rowOff>
    </xdr:to>
    <xdr:pic>
      <xdr:nvPicPr>
        <xdr:cNvPr id="26" name="mainicon">
          <a:extLst>
            <a:ext uri="{FF2B5EF4-FFF2-40B4-BE49-F238E27FC236}">
              <a16:creationId xmlns:a16="http://schemas.microsoft.com/office/drawing/2014/main" id="{976259A3-9E97-419A-8320-8CFB72BBD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773" y="161395"/>
          <a:ext cx="399931" cy="401110"/>
        </a:xfrm>
        <a:prstGeom prst="rect">
          <a:avLst/>
        </a:prstGeom>
      </xdr:spPr>
    </xdr:pic>
    <xdr:clientData/>
  </xdr:twoCellAnchor>
  <xdr:twoCellAnchor editAs="oneCell">
    <xdr:from>
      <xdr:col>3</xdr:col>
      <xdr:colOff>518584</xdr:colOff>
      <xdr:row>1</xdr:row>
      <xdr:rowOff>116683</xdr:rowOff>
    </xdr:from>
    <xdr:to>
      <xdr:col>3</xdr:col>
      <xdr:colOff>1371784</xdr:colOff>
      <xdr:row>2</xdr:row>
      <xdr:rowOff>214633</xdr:rowOff>
    </xdr:to>
    <xdr:sp macro="" textlink="">
      <xdr:nvSpPr>
        <xdr:cNvPr id="21" name="Rectangle: Rounded Corners 20">
          <a:hlinkClick xmlns:r="http://schemas.openxmlformats.org/officeDocument/2006/relationships" r:id="rId7" tooltip="Dashboard"/>
          <a:extLst>
            <a:ext uri="{FF2B5EF4-FFF2-40B4-BE49-F238E27FC236}">
              <a16:creationId xmlns:a16="http://schemas.microsoft.com/office/drawing/2014/main" id="{6F6D5CE3-FD4E-449F-A47F-9D11379D8073}"/>
            </a:ext>
          </a:extLst>
        </xdr:cNvPr>
        <xdr:cNvSpPr>
          <a:spLocks noChangeAspect="1"/>
        </xdr:cNvSpPr>
      </xdr:nvSpPr>
      <xdr:spPr>
        <a:xfrm>
          <a:off x="3909484" y="202408"/>
          <a:ext cx="853200" cy="3456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36000" tIns="0" rIns="36000" bIns="0" rtlCol="0" anchor="ctr">
          <a:spAutoFit/>
        </a:bodyPr>
        <a:lstStyle/>
        <a:p>
          <a:pPr marL="0" indent="0" algn="ctr"/>
          <a:r>
            <a:rPr lang="en-US" sz="10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</a:p>
      </xdr:txBody>
    </xdr:sp>
    <xdr:clientData/>
  </xdr:twoCellAnchor>
  <xdr:twoCellAnchor editAs="oneCell">
    <xdr:from>
      <xdr:col>4</xdr:col>
      <xdr:colOff>392639</xdr:colOff>
      <xdr:row>1</xdr:row>
      <xdr:rowOff>116683</xdr:rowOff>
    </xdr:from>
    <xdr:to>
      <xdr:col>5</xdr:col>
      <xdr:colOff>264764</xdr:colOff>
      <xdr:row>2</xdr:row>
      <xdr:rowOff>214633</xdr:rowOff>
    </xdr:to>
    <xdr:sp macro="" textlink="">
      <xdr:nvSpPr>
        <xdr:cNvPr id="22" name="Rectangle: Rounded Corners 21">
          <a:hlinkClick xmlns:r="http://schemas.openxmlformats.org/officeDocument/2006/relationships" r:id="rId8" tooltip="Settings"/>
          <a:extLst>
            <a:ext uri="{FF2B5EF4-FFF2-40B4-BE49-F238E27FC236}">
              <a16:creationId xmlns:a16="http://schemas.microsoft.com/office/drawing/2014/main" id="{1ABCFCF2-3E65-42EF-A306-6F943019D52B}"/>
            </a:ext>
          </a:extLst>
        </xdr:cNvPr>
        <xdr:cNvSpPr>
          <a:spLocks noChangeAspect="1"/>
        </xdr:cNvSpPr>
      </xdr:nvSpPr>
      <xdr:spPr>
        <a:xfrm>
          <a:off x="8774639" y="202408"/>
          <a:ext cx="853200" cy="345600"/>
        </a:xfrm>
        <a:prstGeom prst="roundRect">
          <a:avLst/>
        </a:prstGeom>
        <a:solidFill>
          <a:schemeClr val="accent2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en-US" sz="10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SETTINGS</a:t>
          </a:r>
        </a:p>
      </xdr:txBody>
    </xdr:sp>
    <xdr:clientData/>
  </xdr:twoCellAnchor>
  <xdr:twoCellAnchor editAs="oneCell">
    <xdr:from>
      <xdr:col>3</xdr:col>
      <xdr:colOff>2951162</xdr:colOff>
      <xdr:row>1</xdr:row>
      <xdr:rowOff>116683</xdr:rowOff>
    </xdr:from>
    <xdr:to>
      <xdr:col>3</xdr:col>
      <xdr:colOff>3804362</xdr:colOff>
      <xdr:row>2</xdr:row>
      <xdr:rowOff>214633</xdr:rowOff>
    </xdr:to>
    <xdr:sp macro="" textlink="">
      <xdr:nvSpPr>
        <xdr:cNvPr id="23" name="Rectangle: Rounded Corners 22">
          <a:hlinkClick xmlns:r="http://schemas.openxmlformats.org/officeDocument/2006/relationships" r:id="rId9" tooltip="Employee Timesheet"/>
          <a:extLst>
            <a:ext uri="{FF2B5EF4-FFF2-40B4-BE49-F238E27FC236}">
              <a16:creationId xmlns:a16="http://schemas.microsoft.com/office/drawing/2014/main" id="{2EA6450E-BE45-4644-85E9-D6A9778E626F}"/>
            </a:ext>
          </a:extLst>
        </xdr:cNvPr>
        <xdr:cNvSpPr>
          <a:spLocks noChangeAspect="1"/>
        </xdr:cNvSpPr>
      </xdr:nvSpPr>
      <xdr:spPr>
        <a:xfrm>
          <a:off x="6342062" y="202408"/>
          <a:ext cx="853200" cy="3456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36000" tIns="0" rIns="36000" bIns="0" rtlCol="0" anchor="ctr">
          <a:spAutoFit/>
        </a:bodyPr>
        <a:lstStyle/>
        <a:p>
          <a:pPr marL="0" indent="0" algn="ctr"/>
          <a:r>
            <a:rPr lang="en-US" sz="10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EMPLOYEE TIMESHEET</a:t>
          </a:r>
        </a:p>
      </xdr:txBody>
    </xdr:sp>
    <xdr:clientData/>
  </xdr:twoCellAnchor>
  <xdr:twoCellAnchor editAs="oneCell">
    <xdr:from>
      <xdr:col>3</xdr:col>
      <xdr:colOff>4167451</xdr:colOff>
      <xdr:row>1</xdr:row>
      <xdr:rowOff>116683</xdr:rowOff>
    </xdr:from>
    <xdr:to>
      <xdr:col>4</xdr:col>
      <xdr:colOff>29551</xdr:colOff>
      <xdr:row>2</xdr:row>
      <xdr:rowOff>214633</xdr:rowOff>
    </xdr:to>
    <xdr:sp macro="" textlink="">
      <xdr:nvSpPr>
        <xdr:cNvPr id="24" name="Rectangle: Rounded Corners 23">
          <a:hlinkClick xmlns:r="http://schemas.openxmlformats.org/officeDocument/2006/relationships" r:id="rId10" tooltip="Control Checklist"/>
          <a:extLst>
            <a:ext uri="{FF2B5EF4-FFF2-40B4-BE49-F238E27FC236}">
              <a16:creationId xmlns:a16="http://schemas.microsoft.com/office/drawing/2014/main" id="{E0447704-2867-49A5-81C9-4A71FEEF2007}"/>
            </a:ext>
          </a:extLst>
        </xdr:cNvPr>
        <xdr:cNvSpPr>
          <a:spLocks noChangeAspect="1"/>
        </xdr:cNvSpPr>
      </xdr:nvSpPr>
      <xdr:spPr>
        <a:xfrm>
          <a:off x="7558351" y="202408"/>
          <a:ext cx="853200" cy="3456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en-US" sz="10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CONTROL</a:t>
          </a:r>
        </a:p>
        <a:p>
          <a:pPr marL="0" indent="0" algn="ctr"/>
          <a:r>
            <a:rPr lang="en-US" sz="10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CHECKLIST</a:t>
          </a:r>
        </a:p>
      </xdr:txBody>
    </xdr:sp>
    <xdr:clientData/>
  </xdr:twoCellAnchor>
  <xdr:twoCellAnchor editAs="oneCell">
    <xdr:from>
      <xdr:col>3</xdr:col>
      <xdr:colOff>1734873</xdr:colOff>
      <xdr:row>1</xdr:row>
      <xdr:rowOff>116683</xdr:rowOff>
    </xdr:from>
    <xdr:to>
      <xdr:col>3</xdr:col>
      <xdr:colOff>2588073</xdr:colOff>
      <xdr:row>2</xdr:row>
      <xdr:rowOff>214633</xdr:rowOff>
    </xdr:to>
    <xdr:sp macro="" textlink="">
      <xdr:nvSpPr>
        <xdr:cNvPr id="25" name="Rectangle: Rounded Corners 24">
          <a:hlinkClick xmlns:r="http://schemas.openxmlformats.org/officeDocument/2006/relationships" r:id="rId11" tooltip="Employee Tracking"/>
          <a:extLst>
            <a:ext uri="{FF2B5EF4-FFF2-40B4-BE49-F238E27FC236}">
              <a16:creationId xmlns:a16="http://schemas.microsoft.com/office/drawing/2014/main" id="{7DA6A8A7-ADC9-43E3-AED6-DFBAE8B713C5}"/>
            </a:ext>
          </a:extLst>
        </xdr:cNvPr>
        <xdr:cNvSpPr>
          <a:spLocks noChangeAspect="1"/>
        </xdr:cNvSpPr>
      </xdr:nvSpPr>
      <xdr:spPr>
        <a:xfrm>
          <a:off x="5125773" y="202408"/>
          <a:ext cx="853200" cy="3456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36000" tIns="0" rIns="36000" bIns="0" rtlCol="0" anchor="ctr">
          <a:spAutoFit/>
        </a:bodyPr>
        <a:lstStyle/>
        <a:p>
          <a:pPr marL="0" indent="0" algn="ctr"/>
          <a:r>
            <a:rPr lang="en-US" sz="10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EMPLOYEE TRACKING</a:t>
          </a:r>
        </a:p>
      </xdr:txBody>
    </xdr:sp>
    <xdr:clientData/>
  </xdr:twoCellAnchor>
  <xdr:oneCellAnchor>
    <xdr:from>
      <xdr:col>5</xdr:col>
      <xdr:colOff>632884</xdr:colOff>
      <xdr:row>1</xdr:row>
      <xdr:rowOff>47625</xdr:rowOff>
    </xdr:from>
    <xdr:ext cx="1325166" cy="381000"/>
    <xdr:pic>
      <xdr:nvPicPr>
        <xdr:cNvPr id="1026" name="mpkLogo">
          <a:hlinkClick xmlns:a="http://schemas.openxmlformats.org/drawingml/2006/main" xmlns:r="http://schemas.openxmlformats.org/officeDocument/2006/relationships" r:id="rId13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119123</xdr:colOff>
      <xdr:row>1</xdr:row>
      <xdr:rowOff>75670</xdr:rowOff>
    </xdr:from>
    <xdr:to>
      <xdr:col>2</xdr:col>
      <xdr:colOff>242829</xdr:colOff>
      <xdr:row>2</xdr:row>
      <xdr:rowOff>229130</xdr:rowOff>
    </xdr:to>
    <xdr:pic>
      <xdr:nvPicPr>
        <xdr:cNvPr id="18" name="mainicon">
          <a:extLst>
            <a:ext uri="{FF2B5EF4-FFF2-40B4-BE49-F238E27FC236}">
              <a16:creationId xmlns:a16="http://schemas.microsoft.com/office/drawing/2014/main" id="{CE5B51AC-0690-46D6-8F96-9D1C543B3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423" y="161395"/>
          <a:ext cx="399931" cy="401110"/>
        </a:xfrm>
        <a:prstGeom prst="rect">
          <a:avLst/>
        </a:prstGeom>
      </xdr:spPr>
    </xdr:pic>
    <xdr:clientData/>
  </xdr:twoCellAnchor>
  <xdr:oneCellAnchor>
    <xdr:from>
      <xdr:col>2</xdr:col>
      <xdr:colOff>786384</xdr:colOff>
      <xdr:row>19</xdr:row>
      <xdr:rowOff>85727</xdr:rowOff>
    </xdr:from>
    <xdr:ext cx="141731" cy="256896"/>
    <xdr:sp macro="" textlink="">
      <xdr:nvSpPr>
        <xdr:cNvPr id="22" name="Left Arrow 1">
          <a:extLst>
            <a:ext uri="{FF2B5EF4-FFF2-40B4-BE49-F238E27FC236}">
              <a16:creationId xmlns:a16="http://schemas.microsoft.com/office/drawing/2014/main" id="{601A4A41-4D61-4F3B-B076-CC8FE46C5466}"/>
            </a:ext>
          </a:extLst>
        </xdr:cNvPr>
        <xdr:cNvSpPr/>
      </xdr:nvSpPr>
      <xdr:spPr>
        <a:xfrm rot="5400000">
          <a:off x="1252677" y="3553259"/>
          <a:ext cx="256896" cy="141731"/>
        </a:xfrm>
        <a:prstGeom prst="leftArrow">
          <a:avLst/>
        </a:prstGeom>
        <a:solidFill>
          <a:srgbClr val="D9E9F2"/>
        </a:solidFill>
        <a:ln>
          <a:solidFill>
            <a:schemeClr val="tx1"/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0" rtlCol="0" anchor="ctr">
          <a:spAutoFit/>
        </a:bodyPr>
        <a:lstStyle/>
        <a:p>
          <a:pPr algn="ctr"/>
          <a:endParaRPr lang="tr-TR" sz="1100"/>
        </a:p>
      </xdr:txBody>
    </xdr:sp>
    <xdr:clientData fPrintsWithSheet="0"/>
  </xdr:oneCellAnchor>
  <xdr:twoCellAnchor editAs="oneCell">
    <xdr:from>
      <xdr:col>1</xdr:col>
      <xdr:colOff>138113</xdr:colOff>
      <xdr:row>21</xdr:row>
      <xdr:rowOff>106650</xdr:rowOff>
    </xdr:from>
    <xdr:to>
      <xdr:col>3</xdr:col>
      <xdr:colOff>138113</xdr:colOff>
      <xdr:row>23</xdr:row>
      <xdr:rowOff>8676</xdr:rowOff>
    </xdr:to>
    <xdr:sp macro="" textlink="">
      <xdr:nvSpPr>
        <xdr:cNvPr id="23" name="warningnotes">
          <a:extLst>
            <a:ext uri="{FF2B5EF4-FFF2-40B4-BE49-F238E27FC236}">
              <a16:creationId xmlns:a16="http://schemas.microsoft.com/office/drawing/2014/main" id="{DCDD580C-67CF-4182-9ED0-66040AAA2F64}"/>
            </a:ext>
          </a:extLst>
        </xdr:cNvPr>
        <xdr:cNvSpPr txBox="1"/>
      </xdr:nvSpPr>
      <xdr:spPr>
        <a:xfrm>
          <a:off x="385763" y="4088100"/>
          <a:ext cx="1990725" cy="283026"/>
        </a:xfrm>
        <a:prstGeom prst="rect">
          <a:avLst/>
        </a:prstGeom>
        <a:solidFill>
          <a:srgbClr val="D9E9F2"/>
        </a:solidFill>
        <a:ln w="3175" cmpd="sng">
          <a:solidFill>
            <a:schemeClr val="bg1">
              <a:lumMod val="75000"/>
            </a:schemeClr>
          </a:solidFill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36000" tIns="0" rIns="36000" bIns="0" rtlCol="0" anchor="ctr">
          <a:spAutoFit/>
        </a:bodyPr>
        <a:lstStyle/>
        <a:p>
          <a:pPr marL="0" indent="0" algn="ctr">
            <a:lnSpc>
              <a:spcPts val="1100"/>
            </a:lnSpc>
            <a:spcAft>
              <a:spcPts val="400"/>
            </a:spcAft>
            <a:buFont typeface="Arial" panose="020B0604020202020204" pitchFamily="34" charset="0"/>
            <a:buNone/>
          </a:pPr>
          <a:r>
            <a:rPr lang="en-US" sz="1050" b="0" i="1" baseline="0">
              <a:solidFill>
                <a:schemeClr val="tx1">
                  <a:lumMod val="85000"/>
                  <a:lumOff val="15000"/>
                </a:schemeClr>
              </a:solidFill>
              <a:latin typeface="Arial"/>
            </a:rPr>
            <a:t>Please input your departments firstly!</a:t>
          </a:r>
        </a:p>
      </xdr:txBody>
    </xdr:sp>
    <xdr:clientData fPrintsWithSheet="0"/>
  </xdr:twoCellAnchor>
  <xdr:twoCellAnchor editAs="oneCell">
    <xdr:from>
      <xdr:col>4</xdr:col>
      <xdr:colOff>1394884</xdr:colOff>
      <xdr:row>1</xdr:row>
      <xdr:rowOff>116683</xdr:rowOff>
    </xdr:from>
    <xdr:to>
      <xdr:col>5</xdr:col>
      <xdr:colOff>533584</xdr:colOff>
      <xdr:row>2</xdr:row>
      <xdr:rowOff>214633</xdr:rowOff>
    </xdr:to>
    <xdr:sp macro="" textlink="">
      <xdr:nvSpPr>
        <xdr:cNvPr id="32" name="Rectangle: Rounded Corners 31">
          <a:hlinkClick xmlns:r="http://schemas.openxmlformats.org/officeDocument/2006/relationships" r:id="rId3" tooltip="Dashboard"/>
          <a:extLst>
            <a:ext uri="{FF2B5EF4-FFF2-40B4-BE49-F238E27FC236}">
              <a16:creationId xmlns:a16="http://schemas.microsoft.com/office/drawing/2014/main" id="{7F624B95-23DE-41D9-87AC-F77BC110AD78}"/>
            </a:ext>
          </a:extLst>
        </xdr:cNvPr>
        <xdr:cNvSpPr>
          <a:spLocks noChangeAspect="1"/>
        </xdr:cNvSpPr>
      </xdr:nvSpPr>
      <xdr:spPr>
        <a:xfrm>
          <a:off x="3909484" y="202408"/>
          <a:ext cx="853200" cy="3456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36000" tIns="0" rIns="36000" bIns="0" rtlCol="0" anchor="ctr">
          <a:spAutoFit/>
        </a:bodyPr>
        <a:lstStyle/>
        <a:p>
          <a:pPr marL="0" indent="0" algn="ctr"/>
          <a:r>
            <a:rPr lang="en-US" sz="10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</a:p>
      </xdr:txBody>
    </xdr:sp>
    <xdr:clientData/>
  </xdr:twoCellAnchor>
  <xdr:twoCellAnchor editAs="oneCell">
    <xdr:from>
      <xdr:col>9</xdr:col>
      <xdr:colOff>659339</xdr:colOff>
      <xdr:row>1</xdr:row>
      <xdr:rowOff>116683</xdr:rowOff>
    </xdr:from>
    <xdr:to>
      <xdr:col>10</xdr:col>
      <xdr:colOff>626714</xdr:colOff>
      <xdr:row>2</xdr:row>
      <xdr:rowOff>214633</xdr:rowOff>
    </xdr:to>
    <xdr:sp macro="" textlink="">
      <xdr:nvSpPr>
        <xdr:cNvPr id="33" name="Rectangle: Rounded Corners 32">
          <a:hlinkClick xmlns:r="http://schemas.openxmlformats.org/officeDocument/2006/relationships" r:id="rId4" tooltip="Settings"/>
          <a:extLst>
            <a:ext uri="{FF2B5EF4-FFF2-40B4-BE49-F238E27FC236}">
              <a16:creationId xmlns:a16="http://schemas.microsoft.com/office/drawing/2014/main" id="{F7938FBF-A02F-425C-91CE-DEAAC263586F}"/>
            </a:ext>
          </a:extLst>
        </xdr:cNvPr>
        <xdr:cNvSpPr>
          <a:spLocks noChangeAspect="1"/>
        </xdr:cNvSpPr>
      </xdr:nvSpPr>
      <xdr:spPr>
        <a:xfrm>
          <a:off x="8774639" y="202408"/>
          <a:ext cx="853200" cy="345600"/>
        </a:xfrm>
        <a:prstGeom prst="roundRect">
          <a:avLst/>
        </a:prstGeom>
        <a:solidFill>
          <a:schemeClr val="accent2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en-US" sz="10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SETTINGS</a:t>
          </a:r>
        </a:p>
      </xdr:txBody>
    </xdr:sp>
    <xdr:clientData/>
  </xdr:twoCellAnchor>
  <xdr:twoCellAnchor editAs="oneCell">
    <xdr:from>
      <xdr:col>6</xdr:col>
      <xdr:colOff>398462</xdr:colOff>
      <xdr:row>1</xdr:row>
      <xdr:rowOff>116683</xdr:rowOff>
    </xdr:from>
    <xdr:to>
      <xdr:col>7</xdr:col>
      <xdr:colOff>356312</xdr:colOff>
      <xdr:row>2</xdr:row>
      <xdr:rowOff>214633</xdr:rowOff>
    </xdr:to>
    <xdr:sp macro="" textlink="">
      <xdr:nvSpPr>
        <xdr:cNvPr id="34" name="Rectangle: Rounded Corners 33">
          <a:hlinkClick xmlns:r="http://schemas.openxmlformats.org/officeDocument/2006/relationships" r:id="rId5" tooltip="Employee Timesheet"/>
          <a:extLst>
            <a:ext uri="{FF2B5EF4-FFF2-40B4-BE49-F238E27FC236}">
              <a16:creationId xmlns:a16="http://schemas.microsoft.com/office/drawing/2014/main" id="{88FFFBBE-E931-4A1D-9A40-4B2C1A955C2C}"/>
            </a:ext>
          </a:extLst>
        </xdr:cNvPr>
        <xdr:cNvSpPr>
          <a:spLocks noChangeAspect="1"/>
        </xdr:cNvSpPr>
      </xdr:nvSpPr>
      <xdr:spPr>
        <a:xfrm>
          <a:off x="6342062" y="202408"/>
          <a:ext cx="853200" cy="3456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36000" tIns="0" rIns="36000" bIns="0" rtlCol="0" anchor="ctr">
          <a:spAutoFit/>
        </a:bodyPr>
        <a:lstStyle/>
        <a:p>
          <a:pPr marL="0" indent="0" algn="ctr"/>
          <a:r>
            <a:rPr lang="en-US" sz="10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EMPLOYEE TIMESHEET</a:t>
          </a:r>
        </a:p>
      </xdr:txBody>
    </xdr:sp>
    <xdr:clientData/>
  </xdr:twoCellAnchor>
  <xdr:twoCellAnchor editAs="oneCell">
    <xdr:from>
      <xdr:col>7</xdr:col>
      <xdr:colOff>719401</xdr:colOff>
      <xdr:row>1</xdr:row>
      <xdr:rowOff>116683</xdr:rowOff>
    </xdr:from>
    <xdr:to>
      <xdr:col>9</xdr:col>
      <xdr:colOff>296251</xdr:colOff>
      <xdr:row>2</xdr:row>
      <xdr:rowOff>214633</xdr:rowOff>
    </xdr:to>
    <xdr:sp macro="" textlink="">
      <xdr:nvSpPr>
        <xdr:cNvPr id="35" name="Rectangle: Rounded Corners 34">
          <a:hlinkClick xmlns:r="http://schemas.openxmlformats.org/officeDocument/2006/relationships" r:id="rId6" tooltip="Control Checklist"/>
          <a:extLst>
            <a:ext uri="{FF2B5EF4-FFF2-40B4-BE49-F238E27FC236}">
              <a16:creationId xmlns:a16="http://schemas.microsoft.com/office/drawing/2014/main" id="{7AE2B069-B32B-4569-AD80-BEC4C15E0148}"/>
            </a:ext>
          </a:extLst>
        </xdr:cNvPr>
        <xdr:cNvSpPr>
          <a:spLocks noChangeAspect="1"/>
        </xdr:cNvSpPr>
      </xdr:nvSpPr>
      <xdr:spPr>
        <a:xfrm>
          <a:off x="7558351" y="202408"/>
          <a:ext cx="853200" cy="3456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en-US" sz="10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CONTROL</a:t>
          </a:r>
        </a:p>
        <a:p>
          <a:pPr marL="0" indent="0" algn="ctr"/>
          <a:r>
            <a:rPr lang="en-US" sz="10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CHECKLIST</a:t>
          </a:r>
        </a:p>
      </xdr:txBody>
    </xdr:sp>
    <xdr:clientData/>
  </xdr:twoCellAnchor>
  <xdr:twoCellAnchor editAs="oneCell">
    <xdr:from>
      <xdr:col>5</xdr:col>
      <xdr:colOff>896673</xdr:colOff>
      <xdr:row>1</xdr:row>
      <xdr:rowOff>116683</xdr:rowOff>
    </xdr:from>
    <xdr:to>
      <xdr:col>6</xdr:col>
      <xdr:colOff>35373</xdr:colOff>
      <xdr:row>2</xdr:row>
      <xdr:rowOff>214633</xdr:rowOff>
    </xdr:to>
    <xdr:sp macro="" textlink="">
      <xdr:nvSpPr>
        <xdr:cNvPr id="36" name="Rectangle: Rounded Corners 35">
          <a:hlinkClick xmlns:r="http://schemas.openxmlformats.org/officeDocument/2006/relationships" r:id="rId7" tooltip="Employee Tracking"/>
          <a:extLst>
            <a:ext uri="{FF2B5EF4-FFF2-40B4-BE49-F238E27FC236}">
              <a16:creationId xmlns:a16="http://schemas.microsoft.com/office/drawing/2014/main" id="{ACC150F9-E2D7-46AC-AC66-DB4A8AF3E8A3}"/>
            </a:ext>
          </a:extLst>
        </xdr:cNvPr>
        <xdr:cNvSpPr>
          <a:spLocks noChangeAspect="1"/>
        </xdr:cNvSpPr>
      </xdr:nvSpPr>
      <xdr:spPr>
        <a:xfrm>
          <a:off x="5125773" y="202408"/>
          <a:ext cx="853200" cy="3456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36000" tIns="0" rIns="36000" bIns="0" rtlCol="0" anchor="ctr">
          <a:spAutoFit/>
        </a:bodyPr>
        <a:lstStyle/>
        <a:p>
          <a:pPr marL="0" indent="0" algn="ctr"/>
          <a:r>
            <a:rPr lang="en-US" sz="10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EMPLOYEE TRACKING</a:t>
          </a:r>
        </a:p>
      </xdr:txBody>
    </xdr:sp>
    <xdr:clientData/>
  </xdr:twoCellAnchor>
  <xdr:oneCellAnchor>
    <xdr:from>
      <xdr:col>11</xdr:col>
      <xdr:colOff>575734</xdr:colOff>
      <xdr:row>1</xdr:row>
      <xdr:rowOff>47625</xdr:rowOff>
    </xdr:from>
    <xdr:ext cx="1325166" cy="381000"/>
    <xdr:pic>
      <xdr:nvPicPr>
        <xdr:cNvPr id="1036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1</xdr:row>
      <xdr:rowOff>19050</xdr:rowOff>
    </xdr:from>
    <xdr:to>
      <xdr:col>4</xdr:col>
      <xdr:colOff>91500</xdr:colOff>
      <xdr:row>2</xdr:row>
      <xdr:rowOff>221400</xdr:rowOff>
    </xdr:to>
    <xdr:grpSp>
      <xdr:nvGrpSpPr>
        <xdr:cNvPr id="3" name="backtomenu">
          <a:hlinkClick xmlns:r="http://schemas.openxmlformats.org/officeDocument/2006/relationships" r:id="rId1" tooltip="Dashboard"/>
          <a:extLst>
            <a:ext uri="{FF2B5EF4-FFF2-40B4-BE49-F238E27FC236}">
              <a16:creationId xmlns:a16="http://schemas.microsoft.com/office/drawing/2014/main" id="{F590A99E-C1D7-422C-ACF8-F5579111076F}"/>
            </a:ext>
          </a:extLst>
        </xdr:cNvPr>
        <xdr:cNvGrpSpPr/>
      </xdr:nvGrpSpPr>
      <xdr:grpSpPr>
        <a:xfrm>
          <a:off x="10287000" y="10477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1" tooltip="Dashboard"/>
            <a:extLst>
              <a:ext uri="{FF2B5EF4-FFF2-40B4-BE49-F238E27FC236}">
                <a16:creationId xmlns:a16="http://schemas.microsoft.com/office/drawing/2014/main" id="{391EF629-DE09-1D2E-B96A-4114B0B6ACDD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1" tooltip="Dashboard"/>
            <a:extLst>
              <a:ext uri="{FF2B5EF4-FFF2-40B4-BE49-F238E27FC236}">
                <a16:creationId xmlns:a16="http://schemas.microsoft.com/office/drawing/2014/main" id="{3E201E35-5F93-A31F-AB5D-C380C9B0C2A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33520-40EB-49F9-BC20-9931CCD6D1B6}">
  <sheetPr codeName="Sheet1">
    <pageSetUpPr autoPageBreaks="0" fitToPage="1"/>
  </sheetPr>
  <dimension ref="A1:P36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2" width="3.7109375" style="9" customWidth="1"/>
    <col min="3" max="4" width="14.5703125" style="9" customWidth="1"/>
    <col min="5" max="5" width="2" style="9" customWidth="1"/>
    <col min="6" max="7" width="14.5703125" style="9" customWidth="1"/>
    <col min="8" max="8" width="3.7109375" style="9" customWidth="1"/>
    <col min="9" max="10" width="15.5703125" style="9" customWidth="1"/>
    <col min="11" max="11" width="3.7109375" style="9" customWidth="1"/>
    <col min="12" max="15" width="15.28515625" style="9" customWidth="1"/>
    <col min="16" max="16" width="13.140625" style="9" customWidth="1"/>
    <col min="17" max="20" width="8.85546875" style="64"/>
    <col min="21" max="21" width="12" style="64" bestFit="1" customWidth="1"/>
    <col min="22" max="16384" width="8.85546875" style="64"/>
  </cols>
  <sheetData>
    <row r="1" spans="1:16" s="61" customFormat="1" ht="6.75" customHeight="1" x14ac:dyDescent="0.25">
      <c r="A1" s="1"/>
      <c r="B1" s="2"/>
      <c r="C1" s="2"/>
      <c r="D1" s="2"/>
      <c r="E1" s="2"/>
      <c r="F1" s="2"/>
      <c r="G1" s="2"/>
      <c r="H1" s="1"/>
      <c r="I1" s="1"/>
      <c r="J1" s="3"/>
      <c r="K1" s="3"/>
      <c r="L1" s="3"/>
      <c r="M1" s="1"/>
      <c r="N1" s="1"/>
      <c r="O1" s="1"/>
      <c r="P1" s="1"/>
    </row>
    <row r="2" spans="1:16" s="62" customFormat="1" ht="20.100000000000001" customHeight="1" x14ac:dyDescent="0.25">
      <c r="A2" s="4"/>
      <c r="B2" s="46"/>
      <c r="C2" s="252" t="s">
        <v>117</v>
      </c>
      <c r="D2" s="22"/>
      <c r="E2" s="22"/>
      <c r="F2" s="22"/>
      <c r="G2" s="22"/>
      <c r="H2" s="5"/>
      <c r="I2" s="5"/>
      <c r="J2" s="5"/>
      <c r="K2" s="5"/>
      <c r="L2" s="5"/>
      <c r="M2" s="5"/>
      <c r="N2" s="5"/>
      <c r="O2" s="5"/>
      <c r="P2" s="45"/>
    </row>
    <row r="3" spans="1:16" s="63" customFormat="1" ht="24" customHeight="1" x14ac:dyDescent="0.25">
      <c r="A3" s="210"/>
      <c r="B3" s="211"/>
      <c r="C3" s="253" t="s">
        <v>0</v>
      </c>
      <c r="D3" s="212"/>
      <c r="E3" s="212"/>
      <c r="F3" s="212"/>
      <c r="G3" s="212"/>
      <c r="H3" s="213"/>
      <c r="I3" s="213"/>
      <c r="J3" s="213"/>
      <c r="K3" s="213"/>
      <c r="L3" s="213"/>
      <c r="M3" s="213"/>
      <c r="N3" s="213"/>
      <c r="O3" s="213"/>
      <c r="P3" s="214"/>
    </row>
    <row r="4" spans="1:16" ht="4.9000000000000004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ht="4.9000000000000004" customHeight="1" x14ac:dyDescent="0.25">
      <c r="A5" s="8" t="s">
        <v>77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ht="12.75" customHeight="1" x14ac:dyDescent="0.25">
      <c r="A6" s="8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/>
    </row>
    <row r="7" spans="1:16" ht="12.75" customHeight="1" x14ac:dyDescent="0.25">
      <c r="A7" s="8"/>
      <c r="B7" s="13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15"/>
    </row>
    <row r="8" spans="1:16" ht="9.75" customHeight="1" x14ac:dyDescent="0.25">
      <c r="B8" s="13"/>
      <c r="C8" s="36"/>
      <c r="D8" s="36"/>
      <c r="E8" s="36"/>
      <c r="F8" s="36"/>
      <c r="G8" s="36"/>
      <c r="H8" s="14"/>
      <c r="I8" s="14"/>
      <c r="J8" s="14"/>
      <c r="K8" s="14"/>
      <c r="L8" s="14"/>
      <c r="M8" s="14"/>
      <c r="N8" s="14"/>
      <c r="O8" s="14"/>
      <c r="P8" s="15"/>
    </row>
    <row r="9" spans="1:16" ht="20.25" customHeight="1" x14ac:dyDescent="0.25">
      <c r="B9" s="13"/>
      <c r="C9" s="352">
        <v>2020</v>
      </c>
      <c r="D9" s="353"/>
      <c r="E9" s="59"/>
      <c r="F9" s="352" t="s">
        <v>140</v>
      </c>
      <c r="G9" s="353"/>
      <c r="H9" s="44"/>
      <c r="I9" s="44"/>
      <c r="J9" s="14"/>
      <c r="K9" s="14"/>
      <c r="L9" s="14"/>
      <c r="M9" s="14"/>
      <c r="N9" s="14"/>
      <c r="O9" s="14"/>
      <c r="P9" s="15"/>
    </row>
    <row r="10" spans="1:16" ht="9.9499999999999993" customHeight="1" x14ac:dyDescent="0.25">
      <c r="B10" s="13"/>
      <c r="C10" s="36"/>
      <c r="D10" s="36"/>
      <c r="E10" s="36"/>
      <c r="F10" s="36"/>
      <c r="G10" s="36"/>
      <c r="H10" s="37"/>
      <c r="I10" s="37"/>
      <c r="J10" s="14"/>
      <c r="K10" s="14"/>
      <c r="L10" s="14"/>
      <c r="M10" s="14"/>
      <c r="N10" s="14"/>
      <c r="O10" s="14"/>
      <c r="P10" s="15"/>
    </row>
    <row r="11" spans="1:16" ht="20.100000000000001" customHeight="1" x14ac:dyDescent="0.25">
      <c r="B11" s="13"/>
      <c r="C11" s="54"/>
      <c r="D11" s="55"/>
      <c r="E11" s="53"/>
      <c r="F11" s="54"/>
      <c r="G11" s="55"/>
      <c r="H11" s="36"/>
      <c r="I11" s="36"/>
      <c r="J11" s="14"/>
      <c r="K11" s="14"/>
      <c r="L11" s="14"/>
      <c r="M11" s="14"/>
      <c r="N11" s="14"/>
      <c r="O11" s="14"/>
      <c r="P11" s="15"/>
    </row>
    <row r="12" spans="1:16" ht="20.100000000000001" customHeight="1" x14ac:dyDescent="0.25">
      <c r="B12" s="13"/>
      <c r="C12" s="54"/>
      <c r="D12" s="55"/>
      <c r="E12" s="53"/>
      <c r="F12" s="54"/>
      <c r="G12" s="55"/>
      <c r="H12" s="36"/>
      <c r="I12" s="36"/>
      <c r="J12" s="14"/>
      <c r="K12" s="14"/>
      <c r="L12" s="14"/>
      <c r="M12" s="14"/>
      <c r="N12" s="14"/>
      <c r="O12" s="14"/>
      <c r="P12" s="15"/>
    </row>
    <row r="13" spans="1:16" ht="20.100000000000001" customHeight="1" x14ac:dyDescent="0.25">
      <c r="B13" s="13"/>
      <c r="C13" s="54"/>
      <c r="D13" s="55"/>
      <c r="E13" s="53"/>
      <c r="F13" s="358">
        <f>COUNTA(Settings!$E$7:$E$106)</f>
        <v>16</v>
      </c>
      <c r="G13" s="359"/>
      <c r="H13" s="36"/>
      <c r="I13" s="36"/>
      <c r="J13" s="14"/>
      <c r="K13" s="14"/>
      <c r="L13" s="14"/>
      <c r="M13" s="14"/>
      <c r="N13" s="14"/>
      <c r="O13" s="14"/>
      <c r="P13" s="15"/>
    </row>
    <row r="14" spans="1:16" ht="20.100000000000001" customHeight="1" x14ac:dyDescent="0.25">
      <c r="B14" s="13"/>
      <c r="C14" s="36"/>
      <c r="D14" s="36"/>
      <c r="E14" s="36"/>
      <c r="F14" s="360"/>
      <c r="G14" s="361"/>
      <c r="H14" s="14"/>
      <c r="I14" s="14"/>
      <c r="J14" s="14"/>
      <c r="K14" s="14"/>
      <c r="L14" s="14"/>
      <c r="M14" s="14"/>
      <c r="N14" s="14"/>
      <c r="O14" s="14"/>
      <c r="P14" s="15"/>
    </row>
    <row r="15" spans="1:16" ht="20.100000000000001" customHeight="1" x14ac:dyDescent="0.25">
      <c r="B15" s="13"/>
      <c r="C15" s="357"/>
      <c r="D15" s="357"/>
      <c r="E15" s="41"/>
      <c r="F15" s="362"/>
      <c r="G15" s="363"/>
      <c r="H15" s="14"/>
      <c r="I15" s="75">
        <f>Calculations!C8</f>
        <v>57.142857142857139</v>
      </c>
      <c r="J15" s="76">
        <f>Calculations!D8</f>
        <v>42.857142857142861</v>
      </c>
      <c r="K15" s="14"/>
      <c r="L15" s="14"/>
      <c r="M15" s="14"/>
      <c r="N15" s="14"/>
      <c r="O15" s="14"/>
      <c r="P15" s="15"/>
    </row>
    <row r="16" spans="1:16" ht="6" customHeight="1" x14ac:dyDescent="0.25">
      <c r="B16" s="13"/>
      <c r="C16" s="36"/>
      <c r="D16" s="36"/>
      <c r="E16" s="36"/>
      <c r="F16" s="36"/>
      <c r="G16" s="36"/>
      <c r="H16" s="14"/>
      <c r="I16" s="14"/>
      <c r="J16" s="14"/>
      <c r="K16" s="14"/>
      <c r="L16" s="14"/>
      <c r="M16" s="14"/>
      <c r="N16" s="14"/>
      <c r="O16" s="14"/>
      <c r="P16" s="15"/>
    </row>
    <row r="17" spans="2:16" ht="20.25" customHeight="1" x14ac:dyDescent="0.25">
      <c r="B17" s="13"/>
      <c r="C17" s="354" t="s">
        <v>84</v>
      </c>
      <c r="D17" s="355"/>
      <c r="E17" s="70"/>
      <c r="F17" s="354" t="s">
        <v>158</v>
      </c>
      <c r="G17" s="356"/>
      <c r="H17" s="14"/>
      <c r="I17" s="14"/>
      <c r="J17" s="14"/>
      <c r="K17" s="14"/>
      <c r="L17" s="14"/>
      <c r="M17" s="14"/>
      <c r="N17" s="14"/>
      <c r="O17" s="14"/>
      <c r="P17" s="15"/>
    </row>
    <row r="18" spans="2:16" ht="6.75" customHeight="1" x14ac:dyDescent="0.25">
      <c r="B18" s="13"/>
      <c r="C18" s="65"/>
      <c r="D18" s="65"/>
      <c r="E18" s="17"/>
      <c r="F18" s="67"/>
      <c r="G18" s="67"/>
      <c r="H18" s="14"/>
      <c r="I18" s="14"/>
      <c r="J18" s="14"/>
      <c r="K18" s="14"/>
      <c r="L18" s="14"/>
      <c r="M18" s="14"/>
      <c r="N18" s="14"/>
      <c r="O18" s="14"/>
      <c r="P18" s="15"/>
    </row>
    <row r="19" spans="2:16" ht="20.25" customHeight="1" x14ac:dyDescent="0.25">
      <c r="B19" s="13"/>
      <c r="C19" s="278" t="s">
        <v>156</v>
      </c>
      <c r="D19" s="221"/>
      <c r="E19" s="221"/>
      <c r="F19" s="221"/>
      <c r="G19" s="222"/>
      <c r="H19" s="14"/>
      <c r="I19" s="14"/>
      <c r="J19" s="14"/>
      <c r="K19" s="14"/>
      <c r="L19" s="58"/>
      <c r="M19" s="14"/>
      <c r="N19" s="14"/>
      <c r="O19" s="14"/>
      <c r="P19" s="15"/>
    </row>
    <row r="20" spans="2:16" ht="15" customHeight="1" x14ac:dyDescent="0.25">
      <c r="B20" s="13"/>
      <c r="C20" s="240" t="str">
        <f ca="1">IFERROR(IF(LEN(Calculations!$AQ6)&gt;0,Calculations!$AQ6,""),"")</f>
        <v>Tom Wolf</v>
      </c>
      <c r="D20" s="241"/>
      <c r="E20" s="241"/>
      <c r="F20" s="241"/>
      <c r="G20" s="242"/>
      <c r="H20" s="14"/>
      <c r="I20" s="14"/>
      <c r="J20" s="14"/>
      <c r="K20" s="14"/>
      <c r="L20" s="14"/>
      <c r="M20" s="14"/>
      <c r="N20" s="14"/>
      <c r="O20" s="14"/>
      <c r="P20" s="15"/>
    </row>
    <row r="21" spans="2:16" ht="15" customHeight="1" x14ac:dyDescent="0.25">
      <c r="B21" s="13"/>
      <c r="C21" s="243" t="str">
        <f ca="1">IFERROR(IF(LEN(Calculations!$AQ7)&gt;0,Calculations!$AQ7,""),"")</f>
        <v>Michela Alexis</v>
      </c>
      <c r="D21" s="244"/>
      <c r="E21" s="244"/>
      <c r="F21" s="244"/>
      <c r="G21" s="245"/>
      <c r="H21" s="14"/>
      <c r="I21" s="14"/>
      <c r="J21" s="14"/>
      <c r="K21" s="14"/>
      <c r="L21" s="14"/>
      <c r="M21" s="14"/>
      <c r="N21" s="14"/>
      <c r="O21" s="14"/>
      <c r="P21" s="15"/>
    </row>
    <row r="22" spans="2:16" ht="15" customHeight="1" x14ac:dyDescent="0.25">
      <c r="B22" s="13"/>
      <c r="C22" s="243" t="str">
        <f ca="1">IFERROR(IF(LEN(Calculations!$AQ8)&gt;0,Calculations!$AQ8,""),"")</f>
        <v>Mario Mulhern</v>
      </c>
      <c r="D22" s="246"/>
      <c r="E22" s="246"/>
      <c r="F22" s="246"/>
      <c r="G22" s="247"/>
      <c r="H22" s="14"/>
      <c r="I22" s="14"/>
      <c r="J22" s="14"/>
      <c r="K22" s="14"/>
      <c r="L22" s="14"/>
      <c r="M22" s="14"/>
      <c r="N22" s="14"/>
      <c r="O22" s="14"/>
      <c r="P22" s="15"/>
    </row>
    <row r="23" spans="2:16" ht="15" customHeight="1" x14ac:dyDescent="0.25">
      <c r="B23" s="13"/>
      <c r="C23" s="279" t="str">
        <f ca="1">IFERROR(IF(LEN(Calculations!$AQ9)&gt;0,Calculations!$AQ9,""),"")</f>
        <v>Bob Kumar</v>
      </c>
      <c r="D23" s="246"/>
      <c r="E23" s="246"/>
      <c r="F23" s="246"/>
      <c r="G23" s="247"/>
      <c r="H23" s="14"/>
      <c r="I23" s="14"/>
      <c r="J23" s="14"/>
      <c r="K23" s="14"/>
      <c r="L23" s="14"/>
      <c r="M23" s="14"/>
      <c r="N23" s="14"/>
      <c r="O23" s="14"/>
      <c r="P23" s="15"/>
    </row>
    <row r="24" spans="2:16" ht="15" customHeight="1" x14ac:dyDescent="0.25">
      <c r="B24" s="13"/>
      <c r="C24" s="279" t="str">
        <f ca="1">IFERROR(IF(LEN(Calculations!$AQ10)&gt;0,Calculations!$AQ10,""),"")</f>
        <v>Adrian McDonagh</v>
      </c>
      <c r="D24" s="246"/>
      <c r="E24" s="246"/>
      <c r="F24" s="246"/>
      <c r="G24" s="247"/>
      <c r="H24" s="14"/>
      <c r="I24" s="14"/>
      <c r="J24" s="14"/>
      <c r="K24" s="14"/>
      <c r="L24" s="14"/>
      <c r="M24" s="14"/>
      <c r="N24" s="14"/>
      <c r="O24" s="14"/>
      <c r="P24" s="15"/>
    </row>
    <row r="25" spans="2:16" ht="15" customHeight="1" x14ac:dyDescent="0.25">
      <c r="B25" s="13"/>
      <c r="C25" s="279" t="str">
        <f ca="1">IFERROR(IF(LEN(Calculations!$AQ11)&gt;0,Calculations!$AQ11,""),"")</f>
        <v>Joy Bailey</v>
      </c>
      <c r="D25" s="248"/>
      <c r="E25" s="246"/>
      <c r="F25" s="246"/>
      <c r="G25" s="249"/>
      <c r="H25" s="14"/>
      <c r="I25" s="14"/>
      <c r="J25" s="14"/>
      <c r="K25" s="14"/>
      <c r="L25" s="14"/>
      <c r="M25" s="14"/>
      <c r="N25" s="14"/>
      <c r="O25" s="14"/>
      <c r="P25" s="15"/>
    </row>
    <row r="26" spans="2:16" ht="15" customHeight="1" x14ac:dyDescent="0.25">
      <c r="B26" s="13"/>
      <c r="C26" s="243" t="str">
        <f ca="1">IFERROR(IF(LEN(Calculations!$AQ12)&gt;0,Calculations!$AQ12,""),"")</f>
        <v>Ryan Jordan</v>
      </c>
      <c r="D26" s="246"/>
      <c r="E26" s="246"/>
      <c r="F26" s="246"/>
      <c r="G26" s="247"/>
      <c r="H26" s="14"/>
      <c r="I26" s="14"/>
      <c r="J26" s="14"/>
      <c r="K26" s="14"/>
      <c r="L26" s="14"/>
      <c r="M26" s="14"/>
      <c r="N26" s="14"/>
      <c r="O26" s="14"/>
      <c r="P26" s="15"/>
    </row>
    <row r="27" spans="2:16" ht="15" customHeight="1" x14ac:dyDescent="0.25">
      <c r="B27" s="13"/>
      <c r="C27" s="243" t="str">
        <f ca="1">IFERROR(IF(LEN(Calculations!$AQ13)&gt;0,Calculations!$AQ13,""),"")</f>
        <v>Isabell Fair</v>
      </c>
      <c r="D27" s="246"/>
      <c r="E27" s="246"/>
      <c r="F27" s="246"/>
      <c r="G27" s="247"/>
      <c r="H27" s="14"/>
      <c r="I27" s="14"/>
      <c r="J27" s="14"/>
      <c r="K27" s="14"/>
      <c r="L27" s="14"/>
      <c r="M27" s="14"/>
      <c r="N27" s="14"/>
      <c r="O27" s="14"/>
      <c r="P27" s="15"/>
    </row>
    <row r="28" spans="2:16" ht="15" customHeight="1" x14ac:dyDescent="0.25">
      <c r="B28" s="13"/>
      <c r="C28" s="243" t="str">
        <f ca="1">IFERROR(IF(LEN(Calculations!$AQ14)&gt;0,Calculations!$AQ14,""),"")</f>
        <v>Maxine Hancock</v>
      </c>
      <c r="D28" s="248"/>
      <c r="E28" s="248"/>
      <c r="F28" s="248"/>
      <c r="G28" s="249"/>
      <c r="H28" s="14"/>
      <c r="I28" s="14"/>
      <c r="J28" s="14"/>
      <c r="K28" s="14"/>
      <c r="L28" s="14"/>
      <c r="M28" s="14"/>
      <c r="N28" s="14"/>
      <c r="O28" s="14"/>
      <c r="P28" s="15"/>
    </row>
    <row r="29" spans="2:16" ht="15" customHeight="1" x14ac:dyDescent="0.25">
      <c r="B29" s="13"/>
      <c r="C29" s="243" t="str">
        <f ca="1">IFERROR(IF(LEN(Calculations!$AQ15)&gt;0,Calculations!$AQ15,""),"")</f>
        <v/>
      </c>
      <c r="D29" s="246"/>
      <c r="E29" s="246"/>
      <c r="F29" s="246"/>
      <c r="G29" s="247"/>
      <c r="H29" s="14"/>
      <c r="I29" s="14"/>
      <c r="J29" s="14"/>
      <c r="K29" s="14"/>
      <c r="L29" s="14"/>
      <c r="M29" s="14"/>
      <c r="N29" s="14"/>
      <c r="O29" s="14"/>
      <c r="P29" s="15"/>
    </row>
    <row r="30" spans="2:16" ht="15" customHeight="1" x14ac:dyDescent="0.25">
      <c r="B30" s="13"/>
      <c r="C30" s="243" t="str">
        <f ca="1">IFERROR(IF(LEN(Calculations!$AQ16)&gt;0,Calculations!$AQ16,""),"")</f>
        <v/>
      </c>
      <c r="D30" s="248"/>
      <c r="E30" s="248"/>
      <c r="F30" s="248"/>
      <c r="G30" s="249"/>
      <c r="H30" s="14"/>
      <c r="I30" s="14"/>
      <c r="J30" s="14"/>
      <c r="K30" s="14"/>
      <c r="L30" s="14"/>
      <c r="M30" s="14"/>
      <c r="N30" s="14"/>
      <c r="O30" s="14"/>
      <c r="P30" s="15"/>
    </row>
    <row r="31" spans="2:16" ht="15" customHeight="1" x14ac:dyDescent="0.25">
      <c r="B31" s="13"/>
      <c r="C31" s="243" t="str">
        <f ca="1">IFERROR(IF(LEN(Calculations!$AQ17)&gt;0,Calculations!$AQ17,""),"")</f>
        <v/>
      </c>
      <c r="D31" s="246"/>
      <c r="E31" s="246"/>
      <c r="F31" s="246"/>
      <c r="G31" s="247"/>
      <c r="H31" s="14"/>
      <c r="I31" s="14"/>
      <c r="J31" s="14"/>
      <c r="K31" s="14"/>
      <c r="L31" s="14"/>
      <c r="M31" s="14"/>
      <c r="N31" s="14"/>
      <c r="O31" s="14"/>
      <c r="P31" s="15"/>
    </row>
    <row r="32" spans="2:16" ht="15" customHeight="1" x14ac:dyDescent="0.25">
      <c r="B32" s="13"/>
      <c r="C32" s="243" t="str">
        <f ca="1">IFERROR(IF(LEN(Calculations!$AQ18)&gt;0,Calculations!$AQ18,""),"")</f>
        <v/>
      </c>
      <c r="D32" s="246"/>
      <c r="E32" s="246"/>
      <c r="F32" s="246"/>
      <c r="G32" s="247"/>
      <c r="H32" s="14"/>
      <c r="I32" s="14"/>
      <c r="J32" s="14"/>
      <c r="K32" s="14"/>
      <c r="L32" s="14"/>
      <c r="M32" s="14"/>
      <c r="N32" s="14"/>
      <c r="O32" s="14"/>
      <c r="P32" s="15"/>
    </row>
    <row r="33" spans="1:16" ht="15" customHeight="1" x14ac:dyDescent="0.25">
      <c r="B33" s="13"/>
      <c r="C33" s="270" t="str">
        <f ca="1">IFERROR(IF(LEN(Calculations!$AQ19)&gt;0,Calculations!$AQ19,""),"")</f>
        <v/>
      </c>
      <c r="D33" s="250"/>
      <c r="E33" s="250"/>
      <c r="F33" s="250"/>
      <c r="G33" s="251"/>
      <c r="H33" s="14"/>
      <c r="I33" s="14"/>
      <c r="J33" s="14"/>
      <c r="K33" s="14"/>
      <c r="L33" s="14"/>
      <c r="M33" s="14"/>
      <c r="N33" s="14"/>
      <c r="O33" s="14"/>
      <c r="P33" s="15"/>
    </row>
    <row r="34" spans="1:16" ht="19.5" customHeight="1" x14ac:dyDescent="0.25">
      <c r="B34" s="16"/>
      <c r="C34" s="66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8"/>
    </row>
    <row r="35" spans="1:16" ht="7.15" customHeight="1" x14ac:dyDescent="0.25"/>
    <row r="36" spans="1:16" s="61" customFormat="1" ht="22.9" customHeight="1" x14ac:dyDescent="0.25">
      <c r="A36" s="1"/>
      <c r="B36" s="19"/>
      <c r="C36" s="19"/>
      <c r="D36" s="19"/>
      <c r="E36" s="19"/>
      <c r="F36" s="19"/>
      <c r="G36" s="19"/>
      <c r="H36" s="20"/>
      <c r="I36" s="20"/>
      <c r="J36" s="21"/>
      <c r="K36" s="21"/>
      <c r="L36" s="21"/>
      <c r="M36" s="19"/>
      <c r="N36" s="19"/>
      <c r="O36" s="19"/>
      <c r="P36" s="19"/>
    </row>
  </sheetData>
  <sheetProtection algorithmName="SHA-512" hashValue="DxfosJMlIu1bFLJCDpxnZzCLDUzE59nQ0SGjQWLD9f6EIN7E6XrL83tn6EtBqBNyiV7XpU1Phtkkzhwwo4Vm+Q==" saltValue="oiZl/P0he11MpByYzGwA/Q==" spinCount="100000" sheet="1" objects="1" scenarios="1"/>
  <mergeCells count="6">
    <mergeCell ref="C9:D9"/>
    <mergeCell ref="F9:G9"/>
    <mergeCell ref="C17:D17"/>
    <mergeCell ref="F17:G17"/>
    <mergeCell ref="C15:D15"/>
    <mergeCell ref="F13:G15"/>
  </mergeCells>
  <conditionalFormatting sqref="F9">
    <cfRule type="expression" dxfId="17" priority="2">
      <formula>LEN($F$9)=0</formula>
    </cfRule>
  </conditionalFormatting>
  <conditionalFormatting sqref="C9">
    <cfRule type="expression" dxfId="16" priority="1">
      <formula>LEN($C$9)=0</formula>
    </cfRule>
  </conditionalFormatting>
  <dataValidations count="1">
    <dataValidation type="list" allowBlank="1" showInputMessage="1" showErrorMessage="1" sqref="C17" xr:uid="{D8180695-C66F-43CA-A432-C49D32D6911D}">
      <formula1>"Week 1,Week 2,Week 3,Week 4,Week 5,Week 6"</formula1>
    </dataValidation>
  </dataValidations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7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02CACD4-E28E-4D1D-B40B-99E3BDDD42E6}">
          <x14:formula1>
            <xm:f>Calculations!$AD$11:$AD$22</xm:f>
          </x14:formula1>
          <xm:sqref>F9:G9</xm:sqref>
        </x14:dataValidation>
        <x14:dataValidation type="list" allowBlank="1" showInputMessage="1" showErrorMessage="1" xr:uid="{67CACC94-4A43-4690-BA6C-7084B063B215}">
          <x14:formula1>
            <xm:f>Calculations!$AF$11:$AF$16</xm:f>
          </x14:formula1>
          <xm:sqref>C9</xm:sqref>
        </x14:dataValidation>
        <x14:dataValidation type="list" allowBlank="1" showInputMessage="1" showErrorMessage="1" xr:uid="{528EECC7-581B-4F9A-89F1-E1BA2B034EE0}">
          <x14:formula1>
            <xm:f>OFFSET(Calculations!$G$13,,,Calculations!$H$27+1,1)</xm:f>
          </x14:formula1>
          <xm:sqref>F17:G17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9C73B-5E3F-42DD-A034-B810D13E124E}">
  <sheetPr codeName="Sheet4">
    <pageSetUpPr fitToPage="1"/>
  </sheetPr>
  <dimension ref="A1:J1007"/>
  <sheetViews>
    <sheetView showGridLines="0" showRowColHeaders="0" zoomScaleNormal="100" workbookViewId="0">
      <pane ySplit="5" topLeftCell="A6" activePane="bottomLeft" state="frozen"/>
      <selection pane="bottomLeft" activeCell="A6" sqref="A6"/>
    </sheetView>
  </sheetViews>
  <sheetFormatPr defaultRowHeight="15" outlineLevelRow="1" x14ac:dyDescent="0.25"/>
  <cols>
    <col min="1" max="1" width="3.7109375" style="34" customWidth="1"/>
    <col min="2" max="6" width="21.7109375" style="34" customWidth="1"/>
    <col min="7" max="9" width="15.7109375" style="34" customWidth="1"/>
    <col min="10" max="10" width="21.7109375" style="34" customWidth="1"/>
    <col min="11" max="16384" width="9.140625" style="34"/>
  </cols>
  <sheetData>
    <row r="1" spans="1:10" ht="6.75" customHeight="1" x14ac:dyDescent="0.25">
      <c r="A1" s="1"/>
      <c r="B1" s="1"/>
      <c r="C1" s="2"/>
      <c r="D1" s="2"/>
      <c r="E1" s="2"/>
      <c r="F1" s="3"/>
      <c r="G1" s="3"/>
      <c r="H1" s="3"/>
      <c r="I1" s="3"/>
      <c r="J1" s="1"/>
    </row>
    <row r="2" spans="1:10" s="74" customFormat="1" ht="20.100000000000001" customHeight="1" x14ac:dyDescent="0.3">
      <c r="A2" s="4"/>
      <c r="B2" s="46" t="s">
        <v>117</v>
      </c>
      <c r="C2" s="35"/>
      <c r="D2" s="35"/>
      <c r="E2" s="35"/>
      <c r="F2" s="5"/>
      <c r="G2" s="5"/>
      <c r="H2" s="5"/>
      <c r="I2" s="5"/>
      <c r="J2" s="5"/>
    </row>
    <row r="3" spans="1:10" s="83" customFormat="1" ht="24" customHeight="1" x14ac:dyDescent="0.35">
      <c r="A3" s="79"/>
      <c r="B3" s="80" t="s">
        <v>116</v>
      </c>
      <c r="C3" s="81"/>
      <c r="D3" s="81"/>
      <c r="E3" s="81"/>
      <c r="F3" s="82"/>
      <c r="G3" s="82"/>
      <c r="H3" s="82"/>
      <c r="I3" s="82"/>
      <c r="J3" s="82"/>
    </row>
    <row r="4" spans="1:10" ht="9.9499999999999993" customHeight="1" x14ac:dyDescent="0.25">
      <c r="C4" s="60"/>
      <c r="D4" s="47"/>
      <c r="E4" s="47"/>
    </row>
    <row r="5" spans="1:10" s="42" customFormat="1" ht="28.5" customHeight="1" x14ac:dyDescent="0.25">
      <c r="B5" s="194" t="s">
        <v>25</v>
      </c>
      <c r="C5" s="312" t="s">
        <v>14</v>
      </c>
      <c r="D5" s="271" t="s">
        <v>11</v>
      </c>
      <c r="E5" s="272" t="str">
        <f>IF(LEN(Settings!J16)&gt;0,"Temperature"&amp;" "&amp;"-"&amp;""&amp;Calculations!AE4,"Temperature")</f>
        <v>Temperature -°C</v>
      </c>
      <c r="F5" s="271" t="s">
        <v>10</v>
      </c>
      <c r="G5" s="271" t="s">
        <v>16</v>
      </c>
      <c r="H5" s="273" t="s">
        <v>104</v>
      </c>
      <c r="I5" s="274" t="s">
        <v>23</v>
      </c>
      <c r="J5" s="271" t="s">
        <v>24</v>
      </c>
    </row>
    <row r="6" spans="1:10" x14ac:dyDescent="0.25">
      <c r="B6" s="282">
        <v>43923</v>
      </c>
      <c r="C6" s="313" t="s">
        <v>123</v>
      </c>
      <c r="D6" s="254" t="str">
        <f>IFERROR(IF(IF(LEN($C6)=0," ",INDEX(Settings!$F$7:$F$106,MATCH($C6,Settings!$E$7:$E$106,0),1))=0,"",IF(LEN($C6)=0,"",INDEX(Settings!$F$7:$F$106,MATCH($C6,Settings!$E$7:$E$106,0),1))),"")</f>
        <v>Sales</v>
      </c>
      <c r="E6" s="283">
        <v>36.799999999999997</v>
      </c>
      <c r="F6" s="284" t="str">
        <f>IFERROR(INDEX(Settings!$J$8:$L$11,MATCH($E6,Settings!$J$8:$J$11,1),3),"")</f>
        <v>Low Risk</v>
      </c>
      <c r="G6" s="223" t="s">
        <v>36</v>
      </c>
      <c r="H6" s="223" t="s">
        <v>36</v>
      </c>
      <c r="I6" s="223" t="s">
        <v>37</v>
      </c>
      <c r="J6" s="285"/>
    </row>
    <row r="7" spans="1:10" x14ac:dyDescent="0.25">
      <c r="B7" s="286">
        <v>43923</v>
      </c>
      <c r="C7" s="314" t="s">
        <v>120</v>
      </c>
      <c r="D7" s="255" t="str">
        <f>IFERROR(IF(IF(LEN($C7)=0," ",INDEX(Settings!$F$7:$F$106,MATCH($C7,Settings!$E$7:$E$106,0),1))=0,"",IF(LEN($C7)=0,"",INDEX(Settings!$F$7:$F$106,MATCH($C7,Settings!$E$7:$E$106,0),1))),"")</f>
        <v>Sales</v>
      </c>
      <c r="E7" s="287">
        <v>38.700000000000003</v>
      </c>
      <c r="F7" s="288" t="str">
        <f>IFERROR(INDEX(Settings!$J$8:$L$11,MATCH($E7,Settings!$J$8:$J$11,1),3),"")</f>
        <v>High Risk</v>
      </c>
      <c r="G7" s="224" t="s">
        <v>36</v>
      </c>
      <c r="H7" s="224" t="s">
        <v>36</v>
      </c>
      <c r="I7" s="224" t="s">
        <v>37</v>
      </c>
      <c r="J7" s="289"/>
    </row>
    <row r="8" spans="1:10" x14ac:dyDescent="0.25">
      <c r="B8" s="286">
        <v>43923</v>
      </c>
      <c r="C8" s="314" t="s">
        <v>118</v>
      </c>
      <c r="D8" s="255" t="str">
        <f>IFERROR(IF(IF(LEN($C8)=0," ",INDEX(Settings!$F$7:$F$106,MATCH($C8,Settings!$E$7:$E$106,0),1))=0,"",IF(LEN($C8)=0,"",INDEX(Settings!$F$7:$F$106,MATCH($C8,Settings!$E$7:$E$106,0),1))),"")</f>
        <v>Purchasing</v>
      </c>
      <c r="E8" s="287">
        <v>37.9</v>
      </c>
      <c r="F8" s="288" t="str">
        <f>IFERROR(INDEX(Settings!$J$8:$L$11,MATCH($E8,Settings!$J$8:$J$11,1),3),"")</f>
        <v>Medium Risk</v>
      </c>
      <c r="G8" s="224" t="s">
        <v>36</v>
      </c>
      <c r="H8" s="224" t="s">
        <v>37</v>
      </c>
      <c r="I8" s="224" t="s">
        <v>37</v>
      </c>
      <c r="J8" s="289"/>
    </row>
    <row r="9" spans="1:10" x14ac:dyDescent="0.25">
      <c r="B9" s="286">
        <v>43923</v>
      </c>
      <c r="C9" s="314" t="s">
        <v>119</v>
      </c>
      <c r="D9" s="255" t="str">
        <f>IFERROR(IF(IF(LEN($C9)=0," ",INDEX(Settings!$F$7:$F$106,MATCH($C9,Settings!$E$7:$E$106,0),1))=0,"",IF(LEN($C9)=0,"",INDEX(Settings!$F$7:$F$106,MATCH($C9,Settings!$E$7:$E$106,0),1))),"")</f>
        <v>Manufacturing</v>
      </c>
      <c r="E9" s="287">
        <v>37.1</v>
      </c>
      <c r="F9" s="288" t="str">
        <f>IFERROR(INDEX(Settings!$J$8:$L$11,MATCH($E9,Settings!$J$8:$J$11,1),3),"")</f>
        <v>Low Risk</v>
      </c>
      <c r="G9" s="224" t="s">
        <v>37</v>
      </c>
      <c r="H9" s="224" t="s">
        <v>37</v>
      </c>
      <c r="I9" s="224" t="s">
        <v>37</v>
      </c>
      <c r="J9" s="289"/>
    </row>
    <row r="10" spans="1:10" x14ac:dyDescent="0.25">
      <c r="B10" s="286">
        <v>43923</v>
      </c>
      <c r="C10" s="314" t="s">
        <v>132</v>
      </c>
      <c r="D10" s="255" t="str">
        <f>IFERROR(IF(IF(LEN($C10)=0," ",INDEX(Settings!$F$7:$F$106,MATCH($C10,Settings!$E$7:$E$106,0),1))=0,"",IF(LEN($C10)=0,"",INDEX(Settings!$F$7:$F$106,MATCH($C10,Settings!$E$7:$E$106,0),1))),"")</f>
        <v>Finance</v>
      </c>
      <c r="E10" s="287">
        <v>36.5</v>
      </c>
      <c r="F10" s="288" t="str">
        <f>IFERROR(INDEX(Settings!$J$8:$L$11,MATCH($E10,Settings!$J$8:$J$11,1),3),"")</f>
        <v>Low Risk</v>
      </c>
      <c r="G10" s="224" t="s">
        <v>36</v>
      </c>
      <c r="H10" s="224" t="s">
        <v>37</v>
      </c>
      <c r="I10" s="224" t="s">
        <v>37</v>
      </c>
      <c r="J10" s="289"/>
    </row>
    <row r="11" spans="1:10" x14ac:dyDescent="0.25">
      <c r="B11" s="286">
        <v>43923</v>
      </c>
      <c r="C11" s="314" t="s">
        <v>128</v>
      </c>
      <c r="D11" s="255" t="str">
        <f>IFERROR(IF(IF(LEN($C11)=0," ",INDEX(Settings!$F$7:$F$106,MATCH($C11,Settings!$E$7:$E$106,0),1))=0,"",IF(LEN($C11)=0,"",INDEX(Settings!$F$7:$F$106,MATCH($C11,Settings!$E$7:$E$106,0),1))),"")</f>
        <v>Logistic</v>
      </c>
      <c r="E11" s="287">
        <v>37.799999999999997</v>
      </c>
      <c r="F11" s="288" t="str">
        <f>IFERROR(INDEX(Settings!$J$8:$L$11,MATCH($E11,Settings!$J$8:$J$11,1),3),"")</f>
        <v>Medium Risk</v>
      </c>
      <c r="G11" s="224" t="s">
        <v>36</v>
      </c>
      <c r="H11" s="224" t="s">
        <v>36</v>
      </c>
      <c r="I11" s="224" t="s">
        <v>37</v>
      </c>
      <c r="J11" s="289"/>
    </row>
    <row r="12" spans="1:10" x14ac:dyDescent="0.25">
      <c r="B12" s="286">
        <v>43965</v>
      </c>
      <c r="C12" s="314" t="s">
        <v>129</v>
      </c>
      <c r="D12" s="255" t="str">
        <f>IFERROR(IF(IF(LEN($C12)=0," ",INDEX(Settings!$F$7:$F$106,MATCH($C12,Settings!$E$7:$E$106,0),1))=0,"",IF(LEN($C12)=0,"",INDEX(Settings!$F$7:$F$106,MATCH($C12,Settings!$E$7:$E$106,0),1))),"")</f>
        <v>Purchasing</v>
      </c>
      <c r="E12" s="287">
        <v>38.299999999999997</v>
      </c>
      <c r="F12" s="288" t="str">
        <f>IFERROR(INDEX(Settings!$J$8:$L$11,MATCH($E12,Settings!$J$8:$J$11,1),3),"")</f>
        <v>Medium Risk</v>
      </c>
      <c r="G12" s="224" t="s">
        <v>36</v>
      </c>
      <c r="H12" s="224" t="s">
        <v>37</v>
      </c>
      <c r="I12" s="224" t="s">
        <v>37</v>
      </c>
      <c r="J12" s="289"/>
    </row>
    <row r="13" spans="1:10" x14ac:dyDescent="0.25">
      <c r="B13" s="286">
        <v>43965</v>
      </c>
      <c r="C13" s="314" t="s">
        <v>119</v>
      </c>
      <c r="D13" s="255" t="str">
        <f>IFERROR(IF(IF(LEN($C13)=0," ",INDEX(Settings!$F$7:$F$106,MATCH($C13,Settings!$E$7:$E$106,0),1))=0,"",IF(LEN($C13)=0,"",INDEX(Settings!$F$7:$F$106,MATCH($C13,Settings!$E$7:$E$106,0),1))),"")</f>
        <v>Manufacturing</v>
      </c>
      <c r="E13" s="287">
        <v>39</v>
      </c>
      <c r="F13" s="288" t="str">
        <f>IFERROR(INDEX(Settings!$J$8:$L$11,MATCH($E13,Settings!$J$8:$J$11,1),3),"")</f>
        <v>High Risk</v>
      </c>
      <c r="G13" s="224" t="s">
        <v>36</v>
      </c>
      <c r="H13" s="224" t="s">
        <v>37</v>
      </c>
      <c r="I13" s="224" t="s">
        <v>37</v>
      </c>
      <c r="J13" s="289"/>
    </row>
    <row r="14" spans="1:10" x14ac:dyDescent="0.25">
      <c r="B14" s="286">
        <v>43990</v>
      </c>
      <c r="C14" s="314" t="s">
        <v>127</v>
      </c>
      <c r="D14" s="255" t="str">
        <f>IFERROR(IF(IF(LEN($C14)=0," ",INDEX(Settings!$F$7:$F$106,MATCH($C14,Settings!$E$7:$E$106,0),1))=0,"",IF(LEN($C14)=0,"",INDEX(Settings!$F$7:$F$106,MATCH($C14,Settings!$E$7:$E$106,0),1))),"")</f>
        <v>IT</v>
      </c>
      <c r="E14" s="287">
        <v>39.799999999999997</v>
      </c>
      <c r="F14" s="288" t="str">
        <f>IFERROR(INDEX(Settings!$J$8:$L$11,MATCH($E14,Settings!$J$8:$J$11,1),3),"")</f>
        <v>Very High Risk</v>
      </c>
      <c r="G14" s="224" t="s">
        <v>37</v>
      </c>
      <c r="H14" s="224" t="s">
        <v>36</v>
      </c>
      <c r="I14" s="224" t="s">
        <v>36</v>
      </c>
      <c r="J14" s="289"/>
    </row>
    <row r="15" spans="1:10" x14ac:dyDescent="0.25">
      <c r="B15" s="286">
        <v>43990</v>
      </c>
      <c r="C15" s="314" t="s">
        <v>131</v>
      </c>
      <c r="D15" s="255" t="str">
        <f>IFERROR(IF(IF(LEN($C15)=0," ",INDEX(Settings!$F$7:$F$106,MATCH($C15,Settings!$E$7:$E$106,0),1))=0,"",IF(LEN($C15)=0,"",INDEX(Settings!$F$7:$F$106,MATCH($C15,Settings!$E$7:$E$106,0),1))),"")</f>
        <v>Supply Chain</v>
      </c>
      <c r="E15" s="287">
        <v>37.1</v>
      </c>
      <c r="F15" s="288" t="str">
        <f>IFERROR(INDEX(Settings!$J$8:$L$11,MATCH($E15,Settings!$J$8:$J$11,1),3),"")</f>
        <v>Low Risk</v>
      </c>
      <c r="G15" s="224" t="s">
        <v>36</v>
      </c>
      <c r="H15" s="224" t="s">
        <v>37</v>
      </c>
      <c r="I15" s="224" t="s">
        <v>37</v>
      </c>
      <c r="J15" s="289"/>
    </row>
    <row r="16" spans="1:10" x14ac:dyDescent="0.25">
      <c r="B16" s="286">
        <v>43990</v>
      </c>
      <c r="C16" s="314" t="s">
        <v>129</v>
      </c>
      <c r="D16" s="255" t="str">
        <f>IFERROR(IF(IF(LEN($C16)=0," ",INDEX(Settings!$F$7:$F$106,MATCH($C16,Settings!$E$7:$E$106,0),1))=0,"",IF(LEN($C16)=0,"",INDEX(Settings!$F$7:$F$106,MATCH($C16,Settings!$E$7:$E$106,0),1))),"")</f>
        <v>Purchasing</v>
      </c>
      <c r="E16" s="287">
        <v>37.5</v>
      </c>
      <c r="F16" s="288" t="str">
        <f>IFERROR(INDEX(Settings!$J$8:$L$11,MATCH($E16,Settings!$J$8:$J$11,1),3),"")</f>
        <v>Medium Risk</v>
      </c>
      <c r="G16" s="224" t="s">
        <v>36</v>
      </c>
      <c r="H16" s="224" t="s">
        <v>37</v>
      </c>
      <c r="I16" s="224" t="s">
        <v>37</v>
      </c>
      <c r="J16" s="289"/>
    </row>
    <row r="17" spans="2:10" x14ac:dyDescent="0.25">
      <c r="B17" s="286">
        <v>43999</v>
      </c>
      <c r="C17" s="314" t="s">
        <v>121</v>
      </c>
      <c r="D17" s="255" t="str">
        <f>IFERROR(IF(IF(LEN($C17)=0," ",INDEX(Settings!$F$7:$F$106,MATCH($C17,Settings!$E$7:$E$106,0),1))=0,"",IF(LEN($C17)=0,"",INDEX(Settings!$F$7:$F$106,MATCH($C17,Settings!$E$7:$E$106,0),1))),"")</f>
        <v>Manufacturing</v>
      </c>
      <c r="E17" s="287">
        <v>37.9</v>
      </c>
      <c r="F17" s="288" t="str">
        <f>IFERROR(INDEX(Settings!$J$8:$L$11,MATCH($E17,Settings!$J$8:$J$11,1),3),"")</f>
        <v>Medium Risk</v>
      </c>
      <c r="G17" s="224" t="s">
        <v>37</v>
      </c>
      <c r="H17" s="224" t="s">
        <v>37</v>
      </c>
      <c r="I17" s="224" t="s">
        <v>37</v>
      </c>
      <c r="J17" s="289"/>
    </row>
    <row r="18" spans="2:10" x14ac:dyDescent="0.25">
      <c r="B18" s="286">
        <v>43999</v>
      </c>
      <c r="C18" s="314" t="s">
        <v>122</v>
      </c>
      <c r="D18" s="255" t="str">
        <f>IFERROR(IF(IF(LEN($C18)=0," ",INDEX(Settings!$F$7:$F$106,MATCH($C18,Settings!$E$7:$E$106,0),1))=0,"",IF(LEN($C18)=0,"",INDEX(Settings!$F$7:$F$106,MATCH($C18,Settings!$E$7:$E$106,0),1))),"")</f>
        <v>Human Resources</v>
      </c>
      <c r="E18" s="287">
        <v>37.9</v>
      </c>
      <c r="F18" s="288" t="str">
        <f>IFERROR(INDEX(Settings!$J$8:$L$11,MATCH($E18,Settings!$J$8:$J$11,1),3),"")</f>
        <v>Medium Risk</v>
      </c>
      <c r="G18" s="224" t="s">
        <v>37</v>
      </c>
      <c r="H18" s="224" t="s">
        <v>37</v>
      </c>
      <c r="I18" s="224" t="s">
        <v>36</v>
      </c>
      <c r="J18" s="289"/>
    </row>
    <row r="19" spans="2:10" x14ac:dyDescent="0.25">
      <c r="B19" s="286">
        <v>43999</v>
      </c>
      <c r="C19" s="314" t="s">
        <v>132</v>
      </c>
      <c r="D19" s="255" t="str">
        <f>IFERROR(IF(IF(LEN($C19)=0," ",INDEX(Settings!$F$7:$F$106,MATCH($C19,Settings!$E$7:$E$106,0),1))=0,"",IF(LEN($C19)=0,"",INDEX(Settings!$F$7:$F$106,MATCH($C19,Settings!$E$7:$E$106,0),1))),"")</f>
        <v>Finance</v>
      </c>
      <c r="E19" s="287">
        <v>36.799999999999997</v>
      </c>
      <c r="F19" s="288" t="str">
        <f>IFERROR(INDEX(Settings!$J$8:$L$11,MATCH($E19,Settings!$J$8:$J$11,1),3),"")</f>
        <v>Low Risk</v>
      </c>
      <c r="G19" s="224" t="s">
        <v>36</v>
      </c>
      <c r="H19" s="224" t="s">
        <v>37</v>
      </c>
      <c r="I19" s="224" t="s">
        <v>37</v>
      </c>
      <c r="J19" s="289"/>
    </row>
    <row r="20" spans="2:10" x14ac:dyDescent="0.25">
      <c r="B20" s="286">
        <v>44007</v>
      </c>
      <c r="C20" s="314" t="s">
        <v>130</v>
      </c>
      <c r="D20" s="255" t="str">
        <f>IFERROR(IF(IF(LEN($C20)=0," ",INDEX(Settings!$F$7:$F$106,MATCH($C20,Settings!$E$7:$E$106,0),1))=0,"",IF(LEN($C20)=0,"",INDEX(Settings!$F$7:$F$106,MATCH($C20,Settings!$E$7:$E$106,0),1))),"")</f>
        <v>Human Resources</v>
      </c>
      <c r="E20" s="287">
        <v>36.5</v>
      </c>
      <c r="F20" s="288" t="str">
        <f>IFERROR(INDEX(Settings!$J$8:$L$11,MATCH($E20,Settings!$J$8:$J$11,1),3),"")</f>
        <v>Low Risk</v>
      </c>
      <c r="G20" s="224" t="s">
        <v>36</v>
      </c>
      <c r="H20" s="224" t="s">
        <v>37</v>
      </c>
      <c r="I20" s="224" t="s">
        <v>37</v>
      </c>
      <c r="J20" s="289"/>
    </row>
    <row r="21" spans="2:10" x14ac:dyDescent="0.25">
      <c r="B21" s="286">
        <v>44022</v>
      </c>
      <c r="C21" s="314" t="s">
        <v>155</v>
      </c>
      <c r="D21" s="255" t="str">
        <f>IFERROR(IF(IF(LEN($C21)=0," ",INDEX(Settings!$F$7:$F$106,MATCH($C21,Settings!$E$7:$E$106,0),1))=0,"",IF(LEN($C21)=0,"",INDEX(Settings!$F$7:$F$106,MATCH($C21,Settings!$E$7:$E$106,0),1))),"")</f>
        <v>IT</v>
      </c>
      <c r="E21" s="287">
        <v>37</v>
      </c>
      <c r="F21" s="288" t="str">
        <f>IFERROR(INDEX(Settings!$J$8:$L$11,MATCH($E21,Settings!$J$8:$J$11,1),3),"")</f>
        <v>Low Risk</v>
      </c>
      <c r="G21" s="224" t="s">
        <v>37</v>
      </c>
      <c r="H21" s="224" t="s">
        <v>36</v>
      </c>
      <c r="I21" s="224" t="s">
        <v>36</v>
      </c>
      <c r="J21" s="289"/>
    </row>
    <row r="22" spans="2:10" x14ac:dyDescent="0.25">
      <c r="B22" s="286">
        <v>44022</v>
      </c>
      <c r="C22" s="314" t="s">
        <v>124</v>
      </c>
      <c r="D22" s="255" t="str">
        <f>IFERROR(IF(IF(LEN($C22)=0," ",INDEX(Settings!$F$7:$F$106,MATCH($C22,Settings!$E$7:$E$106,0),1))=0,"",IF(LEN($C22)=0,"",INDEX(Settings!$F$7:$F$106,MATCH($C22,Settings!$E$7:$E$106,0),1))),"")</f>
        <v>IT</v>
      </c>
      <c r="E22" s="287">
        <v>38</v>
      </c>
      <c r="F22" s="288" t="str">
        <f>IFERROR(INDEX(Settings!$J$8:$L$11,MATCH($E22,Settings!$J$8:$J$11,1),3),"")</f>
        <v>Medium Risk</v>
      </c>
      <c r="G22" s="224" t="s">
        <v>37</v>
      </c>
      <c r="H22" s="224" t="s">
        <v>37</v>
      </c>
      <c r="I22" s="224" t="s">
        <v>37</v>
      </c>
      <c r="J22" s="289"/>
    </row>
    <row r="23" spans="2:10" x14ac:dyDescent="0.25">
      <c r="B23" s="286">
        <v>44022</v>
      </c>
      <c r="C23" s="314" t="s">
        <v>127</v>
      </c>
      <c r="D23" s="255" t="str">
        <f>IFERROR(IF(IF(LEN($C23)=0," ",INDEX(Settings!$F$7:$F$106,MATCH($C23,Settings!$E$7:$E$106,0),1))=0,"",IF(LEN($C23)=0,"",INDEX(Settings!$F$7:$F$106,MATCH($C23,Settings!$E$7:$E$106,0),1))),"")</f>
        <v>IT</v>
      </c>
      <c r="E23" s="287">
        <v>39</v>
      </c>
      <c r="F23" s="288" t="str">
        <f>IFERROR(INDEX(Settings!$J$8:$L$11,MATCH($E23,Settings!$J$8:$J$11,1),3),"")</f>
        <v>High Risk</v>
      </c>
      <c r="G23" s="224" t="s">
        <v>36</v>
      </c>
      <c r="H23" s="224" t="s">
        <v>36</v>
      </c>
      <c r="I23" s="224" t="s">
        <v>37</v>
      </c>
      <c r="J23" s="289"/>
    </row>
    <row r="24" spans="2:10" x14ac:dyDescent="0.25">
      <c r="B24" s="286"/>
      <c r="C24" s="314"/>
      <c r="D24" s="255" t="str">
        <f>IFERROR(IF(IF(LEN($C24)=0," ",INDEX(Settings!$F$7:$F$106,MATCH($C24,Settings!$E$7:$E$106,0),1))=0,"",IF(LEN($C24)=0,"",INDEX(Settings!$F$7:$F$106,MATCH($C24,Settings!$E$7:$E$106,0),1))),"")</f>
        <v/>
      </c>
      <c r="E24" s="287"/>
      <c r="F24" s="288" t="str">
        <f>IFERROR(INDEX(Settings!$J$8:$L$11,MATCH($E24,Settings!$J$8:$J$11,1),3),"")</f>
        <v/>
      </c>
      <c r="G24" s="224"/>
      <c r="H24" s="224"/>
      <c r="I24" s="224"/>
      <c r="J24" s="289"/>
    </row>
    <row r="25" spans="2:10" x14ac:dyDescent="0.25">
      <c r="B25" s="286"/>
      <c r="C25" s="314"/>
      <c r="D25" s="255" t="str">
        <f>IFERROR(IF(IF(LEN($C25)=0," ",INDEX(Settings!$F$7:$F$106,MATCH($C25,Settings!$E$7:$E$106,0),1))=0,"",IF(LEN($C25)=0,"",INDEX(Settings!$F$7:$F$106,MATCH($C25,Settings!$E$7:$E$106,0),1))),"")</f>
        <v/>
      </c>
      <c r="E25" s="287"/>
      <c r="F25" s="288" t="str">
        <f>IFERROR(INDEX(Settings!$J$8:$L$11,MATCH($E25,Settings!$J$8:$J$11,1),3),"")</f>
        <v/>
      </c>
      <c r="G25" s="224"/>
      <c r="H25" s="224"/>
      <c r="I25" s="224"/>
      <c r="J25" s="289"/>
    </row>
    <row r="26" spans="2:10" x14ac:dyDescent="0.25">
      <c r="B26" s="286"/>
      <c r="C26" s="314"/>
      <c r="D26" s="255" t="str">
        <f>IFERROR(IF(IF(LEN($C26)=0," ",INDEX(Settings!$F$7:$F$106,MATCH($C26,Settings!$E$7:$E$106,0),1))=0,"",IF(LEN($C26)=0,"",INDEX(Settings!$F$7:$F$106,MATCH($C26,Settings!$E$7:$E$106,0),1))),"")</f>
        <v/>
      </c>
      <c r="E26" s="287"/>
      <c r="F26" s="288" t="str">
        <f>IFERROR(INDEX(Settings!$J$8:$L$11,MATCH($E26,Settings!$J$8:$J$11,1),3),"")</f>
        <v/>
      </c>
      <c r="G26" s="224"/>
      <c r="H26" s="224"/>
      <c r="I26" s="224"/>
      <c r="J26" s="289"/>
    </row>
    <row r="27" spans="2:10" x14ac:dyDescent="0.25">
      <c r="B27" s="286"/>
      <c r="C27" s="314"/>
      <c r="D27" s="255" t="str">
        <f>IFERROR(IF(IF(LEN($C27)=0," ",INDEX(Settings!$F$7:$F$106,MATCH($C27,Settings!$E$7:$E$106,0),1))=0,"",IF(LEN($C27)=0,"",INDEX(Settings!$F$7:$F$106,MATCH($C27,Settings!$E$7:$E$106,0),1))),"")</f>
        <v/>
      </c>
      <c r="E27" s="287"/>
      <c r="F27" s="288" t="str">
        <f>IFERROR(INDEX(Settings!$J$8:$L$11,MATCH($E27,Settings!$J$8:$J$11,1),3),"")</f>
        <v/>
      </c>
      <c r="G27" s="224"/>
      <c r="H27" s="224"/>
      <c r="I27" s="224"/>
      <c r="J27" s="289"/>
    </row>
    <row r="28" spans="2:10" x14ac:dyDescent="0.25">
      <c r="B28" s="286"/>
      <c r="C28" s="314"/>
      <c r="D28" s="255" t="str">
        <f>IFERROR(IF(IF(LEN($C28)=0," ",INDEX(Settings!$F$7:$F$106,MATCH($C28,Settings!$E$7:$E$106,0),1))=0,"",IF(LEN($C28)=0,"",INDEX(Settings!$F$7:$F$106,MATCH($C28,Settings!$E$7:$E$106,0),1))),"")</f>
        <v/>
      </c>
      <c r="E28" s="287"/>
      <c r="F28" s="288" t="str">
        <f>IFERROR(INDEX(Settings!$J$8:$L$11,MATCH($E28,Settings!$J$8:$J$11,1),3),"")</f>
        <v/>
      </c>
      <c r="G28" s="224"/>
      <c r="H28" s="224"/>
      <c r="I28" s="224"/>
      <c r="J28" s="289"/>
    </row>
    <row r="29" spans="2:10" x14ac:dyDescent="0.25">
      <c r="B29" s="286"/>
      <c r="C29" s="314"/>
      <c r="D29" s="255" t="str">
        <f>IFERROR(IF(IF(LEN($C29)=0," ",INDEX(Settings!$F$7:$F$106,MATCH($C29,Settings!$E$7:$E$106,0),1))=0,"",IF(LEN($C29)=0,"",INDEX(Settings!$F$7:$F$106,MATCH($C29,Settings!$E$7:$E$106,0),1))),"")</f>
        <v/>
      </c>
      <c r="E29" s="287"/>
      <c r="F29" s="288" t="str">
        <f>IFERROR(INDEX(Settings!$J$8:$L$11,MATCH($E29,Settings!$J$8:$J$11,1),3),"")</f>
        <v/>
      </c>
      <c r="G29" s="224"/>
      <c r="H29" s="224"/>
      <c r="I29" s="224"/>
      <c r="J29" s="289"/>
    </row>
    <row r="30" spans="2:10" x14ac:dyDescent="0.25">
      <c r="B30" s="286"/>
      <c r="C30" s="314"/>
      <c r="D30" s="255" t="str">
        <f>IFERROR(IF(IF(LEN($C30)=0," ",INDEX(Settings!$F$7:$F$106,MATCH($C30,Settings!$E$7:$E$106,0),1))=0,"",IF(LEN($C30)=0,"",INDEX(Settings!$F$7:$F$106,MATCH($C30,Settings!$E$7:$E$106,0),1))),"")</f>
        <v/>
      </c>
      <c r="E30" s="287"/>
      <c r="F30" s="288" t="str">
        <f>IFERROR(INDEX(Settings!$J$8:$L$11,MATCH($E30,Settings!$J$8:$J$11,1),3),"")</f>
        <v/>
      </c>
      <c r="G30" s="224"/>
      <c r="H30" s="224"/>
      <c r="I30" s="224"/>
      <c r="J30" s="289"/>
    </row>
    <row r="31" spans="2:10" x14ac:dyDescent="0.25">
      <c r="B31" s="286"/>
      <c r="C31" s="314"/>
      <c r="D31" s="255" t="str">
        <f>IFERROR(IF(IF(LEN($C31)=0," ",INDEX(Settings!$F$7:$F$106,MATCH($C31,Settings!$E$7:$E$106,0),1))=0,"",IF(LEN($C31)=0,"",INDEX(Settings!$F$7:$F$106,MATCH($C31,Settings!$E$7:$E$106,0),1))),"")</f>
        <v/>
      </c>
      <c r="E31" s="287"/>
      <c r="F31" s="288" t="str">
        <f>IFERROR(INDEX(Settings!$J$8:$L$11,MATCH($E31,Settings!$J$8:$J$11,1),3),"")</f>
        <v/>
      </c>
      <c r="G31" s="224"/>
      <c r="H31" s="224"/>
      <c r="I31" s="224"/>
      <c r="J31" s="289"/>
    </row>
    <row r="32" spans="2:10" x14ac:dyDescent="0.25">
      <c r="B32" s="286"/>
      <c r="C32" s="314"/>
      <c r="D32" s="255" t="str">
        <f>IFERROR(IF(IF(LEN($C32)=0," ",INDEX(Settings!$F$7:$F$106,MATCH($C32,Settings!$E$7:$E$106,0),1))=0,"",IF(LEN($C32)=0,"",INDEX(Settings!$F$7:$F$106,MATCH($C32,Settings!$E$7:$E$106,0),1))),"")</f>
        <v/>
      </c>
      <c r="E32" s="287"/>
      <c r="F32" s="288" t="str">
        <f>IFERROR(INDEX(Settings!$J$8:$L$11,MATCH($E32,Settings!$J$8:$J$11,1),3),"")</f>
        <v/>
      </c>
      <c r="G32" s="224"/>
      <c r="H32" s="224"/>
      <c r="I32" s="224"/>
      <c r="J32" s="289"/>
    </row>
    <row r="33" spans="2:10" hidden="1" outlineLevel="1" x14ac:dyDescent="0.25">
      <c r="B33" s="286"/>
      <c r="C33" s="314"/>
      <c r="D33" s="255" t="str">
        <f>IFERROR(IF(IF(LEN($C33)=0," ",INDEX(Settings!$F$7:$F$106,MATCH($C33,Settings!$E$7:$E$106,0),1))=0,"",IF(LEN($C33)=0,"",INDEX(Settings!$F$7:$F$106,MATCH($C33,Settings!$E$7:$E$106,0),1))),"")</f>
        <v/>
      </c>
      <c r="E33" s="287"/>
      <c r="F33" s="288" t="str">
        <f>IFERROR(INDEX(Settings!$J$8:$L$11,MATCH($E33,Settings!$J$8:$J$11,1),3),"")</f>
        <v/>
      </c>
      <c r="G33" s="224"/>
      <c r="H33" s="224"/>
      <c r="I33" s="224"/>
      <c r="J33" s="289"/>
    </row>
    <row r="34" spans="2:10" hidden="1" outlineLevel="1" x14ac:dyDescent="0.25">
      <c r="B34" s="286"/>
      <c r="C34" s="314"/>
      <c r="D34" s="255" t="str">
        <f>IFERROR(IF(IF(LEN($C34)=0," ",INDEX(Settings!$F$7:$F$106,MATCH($C34,Settings!$E$7:$E$106,0),1))=0,"",IF(LEN($C34)=0,"",INDEX(Settings!$F$7:$F$106,MATCH($C34,Settings!$E$7:$E$106,0),1))),"")</f>
        <v/>
      </c>
      <c r="E34" s="287"/>
      <c r="F34" s="288" t="str">
        <f>IFERROR(INDEX(Settings!$J$8:$L$11,MATCH($E34,Settings!$J$8:$J$11,1),3),"")</f>
        <v/>
      </c>
      <c r="G34" s="224"/>
      <c r="H34" s="224"/>
      <c r="I34" s="224"/>
      <c r="J34" s="289"/>
    </row>
    <row r="35" spans="2:10" hidden="1" outlineLevel="1" x14ac:dyDescent="0.25">
      <c r="B35" s="286"/>
      <c r="C35" s="314"/>
      <c r="D35" s="255" t="str">
        <f>IFERROR(IF(IF(LEN($C35)=0," ",INDEX(Settings!$F$7:$F$106,MATCH($C35,Settings!$E$7:$E$106,0),1))=0,"",IF(LEN($C35)=0,"",INDEX(Settings!$F$7:$F$106,MATCH($C35,Settings!$E$7:$E$106,0),1))),"")</f>
        <v/>
      </c>
      <c r="E35" s="287"/>
      <c r="F35" s="288" t="str">
        <f>IFERROR(INDEX(Settings!$J$8:$L$11,MATCH($E35,Settings!$J$8:$J$11,1),3),"")</f>
        <v/>
      </c>
      <c r="G35" s="224"/>
      <c r="H35" s="224"/>
      <c r="I35" s="224"/>
      <c r="J35" s="289"/>
    </row>
    <row r="36" spans="2:10" hidden="1" outlineLevel="1" x14ac:dyDescent="0.25">
      <c r="B36" s="286"/>
      <c r="C36" s="314"/>
      <c r="D36" s="255" t="str">
        <f>IFERROR(IF(IF(LEN($C36)=0," ",INDEX(Settings!$F$7:$F$106,MATCH($C36,Settings!$E$7:$E$106,0),1))=0,"",IF(LEN($C36)=0,"",INDEX(Settings!$F$7:$F$106,MATCH($C36,Settings!$E$7:$E$106,0),1))),"")</f>
        <v/>
      </c>
      <c r="E36" s="287"/>
      <c r="F36" s="288" t="str">
        <f>IFERROR(INDEX(Settings!$J$8:$L$11,MATCH($E36,Settings!$J$8:$J$11,1),3),"")</f>
        <v/>
      </c>
      <c r="G36" s="224"/>
      <c r="H36" s="224"/>
      <c r="I36" s="224"/>
      <c r="J36" s="289"/>
    </row>
    <row r="37" spans="2:10" hidden="1" outlineLevel="1" x14ac:dyDescent="0.25">
      <c r="B37" s="286"/>
      <c r="C37" s="314"/>
      <c r="D37" s="255" t="str">
        <f>IFERROR(IF(IF(LEN($C37)=0," ",INDEX(Settings!$F$7:$F$106,MATCH($C37,Settings!$E$7:$E$106,0),1))=0,"",IF(LEN($C37)=0,"",INDEX(Settings!$F$7:$F$106,MATCH($C37,Settings!$E$7:$E$106,0),1))),"")</f>
        <v/>
      </c>
      <c r="E37" s="287"/>
      <c r="F37" s="288" t="str">
        <f>IFERROR(INDEX(Settings!$J$8:$L$11,MATCH($E37,Settings!$J$8:$J$11,1),3),"")</f>
        <v/>
      </c>
      <c r="G37" s="224"/>
      <c r="H37" s="224"/>
      <c r="I37" s="224"/>
      <c r="J37" s="289"/>
    </row>
    <row r="38" spans="2:10" hidden="1" outlineLevel="1" x14ac:dyDescent="0.25">
      <c r="B38" s="286"/>
      <c r="C38" s="314"/>
      <c r="D38" s="255" t="str">
        <f>IFERROR(IF(IF(LEN($C38)=0," ",INDEX(Settings!$F$7:$F$106,MATCH($C38,Settings!$E$7:$E$106,0),1))=0,"",IF(LEN($C38)=0,"",INDEX(Settings!$F$7:$F$106,MATCH($C38,Settings!$E$7:$E$106,0),1))),"")</f>
        <v/>
      </c>
      <c r="E38" s="287"/>
      <c r="F38" s="288" t="str">
        <f>IFERROR(INDEX(Settings!$J$8:$L$11,MATCH($E38,Settings!$J$8:$J$11,1),3),"")</f>
        <v/>
      </c>
      <c r="G38" s="224"/>
      <c r="H38" s="224"/>
      <c r="I38" s="224"/>
      <c r="J38" s="289"/>
    </row>
    <row r="39" spans="2:10" hidden="1" outlineLevel="1" x14ac:dyDescent="0.25">
      <c r="B39" s="286"/>
      <c r="C39" s="314"/>
      <c r="D39" s="255" t="str">
        <f>IFERROR(IF(IF(LEN($C39)=0," ",INDEX(Settings!$F$7:$F$106,MATCH($C39,Settings!$E$7:$E$106,0),1))=0,"",IF(LEN($C39)=0,"",INDEX(Settings!$F$7:$F$106,MATCH($C39,Settings!$E$7:$E$106,0),1))),"")</f>
        <v/>
      </c>
      <c r="E39" s="287"/>
      <c r="F39" s="288" t="str">
        <f>IFERROR(INDEX(Settings!$J$8:$L$11,MATCH($E39,Settings!$J$8:$J$11,1),3),"")</f>
        <v/>
      </c>
      <c r="G39" s="224"/>
      <c r="H39" s="224"/>
      <c r="I39" s="224"/>
      <c r="J39" s="289"/>
    </row>
    <row r="40" spans="2:10" hidden="1" outlineLevel="1" x14ac:dyDescent="0.25">
      <c r="B40" s="286"/>
      <c r="C40" s="314"/>
      <c r="D40" s="255" t="str">
        <f>IFERROR(IF(IF(LEN($C40)=0," ",INDEX(Settings!$F$7:$F$106,MATCH($C40,Settings!$E$7:$E$106,0),1))=0,"",IF(LEN($C40)=0,"",INDEX(Settings!$F$7:$F$106,MATCH($C40,Settings!$E$7:$E$106,0),1))),"")</f>
        <v/>
      </c>
      <c r="E40" s="287"/>
      <c r="F40" s="288" t="str">
        <f>IFERROR(INDEX(Settings!$J$8:$L$11,MATCH($E40,Settings!$J$8:$J$11,1),3),"")</f>
        <v/>
      </c>
      <c r="G40" s="224"/>
      <c r="H40" s="224"/>
      <c r="I40" s="224"/>
      <c r="J40" s="289"/>
    </row>
    <row r="41" spans="2:10" hidden="1" outlineLevel="1" x14ac:dyDescent="0.25">
      <c r="B41" s="286"/>
      <c r="C41" s="314"/>
      <c r="D41" s="255" t="str">
        <f>IFERROR(IF(IF(LEN($C41)=0," ",INDEX(Settings!$F$7:$F$106,MATCH($C41,Settings!$E$7:$E$106,0),1))=0,"",IF(LEN($C41)=0,"",INDEX(Settings!$F$7:$F$106,MATCH($C41,Settings!$E$7:$E$106,0),1))),"")</f>
        <v/>
      </c>
      <c r="E41" s="287"/>
      <c r="F41" s="288" t="str">
        <f>IFERROR(INDEX(Settings!$J$8:$L$11,MATCH($E41,Settings!$J$8:$J$11,1),3),"")</f>
        <v/>
      </c>
      <c r="G41" s="224"/>
      <c r="H41" s="224"/>
      <c r="I41" s="224"/>
      <c r="J41" s="289"/>
    </row>
    <row r="42" spans="2:10" hidden="1" outlineLevel="1" x14ac:dyDescent="0.25">
      <c r="B42" s="286"/>
      <c r="C42" s="314"/>
      <c r="D42" s="255" t="str">
        <f>IFERROR(IF(IF(LEN($C42)=0," ",INDEX(Settings!$F$7:$F$106,MATCH($C42,Settings!$E$7:$E$106,0),1))=0,"",IF(LEN($C42)=0,"",INDEX(Settings!$F$7:$F$106,MATCH($C42,Settings!$E$7:$E$106,0),1))),"")</f>
        <v/>
      </c>
      <c r="E42" s="287"/>
      <c r="F42" s="288" t="str">
        <f>IFERROR(INDEX(Settings!$J$8:$L$11,MATCH($E42,Settings!$J$8:$J$11,1),3),"")</f>
        <v/>
      </c>
      <c r="G42" s="224"/>
      <c r="H42" s="224"/>
      <c r="I42" s="224"/>
      <c r="J42" s="289"/>
    </row>
    <row r="43" spans="2:10" hidden="1" outlineLevel="1" x14ac:dyDescent="0.25">
      <c r="B43" s="286"/>
      <c r="C43" s="314"/>
      <c r="D43" s="255" t="str">
        <f>IFERROR(IF(IF(LEN($C43)=0," ",INDEX(Settings!$F$7:$F$106,MATCH($C43,Settings!$E$7:$E$106,0),1))=0,"",IF(LEN($C43)=0,"",INDEX(Settings!$F$7:$F$106,MATCH($C43,Settings!$E$7:$E$106,0),1))),"")</f>
        <v/>
      </c>
      <c r="E43" s="287"/>
      <c r="F43" s="288" t="str">
        <f>IFERROR(INDEX(Settings!$J$8:$L$11,MATCH($E43,Settings!$J$8:$J$11,1),3),"")</f>
        <v/>
      </c>
      <c r="G43" s="224"/>
      <c r="H43" s="224"/>
      <c r="I43" s="224"/>
      <c r="J43" s="289"/>
    </row>
    <row r="44" spans="2:10" hidden="1" outlineLevel="1" x14ac:dyDescent="0.25">
      <c r="B44" s="286"/>
      <c r="C44" s="314"/>
      <c r="D44" s="255" t="str">
        <f>IFERROR(IF(IF(LEN($C44)=0," ",INDEX(Settings!$F$7:$F$106,MATCH($C44,Settings!$E$7:$E$106,0),1))=0,"",IF(LEN($C44)=0,"",INDEX(Settings!$F$7:$F$106,MATCH($C44,Settings!$E$7:$E$106,0),1))),"")</f>
        <v/>
      </c>
      <c r="E44" s="287"/>
      <c r="F44" s="288" t="str">
        <f>IFERROR(INDEX(Settings!$J$8:$L$11,MATCH($E44,Settings!$J$8:$J$11,1),3),"")</f>
        <v/>
      </c>
      <c r="G44" s="224"/>
      <c r="H44" s="224"/>
      <c r="I44" s="224"/>
      <c r="J44" s="289"/>
    </row>
    <row r="45" spans="2:10" hidden="1" outlineLevel="1" x14ac:dyDescent="0.25">
      <c r="B45" s="286"/>
      <c r="C45" s="314"/>
      <c r="D45" s="255" t="str">
        <f>IFERROR(IF(IF(LEN($C45)=0," ",INDEX(Settings!$F$7:$F$106,MATCH($C45,Settings!$E$7:$E$106,0),1))=0,"",IF(LEN($C45)=0,"",INDEX(Settings!$F$7:$F$106,MATCH($C45,Settings!$E$7:$E$106,0),1))),"")</f>
        <v/>
      </c>
      <c r="E45" s="287"/>
      <c r="F45" s="288" t="str">
        <f>IFERROR(INDEX(Settings!$J$8:$L$11,MATCH($E45,Settings!$J$8:$J$11,1),3),"")</f>
        <v/>
      </c>
      <c r="G45" s="224"/>
      <c r="H45" s="224"/>
      <c r="I45" s="224"/>
      <c r="J45" s="289"/>
    </row>
    <row r="46" spans="2:10" hidden="1" outlineLevel="1" x14ac:dyDescent="0.25">
      <c r="B46" s="286"/>
      <c r="C46" s="314"/>
      <c r="D46" s="255" t="str">
        <f>IFERROR(IF(IF(LEN($C46)=0," ",INDEX(Settings!$F$7:$F$106,MATCH($C46,Settings!$E$7:$E$106,0),1))=0,"",IF(LEN($C46)=0,"",INDEX(Settings!$F$7:$F$106,MATCH($C46,Settings!$E$7:$E$106,0),1))),"")</f>
        <v/>
      </c>
      <c r="E46" s="287"/>
      <c r="F46" s="288" t="str">
        <f>IFERROR(INDEX(Settings!$J$8:$L$11,MATCH($E46,Settings!$J$8:$J$11,1),3),"")</f>
        <v/>
      </c>
      <c r="G46" s="224"/>
      <c r="H46" s="224"/>
      <c r="I46" s="224"/>
      <c r="J46" s="289"/>
    </row>
    <row r="47" spans="2:10" hidden="1" outlineLevel="1" x14ac:dyDescent="0.25">
      <c r="B47" s="286"/>
      <c r="C47" s="314"/>
      <c r="D47" s="255" t="str">
        <f>IFERROR(IF(IF(LEN($C47)=0," ",INDEX(Settings!$F$7:$F$106,MATCH($C47,Settings!$E$7:$E$106,0),1))=0,"",IF(LEN($C47)=0,"",INDEX(Settings!$F$7:$F$106,MATCH($C47,Settings!$E$7:$E$106,0),1))),"")</f>
        <v/>
      </c>
      <c r="E47" s="287"/>
      <c r="F47" s="288" t="str">
        <f>IFERROR(INDEX(Settings!$J$8:$L$11,MATCH($E47,Settings!$J$8:$J$11,1),3),"")</f>
        <v/>
      </c>
      <c r="G47" s="224"/>
      <c r="H47" s="224"/>
      <c r="I47" s="224"/>
      <c r="J47" s="289"/>
    </row>
    <row r="48" spans="2:10" hidden="1" outlineLevel="1" x14ac:dyDescent="0.25">
      <c r="B48" s="286"/>
      <c r="C48" s="314"/>
      <c r="D48" s="255" t="str">
        <f>IFERROR(IF(IF(LEN($C48)=0," ",INDEX(Settings!$F$7:$F$106,MATCH($C48,Settings!$E$7:$E$106,0),1))=0,"",IF(LEN($C48)=0,"",INDEX(Settings!$F$7:$F$106,MATCH($C48,Settings!$E$7:$E$106,0),1))),"")</f>
        <v/>
      </c>
      <c r="E48" s="287"/>
      <c r="F48" s="288" t="str">
        <f>IFERROR(INDEX(Settings!$J$8:$L$11,MATCH($E48,Settings!$J$8:$J$11,1),3),"")</f>
        <v/>
      </c>
      <c r="G48" s="224"/>
      <c r="H48" s="224"/>
      <c r="I48" s="224"/>
      <c r="J48" s="289"/>
    </row>
    <row r="49" spans="2:10" hidden="1" outlineLevel="1" x14ac:dyDescent="0.25">
      <c r="B49" s="286"/>
      <c r="C49" s="314"/>
      <c r="D49" s="255" t="str">
        <f>IFERROR(IF(IF(LEN($C49)=0," ",INDEX(Settings!$F$7:$F$106,MATCH($C49,Settings!$E$7:$E$106,0),1))=0,"",IF(LEN($C49)=0,"",INDEX(Settings!$F$7:$F$106,MATCH($C49,Settings!$E$7:$E$106,0),1))),"")</f>
        <v/>
      </c>
      <c r="E49" s="287"/>
      <c r="F49" s="288" t="str">
        <f>IFERROR(INDEX(Settings!$J$8:$L$11,MATCH($E49,Settings!$J$8:$J$11,1),3),"")</f>
        <v/>
      </c>
      <c r="G49" s="224"/>
      <c r="H49" s="224"/>
      <c r="I49" s="224"/>
      <c r="J49" s="289"/>
    </row>
    <row r="50" spans="2:10" hidden="1" outlineLevel="1" x14ac:dyDescent="0.25">
      <c r="B50" s="286"/>
      <c r="C50" s="314"/>
      <c r="D50" s="255" t="str">
        <f>IFERROR(IF(IF(LEN($C50)=0," ",INDEX(Settings!$F$7:$F$106,MATCH($C50,Settings!$E$7:$E$106,0),1))=0,"",IF(LEN($C50)=0,"",INDEX(Settings!$F$7:$F$106,MATCH($C50,Settings!$E$7:$E$106,0),1))),"")</f>
        <v/>
      </c>
      <c r="E50" s="287"/>
      <c r="F50" s="288" t="str">
        <f>IFERROR(INDEX(Settings!$J$8:$L$11,MATCH($E50,Settings!$J$8:$J$11,1),3),"")</f>
        <v/>
      </c>
      <c r="G50" s="224"/>
      <c r="H50" s="224"/>
      <c r="I50" s="224"/>
      <c r="J50" s="289"/>
    </row>
    <row r="51" spans="2:10" hidden="1" outlineLevel="1" x14ac:dyDescent="0.25">
      <c r="B51" s="286"/>
      <c r="C51" s="314"/>
      <c r="D51" s="255" t="str">
        <f>IFERROR(IF(IF(LEN($C51)=0," ",INDEX(Settings!$F$7:$F$106,MATCH($C51,Settings!$E$7:$E$106,0),1))=0,"",IF(LEN($C51)=0,"",INDEX(Settings!$F$7:$F$106,MATCH($C51,Settings!$E$7:$E$106,0),1))),"")</f>
        <v/>
      </c>
      <c r="E51" s="287"/>
      <c r="F51" s="288" t="str">
        <f>IFERROR(INDEX(Settings!$J$8:$L$11,MATCH($E51,Settings!$J$8:$J$11,1),3),"")</f>
        <v/>
      </c>
      <c r="G51" s="224"/>
      <c r="H51" s="224"/>
      <c r="I51" s="224"/>
      <c r="J51" s="289"/>
    </row>
    <row r="52" spans="2:10" hidden="1" outlineLevel="1" x14ac:dyDescent="0.25">
      <c r="B52" s="286"/>
      <c r="C52" s="314"/>
      <c r="D52" s="255" t="str">
        <f>IFERROR(IF(IF(LEN($C52)=0," ",INDEX(Settings!$F$7:$F$106,MATCH($C52,Settings!$E$7:$E$106,0),1))=0,"",IF(LEN($C52)=0,"",INDEX(Settings!$F$7:$F$106,MATCH($C52,Settings!$E$7:$E$106,0),1))),"")</f>
        <v/>
      </c>
      <c r="E52" s="287"/>
      <c r="F52" s="288" t="str">
        <f>IFERROR(INDEX(Settings!$J$8:$L$11,MATCH($E52,Settings!$J$8:$J$11,1),3),"")</f>
        <v/>
      </c>
      <c r="G52" s="224"/>
      <c r="H52" s="224"/>
      <c r="I52" s="224"/>
      <c r="J52" s="289"/>
    </row>
    <row r="53" spans="2:10" hidden="1" outlineLevel="1" x14ac:dyDescent="0.25">
      <c r="B53" s="286"/>
      <c r="C53" s="314"/>
      <c r="D53" s="255" t="str">
        <f>IFERROR(IF(IF(LEN($C53)=0," ",INDEX(Settings!$F$7:$F$106,MATCH($C53,Settings!$E$7:$E$106,0),1))=0,"",IF(LEN($C53)=0,"",INDEX(Settings!$F$7:$F$106,MATCH($C53,Settings!$E$7:$E$106,0),1))),"")</f>
        <v/>
      </c>
      <c r="E53" s="287"/>
      <c r="F53" s="288" t="str">
        <f>IFERROR(INDEX(Settings!$J$8:$L$11,MATCH($E53,Settings!$J$8:$J$11,1),3),"")</f>
        <v/>
      </c>
      <c r="G53" s="224"/>
      <c r="H53" s="224"/>
      <c r="I53" s="224"/>
      <c r="J53" s="289"/>
    </row>
    <row r="54" spans="2:10" hidden="1" outlineLevel="1" x14ac:dyDescent="0.25">
      <c r="B54" s="286"/>
      <c r="C54" s="314"/>
      <c r="D54" s="255" t="str">
        <f>IFERROR(IF(IF(LEN($C54)=0," ",INDEX(Settings!$F$7:$F$106,MATCH($C54,Settings!$E$7:$E$106,0),1))=0,"",IF(LEN($C54)=0,"",INDEX(Settings!$F$7:$F$106,MATCH($C54,Settings!$E$7:$E$106,0),1))),"")</f>
        <v/>
      </c>
      <c r="E54" s="287"/>
      <c r="F54" s="288" t="str">
        <f>IFERROR(INDEX(Settings!$J$8:$L$11,MATCH($E54,Settings!$J$8:$J$11,1),3),"")</f>
        <v/>
      </c>
      <c r="G54" s="224"/>
      <c r="H54" s="224"/>
      <c r="I54" s="224"/>
      <c r="J54" s="289"/>
    </row>
    <row r="55" spans="2:10" hidden="1" outlineLevel="1" x14ac:dyDescent="0.25">
      <c r="B55" s="286"/>
      <c r="C55" s="314"/>
      <c r="D55" s="255" t="str">
        <f>IFERROR(IF(IF(LEN($C55)=0," ",INDEX(Settings!$F$7:$F$106,MATCH($C55,Settings!$E$7:$E$106,0),1))=0,"",IF(LEN($C55)=0,"",INDEX(Settings!$F$7:$F$106,MATCH($C55,Settings!$E$7:$E$106,0),1))),"")</f>
        <v/>
      </c>
      <c r="E55" s="287"/>
      <c r="F55" s="288" t="str">
        <f>IFERROR(INDEX(Settings!$J$8:$L$11,MATCH($E55,Settings!$J$8:$J$11,1),3),"")</f>
        <v/>
      </c>
      <c r="G55" s="224"/>
      <c r="H55" s="224"/>
      <c r="I55" s="224"/>
      <c r="J55" s="289"/>
    </row>
    <row r="56" spans="2:10" hidden="1" outlineLevel="1" x14ac:dyDescent="0.25">
      <c r="B56" s="286"/>
      <c r="C56" s="314"/>
      <c r="D56" s="255" t="str">
        <f>IFERROR(IF(IF(LEN($C56)=0," ",INDEX(Settings!$F$7:$F$106,MATCH($C56,Settings!$E$7:$E$106,0),1))=0,"",IF(LEN($C56)=0,"",INDEX(Settings!$F$7:$F$106,MATCH($C56,Settings!$E$7:$E$106,0),1))),"")</f>
        <v/>
      </c>
      <c r="E56" s="287"/>
      <c r="F56" s="288" t="str">
        <f>IFERROR(INDEX(Settings!$J$8:$L$11,MATCH($E56,Settings!$J$8:$J$11,1),3),"")</f>
        <v/>
      </c>
      <c r="G56" s="224"/>
      <c r="H56" s="224"/>
      <c r="I56" s="224"/>
      <c r="J56" s="289"/>
    </row>
    <row r="57" spans="2:10" hidden="1" outlineLevel="1" x14ac:dyDescent="0.25">
      <c r="B57" s="286"/>
      <c r="C57" s="314"/>
      <c r="D57" s="255" t="str">
        <f>IFERROR(IF(IF(LEN($C57)=0," ",INDEX(Settings!$F$7:$F$106,MATCH($C57,Settings!$E$7:$E$106,0),1))=0,"",IF(LEN($C57)=0,"",INDEX(Settings!$F$7:$F$106,MATCH($C57,Settings!$E$7:$E$106,0),1))),"")</f>
        <v/>
      </c>
      <c r="E57" s="287"/>
      <c r="F57" s="288" t="str">
        <f>IFERROR(INDEX(Settings!$J$8:$L$11,MATCH($E57,Settings!$J$8:$J$11,1),3),"")</f>
        <v/>
      </c>
      <c r="G57" s="224"/>
      <c r="H57" s="224"/>
      <c r="I57" s="224"/>
      <c r="J57" s="289"/>
    </row>
    <row r="58" spans="2:10" hidden="1" outlineLevel="1" x14ac:dyDescent="0.25">
      <c r="B58" s="286"/>
      <c r="C58" s="314"/>
      <c r="D58" s="255" t="str">
        <f>IFERROR(IF(IF(LEN($C58)=0," ",INDEX(Settings!$F$7:$F$106,MATCH($C58,Settings!$E$7:$E$106,0),1))=0,"",IF(LEN($C58)=0,"",INDEX(Settings!$F$7:$F$106,MATCH($C58,Settings!$E$7:$E$106,0),1))),"")</f>
        <v/>
      </c>
      <c r="E58" s="287"/>
      <c r="F58" s="288" t="str">
        <f>IFERROR(INDEX(Settings!$J$8:$L$11,MATCH($E58,Settings!$J$8:$J$11,1),3),"")</f>
        <v/>
      </c>
      <c r="G58" s="224"/>
      <c r="H58" s="224"/>
      <c r="I58" s="224"/>
      <c r="J58" s="289"/>
    </row>
    <row r="59" spans="2:10" hidden="1" outlineLevel="1" x14ac:dyDescent="0.25">
      <c r="B59" s="286"/>
      <c r="C59" s="314"/>
      <c r="D59" s="255" t="str">
        <f>IFERROR(IF(IF(LEN($C59)=0," ",INDEX(Settings!$F$7:$F$106,MATCH($C59,Settings!$E$7:$E$106,0),1))=0,"",IF(LEN($C59)=0,"",INDEX(Settings!$F$7:$F$106,MATCH($C59,Settings!$E$7:$E$106,0),1))),"")</f>
        <v/>
      </c>
      <c r="E59" s="287"/>
      <c r="F59" s="288" t="str">
        <f>IFERROR(INDEX(Settings!$J$8:$L$11,MATCH($E59,Settings!$J$8:$J$11,1),3),"")</f>
        <v/>
      </c>
      <c r="G59" s="224"/>
      <c r="H59" s="224"/>
      <c r="I59" s="224"/>
      <c r="J59" s="289"/>
    </row>
    <row r="60" spans="2:10" hidden="1" outlineLevel="1" x14ac:dyDescent="0.25">
      <c r="B60" s="286"/>
      <c r="C60" s="314"/>
      <c r="D60" s="255" t="str">
        <f>IFERROR(IF(IF(LEN($C60)=0," ",INDEX(Settings!$F$7:$F$106,MATCH($C60,Settings!$E$7:$E$106,0),1))=0,"",IF(LEN($C60)=0,"",INDEX(Settings!$F$7:$F$106,MATCH($C60,Settings!$E$7:$E$106,0),1))),"")</f>
        <v/>
      </c>
      <c r="E60" s="287"/>
      <c r="F60" s="288" t="str">
        <f>IFERROR(INDEX(Settings!$J$8:$L$11,MATCH($E60,Settings!$J$8:$J$11,1),3),"")</f>
        <v/>
      </c>
      <c r="G60" s="224"/>
      <c r="H60" s="224"/>
      <c r="I60" s="224"/>
      <c r="J60" s="289"/>
    </row>
    <row r="61" spans="2:10" hidden="1" outlineLevel="1" x14ac:dyDescent="0.25">
      <c r="B61" s="286"/>
      <c r="C61" s="314"/>
      <c r="D61" s="255" t="str">
        <f>IFERROR(IF(IF(LEN($C61)=0," ",INDEX(Settings!$F$7:$F$106,MATCH($C61,Settings!$E$7:$E$106,0),1))=0,"",IF(LEN($C61)=0,"",INDEX(Settings!$F$7:$F$106,MATCH($C61,Settings!$E$7:$E$106,0),1))),"")</f>
        <v/>
      </c>
      <c r="E61" s="287"/>
      <c r="F61" s="288" t="str">
        <f>IFERROR(INDEX(Settings!$J$8:$L$11,MATCH($E61,Settings!$J$8:$J$11,1),3),"")</f>
        <v/>
      </c>
      <c r="G61" s="224"/>
      <c r="H61" s="224"/>
      <c r="I61" s="224"/>
      <c r="J61" s="289"/>
    </row>
    <row r="62" spans="2:10" hidden="1" outlineLevel="1" x14ac:dyDescent="0.25">
      <c r="B62" s="286"/>
      <c r="C62" s="314"/>
      <c r="D62" s="255" t="str">
        <f>IFERROR(IF(IF(LEN($C62)=0," ",INDEX(Settings!$F$7:$F$106,MATCH($C62,Settings!$E$7:$E$106,0),1))=0,"",IF(LEN($C62)=0,"",INDEX(Settings!$F$7:$F$106,MATCH($C62,Settings!$E$7:$E$106,0),1))),"")</f>
        <v/>
      </c>
      <c r="E62" s="287"/>
      <c r="F62" s="288" t="str">
        <f>IFERROR(INDEX(Settings!$J$8:$L$11,MATCH($E62,Settings!$J$8:$J$11,1),3),"")</f>
        <v/>
      </c>
      <c r="G62" s="224"/>
      <c r="H62" s="224"/>
      <c r="I62" s="224"/>
      <c r="J62" s="289"/>
    </row>
    <row r="63" spans="2:10" hidden="1" outlineLevel="1" x14ac:dyDescent="0.25">
      <c r="B63" s="286"/>
      <c r="C63" s="314"/>
      <c r="D63" s="255" t="str">
        <f>IFERROR(IF(IF(LEN($C63)=0," ",INDEX(Settings!$F$7:$F$106,MATCH($C63,Settings!$E$7:$E$106,0),1))=0,"",IF(LEN($C63)=0,"",INDEX(Settings!$F$7:$F$106,MATCH($C63,Settings!$E$7:$E$106,0),1))),"")</f>
        <v/>
      </c>
      <c r="E63" s="287"/>
      <c r="F63" s="288" t="str">
        <f>IFERROR(INDEX(Settings!$J$8:$L$11,MATCH($E63,Settings!$J$8:$J$11,1),3),"")</f>
        <v/>
      </c>
      <c r="G63" s="224"/>
      <c r="H63" s="224"/>
      <c r="I63" s="224"/>
      <c r="J63" s="289"/>
    </row>
    <row r="64" spans="2:10" hidden="1" outlineLevel="1" x14ac:dyDescent="0.25">
      <c r="B64" s="286"/>
      <c r="C64" s="314"/>
      <c r="D64" s="255" t="str">
        <f>IFERROR(IF(IF(LEN($C64)=0," ",INDEX(Settings!$F$7:$F$106,MATCH($C64,Settings!$E$7:$E$106,0),1))=0,"",IF(LEN($C64)=0,"",INDEX(Settings!$F$7:$F$106,MATCH($C64,Settings!$E$7:$E$106,0),1))),"")</f>
        <v/>
      </c>
      <c r="E64" s="287"/>
      <c r="F64" s="288" t="str">
        <f>IFERROR(INDEX(Settings!$J$8:$L$11,MATCH($E64,Settings!$J$8:$J$11,1),3),"")</f>
        <v/>
      </c>
      <c r="G64" s="224"/>
      <c r="H64" s="224"/>
      <c r="I64" s="224"/>
      <c r="J64" s="289"/>
    </row>
    <row r="65" spans="2:10" hidden="1" outlineLevel="1" x14ac:dyDescent="0.25">
      <c r="B65" s="286"/>
      <c r="C65" s="314"/>
      <c r="D65" s="255" t="str">
        <f>IFERROR(IF(IF(LEN($C65)=0," ",INDEX(Settings!$F$7:$F$106,MATCH($C65,Settings!$E$7:$E$106,0),1))=0,"",IF(LEN($C65)=0,"",INDEX(Settings!$F$7:$F$106,MATCH($C65,Settings!$E$7:$E$106,0),1))),"")</f>
        <v/>
      </c>
      <c r="E65" s="287"/>
      <c r="F65" s="288" t="str">
        <f>IFERROR(INDEX(Settings!$J$8:$L$11,MATCH($E65,Settings!$J$8:$J$11,1),3),"")</f>
        <v/>
      </c>
      <c r="G65" s="224"/>
      <c r="H65" s="224"/>
      <c r="I65" s="224"/>
      <c r="J65" s="289"/>
    </row>
    <row r="66" spans="2:10" hidden="1" outlineLevel="1" x14ac:dyDescent="0.25">
      <c r="B66" s="286"/>
      <c r="C66" s="314"/>
      <c r="D66" s="255" t="str">
        <f>IFERROR(IF(IF(LEN($C66)=0," ",INDEX(Settings!$F$7:$F$106,MATCH($C66,Settings!$E$7:$E$106,0),1))=0,"",IF(LEN($C66)=0,"",INDEX(Settings!$F$7:$F$106,MATCH($C66,Settings!$E$7:$E$106,0),1))),"")</f>
        <v/>
      </c>
      <c r="E66" s="287"/>
      <c r="F66" s="288" t="str">
        <f>IFERROR(INDEX(Settings!$J$8:$L$11,MATCH($E66,Settings!$J$8:$J$11,1),3),"")</f>
        <v/>
      </c>
      <c r="G66" s="224"/>
      <c r="H66" s="224"/>
      <c r="I66" s="224"/>
      <c r="J66" s="289"/>
    </row>
    <row r="67" spans="2:10" hidden="1" outlineLevel="1" x14ac:dyDescent="0.25">
      <c r="B67" s="286"/>
      <c r="C67" s="314"/>
      <c r="D67" s="255" t="str">
        <f>IFERROR(IF(IF(LEN($C67)=0," ",INDEX(Settings!$F$7:$F$106,MATCH($C67,Settings!$E$7:$E$106,0),1))=0,"",IF(LEN($C67)=0,"",INDEX(Settings!$F$7:$F$106,MATCH($C67,Settings!$E$7:$E$106,0),1))),"")</f>
        <v/>
      </c>
      <c r="E67" s="287"/>
      <c r="F67" s="288" t="str">
        <f>IFERROR(INDEX(Settings!$J$8:$L$11,MATCH($E67,Settings!$J$8:$J$11,1),3),"")</f>
        <v/>
      </c>
      <c r="G67" s="224"/>
      <c r="H67" s="224"/>
      <c r="I67" s="224"/>
      <c r="J67" s="289"/>
    </row>
    <row r="68" spans="2:10" hidden="1" outlineLevel="1" x14ac:dyDescent="0.25">
      <c r="B68" s="286"/>
      <c r="C68" s="314"/>
      <c r="D68" s="255" t="str">
        <f>IFERROR(IF(IF(LEN($C68)=0," ",INDEX(Settings!$F$7:$F$106,MATCH($C68,Settings!$E$7:$E$106,0),1))=0,"",IF(LEN($C68)=0,"",INDEX(Settings!$F$7:$F$106,MATCH($C68,Settings!$E$7:$E$106,0),1))),"")</f>
        <v/>
      </c>
      <c r="E68" s="287"/>
      <c r="F68" s="288" t="str">
        <f>IFERROR(INDEX(Settings!$J$8:$L$11,MATCH($E68,Settings!$J$8:$J$11,1),3),"")</f>
        <v/>
      </c>
      <c r="G68" s="224"/>
      <c r="H68" s="224"/>
      <c r="I68" s="224"/>
      <c r="J68" s="289"/>
    </row>
    <row r="69" spans="2:10" hidden="1" outlineLevel="1" x14ac:dyDescent="0.25">
      <c r="B69" s="286"/>
      <c r="C69" s="314"/>
      <c r="D69" s="255" t="str">
        <f>IFERROR(IF(IF(LEN($C69)=0," ",INDEX(Settings!$F$7:$F$106,MATCH($C69,Settings!$E$7:$E$106,0),1))=0,"",IF(LEN($C69)=0,"",INDEX(Settings!$F$7:$F$106,MATCH($C69,Settings!$E$7:$E$106,0),1))),"")</f>
        <v/>
      </c>
      <c r="E69" s="287"/>
      <c r="F69" s="288" t="str">
        <f>IFERROR(INDEX(Settings!$J$8:$L$11,MATCH($E69,Settings!$J$8:$J$11,1),3),"")</f>
        <v/>
      </c>
      <c r="G69" s="224"/>
      <c r="H69" s="224"/>
      <c r="I69" s="224"/>
      <c r="J69" s="289"/>
    </row>
    <row r="70" spans="2:10" hidden="1" outlineLevel="1" x14ac:dyDescent="0.25">
      <c r="B70" s="286"/>
      <c r="C70" s="314"/>
      <c r="D70" s="255" t="str">
        <f>IFERROR(IF(IF(LEN($C70)=0," ",INDEX(Settings!$F$7:$F$106,MATCH($C70,Settings!$E$7:$E$106,0),1))=0,"",IF(LEN($C70)=0,"",INDEX(Settings!$F$7:$F$106,MATCH($C70,Settings!$E$7:$E$106,0),1))),"")</f>
        <v/>
      </c>
      <c r="E70" s="287"/>
      <c r="F70" s="288" t="str">
        <f>IFERROR(INDEX(Settings!$J$8:$L$11,MATCH($E70,Settings!$J$8:$J$11,1),3),"")</f>
        <v/>
      </c>
      <c r="G70" s="224"/>
      <c r="H70" s="224"/>
      <c r="I70" s="224"/>
      <c r="J70" s="289"/>
    </row>
    <row r="71" spans="2:10" hidden="1" outlineLevel="1" x14ac:dyDescent="0.25">
      <c r="B71" s="286"/>
      <c r="C71" s="314"/>
      <c r="D71" s="255" t="str">
        <f>IFERROR(IF(IF(LEN($C71)=0," ",INDEX(Settings!$F$7:$F$106,MATCH($C71,Settings!$E$7:$E$106,0),1))=0,"",IF(LEN($C71)=0,"",INDEX(Settings!$F$7:$F$106,MATCH($C71,Settings!$E$7:$E$106,0),1))),"")</f>
        <v/>
      </c>
      <c r="E71" s="287"/>
      <c r="F71" s="288" t="str">
        <f>IFERROR(INDEX(Settings!$J$8:$L$11,MATCH($E71,Settings!$J$8:$J$11,1),3),"")</f>
        <v/>
      </c>
      <c r="G71" s="224"/>
      <c r="H71" s="224"/>
      <c r="I71" s="224"/>
      <c r="J71" s="289"/>
    </row>
    <row r="72" spans="2:10" hidden="1" outlineLevel="1" x14ac:dyDescent="0.25">
      <c r="B72" s="286"/>
      <c r="C72" s="314"/>
      <c r="D72" s="255" t="str">
        <f>IFERROR(IF(IF(LEN($C72)=0," ",INDEX(Settings!$F$7:$F$106,MATCH($C72,Settings!$E$7:$E$106,0),1))=0,"",IF(LEN($C72)=0,"",INDEX(Settings!$F$7:$F$106,MATCH($C72,Settings!$E$7:$E$106,0),1))),"")</f>
        <v/>
      </c>
      <c r="E72" s="287"/>
      <c r="F72" s="288" t="str">
        <f>IFERROR(INDEX(Settings!$J$8:$L$11,MATCH($E72,Settings!$J$8:$J$11,1),3),"")</f>
        <v/>
      </c>
      <c r="G72" s="224"/>
      <c r="H72" s="224"/>
      <c r="I72" s="224"/>
      <c r="J72" s="289"/>
    </row>
    <row r="73" spans="2:10" hidden="1" outlineLevel="1" x14ac:dyDescent="0.25">
      <c r="B73" s="286"/>
      <c r="C73" s="314"/>
      <c r="D73" s="255" t="str">
        <f>IFERROR(IF(IF(LEN($C73)=0," ",INDEX(Settings!$F$7:$F$106,MATCH($C73,Settings!$E$7:$E$106,0),1))=0,"",IF(LEN($C73)=0,"",INDEX(Settings!$F$7:$F$106,MATCH($C73,Settings!$E$7:$E$106,0),1))),"")</f>
        <v/>
      </c>
      <c r="E73" s="287"/>
      <c r="F73" s="288" t="str">
        <f>IFERROR(INDEX(Settings!$J$8:$L$11,MATCH($E73,Settings!$J$8:$J$11,1),3),"")</f>
        <v/>
      </c>
      <c r="G73" s="224"/>
      <c r="H73" s="224"/>
      <c r="I73" s="224"/>
      <c r="J73" s="289"/>
    </row>
    <row r="74" spans="2:10" hidden="1" outlineLevel="1" x14ac:dyDescent="0.25">
      <c r="B74" s="286"/>
      <c r="C74" s="314"/>
      <c r="D74" s="255" t="str">
        <f>IFERROR(IF(IF(LEN($C74)=0," ",INDEX(Settings!$F$7:$F$106,MATCH($C74,Settings!$E$7:$E$106,0),1))=0,"",IF(LEN($C74)=0,"",INDEX(Settings!$F$7:$F$106,MATCH($C74,Settings!$E$7:$E$106,0),1))),"")</f>
        <v/>
      </c>
      <c r="E74" s="287"/>
      <c r="F74" s="288" t="str">
        <f>IFERROR(INDEX(Settings!$J$8:$L$11,MATCH($E74,Settings!$J$8:$J$11,1),3),"")</f>
        <v/>
      </c>
      <c r="G74" s="224"/>
      <c r="H74" s="224"/>
      <c r="I74" s="224"/>
      <c r="J74" s="289"/>
    </row>
    <row r="75" spans="2:10" hidden="1" outlineLevel="1" x14ac:dyDescent="0.25">
      <c r="B75" s="286"/>
      <c r="C75" s="314"/>
      <c r="D75" s="255" t="str">
        <f>IFERROR(IF(IF(LEN($C75)=0," ",INDEX(Settings!$F$7:$F$106,MATCH($C75,Settings!$E$7:$E$106,0),1))=0,"",IF(LEN($C75)=0,"",INDEX(Settings!$F$7:$F$106,MATCH($C75,Settings!$E$7:$E$106,0),1))),"")</f>
        <v/>
      </c>
      <c r="E75" s="287"/>
      <c r="F75" s="288" t="str">
        <f>IFERROR(INDEX(Settings!$J$8:$L$11,MATCH($E75,Settings!$J$8:$J$11,1),3),"")</f>
        <v/>
      </c>
      <c r="G75" s="224"/>
      <c r="H75" s="224"/>
      <c r="I75" s="224"/>
      <c r="J75" s="289"/>
    </row>
    <row r="76" spans="2:10" hidden="1" outlineLevel="1" x14ac:dyDescent="0.25">
      <c r="B76" s="286"/>
      <c r="C76" s="314"/>
      <c r="D76" s="255" t="str">
        <f>IFERROR(IF(IF(LEN($C76)=0," ",INDEX(Settings!$F$7:$F$106,MATCH($C76,Settings!$E$7:$E$106,0),1))=0,"",IF(LEN($C76)=0,"",INDEX(Settings!$F$7:$F$106,MATCH($C76,Settings!$E$7:$E$106,0),1))),"")</f>
        <v/>
      </c>
      <c r="E76" s="287"/>
      <c r="F76" s="288" t="str">
        <f>IFERROR(INDEX(Settings!$J$8:$L$11,MATCH($E76,Settings!$J$8:$J$11,1),3),"")</f>
        <v/>
      </c>
      <c r="G76" s="224"/>
      <c r="H76" s="224"/>
      <c r="I76" s="224"/>
      <c r="J76" s="289"/>
    </row>
    <row r="77" spans="2:10" hidden="1" outlineLevel="1" x14ac:dyDescent="0.25">
      <c r="B77" s="286"/>
      <c r="C77" s="314"/>
      <c r="D77" s="255" t="str">
        <f>IFERROR(IF(IF(LEN($C77)=0," ",INDEX(Settings!$F$7:$F$106,MATCH($C77,Settings!$E$7:$E$106,0),1))=0,"",IF(LEN($C77)=0,"",INDEX(Settings!$F$7:$F$106,MATCH($C77,Settings!$E$7:$E$106,0),1))),"")</f>
        <v/>
      </c>
      <c r="E77" s="287"/>
      <c r="F77" s="288" t="str">
        <f>IFERROR(INDEX(Settings!$J$8:$L$11,MATCH($E77,Settings!$J$8:$J$11,1),3),"")</f>
        <v/>
      </c>
      <c r="G77" s="224"/>
      <c r="H77" s="224"/>
      <c r="I77" s="224"/>
      <c r="J77" s="289"/>
    </row>
    <row r="78" spans="2:10" hidden="1" outlineLevel="1" x14ac:dyDescent="0.25">
      <c r="B78" s="286"/>
      <c r="C78" s="314"/>
      <c r="D78" s="255" t="str">
        <f>IFERROR(IF(IF(LEN($C78)=0," ",INDEX(Settings!$F$7:$F$106,MATCH($C78,Settings!$E$7:$E$106,0),1))=0,"",IF(LEN($C78)=0,"",INDEX(Settings!$F$7:$F$106,MATCH($C78,Settings!$E$7:$E$106,0),1))),"")</f>
        <v/>
      </c>
      <c r="E78" s="287"/>
      <c r="F78" s="288" t="str">
        <f>IFERROR(INDEX(Settings!$J$8:$L$11,MATCH($E78,Settings!$J$8:$J$11,1),3),"")</f>
        <v/>
      </c>
      <c r="G78" s="224"/>
      <c r="H78" s="224"/>
      <c r="I78" s="224"/>
      <c r="J78" s="289"/>
    </row>
    <row r="79" spans="2:10" hidden="1" outlineLevel="1" x14ac:dyDescent="0.25">
      <c r="B79" s="286"/>
      <c r="C79" s="314"/>
      <c r="D79" s="255" t="str">
        <f>IFERROR(IF(IF(LEN($C79)=0," ",INDEX(Settings!$F$7:$F$106,MATCH($C79,Settings!$E$7:$E$106,0),1))=0,"",IF(LEN($C79)=0,"",INDEX(Settings!$F$7:$F$106,MATCH($C79,Settings!$E$7:$E$106,0),1))),"")</f>
        <v/>
      </c>
      <c r="E79" s="287"/>
      <c r="F79" s="288" t="str">
        <f>IFERROR(INDEX(Settings!$J$8:$L$11,MATCH($E79,Settings!$J$8:$J$11,1),3),"")</f>
        <v/>
      </c>
      <c r="G79" s="224"/>
      <c r="H79" s="224"/>
      <c r="I79" s="224"/>
      <c r="J79" s="289"/>
    </row>
    <row r="80" spans="2:10" hidden="1" outlineLevel="1" x14ac:dyDescent="0.25">
      <c r="B80" s="286"/>
      <c r="C80" s="314"/>
      <c r="D80" s="255" t="str">
        <f>IFERROR(IF(IF(LEN($C80)=0," ",INDEX(Settings!$F$7:$F$106,MATCH($C80,Settings!$E$7:$E$106,0),1))=0,"",IF(LEN($C80)=0,"",INDEX(Settings!$F$7:$F$106,MATCH($C80,Settings!$E$7:$E$106,0),1))),"")</f>
        <v/>
      </c>
      <c r="E80" s="287"/>
      <c r="F80" s="288" t="str">
        <f>IFERROR(INDEX(Settings!$J$8:$L$11,MATCH($E80,Settings!$J$8:$J$11,1),3),"")</f>
        <v/>
      </c>
      <c r="G80" s="224"/>
      <c r="H80" s="224"/>
      <c r="I80" s="224"/>
      <c r="J80" s="289"/>
    </row>
    <row r="81" spans="2:10" hidden="1" outlineLevel="1" x14ac:dyDescent="0.25">
      <c r="B81" s="286"/>
      <c r="C81" s="314"/>
      <c r="D81" s="255" t="str">
        <f>IFERROR(IF(IF(LEN($C81)=0," ",INDEX(Settings!$F$7:$F$106,MATCH($C81,Settings!$E$7:$E$106,0),1))=0,"",IF(LEN($C81)=0,"",INDEX(Settings!$F$7:$F$106,MATCH($C81,Settings!$E$7:$E$106,0),1))),"")</f>
        <v/>
      </c>
      <c r="E81" s="287"/>
      <c r="F81" s="288" t="str">
        <f>IFERROR(INDEX(Settings!$J$8:$L$11,MATCH($E81,Settings!$J$8:$J$11,1),3),"")</f>
        <v/>
      </c>
      <c r="G81" s="224"/>
      <c r="H81" s="224"/>
      <c r="I81" s="224"/>
      <c r="J81" s="289"/>
    </row>
    <row r="82" spans="2:10" hidden="1" outlineLevel="1" x14ac:dyDescent="0.25">
      <c r="B82" s="286"/>
      <c r="C82" s="314"/>
      <c r="D82" s="255" t="str">
        <f>IFERROR(IF(IF(LEN($C82)=0," ",INDEX(Settings!$F$7:$F$106,MATCH($C82,Settings!$E$7:$E$106,0),1))=0,"",IF(LEN($C82)=0,"",INDEX(Settings!$F$7:$F$106,MATCH($C82,Settings!$E$7:$E$106,0),1))),"")</f>
        <v/>
      </c>
      <c r="E82" s="287"/>
      <c r="F82" s="288" t="str">
        <f>IFERROR(INDEX(Settings!$J$8:$L$11,MATCH($E82,Settings!$J$8:$J$11,1),3),"")</f>
        <v/>
      </c>
      <c r="G82" s="224"/>
      <c r="H82" s="224"/>
      <c r="I82" s="224"/>
      <c r="J82" s="289"/>
    </row>
    <row r="83" spans="2:10" hidden="1" outlineLevel="1" x14ac:dyDescent="0.25">
      <c r="B83" s="286"/>
      <c r="C83" s="314"/>
      <c r="D83" s="255" t="str">
        <f>IFERROR(IF(IF(LEN($C83)=0," ",INDEX(Settings!$F$7:$F$106,MATCH($C83,Settings!$E$7:$E$106,0),1))=0,"",IF(LEN($C83)=0,"",INDEX(Settings!$F$7:$F$106,MATCH($C83,Settings!$E$7:$E$106,0),1))),"")</f>
        <v/>
      </c>
      <c r="E83" s="287"/>
      <c r="F83" s="288" t="str">
        <f>IFERROR(INDEX(Settings!$J$8:$L$11,MATCH($E83,Settings!$J$8:$J$11,1),3),"")</f>
        <v/>
      </c>
      <c r="G83" s="224"/>
      <c r="H83" s="224"/>
      <c r="I83" s="224"/>
      <c r="J83" s="289"/>
    </row>
    <row r="84" spans="2:10" hidden="1" outlineLevel="1" x14ac:dyDescent="0.25">
      <c r="B84" s="286"/>
      <c r="C84" s="314"/>
      <c r="D84" s="255" t="str">
        <f>IFERROR(IF(IF(LEN($C84)=0," ",INDEX(Settings!$F$7:$F$106,MATCH($C84,Settings!$E$7:$E$106,0),1))=0,"",IF(LEN($C84)=0,"",INDEX(Settings!$F$7:$F$106,MATCH($C84,Settings!$E$7:$E$106,0),1))),"")</f>
        <v/>
      </c>
      <c r="E84" s="287"/>
      <c r="F84" s="288" t="str">
        <f>IFERROR(INDEX(Settings!$J$8:$L$11,MATCH($E84,Settings!$J$8:$J$11,1),3),"")</f>
        <v/>
      </c>
      <c r="G84" s="224"/>
      <c r="H84" s="224"/>
      <c r="I84" s="224"/>
      <c r="J84" s="289"/>
    </row>
    <row r="85" spans="2:10" hidden="1" outlineLevel="1" x14ac:dyDescent="0.25">
      <c r="B85" s="286"/>
      <c r="C85" s="314"/>
      <c r="D85" s="255" t="str">
        <f>IFERROR(IF(IF(LEN($C85)=0," ",INDEX(Settings!$F$7:$F$106,MATCH($C85,Settings!$E$7:$E$106,0),1))=0,"",IF(LEN($C85)=0,"",INDEX(Settings!$F$7:$F$106,MATCH($C85,Settings!$E$7:$E$106,0),1))),"")</f>
        <v/>
      </c>
      <c r="E85" s="287"/>
      <c r="F85" s="288" t="str">
        <f>IFERROR(INDEX(Settings!$J$8:$L$11,MATCH($E85,Settings!$J$8:$J$11,1),3),"")</f>
        <v/>
      </c>
      <c r="G85" s="224"/>
      <c r="H85" s="224"/>
      <c r="I85" s="224"/>
      <c r="J85" s="289"/>
    </row>
    <row r="86" spans="2:10" hidden="1" outlineLevel="1" x14ac:dyDescent="0.25">
      <c r="B86" s="286"/>
      <c r="C86" s="314"/>
      <c r="D86" s="255" t="str">
        <f>IFERROR(IF(IF(LEN($C86)=0," ",INDEX(Settings!$F$7:$F$106,MATCH($C86,Settings!$E$7:$E$106,0),1))=0,"",IF(LEN($C86)=0,"",INDEX(Settings!$F$7:$F$106,MATCH($C86,Settings!$E$7:$E$106,0),1))),"")</f>
        <v/>
      </c>
      <c r="E86" s="287"/>
      <c r="F86" s="288" t="str">
        <f>IFERROR(INDEX(Settings!$J$8:$L$11,MATCH($E86,Settings!$J$8:$J$11,1),3),"")</f>
        <v/>
      </c>
      <c r="G86" s="224"/>
      <c r="H86" s="224"/>
      <c r="I86" s="224"/>
      <c r="J86" s="289"/>
    </row>
    <row r="87" spans="2:10" hidden="1" outlineLevel="1" x14ac:dyDescent="0.25">
      <c r="B87" s="286"/>
      <c r="C87" s="314"/>
      <c r="D87" s="255" t="str">
        <f>IFERROR(IF(IF(LEN($C87)=0," ",INDEX(Settings!$F$7:$F$106,MATCH($C87,Settings!$E$7:$E$106,0),1))=0,"",IF(LEN($C87)=0,"",INDEX(Settings!$F$7:$F$106,MATCH($C87,Settings!$E$7:$E$106,0),1))),"")</f>
        <v/>
      </c>
      <c r="E87" s="287"/>
      <c r="F87" s="288" t="str">
        <f>IFERROR(INDEX(Settings!$J$8:$L$11,MATCH($E87,Settings!$J$8:$J$11,1),3),"")</f>
        <v/>
      </c>
      <c r="G87" s="224"/>
      <c r="H87" s="224"/>
      <c r="I87" s="224"/>
      <c r="J87" s="289"/>
    </row>
    <row r="88" spans="2:10" hidden="1" outlineLevel="1" x14ac:dyDescent="0.25">
      <c r="B88" s="286"/>
      <c r="C88" s="314"/>
      <c r="D88" s="255" t="str">
        <f>IFERROR(IF(IF(LEN($C88)=0," ",INDEX(Settings!$F$7:$F$106,MATCH($C88,Settings!$E$7:$E$106,0),1))=0,"",IF(LEN($C88)=0,"",INDEX(Settings!$F$7:$F$106,MATCH($C88,Settings!$E$7:$E$106,0),1))),"")</f>
        <v/>
      </c>
      <c r="E88" s="287"/>
      <c r="F88" s="288" t="str">
        <f>IFERROR(INDEX(Settings!$J$8:$L$11,MATCH($E88,Settings!$J$8:$J$11,1),3),"")</f>
        <v/>
      </c>
      <c r="G88" s="224"/>
      <c r="H88" s="224"/>
      <c r="I88" s="224"/>
      <c r="J88" s="289"/>
    </row>
    <row r="89" spans="2:10" hidden="1" outlineLevel="1" x14ac:dyDescent="0.25">
      <c r="B89" s="286"/>
      <c r="C89" s="314"/>
      <c r="D89" s="255" t="str">
        <f>IFERROR(IF(IF(LEN($C89)=0," ",INDEX(Settings!$F$7:$F$106,MATCH($C89,Settings!$E$7:$E$106,0),1))=0,"",IF(LEN($C89)=0,"",INDEX(Settings!$F$7:$F$106,MATCH($C89,Settings!$E$7:$E$106,0),1))),"")</f>
        <v/>
      </c>
      <c r="E89" s="287"/>
      <c r="F89" s="288" t="str">
        <f>IFERROR(INDEX(Settings!$J$8:$L$11,MATCH($E89,Settings!$J$8:$J$11,1),3),"")</f>
        <v/>
      </c>
      <c r="G89" s="224"/>
      <c r="H89" s="224"/>
      <c r="I89" s="224"/>
      <c r="J89" s="289"/>
    </row>
    <row r="90" spans="2:10" hidden="1" outlineLevel="1" x14ac:dyDescent="0.25">
      <c r="B90" s="286"/>
      <c r="C90" s="314"/>
      <c r="D90" s="255" t="str">
        <f>IFERROR(IF(IF(LEN($C90)=0," ",INDEX(Settings!$F$7:$F$106,MATCH($C90,Settings!$E$7:$E$106,0),1))=0,"",IF(LEN($C90)=0,"",INDEX(Settings!$F$7:$F$106,MATCH($C90,Settings!$E$7:$E$106,0),1))),"")</f>
        <v/>
      </c>
      <c r="E90" s="287"/>
      <c r="F90" s="288" t="str">
        <f>IFERROR(INDEX(Settings!$J$8:$L$11,MATCH($E90,Settings!$J$8:$J$11,1),3),"")</f>
        <v/>
      </c>
      <c r="G90" s="224"/>
      <c r="H90" s="224"/>
      <c r="I90" s="224"/>
      <c r="J90" s="289"/>
    </row>
    <row r="91" spans="2:10" hidden="1" outlineLevel="1" x14ac:dyDescent="0.25">
      <c r="B91" s="286"/>
      <c r="C91" s="314"/>
      <c r="D91" s="255" t="str">
        <f>IFERROR(IF(IF(LEN($C91)=0," ",INDEX(Settings!$F$7:$F$106,MATCH($C91,Settings!$E$7:$E$106,0),1))=0,"",IF(LEN($C91)=0,"",INDEX(Settings!$F$7:$F$106,MATCH($C91,Settings!$E$7:$E$106,0),1))),"")</f>
        <v/>
      </c>
      <c r="E91" s="287"/>
      <c r="F91" s="288" t="str">
        <f>IFERROR(INDEX(Settings!$J$8:$L$11,MATCH($E91,Settings!$J$8:$J$11,1),3),"")</f>
        <v/>
      </c>
      <c r="G91" s="224"/>
      <c r="H91" s="224"/>
      <c r="I91" s="224"/>
      <c r="J91" s="289"/>
    </row>
    <row r="92" spans="2:10" hidden="1" outlineLevel="1" x14ac:dyDescent="0.25">
      <c r="B92" s="286"/>
      <c r="C92" s="314"/>
      <c r="D92" s="255" t="str">
        <f>IFERROR(IF(IF(LEN($C92)=0," ",INDEX(Settings!$F$7:$F$106,MATCH($C92,Settings!$E$7:$E$106,0),1))=0,"",IF(LEN($C92)=0,"",INDEX(Settings!$F$7:$F$106,MATCH($C92,Settings!$E$7:$E$106,0),1))),"")</f>
        <v/>
      </c>
      <c r="E92" s="287"/>
      <c r="F92" s="288" t="str">
        <f>IFERROR(INDEX(Settings!$J$8:$L$11,MATCH($E92,Settings!$J$8:$J$11,1),3),"")</f>
        <v/>
      </c>
      <c r="G92" s="224"/>
      <c r="H92" s="224"/>
      <c r="I92" s="224"/>
      <c r="J92" s="289"/>
    </row>
    <row r="93" spans="2:10" hidden="1" outlineLevel="1" x14ac:dyDescent="0.25">
      <c r="B93" s="286"/>
      <c r="C93" s="314"/>
      <c r="D93" s="255" t="str">
        <f>IFERROR(IF(IF(LEN($C93)=0," ",INDEX(Settings!$F$7:$F$106,MATCH($C93,Settings!$E$7:$E$106,0),1))=0,"",IF(LEN($C93)=0,"",INDEX(Settings!$F$7:$F$106,MATCH($C93,Settings!$E$7:$E$106,0),1))),"")</f>
        <v/>
      </c>
      <c r="E93" s="287"/>
      <c r="F93" s="288" t="str">
        <f>IFERROR(INDEX(Settings!$J$8:$L$11,MATCH($E93,Settings!$J$8:$J$11,1),3),"")</f>
        <v/>
      </c>
      <c r="G93" s="224"/>
      <c r="H93" s="224"/>
      <c r="I93" s="224"/>
      <c r="J93" s="289"/>
    </row>
    <row r="94" spans="2:10" hidden="1" outlineLevel="1" x14ac:dyDescent="0.25">
      <c r="B94" s="286"/>
      <c r="C94" s="314"/>
      <c r="D94" s="255" t="str">
        <f>IFERROR(IF(IF(LEN($C94)=0," ",INDEX(Settings!$F$7:$F$106,MATCH($C94,Settings!$E$7:$E$106,0),1))=0,"",IF(LEN($C94)=0,"",INDEX(Settings!$F$7:$F$106,MATCH($C94,Settings!$E$7:$E$106,0),1))),"")</f>
        <v/>
      </c>
      <c r="E94" s="287"/>
      <c r="F94" s="288" t="str">
        <f>IFERROR(INDEX(Settings!$J$8:$L$11,MATCH($E94,Settings!$J$8:$J$11,1),3),"")</f>
        <v/>
      </c>
      <c r="G94" s="224"/>
      <c r="H94" s="224"/>
      <c r="I94" s="224"/>
      <c r="J94" s="289"/>
    </row>
    <row r="95" spans="2:10" hidden="1" outlineLevel="1" x14ac:dyDescent="0.25">
      <c r="B95" s="286"/>
      <c r="C95" s="314"/>
      <c r="D95" s="255" t="str">
        <f>IFERROR(IF(IF(LEN($C95)=0," ",INDEX(Settings!$F$7:$F$106,MATCH($C95,Settings!$E$7:$E$106,0),1))=0,"",IF(LEN($C95)=0,"",INDEX(Settings!$F$7:$F$106,MATCH($C95,Settings!$E$7:$E$106,0),1))),"")</f>
        <v/>
      </c>
      <c r="E95" s="287"/>
      <c r="F95" s="288" t="str">
        <f>IFERROR(INDEX(Settings!$J$8:$L$11,MATCH($E95,Settings!$J$8:$J$11,1),3),"")</f>
        <v/>
      </c>
      <c r="G95" s="224"/>
      <c r="H95" s="224"/>
      <c r="I95" s="224"/>
      <c r="J95" s="289"/>
    </row>
    <row r="96" spans="2:10" hidden="1" outlineLevel="1" x14ac:dyDescent="0.25">
      <c r="B96" s="286"/>
      <c r="C96" s="314"/>
      <c r="D96" s="255" t="str">
        <f>IFERROR(IF(IF(LEN($C96)=0," ",INDEX(Settings!$F$7:$F$106,MATCH($C96,Settings!$E$7:$E$106,0),1))=0,"",IF(LEN($C96)=0,"",INDEX(Settings!$F$7:$F$106,MATCH($C96,Settings!$E$7:$E$106,0),1))),"")</f>
        <v/>
      </c>
      <c r="E96" s="287"/>
      <c r="F96" s="288" t="str">
        <f>IFERROR(INDEX(Settings!$J$8:$L$11,MATCH($E96,Settings!$J$8:$J$11,1),3),"")</f>
        <v/>
      </c>
      <c r="G96" s="224"/>
      <c r="H96" s="224"/>
      <c r="I96" s="224"/>
      <c r="J96" s="289"/>
    </row>
    <row r="97" spans="2:10" hidden="1" outlineLevel="1" x14ac:dyDescent="0.25">
      <c r="B97" s="286"/>
      <c r="C97" s="314"/>
      <c r="D97" s="255" t="str">
        <f>IFERROR(IF(IF(LEN($C97)=0," ",INDEX(Settings!$F$7:$F$106,MATCH($C97,Settings!$E$7:$E$106,0),1))=0,"",IF(LEN($C97)=0,"",INDEX(Settings!$F$7:$F$106,MATCH($C97,Settings!$E$7:$E$106,0),1))),"")</f>
        <v/>
      </c>
      <c r="E97" s="287"/>
      <c r="F97" s="288" t="str">
        <f>IFERROR(INDEX(Settings!$J$8:$L$11,MATCH($E97,Settings!$J$8:$J$11,1),3),"")</f>
        <v/>
      </c>
      <c r="G97" s="224"/>
      <c r="H97" s="224"/>
      <c r="I97" s="224"/>
      <c r="J97" s="289"/>
    </row>
    <row r="98" spans="2:10" hidden="1" outlineLevel="1" x14ac:dyDescent="0.25">
      <c r="B98" s="286"/>
      <c r="C98" s="314"/>
      <c r="D98" s="255" t="str">
        <f>IFERROR(IF(IF(LEN($C98)=0," ",INDEX(Settings!$F$7:$F$106,MATCH($C98,Settings!$E$7:$E$106,0),1))=0,"",IF(LEN($C98)=0,"",INDEX(Settings!$F$7:$F$106,MATCH($C98,Settings!$E$7:$E$106,0),1))),"")</f>
        <v/>
      </c>
      <c r="E98" s="287"/>
      <c r="F98" s="288" t="str">
        <f>IFERROR(INDEX(Settings!$J$8:$L$11,MATCH($E98,Settings!$J$8:$J$11,1),3),"")</f>
        <v/>
      </c>
      <c r="G98" s="224"/>
      <c r="H98" s="224"/>
      <c r="I98" s="224"/>
      <c r="J98" s="289"/>
    </row>
    <row r="99" spans="2:10" hidden="1" outlineLevel="1" x14ac:dyDescent="0.25">
      <c r="B99" s="286"/>
      <c r="C99" s="314"/>
      <c r="D99" s="255" t="str">
        <f>IFERROR(IF(IF(LEN($C99)=0," ",INDEX(Settings!$F$7:$F$106,MATCH($C99,Settings!$E$7:$E$106,0),1))=0,"",IF(LEN($C99)=0,"",INDEX(Settings!$F$7:$F$106,MATCH($C99,Settings!$E$7:$E$106,0),1))),"")</f>
        <v/>
      </c>
      <c r="E99" s="287"/>
      <c r="F99" s="288" t="str">
        <f>IFERROR(INDEX(Settings!$J$8:$L$11,MATCH($E99,Settings!$J$8:$J$11,1),3),"")</f>
        <v/>
      </c>
      <c r="G99" s="224"/>
      <c r="H99" s="224"/>
      <c r="I99" s="224"/>
      <c r="J99" s="289"/>
    </row>
    <row r="100" spans="2:10" hidden="1" outlineLevel="1" x14ac:dyDescent="0.25">
      <c r="B100" s="286"/>
      <c r="C100" s="314"/>
      <c r="D100" s="255" t="str">
        <f>IFERROR(IF(IF(LEN($C100)=0," ",INDEX(Settings!$F$7:$F$106,MATCH($C100,Settings!$E$7:$E$106,0),1))=0,"",IF(LEN($C100)=0,"",INDEX(Settings!$F$7:$F$106,MATCH($C100,Settings!$E$7:$E$106,0),1))),"")</f>
        <v/>
      </c>
      <c r="E100" s="287"/>
      <c r="F100" s="288" t="str">
        <f>IFERROR(INDEX(Settings!$J$8:$L$11,MATCH($E100,Settings!$J$8:$J$11,1),3),"")</f>
        <v/>
      </c>
      <c r="G100" s="224"/>
      <c r="H100" s="224"/>
      <c r="I100" s="224"/>
      <c r="J100" s="289"/>
    </row>
    <row r="101" spans="2:10" hidden="1" outlineLevel="1" x14ac:dyDescent="0.25">
      <c r="B101" s="286"/>
      <c r="C101" s="314"/>
      <c r="D101" s="255" t="str">
        <f>IFERROR(IF(IF(LEN($C101)=0," ",INDEX(Settings!$F$7:$F$106,MATCH($C101,Settings!$E$7:$E$106,0),1))=0,"",IF(LEN($C101)=0,"",INDEX(Settings!$F$7:$F$106,MATCH($C101,Settings!$E$7:$E$106,0),1))),"")</f>
        <v/>
      </c>
      <c r="E101" s="287"/>
      <c r="F101" s="288" t="str">
        <f>IFERROR(INDEX(Settings!$J$8:$L$11,MATCH($E101,Settings!$J$8:$J$11,1),3),"")</f>
        <v/>
      </c>
      <c r="G101" s="224"/>
      <c r="H101" s="224"/>
      <c r="I101" s="224"/>
      <c r="J101" s="289"/>
    </row>
    <row r="102" spans="2:10" hidden="1" outlineLevel="1" x14ac:dyDescent="0.25">
      <c r="B102" s="286"/>
      <c r="C102" s="314"/>
      <c r="D102" s="255" t="str">
        <f>IFERROR(IF(IF(LEN($C102)=0," ",INDEX(Settings!$F$7:$F$106,MATCH($C102,Settings!$E$7:$E$106,0),1))=0,"",IF(LEN($C102)=0,"",INDEX(Settings!$F$7:$F$106,MATCH($C102,Settings!$E$7:$E$106,0),1))),"")</f>
        <v/>
      </c>
      <c r="E102" s="287"/>
      <c r="F102" s="288" t="str">
        <f>IFERROR(INDEX(Settings!$J$8:$L$11,MATCH($E102,Settings!$J$8:$J$11,1),3),"")</f>
        <v/>
      </c>
      <c r="G102" s="224"/>
      <c r="H102" s="224"/>
      <c r="I102" s="224"/>
      <c r="J102" s="289"/>
    </row>
    <row r="103" spans="2:10" hidden="1" outlineLevel="1" x14ac:dyDescent="0.25">
      <c r="B103" s="286"/>
      <c r="C103" s="314"/>
      <c r="D103" s="255" t="str">
        <f>IFERROR(IF(IF(LEN($C103)=0," ",INDEX(Settings!$F$7:$F$106,MATCH($C103,Settings!$E$7:$E$106,0),1))=0,"",IF(LEN($C103)=0,"",INDEX(Settings!$F$7:$F$106,MATCH($C103,Settings!$E$7:$E$106,0),1))),"")</f>
        <v/>
      </c>
      <c r="E103" s="287"/>
      <c r="F103" s="288" t="str">
        <f>IFERROR(INDEX(Settings!$J$8:$L$11,MATCH($E103,Settings!$J$8:$J$11,1),3),"")</f>
        <v/>
      </c>
      <c r="G103" s="224"/>
      <c r="H103" s="224"/>
      <c r="I103" s="224"/>
      <c r="J103" s="289"/>
    </row>
    <row r="104" spans="2:10" hidden="1" outlineLevel="1" x14ac:dyDescent="0.25">
      <c r="B104" s="286"/>
      <c r="C104" s="314"/>
      <c r="D104" s="255" t="str">
        <f>IFERROR(IF(IF(LEN($C104)=0," ",INDEX(Settings!$F$7:$F$106,MATCH($C104,Settings!$E$7:$E$106,0),1))=0,"",IF(LEN($C104)=0,"",INDEX(Settings!$F$7:$F$106,MATCH($C104,Settings!$E$7:$E$106,0),1))),"")</f>
        <v/>
      </c>
      <c r="E104" s="287"/>
      <c r="F104" s="288" t="str">
        <f>IFERROR(INDEX(Settings!$J$8:$L$11,MATCH($E104,Settings!$J$8:$J$11,1),3),"")</f>
        <v/>
      </c>
      <c r="G104" s="224"/>
      <c r="H104" s="224"/>
      <c r="I104" s="224"/>
      <c r="J104" s="289"/>
    </row>
    <row r="105" spans="2:10" hidden="1" outlineLevel="1" x14ac:dyDescent="0.25">
      <c r="B105" s="286"/>
      <c r="C105" s="314"/>
      <c r="D105" s="255" t="str">
        <f>IFERROR(IF(IF(LEN($C105)=0," ",INDEX(Settings!$F$7:$F$106,MATCH($C105,Settings!$E$7:$E$106,0),1))=0,"",IF(LEN($C105)=0,"",INDEX(Settings!$F$7:$F$106,MATCH($C105,Settings!$E$7:$E$106,0),1))),"")</f>
        <v/>
      </c>
      <c r="E105" s="287"/>
      <c r="F105" s="288" t="str">
        <f>IFERROR(INDEX(Settings!$J$8:$L$11,MATCH($E105,Settings!$J$8:$J$11,1),3),"")</f>
        <v/>
      </c>
      <c r="G105" s="224"/>
      <c r="H105" s="224"/>
      <c r="I105" s="224"/>
      <c r="J105" s="289"/>
    </row>
    <row r="106" spans="2:10" hidden="1" outlineLevel="1" x14ac:dyDescent="0.25">
      <c r="B106" s="286"/>
      <c r="C106" s="314"/>
      <c r="D106" s="255" t="str">
        <f>IFERROR(IF(IF(LEN($C106)=0," ",INDEX(Settings!$F$7:$F$106,MATCH($C106,Settings!$E$7:$E$106,0),1))=0,"",IF(LEN($C106)=0,"",INDEX(Settings!$F$7:$F$106,MATCH($C106,Settings!$E$7:$E$106,0),1))),"")</f>
        <v/>
      </c>
      <c r="E106" s="287"/>
      <c r="F106" s="288" t="str">
        <f>IFERROR(INDEX(Settings!$J$8:$L$11,MATCH($E106,Settings!$J$8:$J$11,1),3),"")</f>
        <v/>
      </c>
      <c r="G106" s="224"/>
      <c r="H106" s="224"/>
      <c r="I106" s="224"/>
      <c r="J106" s="289"/>
    </row>
    <row r="107" spans="2:10" hidden="1" outlineLevel="1" x14ac:dyDescent="0.25">
      <c r="B107" s="286"/>
      <c r="C107" s="314"/>
      <c r="D107" s="255" t="str">
        <f>IFERROR(IF(IF(LEN($C107)=0," ",INDEX(Settings!$F$7:$F$106,MATCH($C107,Settings!$E$7:$E$106,0),1))=0,"",IF(LEN($C107)=0,"",INDEX(Settings!$F$7:$F$106,MATCH($C107,Settings!$E$7:$E$106,0),1))),"")</f>
        <v/>
      </c>
      <c r="E107" s="287"/>
      <c r="F107" s="288" t="str">
        <f>IFERROR(INDEX(Settings!$J$8:$L$11,MATCH($E107,Settings!$J$8:$J$11,1),3),"")</f>
        <v/>
      </c>
      <c r="G107" s="224"/>
      <c r="H107" s="224"/>
      <c r="I107" s="224"/>
      <c r="J107" s="289"/>
    </row>
    <row r="108" spans="2:10" hidden="1" outlineLevel="1" x14ac:dyDescent="0.25">
      <c r="B108" s="286"/>
      <c r="C108" s="314"/>
      <c r="D108" s="255" t="str">
        <f>IFERROR(IF(IF(LEN($C108)=0," ",INDEX(Settings!$F$7:$F$106,MATCH($C108,Settings!$E$7:$E$106,0),1))=0,"",IF(LEN($C108)=0,"",INDEX(Settings!$F$7:$F$106,MATCH($C108,Settings!$E$7:$E$106,0),1))),"")</f>
        <v/>
      </c>
      <c r="E108" s="287"/>
      <c r="F108" s="288" t="str">
        <f>IFERROR(INDEX(Settings!$J$8:$L$11,MATCH($E108,Settings!$J$8:$J$11,1),3),"")</f>
        <v/>
      </c>
      <c r="G108" s="224"/>
      <c r="H108" s="224"/>
      <c r="I108" s="224"/>
      <c r="J108" s="289"/>
    </row>
    <row r="109" spans="2:10" hidden="1" outlineLevel="1" x14ac:dyDescent="0.25">
      <c r="B109" s="286"/>
      <c r="C109" s="314"/>
      <c r="D109" s="255" t="str">
        <f>IFERROR(IF(IF(LEN($C109)=0," ",INDEX(Settings!$F$7:$F$106,MATCH($C109,Settings!$E$7:$E$106,0),1))=0,"",IF(LEN($C109)=0,"",INDEX(Settings!$F$7:$F$106,MATCH($C109,Settings!$E$7:$E$106,0),1))),"")</f>
        <v/>
      </c>
      <c r="E109" s="287"/>
      <c r="F109" s="288" t="str">
        <f>IFERROR(INDEX(Settings!$J$8:$L$11,MATCH($E109,Settings!$J$8:$J$11,1),3),"")</f>
        <v/>
      </c>
      <c r="G109" s="224"/>
      <c r="H109" s="224"/>
      <c r="I109" s="224"/>
      <c r="J109" s="289"/>
    </row>
    <row r="110" spans="2:10" hidden="1" outlineLevel="1" x14ac:dyDescent="0.25">
      <c r="B110" s="286"/>
      <c r="C110" s="314"/>
      <c r="D110" s="255" t="str">
        <f>IFERROR(IF(IF(LEN($C110)=0," ",INDEX(Settings!$F$7:$F$106,MATCH($C110,Settings!$E$7:$E$106,0),1))=0,"",IF(LEN($C110)=0,"",INDEX(Settings!$F$7:$F$106,MATCH($C110,Settings!$E$7:$E$106,0),1))),"")</f>
        <v/>
      </c>
      <c r="E110" s="287"/>
      <c r="F110" s="288" t="str">
        <f>IFERROR(INDEX(Settings!$J$8:$L$11,MATCH($E110,Settings!$J$8:$J$11,1),3),"")</f>
        <v/>
      </c>
      <c r="G110" s="224"/>
      <c r="H110" s="224"/>
      <c r="I110" s="224"/>
      <c r="J110" s="289"/>
    </row>
    <row r="111" spans="2:10" hidden="1" outlineLevel="1" x14ac:dyDescent="0.25">
      <c r="B111" s="286"/>
      <c r="C111" s="314"/>
      <c r="D111" s="255" t="str">
        <f>IFERROR(IF(IF(LEN($C111)=0," ",INDEX(Settings!$F$7:$F$106,MATCH($C111,Settings!$E$7:$E$106,0),1))=0,"",IF(LEN($C111)=0,"",INDEX(Settings!$F$7:$F$106,MATCH($C111,Settings!$E$7:$E$106,0),1))),"")</f>
        <v/>
      </c>
      <c r="E111" s="287"/>
      <c r="F111" s="288" t="str">
        <f>IFERROR(INDEX(Settings!$J$8:$L$11,MATCH($E111,Settings!$J$8:$J$11,1),3),"")</f>
        <v/>
      </c>
      <c r="G111" s="224"/>
      <c r="H111" s="224"/>
      <c r="I111" s="224"/>
      <c r="J111" s="289"/>
    </row>
    <row r="112" spans="2:10" hidden="1" outlineLevel="1" x14ac:dyDescent="0.25">
      <c r="B112" s="286"/>
      <c r="C112" s="314"/>
      <c r="D112" s="255" t="str">
        <f>IFERROR(IF(IF(LEN($C112)=0," ",INDEX(Settings!$F$7:$F$106,MATCH($C112,Settings!$E$7:$E$106,0),1))=0,"",IF(LEN($C112)=0,"",INDEX(Settings!$F$7:$F$106,MATCH($C112,Settings!$E$7:$E$106,0),1))),"")</f>
        <v/>
      </c>
      <c r="E112" s="287"/>
      <c r="F112" s="288" t="str">
        <f>IFERROR(INDEX(Settings!$J$8:$L$11,MATCH($E112,Settings!$J$8:$J$11,1),3),"")</f>
        <v/>
      </c>
      <c r="G112" s="224"/>
      <c r="H112" s="224"/>
      <c r="I112" s="224"/>
      <c r="J112" s="289"/>
    </row>
    <row r="113" spans="2:10" hidden="1" outlineLevel="1" x14ac:dyDescent="0.25">
      <c r="B113" s="286"/>
      <c r="C113" s="314"/>
      <c r="D113" s="255" t="str">
        <f>IFERROR(IF(IF(LEN($C113)=0," ",INDEX(Settings!$F$7:$F$106,MATCH($C113,Settings!$E$7:$E$106,0),1))=0,"",IF(LEN($C113)=0,"",INDEX(Settings!$F$7:$F$106,MATCH($C113,Settings!$E$7:$E$106,0),1))),"")</f>
        <v/>
      </c>
      <c r="E113" s="287"/>
      <c r="F113" s="288" t="str">
        <f>IFERROR(INDEX(Settings!$J$8:$L$11,MATCH($E113,Settings!$J$8:$J$11,1),3),"")</f>
        <v/>
      </c>
      <c r="G113" s="224"/>
      <c r="H113" s="224"/>
      <c r="I113" s="224"/>
      <c r="J113" s="289"/>
    </row>
    <row r="114" spans="2:10" hidden="1" outlineLevel="1" x14ac:dyDescent="0.25">
      <c r="B114" s="286"/>
      <c r="C114" s="314"/>
      <c r="D114" s="255" t="str">
        <f>IFERROR(IF(IF(LEN($C114)=0," ",INDEX(Settings!$F$7:$F$106,MATCH($C114,Settings!$E$7:$E$106,0),1))=0,"",IF(LEN($C114)=0,"",INDEX(Settings!$F$7:$F$106,MATCH($C114,Settings!$E$7:$E$106,0),1))),"")</f>
        <v/>
      </c>
      <c r="E114" s="287"/>
      <c r="F114" s="288" t="str">
        <f>IFERROR(INDEX(Settings!$J$8:$L$11,MATCH($E114,Settings!$J$8:$J$11,1),3),"")</f>
        <v/>
      </c>
      <c r="G114" s="224"/>
      <c r="H114" s="224"/>
      <c r="I114" s="224"/>
      <c r="J114" s="289"/>
    </row>
    <row r="115" spans="2:10" hidden="1" outlineLevel="1" x14ac:dyDescent="0.25">
      <c r="B115" s="286"/>
      <c r="C115" s="314"/>
      <c r="D115" s="255" t="str">
        <f>IFERROR(IF(IF(LEN($C115)=0," ",INDEX(Settings!$F$7:$F$106,MATCH($C115,Settings!$E$7:$E$106,0),1))=0,"",IF(LEN($C115)=0,"",INDEX(Settings!$F$7:$F$106,MATCH($C115,Settings!$E$7:$E$106,0),1))),"")</f>
        <v/>
      </c>
      <c r="E115" s="287"/>
      <c r="F115" s="288" t="str">
        <f>IFERROR(INDEX(Settings!$J$8:$L$11,MATCH($E115,Settings!$J$8:$J$11,1),3),"")</f>
        <v/>
      </c>
      <c r="G115" s="224"/>
      <c r="H115" s="224"/>
      <c r="I115" s="224"/>
      <c r="J115" s="289"/>
    </row>
    <row r="116" spans="2:10" hidden="1" outlineLevel="1" x14ac:dyDescent="0.25">
      <c r="B116" s="286"/>
      <c r="C116" s="314"/>
      <c r="D116" s="255" t="str">
        <f>IFERROR(IF(IF(LEN($C116)=0," ",INDEX(Settings!$F$7:$F$106,MATCH($C116,Settings!$E$7:$E$106,0),1))=0,"",IF(LEN($C116)=0,"",INDEX(Settings!$F$7:$F$106,MATCH($C116,Settings!$E$7:$E$106,0),1))),"")</f>
        <v/>
      </c>
      <c r="E116" s="287"/>
      <c r="F116" s="288" t="str">
        <f>IFERROR(INDEX(Settings!$J$8:$L$11,MATCH($E116,Settings!$J$8:$J$11,1),3),"")</f>
        <v/>
      </c>
      <c r="G116" s="224"/>
      <c r="H116" s="224"/>
      <c r="I116" s="224"/>
      <c r="J116" s="289"/>
    </row>
    <row r="117" spans="2:10" hidden="1" outlineLevel="1" x14ac:dyDescent="0.25">
      <c r="B117" s="286"/>
      <c r="C117" s="314"/>
      <c r="D117" s="255" t="str">
        <f>IFERROR(IF(IF(LEN($C117)=0," ",INDEX(Settings!$F$7:$F$106,MATCH($C117,Settings!$E$7:$E$106,0),1))=0,"",IF(LEN($C117)=0,"",INDEX(Settings!$F$7:$F$106,MATCH($C117,Settings!$E$7:$E$106,0),1))),"")</f>
        <v/>
      </c>
      <c r="E117" s="287"/>
      <c r="F117" s="288" t="str">
        <f>IFERROR(INDEX(Settings!$J$8:$L$11,MATCH($E117,Settings!$J$8:$J$11,1),3),"")</f>
        <v/>
      </c>
      <c r="G117" s="224"/>
      <c r="H117" s="224"/>
      <c r="I117" s="224"/>
      <c r="J117" s="289"/>
    </row>
    <row r="118" spans="2:10" hidden="1" outlineLevel="1" x14ac:dyDescent="0.25">
      <c r="B118" s="286"/>
      <c r="C118" s="314"/>
      <c r="D118" s="255" t="str">
        <f>IFERROR(IF(IF(LEN($C118)=0," ",INDEX(Settings!$F$7:$F$106,MATCH($C118,Settings!$E$7:$E$106,0),1))=0,"",IF(LEN($C118)=0,"",INDEX(Settings!$F$7:$F$106,MATCH($C118,Settings!$E$7:$E$106,0),1))),"")</f>
        <v/>
      </c>
      <c r="E118" s="287"/>
      <c r="F118" s="288" t="str">
        <f>IFERROR(INDEX(Settings!$J$8:$L$11,MATCH($E118,Settings!$J$8:$J$11,1),3),"")</f>
        <v/>
      </c>
      <c r="G118" s="224"/>
      <c r="H118" s="224"/>
      <c r="I118" s="224"/>
      <c r="J118" s="289"/>
    </row>
    <row r="119" spans="2:10" hidden="1" outlineLevel="1" x14ac:dyDescent="0.25">
      <c r="B119" s="286"/>
      <c r="C119" s="314"/>
      <c r="D119" s="255" t="str">
        <f>IFERROR(IF(IF(LEN($C119)=0," ",INDEX(Settings!$F$7:$F$106,MATCH($C119,Settings!$E$7:$E$106,0),1))=0,"",IF(LEN($C119)=0,"",INDEX(Settings!$F$7:$F$106,MATCH($C119,Settings!$E$7:$E$106,0),1))),"")</f>
        <v/>
      </c>
      <c r="E119" s="287"/>
      <c r="F119" s="288" t="str">
        <f>IFERROR(INDEX(Settings!$J$8:$L$11,MATCH($E119,Settings!$J$8:$J$11,1),3),"")</f>
        <v/>
      </c>
      <c r="G119" s="224"/>
      <c r="H119" s="224"/>
      <c r="I119" s="224"/>
      <c r="J119" s="289"/>
    </row>
    <row r="120" spans="2:10" hidden="1" outlineLevel="1" x14ac:dyDescent="0.25">
      <c r="B120" s="286"/>
      <c r="C120" s="314"/>
      <c r="D120" s="255" t="str">
        <f>IFERROR(IF(IF(LEN($C120)=0," ",INDEX(Settings!$F$7:$F$106,MATCH($C120,Settings!$E$7:$E$106,0),1))=0,"",IF(LEN($C120)=0,"",INDEX(Settings!$F$7:$F$106,MATCH($C120,Settings!$E$7:$E$106,0),1))),"")</f>
        <v/>
      </c>
      <c r="E120" s="287"/>
      <c r="F120" s="288" t="str">
        <f>IFERROR(INDEX(Settings!$J$8:$L$11,MATCH($E120,Settings!$J$8:$J$11,1),3),"")</f>
        <v/>
      </c>
      <c r="G120" s="224"/>
      <c r="H120" s="224"/>
      <c r="I120" s="224"/>
      <c r="J120" s="289"/>
    </row>
    <row r="121" spans="2:10" hidden="1" outlineLevel="1" x14ac:dyDescent="0.25">
      <c r="B121" s="286"/>
      <c r="C121" s="314"/>
      <c r="D121" s="255" t="str">
        <f>IFERROR(IF(IF(LEN($C121)=0," ",INDEX(Settings!$F$7:$F$106,MATCH($C121,Settings!$E$7:$E$106,0),1))=0,"",IF(LEN($C121)=0,"",INDEX(Settings!$F$7:$F$106,MATCH($C121,Settings!$E$7:$E$106,0),1))),"")</f>
        <v/>
      </c>
      <c r="E121" s="287"/>
      <c r="F121" s="288" t="str">
        <f>IFERROR(INDEX(Settings!$J$8:$L$11,MATCH($E121,Settings!$J$8:$J$11,1),3),"")</f>
        <v/>
      </c>
      <c r="G121" s="224"/>
      <c r="H121" s="224"/>
      <c r="I121" s="224"/>
      <c r="J121" s="289"/>
    </row>
    <row r="122" spans="2:10" hidden="1" outlineLevel="1" x14ac:dyDescent="0.25">
      <c r="B122" s="286"/>
      <c r="C122" s="314"/>
      <c r="D122" s="255" t="str">
        <f>IFERROR(IF(IF(LEN($C122)=0," ",INDEX(Settings!$F$7:$F$106,MATCH($C122,Settings!$E$7:$E$106,0),1))=0,"",IF(LEN($C122)=0,"",INDEX(Settings!$F$7:$F$106,MATCH($C122,Settings!$E$7:$E$106,0),1))),"")</f>
        <v/>
      </c>
      <c r="E122" s="287"/>
      <c r="F122" s="288" t="str">
        <f>IFERROR(INDEX(Settings!$J$8:$L$11,MATCH($E122,Settings!$J$8:$J$11,1),3),"")</f>
        <v/>
      </c>
      <c r="G122" s="224"/>
      <c r="H122" s="224"/>
      <c r="I122" s="224"/>
      <c r="J122" s="289"/>
    </row>
    <row r="123" spans="2:10" hidden="1" outlineLevel="1" x14ac:dyDescent="0.25">
      <c r="B123" s="286"/>
      <c r="C123" s="314"/>
      <c r="D123" s="255" t="str">
        <f>IFERROR(IF(IF(LEN($C123)=0," ",INDEX(Settings!$F$7:$F$106,MATCH($C123,Settings!$E$7:$E$106,0),1))=0,"",IF(LEN($C123)=0,"",INDEX(Settings!$F$7:$F$106,MATCH($C123,Settings!$E$7:$E$106,0),1))),"")</f>
        <v/>
      </c>
      <c r="E123" s="287"/>
      <c r="F123" s="288" t="str">
        <f>IFERROR(INDEX(Settings!$J$8:$L$11,MATCH($E123,Settings!$J$8:$J$11,1),3),"")</f>
        <v/>
      </c>
      <c r="G123" s="224"/>
      <c r="H123" s="224"/>
      <c r="I123" s="224"/>
      <c r="J123" s="289"/>
    </row>
    <row r="124" spans="2:10" hidden="1" outlineLevel="1" x14ac:dyDescent="0.25">
      <c r="B124" s="286"/>
      <c r="C124" s="314"/>
      <c r="D124" s="255" t="str">
        <f>IFERROR(IF(IF(LEN($C124)=0," ",INDEX(Settings!$F$7:$F$106,MATCH($C124,Settings!$E$7:$E$106,0),1))=0,"",IF(LEN($C124)=0,"",INDEX(Settings!$F$7:$F$106,MATCH($C124,Settings!$E$7:$E$106,0),1))),"")</f>
        <v/>
      </c>
      <c r="E124" s="287"/>
      <c r="F124" s="288" t="str">
        <f>IFERROR(INDEX(Settings!$J$8:$L$11,MATCH($E124,Settings!$J$8:$J$11,1),3),"")</f>
        <v/>
      </c>
      <c r="G124" s="224"/>
      <c r="H124" s="224"/>
      <c r="I124" s="224"/>
      <c r="J124" s="289"/>
    </row>
    <row r="125" spans="2:10" hidden="1" outlineLevel="1" x14ac:dyDescent="0.25">
      <c r="B125" s="286"/>
      <c r="C125" s="314"/>
      <c r="D125" s="255" t="str">
        <f>IFERROR(IF(IF(LEN($C125)=0," ",INDEX(Settings!$F$7:$F$106,MATCH($C125,Settings!$E$7:$E$106,0),1))=0,"",IF(LEN($C125)=0,"",INDEX(Settings!$F$7:$F$106,MATCH($C125,Settings!$E$7:$E$106,0),1))),"")</f>
        <v/>
      </c>
      <c r="E125" s="287"/>
      <c r="F125" s="288" t="str">
        <f>IFERROR(INDEX(Settings!$J$8:$L$11,MATCH($E125,Settings!$J$8:$J$11,1),3),"")</f>
        <v/>
      </c>
      <c r="G125" s="224"/>
      <c r="H125" s="224"/>
      <c r="I125" s="224"/>
      <c r="J125" s="289"/>
    </row>
    <row r="126" spans="2:10" hidden="1" outlineLevel="1" x14ac:dyDescent="0.25">
      <c r="B126" s="286"/>
      <c r="C126" s="314"/>
      <c r="D126" s="255" t="str">
        <f>IFERROR(IF(IF(LEN($C126)=0," ",INDEX(Settings!$F$7:$F$106,MATCH($C126,Settings!$E$7:$E$106,0),1))=0,"",IF(LEN($C126)=0,"",INDEX(Settings!$F$7:$F$106,MATCH($C126,Settings!$E$7:$E$106,0),1))),"")</f>
        <v/>
      </c>
      <c r="E126" s="287"/>
      <c r="F126" s="288" t="str">
        <f>IFERROR(INDEX(Settings!$J$8:$L$11,MATCH($E126,Settings!$J$8:$J$11,1),3),"")</f>
        <v/>
      </c>
      <c r="G126" s="224"/>
      <c r="H126" s="224"/>
      <c r="I126" s="224"/>
      <c r="J126" s="289"/>
    </row>
    <row r="127" spans="2:10" hidden="1" outlineLevel="1" x14ac:dyDescent="0.25">
      <c r="B127" s="286"/>
      <c r="C127" s="314"/>
      <c r="D127" s="255" t="str">
        <f>IFERROR(IF(IF(LEN($C127)=0," ",INDEX(Settings!$F$7:$F$106,MATCH($C127,Settings!$E$7:$E$106,0),1))=0,"",IF(LEN($C127)=0,"",INDEX(Settings!$F$7:$F$106,MATCH($C127,Settings!$E$7:$E$106,0),1))),"")</f>
        <v/>
      </c>
      <c r="E127" s="287"/>
      <c r="F127" s="288" t="str">
        <f>IFERROR(INDEX(Settings!$J$8:$L$11,MATCH($E127,Settings!$J$8:$J$11,1),3),"")</f>
        <v/>
      </c>
      <c r="G127" s="224"/>
      <c r="H127" s="224"/>
      <c r="I127" s="224"/>
      <c r="J127" s="289"/>
    </row>
    <row r="128" spans="2:10" hidden="1" outlineLevel="1" x14ac:dyDescent="0.25">
      <c r="B128" s="286"/>
      <c r="C128" s="314"/>
      <c r="D128" s="255" t="str">
        <f>IFERROR(IF(IF(LEN($C128)=0," ",INDEX(Settings!$F$7:$F$106,MATCH($C128,Settings!$E$7:$E$106,0),1))=0,"",IF(LEN($C128)=0,"",INDEX(Settings!$F$7:$F$106,MATCH($C128,Settings!$E$7:$E$106,0),1))),"")</f>
        <v/>
      </c>
      <c r="E128" s="287"/>
      <c r="F128" s="288" t="str">
        <f>IFERROR(INDEX(Settings!$J$8:$L$11,MATCH($E128,Settings!$J$8:$J$11,1),3),"")</f>
        <v/>
      </c>
      <c r="G128" s="224"/>
      <c r="H128" s="224"/>
      <c r="I128" s="224"/>
      <c r="J128" s="289"/>
    </row>
    <row r="129" spans="2:10" hidden="1" outlineLevel="1" x14ac:dyDescent="0.25">
      <c r="B129" s="286"/>
      <c r="C129" s="314"/>
      <c r="D129" s="255" t="str">
        <f>IFERROR(IF(IF(LEN($C129)=0," ",INDEX(Settings!$F$7:$F$106,MATCH($C129,Settings!$E$7:$E$106,0),1))=0,"",IF(LEN($C129)=0,"",INDEX(Settings!$F$7:$F$106,MATCH($C129,Settings!$E$7:$E$106,0),1))),"")</f>
        <v/>
      </c>
      <c r="E129" s="287"/>
      <c r="F129" s="288" t="str">
        <f>IFERROR(INDEX(Settings!$J$8:$L$11,MATCH($E129,Settings!$J$8:$J$11,1),3),"")</f>
        <v/>
      </c>
      <c r="G129" s="224"/>
      <c r="H129" s="224"/>
      <c r="I129" s="224"/>
      <c r="J129" s="289"/>
    </row>
    <row r="130" spans="2:10" hidden="1" outlineLevel="1" x14ac:dyDescent="0.25">
      <c r="B130" s="286"/>
      <c r="C130" s="314"/>
      <c r="D130" s="255" t="str">
        <f>IFERROR(IF(IF(LEN($C130)=0," ",INDEX(Settings!$F$7:$F$106,MATCH($C130,Settings!$E$7:$E$106,0),1))=0,"",IF(LEN($C130)=0,"",INDEX(Settings!$F$7:$F$106,MATCH($C130,Settings!$E$7:$E$106,0),1))),"")</f>
        <v/>
      </c>
      <c r="E130" s="287"/>
      <c r="F130" s="288" t="str">
        <f>IFERROR(INDEX(Settings!$J$8:$L$11,MATCH($E130,Settings!$J$8:$J$11,1),3),"")</f>
        <v/>
      </c>
      <c r="G130" s="224"/>
      <c r="H130" s="224"/>
      <c r="I130" s="224"/>
      <c r="J130" s="289"/>
    </row>
    <row r="131" spans="2:10" hidden="1" outlineLevel="1" x14ac:dyDescent="0.25">
      <c r="B131" s="286"/>
      <c r="C131" s="314"/>
      <c r="D131" s="255" t="str">
        <f>IFERROR(IF(IF(LEN($C131)=0," ",INDEX(Settings!$F$7:$F$106,MATCH($C131,Settings!$E$7:$E$106,0),1))=0,"",IF(LEN($C131)=0,"",INDEX(Settings!$F$7:$F$106,MATCH($C131,Settings!$E$7:$E$106,0),1))),"")</f>
        <v/>
      </c>
      <c r="E131" s="287"/>
      <c r="F131" s="288" t="str">
        <f>IFERROR(INDEX(Settings!$J$8:$L$11,MATCH($E131,Settings!$J$8:$J$11,1),3),"")</f>
        <v/>
      </c>
      <c r="G131" s="224"/>
      <c r="H131" s="224"/>
      <c r="I131" s="224"/>
      <c r="J131" s="289"/>
    </row>
    <row r="132" spans="2:10" hidden="1" outlineLevel="1" x14ac:dyDescent="0.25">
      <c r="B132" s="286"/>
      <c r="C132" s="314"/>
      <c r="D132" s="255" t="str">
        <f>IFERROR(IF(IF(LEN($C132)=0," ",INDEX(Settings!$F$7:$F$106,MATCH($C132,Settings!$E$7:$E$106,0),1))=0,"",IF(LEN($C132)=0,"",INDEX(Settings!$F$7:$F$106,MATCH($C132,Settings!$E$7:$E$106,0),1))),"")</f>
        <v/>
      </c>
      <c r="E132" s="287"/>
      <c r="F132" s="288" t="str">
        <f>IFERROR(INDEX(Settings!$J$8:$L$11,MATCH($E132,Settings!$J$8:$J$11,1),3),"")</f>
        <v/>
      </c>
      <c r="G132" s="224"/>
      <c r="H132" s="224"/>
      <c r="I132" s="224"/>
      <c r="J132" s="289"/>
    </row>
    <row r="133" spans="2:10" hidden="1" outlineLevel="1" x14ac:dyDescent="0.25">
      <c r="B133" s="286"/>
      <c r="C133" s="314"/>
      <c r="D133" s="255" t="str">
        <f>IFERROR(IF(IF(LEN($C133)=0," ",INDEX(Settings!$F$7:$F$106,MATCH($C133,Settings!$E$7:$E$106,0),1))=0,"",IF(LEN($C133)=0,"",INDEX(Settings!$F$7:$F$106,MATCH($C133,Settings!$E$7:$E$106,0),1))),"")</f>
        <v/>
      </c>
      <c r="E133" s="287"/>
      <c r="F133" s="288" t="str">
        <f>IFERROR(INDEX(Settings!$J$8:$L$11,MATCH($E133,Settings!$J$8:$J$11,1),3),"")</f>
        <v/>
      </c>
      <c r="G133" s="224"/>
      <c r="H133" s="224"/>
      <c r="I133" s="224"/>
      <c r="J133" s="289"/>
    </row>
    <row r="134" spans="2:10" hidden="1" outlineLevel="1" x14ac:dyDescent="0.25">
      <c r="B134" s="286"/>
      <c r="C134" s="314"/>
      <c r="D134" s="255" t="str">
        <f>IFERROR(IF(IF(LEN($C134)=0," ",INDEX(Settings!$F$7:$F$106,MATCH($C134,Settings!$E$7:$E$106,0),1))=0,"",IF(LEN($C134)=0,"",INDEX(Settings!$F$7:$F$106,MATCH($C134,Settings!$E$7:$E$106,0),1))),"")</f>
        <v/>
      </c>
      <c r="E134" s="287"/>
      <c r="F134" s="288" t="str">
        <f>IFERROR(INDEX(Settings!$J$8:$L$11,MATCH($E134,Settings!$J$8:$J$11,1),3),"")</f>
        <v/>
      </c>
      <c r="G134" s="224"/>
      <c r="H134" s="224"/>
      <c r="I134" s="224"/>
      <c r="J134" s="289"/>
    </row>
    <row r="135" spans="2:10" hidden="1" outlineLevel="1" x14ac:dyDescent="0.25">
      <c r="B135" s="286"/>
      <c r="C135" s="314"/>
      <c r="D135" s="255" t="str">
        <f>IFERROR(IF(IF(LEN($C135)=0," ",INDEX(Settings!$F$7:$F$106,MATCH($C135,Settings!$E$7:$E$106,0),1))=0,"",IF(LEN($C135)=0,"",INDEX(Settings!$F$7:$F$106,MATCH($C135,Settings!$E$7:$E$106,0),1))),"")</f>
        <v/>
      </c>
      <c r="E135" s="287"/>
      <c r="F135" s="288" t="str">
        <f>IFERROR(INDEX(Settings!$J$8:$L$11,MATCH($E135,Settings!$J$8:$J$11,1),3),"")</f>
        <v/>
      </c>
      <c r="G135" s="224"/>
      <c r="H135" s="224"/>
      <c r="I135" s="224"/>
      <c r="J135" s="289"/>
    </row>
    <row r="136" spans="2:10" hidden="1" outlineLevel="1" x14ac:dyDescent="0.25">
      <c r="B136" s="286"/>
      <c r="C136" s="314"/>
      <c r="D136" s="255" t="str">
        <f>IFERROR(IF(IF(LEN($C136)=0," ",INDEX(Settings!$F$7:$F$106,MATCH($C136,Settings!$E$7:$E$106,0),1))=0,"",IF(LEN($C136)=0,"",INDEX(Settings!$F$7:$F$106,MATCH($C136,Settings!$E$7:$E$106,0),1))),"")</f>
        <v/>
      </c>
      <c r="E136" s="287"/>
      <c r="F136" s="288" t="str">
        <f>IFERROR(INDEX(Settings!$J$8:$L$11,MATCH($E136,Settings!$J$8:$J$11,1),3),"")</f>
        <v/>
      </c>
      <c r="G136" s="224"/>
      <c r="H136" s="224"/>
      <c r="I136" s="224"/>
      <c r="J136" s="289"/>
    </row>
    <row r="137" spans="2:10" hidden="1" outlineLevel="1" x14ac:dyDescent="0.25">
      <c r="B137" s="286"/>
      <c r="C137" s="314"/>
      <c r="D137" s="255" t="str">
        <f>IFERROR(IF(IF(LEN($C137)=0," ",INDEX(Settings!$F$7:$F$106,MATCH($C137,Settings!$E$7:$E$106,0),1))=0,"",IF(LEN($C137)=0,"",INDEX(Settings!$F$7:$F$106,MATCH($C137,Settings!$E$7:$E$106,0),1))),"")</f>
        <v/>
      </c>
      <c r="E137" s="287"/>
      <c r="F137" s="288" t="str">
        <f>IFERROR(INDEX(Settings!$J$8:$L$11,MATCH($E137,Settings!$J$8:$J$11,1),3),"")</f>
        <v/>
      </c>
      <c r="G137" s="224"/>
      <c r="H137" s="224"/>
      <c r="I137" s="224"/>
      <c r="J137" s="289"/>
    </row>
    <row r="138" spans="2:10" hidden="1" outlineLevel="1" x14ac:dyDescent="0.25">
      <c r="B138" s="286"/>
      <c r="C138" s="314"/>
      <c r="D138" s="255" t="str">
        <f>IFERROR(IF(IF(LEN($C138)=0," ",INDEX(Settings!$F$7:$F$106,MATCH($C138,Settings!$E$7:$E$106,0),1))=0,"",IF(LEN($C138)=0,"",INDEX(Settings!$F$7:$F$106,MATCH($C138,Settings!$E$7:$E$106,0),1))),"")</f>
        <v/>
      </c>
      <c r="E138" s="287"/>
      <c r="F138" s="288" t="str">
        <f>IFERROR(INDEX(Settings!$J$8:$L$11,MATCH($E138,Settings!$J$8:$J$11,1),3),"")</f>
        <v/>
      </c>
      <c r="G138" s="224"/>
      <c r="H138" s="224"/>
      <c r="I138" s="224"/>
      <c r="J138" s="289"/>
    </row>
    <row r="139" spans="2:10" hidden="1" outlineLevel="1" x14ac:dyDescent="0.25">
      <c r="B139" s="286"/>
      <c r="C139" s="314"/>
      <c r="D139" s="255" t="str">
        <f>IFERROR(IF(IF(LEN($C139)=0," ",INDEX(Settings!$F$7:$F$106,MATCH($C139,Settings!$E$7:$E$106,0),1))=0,"",IF(LEN($C139)=0,"",INDEX(Settings!$F$7:$F$106,MATCH($C139,Settings!$E$7:$E$106,0),1))),"")</f>
        <v/>
      </c>
      <c r="E139" s="287"/>
      <c r="F139" s="288" t="str">
        <f>IFERROR(INDEX(Settings!$J$8:$L$11,MATCH($E139,Settings!$J$8:$J$11,1),3),"")</f>
        <v/>
      </c>
      <c r="G139" s="224"/>
      <c r="H139" s="224"/>
      <c r="I139" s="224"/>
      <c r="J139" s="289"/>
    </row>
    <row r="140" spans="2:10" hidden="1" outlineLevel="1" x14ac:dyDescent="0.25">
      <c r="B140" s="286"/>
      <c r="C140" s="314"/>
      <c r="D140" s="255" t="str">
        <f>IFERROR(IF(IF(LEN($C140)=0," ",INDEX(Settings!$F$7:$F$106,MATCH($C140,Settings!$E$7:$E$106,0),1))=0,"",IF(LEN($C140)=0,"",INDEX(Settings!$F$7:$F$106,MATCH($C140,Settings!$E$7:$E$106,0),1))),"")</f>
        <v/>
      </c>
      <c r="E140" s="287"/>
      <c r="F140" s="288" t="str">
        <f>IFERROR(INDEX(Settings!$J$8:$L$11,MATCH($E140,Settings!$J$8:$J$11,1),3),"")</f>
        <v/>
      </c>
      <c r="G140" s="224"/>
      <c r="H140" s="224"/>
      <c r="I140" s="224"/>
      <c r="J140" s="289"/>
    </row>
    <row r="141" spans="2:10" hidden="1" outlineLevel="1" x14ac:dyDescent="0.25">
      <c r="B141" s="286"/>
      <c r="C141" s="314"/>
      <c r="D141" s="255" t="str">
        <f>IFERROR(IF(IF(LEN($C141)=0," ",INDEX(Settings!$F$7:$F$106,MATCH($C141,Settings!$E$7:$E$106,0),1))=0,"",IF(LEN($C141)=0,"",INDEX(Settings!$F$7:$F$106,MATCH($C141,Settings!$E$7:$E$106,0),1))),"")</f>
        <v/>
      </c>
      <c r="E141" s="287"/>
      <c r="F141" s="288" t="str">
        <f>IFERROR(INDEX(Settings!$J$8:$L$11,MATCH($E141,Settings!$J$8:$J$11,1),3),"")</f>
        <v/>
      </c>
      <c r="G141" s="224"/>
      <c r="H141" s="224"/>
      <c r="I141" s="224"/>
      <c r="J141" s="289"/>
    </row>
    <row r="142" spans="2:10" hidden="1" outlineLevel="1" x14ac:dyDescent="0.25">
      <c r="B142" s="286"/>
      <c r="C142" s="314"/>
      <c r="D142" s="255" t="str">
        <f>IFERROR(IF(IF(LEN($C142)=0," ",INDEX(Settings!$F$7:$F$106,MATCH($C142,Settings!$E$7:$E$106,0),1))=0,"",IF(LEN($C142)=0,"",INDEX(Settings!$F$7:$F$106,MATCH($C142,Settings!$E$7:$E$106,0),1))),"")</f>
        <v/>
      </c>
      <c r="E142" s="287"/>
      <c r="F142" s="288" t="str">
        <f>IFERROR(INDEX(Settings!$J$8:$L$11,MATCH($E142,Settings!$J$8:$J$11,1),3),"")</f>
        <v/>
      </c>
      <c r="G142" s="224"/>
      <c r="H142" s="224"/>
      <c r="I142" s="224"/>
      <c r="J142" s="289"/>
    </row>
    <row r="143" spans="2:10" hidden="1" outlineLevel="1" x14ac:dyDescent="0.25">
      <c r="B143" s="286"/>
      <c r="C143" s="314"/>
      <c r="D143" s="255" t="str">
        <f>IFERROR(IF(IF(LEN($C143)=0," ",INDEX(Settings!$F$7:$F$106,MATCH($C143,Settings!$E$7:$E$106,0),1))=0,"",IF(LEN($C143)=0,"",INDEX(Settings!$F$7:$F$106,MATCH($C143,Settings!$E$7:$E$106,0),1))),"")</f>
        <v/>
      </c>
      <c r="E143" s="287"/>
      <c r="F143" s="288" t="str">
        <f>IFERROR(INDEX(Settings!$J$8:$L$11,MATCH($E143,Settings!$J$8:$J$11,1),3),"")</f>
        <v/>
      </c>
      <c r="G143" s="224"/>
      <c r="H143" s="224"/>
      <c r="I143" s="224"/>
      <c r="J143" s="289"/>
    </row>
    <row r="144" spans="2:10" hidden="1" outlineLevel="1" x14ac:dyDescent="0.25">
      <c r="B144" s="286"/>
      <c r="C144" s="314"/>
      <c r="D144" s="255" t="str">
        <f>IFERROR(IF(IF(LEN($C144)=0," ",INDEX(Settings!$F$7:$F$106,MATCH($C144,Settings!$E$7:$E$106,0),1))=0,"",IF(LEN($C144)=0,"",INDEX(Settings!$F$7:$F$106,MATCH($C144,Settings!$E$7:$E$106,0),1))),"")</f>
        <v/>
      </c>
      <c r="E144" s="287"/>
      <c r="F144" s="288" t="str">
        <f>IFERROR(INDEX(Settings!$J$8:$L$11,MATCH($E144,Settings!$J$8:$J$11,1),3),"")</f>
        <v/>
      </c>
      <c r="G144" s="224"/>
      <c r="H144" s="224"/>
      <c r="I144" s="224"/>
      <c r="J144" s="289"/>
    </row>
    <row r="145" spans="2:10" hidden="1" outlineLevel="1" x14ac:dyDescent="0.25">
      <c r="B145" s="286"/>
      <c r="C145" s="314"/>
      <c r="D145" s="255" t="str">
        <f>IFERROR(IF(IF(LEN($C145)=0," ",INDEX(Settings!$F$7:$F$106,MATCH($C145,Settings!$E$7:$E$106,0),1))=0,"",IF(LEN($C145)=0,"",INDEX(Settings!$F$7:$F$106,MATCH($C145,Settings!$E$7:$E$106,0),1))),"")</f>
        <v/>
      </c>
      <c r="E145" s="287"/>
      <c r="F145" s="288" t="str">
        <f>IFERROR(INDEX(Settings!$J$8:$L$11,MATCH($E145,Settings!$J$8:$J$11,1),3),"")</f>
        <v/>
      </c>
      <c r="G145" s="224"/>
      <c r="H145" s="224"/>
      <c r="I145" s="224"/>
      <c r="J145" s="289"/>
    </row>
    <row r="146" spans="2:10" hidden="1" outlineLevel="1" x14ac:dyDescent="0.25">
      <c r="B146" s="286"/>
      <c r="C146" s="314"/>
      <c r="D146" s="255" t="str">
        <f>IFERROR(IF(IF(LEN($C146)=0," ",INDEX(Settings!$F$7:$F$106,MATCH($C146,Settings!$E$7:$E$106,0),1))=0,"",IF(LEN($C146)=0,"",INDEX(Settings!$F$7:$F$106,MATCH($C146,Settings!$E$7:$E$106,0),1))),"")</f>
        <v/>
      </c>
      <c r="E146" s="287"/>
      <c r="F146" s="288" t="str">
        <f>IFERROR(INDEX(Settings!$J$8:$L$11,MATCH($E146,Settings!$J$8:$J$11,1),3),"")</f>
        <v/>
      </c>
      <c r="G146" s="224"/>
      <c r="H146" s="224"/>
      <c r="I146" s="224"/>
      <c r="J146" s="289"/>
    </row>
    <row r="147" spans="2:10" hidden="1" outlineLevel="1" x14ac:dyDescent="0.25">
      <c r="B147" s="286"/>
      <c r="C147" s="314"/>
      <c r="D147" s="255" t="str">
        <f>IFERROR(IF(IF(LEN($C147)=0," ",INDEX(Settings!$F$7:$F$106,MATCH($C147,Settings!$E$7:$E$106,0),1))=0,"",IF(LEN($C147)=0,"",INDEX(Settings!$F$7:$F$106,MATCH($C147,Settings!$E$7:$E$106,0),1))),"")</f>
        <v/>
      </c>
      <c r="E147" s="287"/>
      <c r="F147" s="288" t="str">
        <f>IFERROR(INDEX(Settings!$J$8:$L$11,MATCH($E147,Settings!$J$8:$J$11,1),3),"")</f>
        <v/>
      </c>
      <c r="G147" s="224"/>
      <c r="H147" s="224"/>
      <c r="I147" s="224"/>
      <c r="J147" s="289"/>
    </row>
    <row r="148" spans="2:10" hidden="1" outlineLevel="1" x14ac:dyDescent="0.25">
      <c r="B148" s="286"/>
      <c r="C148" s="314"/>
      <c r="D148" s="255" t="str">
        <f>IFERROR(IF(IF(LEN($C148)=0," ",INDEX(Settings!$F$7:$F$106,MATCH($C148,Settings!$E$7:$E$106,0),1))=0,"",IF(LEN($C148)=0,"",INDEX(Settings!$F$7:$F$106,MATCH($C148,Settings!$E$7:$E$106,0),1))),"")</f>
        <v/>
      </c>
      <c r="E148" s="287"/>
      <c r="F148" s="288" t="str">
        <f>IFERROR(INDEX(Settings!$J$8:$L$11,MATCH($E148,Settings!$J$8:$J$11,1),3),"")</f>
        <v/>
      </c>
      <c r="G148" s="224"/>
      <c r="H148" s="224"/>
      <c r="I148" s="224"/>
      <c r="J148" s="289"/>
    </row>
    <row r="149" spans="2:10" hidden="1" outlineLevel="1" x14ac:dyDescent="0.25">
      <c r="B149" s="286"/>
      <c r="C149" s="314"/>
      <c r="D149" s="255" t="str">
        <f>IFERROR(IF(IF(LEN($C149)=0," ",INDEX(Settings!$F$7:$F$106,MATCH($C149,Settings!$E$7:$E$106,0),1))=0,"",IF(LEN($C149)=0,"",INDEX(Settings!$F$7:$F$106,MATCH($C149,Settings!$E$7:$E$106,0),1))),"")</f>
        <v/>
      </c>
      <c r="E149" s="287"/>
      <c r="F149" s="288" t="str">
        <f>IFERROR(INDEX(Settings!$J$8:$L$11,MATCH($E149,Settings!$J$8:$J$11,1),3),"")</f>
        <v/>
      </c>
      <c r="G149" s="224"/>
      <c r="H149" s="224"/>
      <c r="I149" s="224"/>
      <c r="J149" s="289"/>
    </row>
    <row r="150" spans="2:10" hidden="1" outlineLevel="1" x14ac:dyDescent="0.25">
      <c r="B150" s="286"/>
      <c r="C150" s="314"/>
      <c r="D150" s="255" t="str">
        <f>IFERROR(IF(IF(LEN($C150)=0," ",INDEX(Settings!$F$7:$F$106,MATCH($C150,Settings!$E$7:$E$106,0),1))=0,"",IF(LEN($C150)=0,"",INDEX(Settings!$F$7:$F$106,MATCH($C150,Settings!$E$7:$E$106,0),1))),"")</f>
        <v/>
      </c>
      <c r="E150" s="287"/>
      <c r="F150" s="288" t="str">
        <f>IFERROR(INDEX(Settings!$J$8:$L$11,MATCH($E150,Settings!$J$8:$J$11,1),3),"")</f>
        <v/>
      </c>
      <c r="G150" s="224"/>
      <c r="H150" s="224"/>
      <c r="I150" s="224"/>
      <c r="J150" s="289"/>
    </row>
    <row r="151" spans="2:10" hidden="1" outlineLevel="1" x14ac:dyDescent="0.25">
      <c r="B151" s="286"/>
      <c r="C151" s="314"/>
      <c r="D151" s="255" t="str">
        <f>IFERROR(IF(IF(LEN($C151)=0," ",INDEX(Settings!$F$7:$F$106,MATCH($C151,Settings!$E$7:$E$106,0),1))=0,"",IF(LEN($C151)=0,"",INDEX(Settings!$F$7:$F$106,MATCH($C151,Settings!$E$7:$E$106,0),1))),"")</f>
        <v/>
      </c>
      <c r="E151" s="287"/>
      <c r="F151" s="288" t="str">
        <f>IFERROR(INDEX(Settings!$J$8:$L$11,MATCH($E151,Settings!$J$8:$J$11,1),3),"")</f>
        <v/>
      </c>
      <c r="G151" s="224"/>
      <c r="H151" s="224"/>
      <c r="I151" s="224"/>
      <c r="J151" s="289"/>
    </row>
    <row r="152" spans="2:10" hidden="1" outlineLevel="1" x14ac:dyDescent="0.25">
      <c r="B152" s="286"/>
      <c r="C152" s="314"/>
      <c r="D152" s="255" t="str">
        <f>IFERROR(IF(IF(LEN($C152)=0," ",INDEX(Settings!$F$7:$F$106,MATCH($C152,Settings!$E$7:$E$106,0),1))=0,"",IF(LEN($C152)=0,"",INDEX(Settings!$F$7:$F$106,MATCH($C152,Settings!$E$7:$E$106,0),1))),"")</f>
        <v/>
      </c>
      <c r="E152" s="287"/>
      <c r="F152" s="288" t="str">
        <f>IFERROR(INDEX(Settings!$J$8:$L$11,MATCH($E152,Settings!$J$8:$J$11,1),3),"")</f>
        <v/>
      </c>
      <c r="G152" s="224"/>
      <c r="H152" s="224"/>
      <c r="I152" s="224"/>
      <c r="J152" s="289"/>
    </row>
    <row r="153" spans="2:10" hidden="1" outlineLevel="1" x14ac:dyDescent="0.25">
      <c r="B153" s="286"/>
      <c r="C153" s="314"/>
      <c r="D153" s="255" t="str">
        <f>IFERROR(IF(IF(LEN($C153)=0," ",INDEX(Settings!$F$7:$F$106,MATCH($C153,Settings!$E$7:$E$106,0),1))=0,"",IF(LEN($C153)=0,"",INDEX(Settings!$F$7:$F$106,MATCH($C153,Settings!$E$7:$E$106,0),1))),"")</f>
        <v/>
      </c>
      <c r="E153" s="287"/>
      <c r="F153" s="288" t="str">
        <f>IFERROR(INDEX(Settings!$J$8:$L$11,MATCH($E153,Settings!$J$8:$J$11,1),3),"")</f>
        <v/>
      </c>
      <c r="G153" s="224"/>
      <c r="H153" s="224"/>
      <c r="I153" s="224"/>
      <c r="J153" s="289"/>
    </row>
    <row r="154" spans="2:10" hidden="1" outlineLevel="1" x14ac:dyDescent="0.25">
      <c r="B154" s="286"/>
      <c r="C154" s="314"/>
      <c r="D154" s="255" t="str">
        <f>IFERROR(IF(IF(LEN($C154)=0," ",INDEX(Settings!$F$7:$F$106,MATCH($C154,Settings!$E$7:$E$106,0),1))=0,"",IF(LEN($C154)=0,"",INDEX(Settings!$F$7:$F$106,MATCH($C154,Settings!$E$7:$E$106,0),1))),"")</f>
        <v/>
      </c>
      <c r="E154" s="287"/>
      <c r="F154" s="288" t="str">
        <f>IFERROR(INDEX(Settings!$J$8:$L$11,MATCH($E154,Settings!$J$8:$J$11,1),3),"")</f>
        <v/>
      </c>
      <c r="G154" s="224"/>
      <c r="H154" s="224"/>
      <c r="I154" s="224"/>
      <c r="J154" s="289"/>
    </row>
    <row r="155" spans="2:10" hidden="1" outlineLevel="1" x14ac:dyDescent="0.25">
      <c r="B155" s="286"/>
      <c r="C155" s="314"/>
      <c r="D155" s="255" t="str">
        <f>IFERROR(IF(IF(LEN($C155)=0," ",INDEX(Settings!$F$7:$F$106,MATCH($C155,Settings!$E$7:$E$106,0),1))=0,"",IF(LEN($C155)=0,"",INDEX(Settings!$F$7:$F$106,MATCH($C155,Settings!$E$7:$E$106,0),1))),"")</f>
        <v/>
      </c>
      <c r="E155" s="287"/>
      <c r="F155" s="288" t="str">
        <f>IFERROR(INDEX(Settings!$J$8:$L$11,MATCH($E155,Settings!$J$8:$J$11,1),3),"")</f>
        <v/>
      </c>
      <c r="G155" s="224"/>
      <c r="H155" s="224"/>
      <c r="I155" s="224"/>
      <c r="J155" s="289"/>
    </row>
    <row r="156" spans="2:10" hidden="1" outlineLevel="1" x14ac:dyDescent="0.25">
      <c r="B156" s="286"/>
      <c r="C156" s="314"/>
      <c r="D156" s="255" t="str">
        <f>IFERROR(IF(IF(LEN($C156)=0," ",INDEX(Settings!$F$7:$F$106,MATCH($C156,Settings!$E$7:$E$106,0),1))=0,"",IF(LEN($C156)=0,"",INDEX(Settings!$F$7:$F$106,MATCH($C156,Settings!$E$7:$E$106,0),1))),"")</f>
        <v/>
      </c>
      <c r="E156" s="287"/>
      <c r="F156" s="288" t="str">
        <f>IFERROR(INDEX(Settings!$J$8:$L$11,MATCH($E156,Settings!$J$8:$J$11,1),3),"")</f>
        <v/>
      </c>
      <c r="G156" s="224"/>
      <c r="H156" s="224"/>
      <c r="I156" s="224"/>
      <c r="J156" s="289"/>
    </row>
    <row r="157" spans="2:10" hidden="1" outlineLevel="1" x14ac:dyDescent="0.25">
      <c r="B157" s="286"/>
      <c r="C157" s="314"/>
      <c r="D157" s="255" t="str">
        <f>IFERROR(IF(IF(LEN($C157)=0," ",INDEX(Settings!$F$7:$F$106,MATCH($C157,Settings!$E$7:$E$106,0),1))=0,"",IF(LEN($C157)=0,"",INDEX(Settings!$F$7:$F$106,MATCH($C157,Settings!$E$7:$E$106,0),1))),"")</f>
        <v/>
      </c>
      <c r="E157" s="287"/>
      <c r="F157" s="288" t="str">
        <f>IFERROR(INDEX(Settings!$J$8:$L$11,MATCH($E157,Settings!$J$8:$J$11,1),3),"")</f>
        <v/>
      </c>
      <c r="G157" s="224"/>
      <c r="H157" s="224"/>
      <c r="I157" s="224"/>
      <c r="J157" s="289"/>
    </row>
    <row r="158" spans="2:10" hidden="1" outlineLevel="1" x14ac:dyDescent="0.25">
      <c r="B158" s="286"/>
      <c r="C158" s="314"/>
      <c r="D158" s="255" t="str">
        <f>IFERROR(IF(IF(LEN($C158)=0," ",INDEX(Settings!$F$7:$F$106,MATCH($C158,Settings!$E$7:$E$106,0),1))=0,"",IF(LEN($C158)=0,"",INDEX(Settings!$F$7:$F$106,MATCH($C158,Settings!$E$7:$E$106,0),1))),"")</f>
        <v/>
      </c>
      <c r="E158" s="287"/>
      <c r="F158" s="288" t="str">
        <f>IFERROR(INDEX(Settings!$J$8:$L$11,MATCH($E158,Settings!$J$8:$J$11,1),3),"")</f>
        <v/>
      </c>
      <c r="G158" s="224"/>
      <c r="H158" s="224"/>
      <c r="I158" s="224"/>
      <c r="J158" s="289"/>
    </row>
    <row r="159" spans="2:10" hidden="1" outlineLevel="1" x14ac:dyDescent="0.25">
      <c r="B159" s="286"/>
      <c r="C159" s="314"/>
      <c r="D159" s="255" t="str">
        <f>IFERROR(IF(IF(LEN($C159)=0," ",INDEX(Settings!$F$7:$F$106,MATCH($C159,Settings!$E$7:$E$106,0),1))=0,"",IF(LEN($C159)=0,"",INDEX(Settings!$F$7:$F$106,MATCH($C159,Settings!$E$7:$E$106,0),1))),"")</f>
        <v/>
      </c>
      <c r="E159" s="287"/>
      <c r="F159" s="288" t="str">
        <f>IFERROR(INDEX(Settings!$J$8:$L$11,MATCH($E159,Settings!$J$8:$J$11,1),3),"")</f>
        <v/>
      </c>
      <c r="G159" s="224"/>
      <c r="H159" s="224"/>
      <c r="I159" s="224"/>
      <c r="J159" s="289"/>
    </row>
    <row r="160" spans="2:10" hidden="1" outlineLevel="1" x14ac:dyDescent="0.25">
      <c r="B160" s="286"/>
      <c r="C160" s="314"/>
      <c r="D160" s="255" t="str">
        <f>IFERROR(IF(IF(LEN($C160)=0," ",INDEX(Settings!$F$7:$F$106,MATCH($C160,Settings!$E$7:$E$106,0),1))=0,"",IF(LEN($C160)=0,"",INDEX(Settings!$F$7:$F$106,MATCH($C160,Settings!$E$7:$E$106,0),1))),"")</f>
        <v/>
      </c>
      <c r="E160" s="287"/>
      <c r="F160" s="288" t="str">
        <f>IFERROR(INDEX(Settings!$J$8:$L$11,MATCH($E160,Settings!$J$8:$J$11,1),3),"")</f>
        <v/>
      </c>
      <c r="G160" s="224"/>
      <c r="H160" s="224"/>
      <c r="I160" s="224"/>
      <c r="J160" s="289"/>
    </row>
    <row r="161" spans="2:10" hidden="1" outlineLevel="1" x14ac:dyDescent="0.25">
      <c r="B161" s="286"/>
      <c r="C161" s="314"/>
      <c r="D161" s="255" t="str">
        <f>IFERROR(IF(IF(LEN($C161)=0," ",INDEX(Settings!$F$7:$F$106,MATCH($C161,Settings!$E$7:$E$106,0),1))=0,"",IF(LEN($C161)=0,"",INDEX(Settings!$F$7:$F$106,MATCH($C161,Settings!$E$7:$E$106,0),1))),"")</f>
        <v/>
      </c>
      <c r="E161" s="287"/>
      <c r="F161" s="288" t="str">
        <f>IFERROR(INDEX(Settings!$J$8:$L$11,MATCH($E161,Settings!$J$8:$J$11,1),3),"")</f>
        <v/>
      </c>
      <c r="G161" s="224"/>
      <c r="H161" s="224"/>
      <c r="I161" s="224"/>
      <c r="J161" s="289"/>
    </row>
    <row r="162" spans="2:10" hidden="1" outlineLevel="1" x14ac:dyDescent="0.25">
      <c r="B162" s="286"/>
      <c r="C162" s="314"/>
      <c r="D162" s="255" t="str">
        <f>IFERROR(IF(IF(LEN($C162)=0," ",INDEX(Settings!$F$7:$F$106,MATCH($C162,Settings!$E$7:$E$106,0),1))=0,"",IF(LEN($C162)=0,"",INDEX(Settings!$F$7:$F$106,MATCH($C162,Settings!$E$7:$E$106,0),1))),"")</f>
        <v/>
      </c>
      <c r="E162" s="287"/>
      <c r="F162" s="288" t="str">
        <f>IFERROR(INDEX(Settings!$J$8:$L$11,MATCH($E162,Settings!$J$8:$J$11,1),3),"")</f>
        <v/>
      </c>
      <c r="G162" s="224"/>
      <c r="H162" s="224"/>
      <c r="I162" s="224"/>
      <c r="J162" s="289"/>
    </row>
    <row r="163" spans="2:10" hidden="1" outlineLevel="1" x14ac:dyDescent="0.25">
      <c r="B163" s="286"/>
      <c r="C163" s="314"/>
      <c r="D163" s="255" t="str">
        <f>IFERROR(IF(IF(LEN($C163)=0," ",INDEX(Settings!$F$7:$F$106,MATCH($C163,Settings!$E$7:$E$106,0),1))=0,"",IF(LEN($C163)=0,"",INDEX(Settings!$F$7:$F$106,MATCH($C163,Settings!$E$7:$E$106,0),1))),"")</f>
        <v/>
      </c>
      <c r="E163" s="287"/>
      <c r="F163" s="288" t="str">
        <f>IFERROR(INDEX(Settings!$J$8:$L$11,MATCH($E163,Settings!$J$8:$J$11,1),3),"")</f>
        <v/>
      </c>
      <c r="G163" s="224"/>
      <c r="H163" s="224"/>
      <c r="I163" s="224"/>
      <c r="J163" s="289"/>
    </row>
    <row r="164" spans="2:10" hidden="1" outlineLevel="1" x14ac:dyDescent="0.25">
      <c r="B164" s="286"/>
      <c r="C164" s="314"/>
      <c r="D164" s="255" t="str">
        <f>IFERROR(IF(IF(LEN($C164)=0," ",INDEX(Settings!$F$7:$F$106,MATCH($C164,Settings!$E$7:$E$106,0),1))=0,"",IF(LEN($C164)=0,"",INDEX(Settings!$F$7:$F$106,MATCH($C164,Settings!$E$7:$E$106,0),1))),"")</f>
        <v/>
      </c>
      <c r="E164" s="287"/>
      <c r="F164" s="288" t="str">
        <f>IFERROR(INDEX(Settings!$J$8:$L$11,MATCH($E164,Settings!$J$8:$J$11,1),3),"")</f>
        <v/>
      </c>
      <c r="G164" s="224"/>
      <c r="H164" s="224"/>
      <c r="I164" s="224"/>
      <c r="J164" s="289"/>
    </row>
    <row r="165" spans="2:10" hidden="1" outlineLevel="1" x14ac:dyDescent="0.25">
      <c r="B165" s="286"/>
      <c r="C165" s="314"/>
      <c r="D165" s="255" t="str">
        <f>IFERROR(IF(IF(LEN($C165)=0," ",INDEX(Settings!$F$7:$F$106,MATCH($C165,Settings!$E$7:$E$106,0),1))=0,"",IF(LEN($C165)=0,"",INDEX(Settings!$F$7:$F$106,MATCH($C165,Settings!$E$7:$E$106,0),1))),"")</f>
        <v/>
      </c>
      <c r="E165" s="287"/>
      <c r="F165" s="288" t="str">
        <f>IFERROR(INDEX(Settings!$J$8:$L$11,MATCH($E165,Settings!$J$8:$J$11,1),3),"")</f>
        <v/>
      </c>
      <c r="G165" s="224"/>
      <c r="H165" s="224"/>
      <c r="I165" s="224"/>
      <c r="J165" s="289"/>
    </row>
    <row r="166" spans="2:10" hidden="1" outlineLevel="1" x14ac:dyDescent="0.25">
      <c r="B166" s="286"/>
      <c r="C166" s="314"/>
      <c r="D166" s="255" t="str">
        <f>IFERROR(IF(IF(LEN($C166)=0," ",INDEX(Settings!$F$7:$F$106,MATCH($C166,Settings!$E$7:$E$106,0),1))=0,"",IF(LEN($C166)=0,"",INDEX(Settings!$F$7:$F$106,MATCH($C166,Settings!$E$7:$E$106,0),1))),"")</f>
        <v/>
      </c>
      <c r="E166" s="287"/>
      <c r="F166" s="288" t="str">
        <f>IFERROR(INDEX(Settings!$J$8:$L$11,MATCH($E166,Settings!$J$8:$J$11,1),3),"")</f>
        <v/>
      </c>
      <c r="G166" s="224"/>
      <c r="H166" s="224"/>
      <c r="I166" s="224"/>
      <c r="J166" s="289"/>
    </row>
    <row r="167" spans="2:10" hidden="1" outlineLevel="1" x14ac:dyDescent="0.25">
      <c r="B167" s="286"/>
      <c r="C167" s="314"/>
      <c r="D167" s="255" t="str">
        <f>IFERROR(IF(IF(LEN($C167)=0," ",INDEX(Settings!$F$7:$F$106,MATCH($C167,Settings!$E$7:$E$106,0),1))=0,"",IF(LEN($C167)=0,"",INDEX(Settings!$F$7:$F$106,MATCH($C167,Settings!$E$7:$E$106,0),1))),"")</f>
        <v/>
      </c>
      <c r="E167" s="287"/>
      <c r="F167" s="288" t="str">
        <f>IFERROR(INDEX(Settings!$J$8:$L$11,MATCH($E167,Settings!$J$8:$J$11,1),3),"")</f>
        <v/>
      </c>
      <c r="G167" s="224"/>
      <c r="H167" s="224"/>
      <c r="I167" s="224"/>
      <c r="J167" s="289"/>
    </row>
    <row r="168" spans="2:10" hidden="1" outlineLevel="1" x14ac:dyDescent="0.25">
      <c r="B168" s="286"/>
      <c r="C168" s="314"/>
      <c r="D168" s="255" t="str">
        <f>IFERROR(IF(IF(LEN($C168)=0," ",INDEX(Settings!$F$7:$F$106,MATCH($C168,Settings!$E$7:$E$106,0),1))=0,"",IF(LEN($C168)=0,"",INDEX(Settings!$F$7:$F$106,MATCH($C168,Settings!$E$7:$E$106,0),1))),"")</f>
        <v/>
      </c>
      <c r="E168" s="287"/>
      <c r="F168" s="288" t="str">
        <f>IFERROR(INDEX(Settings!$J$8:$L$11,MATCH($E168,Settings!$J$8:$J$11,1),3),"")</f>
        <v/>
      </c>
      <c r="G168" s="224"/>
      <c r="H168" s="224"/>
      <c r="I168" s="224"/>
      <c r="J168" s="289"/>
    </row>
    <row r="169" spans="2:10" hidden="1" outlineLevel="1" x14ac:dyDescent="0.25">
      <c r="B169" s="286"/>
      <c r="C169" s="314"/>
      <c r="D169" s="255" t="str">
        <f>IFERROR(IF(IF(LEN($C169)=0," ",INDEX(Settings!$F$7:$F$106,MATCH($C169,Settings!$E$7:$E$106,0),1))=0,"",IF(LEN($C169)=0,"",INDEX(Settings!$F$7:$F$106,MATCH($C169,Settings!$E$7:$E$106,0),1))),"")</f>
        <v/>
      </c>
      <c r="E169" s="287"/>
      <c r="F169" s="288" t="str">
        <f>IFERROR(INDEX(Settings!$J$8:$L$11,MATCH($E169,Settings!$J$8:$J$11,1),3),"")</f>
        <v/>
      </c>
      <c r="G169" s="224"/>
      <c r="H169" s="224"/>
      <c r="I169" s="224"/>
      <c r="J169" s="289"/>
    </row>
    <row r="170" spans="2:10" hidden="1" outlineLevel="1" x14ac:dyDescent="0.25">
      <c r="B170" s="286"/>
      <c r="C170" s="314"/>
      <c r="D170" s="255" t="str">
        <f>IFERROR(IF(IF(LEN($C170)=0," ",INDEX(Settings!$F$7:$F$106,MATCH($C170,Settings!$E$7:$E$106,0),1))=0,"",IF(LEN($C170)=0,"",INDEX(Settings!$F$7:$F$106,MATCH($C170,Settings!$E$7:$E$106,0),1))),"")</f>
        <v/>
      </c>
      <c r="E170" s="287"/>
      <c r="F170" s="288" t="str">
        <f>IFERROR(INDEX(Settings!$J$8:$L$11,MATCH($E170,Settings!$J$8:$J$11,1),3),"")</f>
        <v/>
      </c>
      <c r="G170" s="224"/>
      <c r="H170" s="224"/>
      <c r="I170" s="224"/>
      <c r="J170" s="289"/>
    </row>
    <row r="171" spans="2:10" hidden="1" outlineLevel="1" x14ac:dyDescent="0.25">
      <c r="B171" s="286"/>
      <c r="C171" s="314"/>
      <c r="D171" s="255" t="str">
        <f>IFERROR(IF(IF(LEN($C171)=0," ",INDEX(Settings!$F$7:$F$106,MATCH($C171,Settings!$E$7:$E$106,0),1))=0,"",IF(LEN($C171)=0,"",INDEX(Settings!$F$7:$F$106,MATCH($C171,Settings!$E$7:$E$106,0),1))),"")</f>
        <v/>
      </c>
      <c r="E171" s="287"/>
      <c r="F171" s="288" t="str">
        <f>IFERROR(INDEX(Settings!$J$8:$L$11,MATCH($E171,Settings!$J$8:$J$11,1),3),"")</f>
        <v/>
      </c>
      <c r="G171" s="224"/>
      <c r="H171" s="224"/>
      <c r="I171" s="224"/>
      <c r="J171" s="289"/>
    </row>
    <row r="172" spans="2:10" hidden="1" outlineLevel="1" x14ac:dyDescent="0.25">
      <c r="B172" s="286"/>
      <c r="C172" s="314"/>
      <c r="D172" s="255" t="str">
        <f>IFERROR(IF(IF(LEN($C172)=0," ",INDEX(Settings!$F$7:$F$106,MATCH($C172,Settings!$E$7:$E$106,0),1))=0,"",IF(LEN($C172)=0,"",INDEX(Settings!$F$7:$F$106,MATCH($C172,Settings!$E$7:$E$106,0),1))),"")</f>
        <v/>
      </c>
      <c r="E172" s="287"/>
      <c r="F172" s="288" t="str">
        <f>IFERROR(INDEX(Settings!$J$8:$L$11,MATCH($E172,Settings!$J$8:$J$11,1),3),"")</f>
        <v/>
      </c>
      <c r="G172" s="224"/>
      <c r="H172" s="224"/>
      <c r="I172" s="224"/>
      <c r="J172" s="289"/>
    </row>
    <row r="173" spans="2:10" hidden="1" outlineLevel="1" x14ac:dyDescent="0.25">
      <c r="B173" s="286"/>
      <c r="C173" s="314"/>
      <c r="D173" s="255" t="str">
        <f>IFERROR(IF(IF(LEN($C173)=0," ",INDEX(Settings!$F$7:$F$106,MATCH($C173,Settings!$E$7:$E$106,0),1))=0,"",IF(LEN($C173)=0,"",INDEX(Settings!$F$7:$F$106,MATCH($C173,Settings!$E$7:$E$106,0),1))),"")</f>
        <v/>
      </c>
      <c r="E173" s="287"/>
      <c r="F173" s="288" t="str">
        <f>IFERROR(INDEX(Settings!$J$8:$L$11,MATCH($E173,Settings!$J$8:$J$11,1),3),"")</f>
        <v/>
      </c>
      <c r="G173" s="224"/>
      <c r="H173" s="224"/>
      <c r="I173" s="224"/>
      <c r="J173" s="289"/>
    </row>
    <row r="174" spans="2:10" hidden="1" outlineLevel="1" x14ac:dyDescent="0.25">
      <c r="B174" s="286"/>
      <c r="C174" s="314"/>
      <c r="D174" s="255" t="str">
        <f>IFERROR(IF(IF(LEN($C174)=0," ",INDEX(Settings!$F$7:$F$106,MATCH($C174,Settings!$E$7:$E$106,0),1))=0,"",IF(LEN($C174)=0,"",INDEX(Settings!$F$7:$F$106,MATCH($C174,Settings!$E$7:$E$106,0),1))),"")</f>
        <v/>
      </c>
      <c r="E174" s="287"/>
      <c r="F174" s="288" t="str">
        <f>IFERROR(INDEX(Settings!$J$8:$L$11,MATCH($E174,Settings!$J$8:$J$11,1),3),"")</f>
        <v/>
      </c>
      <c r="G174" s="224"/>
      <c r="H174" s="224"/>
      <c r="I174" s="224"/>
      <c r="J174" s="289"/>
    </row>
    <row r="175" spans="2:10" hidden="1" outlineLevel="1" x14ac:dyDescent="0.25">
      <c r="B175" s="286"/>
      <c r="C175" s="314"/>
      <c r="D175" s="255" t="str">
        <f>IFERROR(IF(IF(LEN($C175)=0," ",INDEX(Settings!$F$7:$F$106,MATCH($C175,Settings!$E$7:$E$106,0),1))=0,"",IF(LEN($C175)=0,"",INDEX(Settings!$F$7:$F$106,MATCH($C175,Settings!$E$7:$E$106,0),1))),"")</f>
        <v/>
      </c>
      <c r="E175" s="287"/>
      <c r="F175" s="288" t="str">
        <f>IFERROR(INDEX(Settings!$J$8:$L$11,MATCH($E175,Settings!$J$8:$J$11,1),3),"")</f>
        <v/>
      </c>
      <c r="G175" s="224"/>
      <c r="H175" s="224"/>
      <c r="I175" s="224"/>
      <c r="J175" s="289"/>
    </row>
    <row r="176" spans="2:10" hidden="1" outlineLevel="1" x14ac:dyDescent="0.25">
      <c r="B176" s="286"/>
      <c r="C176" s="314"/>
      <c r="D176" s="255" t="str">
        <f>IFERROR(IF(IF(LEN($C176)=0," ",INDEX(Settings!$F$7:$F$106,MATCH($C176,Settings!$E$7:$E$106,0),1))=0,"",IF(LEN($C176)=0,"",INDEX(Settings!$F$7:$F$106,MATCH($C176,Settings!$E$7:$E$106,0),1))),"")</f>
        <v/>
      </c>
      <c r="E176" s="287"/>
      <c r="F176" s="288" t="str">
        <f>IFERROR(INDEX(Settings!$J$8:$L$11,MATCH($E176,Settings!$J$8:$J$11,1),3),"")</f>
        <v/>
      </c>
      <c r="G176" s="224"/>
      <c r="H176" s="224"/>
      <c r="I176" s="224"/>
      <c r="J176" s="289"/>
    </row>
    <row r="177" spans="2:10" hidden="1" outlineLevel="1" x14ac:dyDescent="0.25">
      <c r="B177" s="286"/>
      <c r="C177" s="314"/>
      <c r="D177" s="255" t="str">
        <f>IFERROR(IF(IF(LEN($C177)=0," ",INDEX(Settings!$F$7:$F$106,MATCH($C177,Settings!$E$7:$E$106,0),1))=0,"",IF(LEN($C177)=0,"",INDEX(Settings!$F$7:$F$106,MATCH($C177,Settings!$E$7:$E$106,0),1))),"")</f>
        <v/>
      </c>
      <c r="E177" s="287"/>
      <c r="F177" s="288" t="str">
        <f>IFERROR(INDEX(Settings!$J$8:$L$11,MATCH($E177,Settings!$J$8:$J$11,1),3),"")</f>
        <v/>
      </c>
      <c r="G177" s="224"/>
      <c r="H177" s="224"/>
      <c r="I177" s="224"/>
      <c r="J177" s="289"/>
    </row>
    <row r="178" spans="2:10" hidden="1" outlineLevel="1" x14ac:dyDescent="0.25">
      <c r="B178" s="286"/>
      <c r="C178" s="314"/>
      <c r="D178" s="255" t="str">
        <f>IFERROR(IF(IF(LEN($C178)=0," ",INDEX(Settings!$F$7:$F$106,MATCH($C178,Settings!$E$7:$E$106,0),1))=0,"",IF(LEN($C178)=0,"",INDEX(Settings!$F$7:$F$106,MATCH($C178,Settings!$E$7:$E$106,0),1))),"")</f>
        <v/>
      </c>
      <c r="E178" s="287"/>
      <c r="F178" s="288" t="str">
        <f>IFERROR(INDEX(Settings!$J$8:$L$11,MATCH($E178,Settings!$J$8:$J$11,1),3),"")</f>
        <v/>
      </c>
      <c r="G178" s="224"/>
      <c r="H178" s="224"/>
      <c r="I178" s="224"/>
      <c r="J178" s="289"/>
    </row>
    <row r="179" spans="2:10" hidden="1" outlineLevel="1" x14ac:dyDescent="0.25">
      <c r="B179" s="286"/>
      <c r="C179" s="314"/>
      <c r="D179" s="255" t="str">
        <f>IFERROR(IF(IF(LEN($C179)=0," ",INDEX(Settings!$F$7:$F$106,MATCH($C179,Settings!$E$7:$E$106,0),1))=0,"",IF(LEN($C179)=0,"",INDEX(Settings!$F$7:$F$106,MATCH($C179,Settings!$E$7:$E$106,0),1))),"")</f>
        <v/>
      </c>
      <c r="E179" s="287"/>
      <c r="F179" s="288" t="str">
        <f>IFERROR(INDEX(Settings!$J$8:$L$11,MATCH($E179,Settings!$J$8:$J$11,1),3),"")</f>
        <v/>
      </c>
      <c r="G179" s="224"/>
      <c r="H179" s="224"/>
      <c r="I179" s="224"/>
      <c r="J179" s="289"/>
    </row>
    <row r="180" spans="2:10" hidden="1" outlineLevel="1" x14ac:dyDescent="0.25">
      <c r="B180" s="286"/>
      <c r="C180" s="314"/>
      <c r="D180" s="255" t="str">
        <f>IFERROR(IF(IF(LEN($C180)=0," ",INDEX(Settings!$F$7:$F$106,MATCH($C180,Settings!$E$7:$E$106,0),1))=0,"",IF(LEN($C180)=0,"",INDEX(Settings!$F$7:$F$106,MATCH($C180,Settings!$E$7:$E$106,0),1))),"")</f>
        <v/>
      </c>
      <c r="E180" s="287"/>
      <c r="F180" s="288" t="str">
        <f>IFERROR(INDEX(Settings!$J$8:$L$11,MATCH($E180,Settings!$J$8:$J$11,1),3),"")</f>
        <v/>
      </c>
      <c r="G180" s="224"/>
      <c r="H180" s="224"/>
      <c r="I180" s="224"/>
      <c r="J180" s="289"/>
    </row>
    <row r="181" spans="2:10" hidden="1" outlineLevel="1" x14ac:dyDescent="0.25">
      <c r="B181" s="286"/>
      <c r="C181" s="314"/>
      <c r="D181" s="255" t="str">
        <f>IFERROR(IF(IF(LEN($C181)=0," ",INDEX(Settings!$F$7:$F$106,MATCH($C181,Settings!$E$7:$E$106,0),1))=0,"",IF(LEN($C181)=0,"",INDEX(Settings!$F$7:$F$106,MATCH($C181,Settings!$E$7:$E$106,0),1))),"")</f>
        <v/>
      </c>
      <c r="E181" s="287"/>
      <c r="F181" s="288" t="str">
        <f>IFERROR(INDEX(Settings!$J$8:$L$11,MATCH($E181,Settings!$J$8:$J$11,1),3),"")</f>
        <v/>
      </c>
      <c r="G181" s="224"/>
      <c r="H181" s="224"/>
      <c r="I181" s="224"/>
      <c r="J181" s="289"/>
    </row>
    <row r="182" spans="2:10" hidden="1" outlineLevel="1" x14ac:dyDescent="0.25">
      <c r="B182" s="286"/>
      <c r="C182" s="314"/>
      <c r="D182" s="255" t="str">
        <f>IFERROR(IF(IF(LEN($C182)=0," ",INDEX(Settings!$F$7:$F$106,MATCH($C182,Settings!$E$7:$E$106,0),1))=0,"",IF(LEN($C182)=0,"",INDEX(Settings!$F$7:$F$106,MATCH($C182,Settings!$E$7:$E$106,0),1))),"")</f>
        <v/>
      </c>
      <c r="E182" s="287"/>
      <c r="F182" s="288" t="str">
        <f>IFERROR(INDEX(Settings!$J$8:$L$11,MATCH($E182,Settings!$J$8:$J$11,1),3),"")</f>
        <v/>
      </c>
      <c r="G182" s="224"/>
      <c r="H182" s="224"/>
      <c r="I182" s="224"/>
      <c r="J182" s="289"/>
    </row>
    <row r="183" spans="2:10" hidden="1" outlineLevel="1" x14ac:dyDescent="0.25">
      <c r="B183" s="286"/>
      <c r="C183" s="314"/>
      <c r="D183" s="255" t="str">
        <f>IFERROR(IF(IF(LEN($C183)=0," ",INDEX(Settings!$F$7:$F$106,MATCH($C183,Settings!$E$7:$E$106,0),1))=0,"",IF(LEN($C183)=0,"",INDEX(Settings!$F$7:$F$106,MATCH($C183,Settings!$E$7:$E$106,0),1))),"")</f>
        <v/>
      </c>
      <c r="E183" s="287"/>
      <c r="F183" s="288" t="str">
        <f>IFERROR(INDEX(Settings!$J$8:$L$11,MATCH($E183,Settings!$J$8:$J$11,1),3),"")</f>
        <v/>
      </c>
      <c r="G183" s="224"/>
      <c r="H183" s="224"/>
      <c r="I183" s="224"/>
      <c r="J183" s="289"/>
    </row>
    <row r="184" spans="2:10" hidden="1" outlineLevel="1" x14ac:dyDescent="0.25">
      <c r="B184" s="286"/>
      <c r="C184" s="314"/>
      <c r="D184" s="255" t="str">
        <f>IFERROR(IF(IF(LEN($C184)=0," ",INDEX(Settings!$F$7:$F$106,MATCH($C184,Settings!$E$7:$E$106,0),1))=0,"",IF(LEN($C184)=0,"",INDEX(Settings!$F$7:$F$106,MATCH($C184,Settings!$E$7:$E$106,0),1))),"")</f>
        <v/>
      </c>
      <c r="E184" s="287"/>
      <c r="F184" s="288" t="str">
        <f>IFERROR(INDEX(Settings!$J$8:$L$11,MATCH($E184,Settings!$J$8:$J$11,1),3),"")</f>
        <v/>
      </c>
      <c r="G184" s="224"/>
      <c r="H184" s="224"/>
      <c r="I184" s="224"/>
      <c r="J184" s="289"/>
    </row>
    <row r="185" spans="2:10" hidden="1" outlineLevel="1" x14ac:dyDescent="0.25">
      <c r="B185" s="286"/>
      <c r="C185" s="314"/>
      <c r="D185" s="255" t="str">
        <f>IFERROR(IF(IF(LEN($C185)=0," ",INDEX(Settings!$F$7:$F$106,MATCH($C185,Settings!$E$7:$E$106,0),1))=0,"",IF(LEN($C185)=0,"",INDEX(Settings!$F$7:$F$106,MATCH($C185,Settings!$E$7:$E$106,0),1))),"")</f>
        <v/>
      </c>
      <c r="E185" s="287"/>
      <c r="F185" s="288" t="str">
        <f>IFERROR(INDEX(Settings!$J$8:$L$11,MATCH($E185,Settings!$J$8:$J$11,1),3),"")</f>
        <v/>
      </c>
      <c r="G185" s="224"/>
      <c r="H185" s="224"/>
      <c r="I185" s="224"/>
      <c r="J185" s="289"/>
    </row>
    <row r="186" spans="2:10" hidden="1" outlineLevel="1" x14ac:dyDescent="0.25">
      <c r="B186" s="286"/>
      <c r="C186" s="314"/>
      <c r="D186" s="255" t="str">
        <f>IFERROR(IF(IF(LEN($C186)=0," ",INDEX(Settings!$F$7:$F$106,MATCH($C186,Settings!$E$7:$E$106,0),1))=0,"",IF(LEN($C186)=0,"",INDEX(Settings!$F$7:$F$106,MATCH($C186,Settings!$E$7:$E$106,0),1))),"")</f>
        <v/>
      </c>
      <c r="E186" s="287"/>
      <c r="F186" s="288" t="str">
        <f>IFERROR(INDEX(Settings!$J$8:$L$11,MATCH($E186,Settings!$J$8:$J$11,1),3),"")</f>
        <v/>
      </c>
      <c r="G186" s="224"/>
      <c r="H186" s="224"/>
      <c r="I186" s="224"/>
      <c r="J186" s="289"/>
    </row>
    <row r="187" spans="2:10" hidden="1" outlineLevel="1" x14ac:dyDescent="0.25">
      <c r="B187" s="286"/>
      <c r="C187" s="314"/>
      <c r="D187" s="255" t="str">
        <f>IFERROR(IF(IF(LEN($C187)=0," ",INDEX(Settings!$F$7:$F$106,MATCH($C187,Settings!$E$7:$E$106,0),1))=0,"",IF(LEN($C187)=0,"",INDEX(Settings!$F$7:$F$106,MATCH($C187,Settings!$E$7:$E$106,0),1))),"")</f>
        <v/>
      </c>
      <c r="E187" s="287"/>
      <c r="F187" s="288" t="str">
        <f>IFERROR(INDEX(Settings!$J$8:$L$11,MATCH($E187,Settings!$J$8:$J$11,1),3),"")</f>
        <v/>
      </c>
      <c r="G187" s="224"/>
      <c r="H187" s="224"/>
      <c r="I187" s="224"/>
      <c r="J187" s="289"/>
    </row>
    <row r="188" spans="2:10" hidden="1" outlineLevel="1" x14ac:dyDescent="0.25">
      <c r="B188" s="286"/>
      <c r="C188" s="314"/>
      <c r="D188" s="255" t="str">
        <f>IFERROR(IF(IF(LEN($C188)=0," ",INDEX(Settings!$F$7:$F$106,MATCH($C188,Settings!$E$7:$E$106,0),1))=0,"",IF(LEN($C188)=0,"",INDEX(Settings!$F$7:$F$106,MATCH($C188,Settings!$E$7:$E$106,0),1))),"")</f>
        <v/>
      </c>
      <c r="E188" s="287"/>
      <c r="F188" s="288" t="str">
        <f>IFERROR(INDEX(Settings!$J$8:$L$11,MATCH($E188,Settings!$J$8:$J$11,1),3),"")</f>
        <v/>
      </c>
      <c r="G188" s="224"/>
      <c r="H188" s="224"/>
      <c r="I188" s="224"/>
      <c r="J188" s="289"/>
    </row>
    <row r="189" spans="2:10" hidden="1" outlineLevel="1" x14ac:dyDescent="0.25">
      <c r="B189" s="286"/>
      <c r="C189" s="314"/>
      <c r="D189" s="255" t="str">
        <f>IFERROR(IF(IF(LEN($C189)=0," ",INDEX(Settings!$F$7:$F$106,MATCH($C189,Settings!$E$7:$E$106,0),1))=0,"",IF(LEN($C189)=0,"",INDEX(Settings!$F$7:$F$106,MATCH($C189,Settings!$E$7:$E$106,0),1))),"")</f>
        <v/>
      </c>
      <c r="E189" s="287"/>
      <c r="F189" s="288" t="str">
        <f>IFERROR(INDEX(Settings!$J$8:$L$11,MATCH($E189,Settings!$J$8:$J$11,1),3),"")</f>
        <v/>
      </c>
      <c r="G189" s="224"/>
      <c r="H189" s="224"/>
      <c r="I189" s="224"/>
      <c r="J189" s="289"/>
    </row>
    <row r="190" spans="2:10" hidden="1" outlineLevel="1" x14ac:dyDescent="0.25">
      <c r="B190" s="286"/>
      <c r="C190" s="314"/>
      <c r="D190" s="255" t="str">
        <f>IFERROR(IF(IF(LEN($C190)=0," ",INDEX(Settings!$F$7:$F$106,MATCH($C190,Settings!$E$7:$E$106,0),1))=0,"",IF(LEN($C190)=0,"",INDEX(Settings!$F$7:$F$106,MATCH($C190,Settings!$E$7:$E$106,0),1))),"")</f>
        <v/>
      </c>
      <c r="E190" s="287"/>
      <c r="F190" s="288" t="str">
        <f>IFERROR(INDEX(Settings!$J$8:$L$11,MATCH($E190,Settings!$J$8:$J$11,1),3),"")</f>
        <v/>
      </c>
      <c r="G190" s="224"/>
      <c r="H190" s="224"/>
      <c r="I190" s="224"/>
      <c r="J190" s="289"/>
    </row>
    <row r="191" spans="2:10" hidden="1" outlineLevel="1" x14ac:dyDescent="0.25">
      <c r="B191" s="286"/>
      <c r="C191" s="314"/>
      <c r="D191" s="255" t="str">
        <f>IFERROR(IF(IF(LEN($C191)=0," ",INDEX(Settings!$F$7:$F$106,MATCH($C191,Settings!$E$7:$E$106,0),1))=0,"",IF(LEN($C191)=0,"",INDEX(Settings!$F$7:$F$106,MATCH($C191,Settings!$E$7:$E$106,0),1))),"")</f>
        <v/>
      </c>
      <c r="E191" s="287"/>
      <c r="F191" s="288" t="str">
        <f>IFERROR(INDEX(Settings!$J$8:$L$11,MATCH($E191,Settings!$J$8:$J$11,1),3),"")</f>
        <v/>
      </c>
      <c r="G191" s="224"/>
      <c r="H191" s="224"/>
      <c r="I191" s="224"/>
      <c r="J191" s="289"/>
    </row>
    <row r="192" spans="2:10" hidden="1" outlineLevel="1" x14ac:dyDescent="0.25">
      <c r="B192" s="286"/>
      <c r="C192" s="314"/>
      <c r="D192" s="255" t="str">
        <f>IFERROR(IF(IF(LEN($C192)=0," ",INDEX(Settings!$F$7:$F$106,MATCH($C192,Settings!$E$7:$E$106,0),1))=0,"",IF(LEN($C192)=0,"",INDEX(Settings!$F$7:$F$106,MATCH($C192,Settings!$E$7:$E$106,0),1))),"")</f>
        <v/>
      </c>
      <c r="E192" s="287"/>
      <c r="F192" s="288" t="str">
        <f>IFERROR(INDEX(Settings!$J$8:$L$11,MATCH($E192,Settings!$J$8:$J$11,1),3),"")</f>
        <v/>
      </c>
      <c r="G192" s="224"/>
      <c r="H192" s="224"/>
      <c r="I192" s="224"/>
      <c r="J192" s="289"/>
    </row>
    <row r="193" spans="2:10" hidden="1" outlineLevel="1" x14ac:dyDescent="0.25">
      <c r="B193" s="286"/>
      <c r="C193" s="314"/>
      <c r="D193" s="255" t="str">
        <f>IFERROR(IF(IF(LEN($C193)=0," ",INDEX(Settings!$F$7:$F$106,MATCH($C193,Settings!$E$7:$E$106,0),1))=0,"",IF(LEN($C193)=0,"",INDEX(Settings!$F$7:$F$106,MATCH($C193,Settings!$E$7:$E$106,0),1))),"")</f>
        <v/>
      </c>
      <c r="E193" s="287"/>
      <c r="F193" s="288" t="str">
        <f>IFERROR(INDEX(Settings!$J$8:$L$11,MATCH($E193,Settings!$J$8:$J$11,1),3),"")</f>
        <v/>
      </c>
      <c r="G193" s="224"/>
      <c r="H193" s="224"/>
      <c r="I193" s="224"/>
      <c r="J193" s="289"/>
    </row>
    <row r="194" spans="2:10" hidden="1" outlineLevel="1" x14ac:dyDescent="0.25">
      <c r="B194" s="286"/>
      <c r="C194" s="314"/>
      <c r="D194" s="255" t="str">
        <f>IFERROR(IF(IF(LEN($C194)=0," ",INDEX(Settings!$F$7:$F$106,MATCH($C194,Settings!$E$7:$E$106,0),1))=0,"",IF(LEN($C194)=0,"",INDEX(Settings!$F$7:$F$106,MATCH($C194,Settings!$E$7:$E$106,0),1))),"")</f>
        <v/>
      </c>
      <c r="E194" s="287"/>
      <c r="F194" s="288" t="str">
        <f>IFERROR(INDEX(Settings!$J$8:$L$11,MATCH($E194,Settings!$J$8:$J$11,1),3),"")</f>
        <v/>
      </c>
      <c r="G194" s="224"/>
      <c r="H194" s="224"/>
      <c r="I194" s="224"/>
      <c r="J194" s="289"/>
    </row>
    <row r="195" spans="2:10" hidden="1" outlineLevel="1" x14ac:dyDescent="0.25">
      <c r="B195" s="286"/>
      <c r="C195" s="314"/>
      <c r="D195" s="255" t="str">
        <f>IFERROR(IF(IF(LEN($C195)=0," ",INDEX(Settings!$F$7:$F$106,MATCH($C195,Settings!$E$7:$E$106,0),1))=0,"",IF(LEN($C195)=0,"",INDEX(Settings!$F$7:$F$106,MATCH($C195,Settings!$E$7:$E$106,0),1))),"")</f>
        <v/>
      </c>
      <c r="E195" s="287"/>
      <c r="F195" s="288" t="str">
        <f>IFERROR(INDEX(Settings!$J$8:$L$11,MATCH($E195,Settings!$J$8:$J$11,1),3),"")</f>
        <v/>
      </c>
      <c r="G195" s="224"/>
      <c r="H195" s="224"/>
      <c r="I195" s="224"/>
      <c r="J195" s="289"/>
    </row>
    <row r="196" spans="2:10" hidden="1" outlineLevel="1" x14ac:dyDescent="0.25">
      <c r="B196" s="286"/>
      <c r="C196" s="314"/>
      <c r="D196" s="255" t="str">
        <f>IFERROR(IF(IF(LEN($C196)=0," ",INDEX(Settings!$F$7:$F$106,MATCH($C196,Settings!$E$7:$E$106,0),1))=0,"",IF(LEN($C196)=0,"",INDEX(Settings!$F$7:$F$106,MATCH($C196,Settings!$E$7:$E$106,0),1))),"")</f>
        <v/>
      </c>
      <c r="E196" s="287"/>
      <c r="F196" s="288" t="str">
        <f>IFERROR(INDEX(Settings!$J$8:$L$11,MATCH($E196,Settings!$J$8:$J$11,1),3),"")</f>
        <v/>
      </c>
      <c r="G196" s="224"/>
      <c r="H196" s="224"/>
      <c r="I196" s="224"/>
      <c r="J196" s="289"/>
    </row>
    <row r="197" spans="2:10" hidden="1" outlineLevel="1" x14ac:dyDescent="0.25">
      <c r="B197" s="286"/>
      <c r="C197" s="314"/>
      <c r="D197" s="255" t="str">
        <f>IFERROR(IF(IF(LEN($C197)=0," ",INDEX(Settings!$F$7:$F$106,MATCH($C197,Settings!$E$7:$E$106,0),1))=0,"",IF(LEN($C197)=0,"",INDEX(Settings!$F$7:$F$106,MATCH($C197,Settings!$E$7:$E$106,0),1))),"")</f>
        <v/>
      </c>
      <c r="E197" s="287"/>
      <c r="F197" s="288" t="str">
        <f>IFERROR(INDEX(Settings!$J$8:$L$11,MATCH($E197,Settings!$J$8:$J$11,1),3),"")</f>
        <v/>
      </c>
      <c r="G197" s="224"/>
      <c r="H197" s="224"/>
      <c r="I197" s="224"/>
      <c r="J197" s="289"/>
    </row>
    <row r="198" spans="2:10" hidden="1" outlineLevel="1" x14ac:dyDescent="0.25">
      <c r="B198" s="286"/>
      <c r="C198" s="314"/>
      <c r="D198" s="255" t="str">
        <f>IFERROR(IF(IF(LEN($C198)=0," ",INDEX(Settings!$F$7:$F$106,MATCH($C198,Settings!$E$7:$E$106,0),1))=0,"",IF(LEN($C198)=0,"",INDEX(Settings!$F$7:$F$106,MATCH($C198,Settings!$E$7:$E$106,0),1))),"")</f>
        <v/>
      </c>
      <c r="E198" s="287"/>
      <c r="F198" s="288" t="str">
        <f>IFERROR(INDEX(Settings!$J$8:$L$11,MATCH($E198,Settings!$J$8:$J$11,1),3),"")</f>
        <v/>
      </c>
      <c r="G198" s="224"/>
      <c r="H198" s="224"/>
      <c r="I198" s="224"/>
      <c r="J198" s="289"/>
    </row>
    <row r="199" spans="2:10" hidden="1" outlineLevel="1" x14ac:dyDescent="0.25">
      <c r="B199" s="286"/>
      <c r="C199" s="314"/>
      <c r="D199" s="255" t="str">
        <f>IFERROR(IF(IF(LEN($C199)=0," ",INDEX(Settings!$F$7:$F$106,MATCH($C199,Settings!$E$7:$E$106,0),1))=0,"",IF(LEN($C199)=0,"",INDEX(Settings!$F$7:$F$106,MATCH($C199,Settings!$E$7:$E$106,0),1))),"")</f>
        <v/>
      </c>
      <c r="E199" s="287"/>
      <c r="F199" s="288" t="str">
        <f>IFERROR(INDEX(Settings!$J$8:$L$11,MATCH($E199,Settings!$J$8:$J$11,1),3),"")</f>
        <v/>
      </c>
      <c r="G199" s="224"/>
      <c r="H199" s="224"/>
      <c r="I199" s="224"/>
      <c r="J199" s="289"/>
    </row>
    <row r="200" spans="2:10" hidden="1" outlineLevel="1" x14ac:dyDescent="0.25">
      <c r="B200" s="286"/>
      <c r="C200" s="314"/>
      <c r="D200" s="255" t="str">
        <f>IFERROR(IF(IF(LEN($C200)=0," ",INDEX(Settings!$F$7:$F$106,MATCH($C200,Settings!$E$7:$E$106,0),1))=0,"",IF(LEN($C200)=0,"",INDEX(Settings!$F$7:$F$106,MATCH($C200,Settings!$E$7:$E$106,0),1))),"")</f>
        <v/>
      </c>
      <c r="E200" s="287"/>
      <c r="F200" s="288" t="str">
        <f>IFERROR(INDEX(Settings!$J$8:$L$11,MATCH($E200,Settings!$J$8:$J$11,1),3),"")</f>
        <v/>
      </c>
      <c r="G200" s="224"/>
      <c r="H200" s="224"/>
      <c r="I200" s="224"/>
      <c r="J200" s="289"/>
    </row>
    <row r="201" spans="2:10" hidden="1" outlineLevel="1" x14ac:dyDescent="0.25">
      <c r="B201" s="286"/>
      <c r="C201" s="314"/>
      <c r="D201" s="255" t="str">
        <f>IFERROR(IF(IF(LEN($C201)=0," ",INDEX(Settings!$F$7:$F$106,MATCH($C201,Settings!$E$7:$E$106,0),1))=0,"",IF(LEN($C201)=0,"",INDEX(Settings!$F$7:$F$106,MATCH($C201,Settings!$E$7:$E$106,0),1))),"")</f>
        <v/>
      </c>
      <c r="E201" s="287"/>
      <c r="F201" s="288" t="str">
        <f>IFERROR(INDEX(Settings!$J$8:$L$11,MATCH($E201,Settings!$J$8:$J$11,1),3),"")</f>
        <v/>
      </c>
      <c r="G201" s="224"/>
      <c r="H201" s="224"/>
      <c r="I201" s="224"/>
      <c r="J201" s="289"/>
    </row>
    <row r="202" spans="2:10" hidden="1" outlineLevel="1" x14ac:dyDescent="0.25">
      <c r="B202" s="286"/>
      <c r="C202" s="314"/>
      <c r="D202" s="255" t="str">
        <f>IFERROR(IF(IF(LEN($C202)=0," ",INDEX(Settings!$F$7:$F$106,MATCH($C202,Settings!$E$7:$E$106,0),1))=0,"",IF(LEN($C202)=0,"",INDEX(Settings!$F$7:$F$106,MATCH($C202,Settings!$E$7:$E$106,0),1))),"")</f>
        <v/>
      </c>
      <c r="E202" s="287"/>
      <c r="F202" s="288" t="str">
        <f>IFERROR(INDEX(Settings!$J$8:$L$11,MATCH($E202,Settings!$J$8:$J$11,1),3),"")</f>
        <v/>
      </c>
      <c r="G202" s="224"/>
      <c r="H202" s="224"/>
      <c r="I202" s="224"/>
      <c r="J202" s="289"/>
    </row>
    <row r="203" spans="2:10" hidden="1" outlineLevel="1" x14ac:dyDescent="0.25">
      <c r="B203" s="286"/>
      <c r="C203" s="314"/>
      <c r="D203" s="255" t="str">
        <f>IFERROR(IF(IF(LEN($C203)=0," ",INDEX(Settings!$F$7:$F$106,MATCH($C203,Settings!$E$7:$E$106,0),1))=0,"",IF(LEN($C203)=0,"",INDEX(Settings!$F$7:$F$106,MATCH($C203,Settings!$E$7:$E$106,0),1))),"")</f>
        <v/>
      </c>
      <c r="E203" s="287"/>
      <c r="F203" s="288" t="str">
        <f>IFERROR(INDEX(Settings!$J$8:$L$11,MATCH($E203,Settings!$J$8:$J$11,1),3),"")</f>
        <v/>
      </c>
      <c r="G203" s="224"/>
      <c r="H203" s="224"/>
      <c r="I203" s="224"/>
      <c r="J203" s="289"/>
    </row>
    <row r="204" spans="2:10" hidden="1" outlineLevel="1" x14ac:dyDescent="0.25">
      <c r="B204" s="286"/>
      <c r="C204" s="314"/>
      <c r="D204" s="255" t="str">
        <f>IFERROR(IF(IF(LEN($C204)=0," ",INDEX(Settings!$F$7:$F$106,MATCH($C204,Settings!$E$7:$E$106,0),1))=0,"",IF(LEN($C204)=0,"",INDEX(Settings!$F$7:$F$106,MATCH($C204,Settings!$E$7:$E$106,0),1))),"")</f>
        <v/>
      </c>
      <c r="E204" s="287"/>
      <c r="F204" s="288" t="str">
        <f>IFERROR(INDEX(Settings!$J$8:$L$11,MATCH($E204,Settings!$J$8:$J$11,1),3),"")</f>
        <v/>
      </c>
      <c r="G204" s="224"/>
      <c r="H204" s="224"/>
      <c r="I204" s="224"/>
      <c r="J204" s="289"/>
    </row>
    <row r="205" spans="2:10" hidden="1" outlineLevel="1" x14ac:dyDescent="0.25">
      <c r="B205" s="286"/>
      <c r="C205" s="314"/>
      <c r="D205" s="255" t="str">
        <f>IFERROR(IF(IF(LEN($C205)=0," ",INDEX(Settings!$F$7:$F$106,MATCH($C205,Settings!$E$7:$E$106,0),1))=0,"",IF(LEN($C205)=0,"",INDEX(Settings!$F$7:$F$106,MATCH($C205,Settings!$E$7:$E$106,0),1))),"")</f>
        <v/>
      </c>
      <c r="E205" s="287"/>
      <c r="F205" s="288" t="str">
        <f>IFERROR(INDEX(Settings!$J$8:$L$11,MATCH($E205,Settings!$J$8:$J$11,1),3),"")</f>
        <v/>
      </c>
      <c r="G205" s="224"/>
      <c r="H205" s="224"/>
      <c r="I205" s="224"/>
      <c r="J205" s="289"/>
    </row>
    <row r="206" spans="2:10" hidden="1" outlineLevel="1" x14ac:dyDescent="0.25">
      <c r="B206" s="286"/>
      <c r="C206" s="314"/>
      <c r="D206" s="255" t="str">
        <f>IFERROR(IF(IF(LEN($C206)=0," ",INDEX(Settings!$F$7:$F$106,MATCH($C206,Settings!$E$7:$E$106,0),1))=0,"",IF(LEN($C206)=0,"",INDEX(Settings!$F$7:$F$106,MATCH($C206,Settings!$E$7:$E$106,0),1))),"")</f>
        <v/>
      </c>
      <c r="E206" s="287"/>
      <c r="F206" s="288" t="str">
        <f>IFERROR(INDEX(Settings!$J$8:$L$11,MATCH($E206,Settings!$J$8:$J$11,1),3),"")</f>
        <v/>
      </c>
      <c r="G206" s="224"/>
      <c r="H206" s="224"/>
      <c r="I206" s="224"/>
      <c r="J206" s="289"/>
    </row>
    <row r="207" spans="2:10" hidden="1" outlineLevel="1" x14ac:dyDescent="0.25">
      <c r="B207" s="286"/>
      <c r="C207" s="314"/>
      <c r="D207" s="255" t="str">
        <f>IFERROR(IF(IF(LEN($C207)=0," ",INDEX(Settings!$F$7:$F$106,MATCH($C207,Settings!$E$7:$E$106,0),1))=0,"",IF(LEN($C207)=0,"",INDEX(Settings!$F$7:$F$106,MATCH($C207,Settings!$E$7:$E$106,0),1))),"")</f>
        <v/>
      </c>
      <c r="E207" s="287"/>
      <c r="F207" s="288" t="str">
        <f>IFERROR(INDEX(Settings!$J$8:$L$11,MATCH($E207,Settings!$J$8:$J$11,1),3),"")</f>
        <v/>
      </c>
      <c r="G207" s="224"/>
      <c r="H207" s="224"/>
      <c r="I207" s="224"/>
      <c r="J207" s="289"/>
    </row>
    <row r="208" spans="2:10" hidden="1" outlineLevel="1" x14ac:dyDescent="0.25">
      <c r="B208" s="286"/>
      <c r="C208" s="314"/>
      <c r="D208" s="255" t="str">
        <f>IFERROR(IF(IF(LEN($C208)=0," ",INDEX(Settings!$F$7:$F$106,MATCH($C208,Settings!$E$7:$E$106,0),1))=0,"",IF(LEN($C208)=0,"",INDEX(Settings!$F$7:$F$106,MATCH($C208,Settings!$E$7:$E$106,0),1))),"")</f>
        <v/>
      </c>
      <c r="E208" s="287"/>
      <c r="F208" s="288" t="str">
        <f>IFERROR(INDEX(Settings!$J$8:$L$11,MATCH($E208,Settings!$J$8:$J$11,1),3),"")</f>
        <v/>
      </c>
      <c r="G208" s="224"/>
      <c r="H208" s="224"/>
      <c r="I208" s="224"/>
      <c r="J208" s="289"/>
    </row>
    <row r="209" spans="2:10" hidden="1" outlineLevel="1" x14ac:dyDescent="0.25">
      <c r="B209" s="286"/>
      <c r="C209" s="314"/>
      <c r="D209" s="255" t="str">
        <f>IFERROR(IF(IF(LEN($C209)=0," ",INDEX(Settings!$F$7:$F$106,MATCH($C209,Settings!$E$7:$E$106,0),1))=0,"",IF(LEN($C209)=0,"",INDEX(Settings!$F$7:$F$106,MATCH($C209,Settings!$E$7:$E$106,0),1))),"")</f>
        <v/>
      </c>
      <c r="E209" s="287"/>
      <c r="F209" s="288" t="str">
        <f>IFERROR(INDEX(Settings!$J$8:$L$11,MATCH($E209,Settings!$J$8:$J$11,1),3),"")</f>
        <v/>
      </c>
      <c r="G209" s="224"/>
      <c r="H209" s="224"/>
      <c r="I209" s="224"/>
      <c r="J209" s="289"/>
    </row>
    <row r="210" spans="2:10" hidden="1" outlineLevel="1" x14ac:dyDescent="0.25">
      <c r="B210" s="286"/>
      <c r="C210" s="314"/>
      <c r="D210" s="255" t="str">
        <f>IFERROR(IF(IF(LEN($C210)=0," ",INDEX(Settings!$F$7:$F$106,MATCH($C210,Settings!$E$7:$E$106,0),1))=0,"",IF(LEN($C210)=0,"",INDEX(Settings!$F$7:$F$106,MATCH($C210,Settings!$E$7:$E$106,0),1))),"")</f>
        <v/>
      </c>
      <c r="E210" s="287"/>
      <c r="F210" s="288" t="str">
        <f>IFERROR(INDEX(Settings!$J$8:$L$11,MATCH($E210,Settings!$J$8:$J$11,1),3),"")</f>
        <v/>
      </c>
      <c r="G210" s="224"/>
      <c r="H210" s="224"/>
      <c r="I210" s="224"/>
      <c r="J210" s="289"/>
    </row>
    <row r="211" spans="2:10" hidden="1" outlineLevel="1" x14ac:dyDescent="0.25">
      <c r="B211" s="286"/>
      <c r="C211" s="314"/>
      <c r="D211" s="255" t="str">
        <f>IFERROR(IF(IF(LEN($C211)=0," ",INDEX(Settings!$F$7:$F$106,MATCH($C211,Settings!$E$7:$E$106,0),1))=0,"",IF(LEN($C211)=0,"",INDEX(Settings!$F$7:$F$106,MATCH($C211,Settings!$E$7:$E$106,0),1))),"")</f>
        <v/>
      </c>
      <c r="E211" s="287"/>
      <c r="F211" s="288" t="str">
        <f>IFERROR(INDEX(Settings!$J$8:$L$11,MATCH($E211,Settings!$J$8:$J$11,1),3),"")</f>
        <v/>
      </c>
      <c r="G211" s="224"/>
      <c r="H211" s="224"/>
      <c r="I211" s="224"/>
      <c r="J211" s="289"/>
    </row>
    <row r="212" spans="2:10" hidden="1" outlineLevel="1" x14ac:dyDescent="0.25">
      <c r="B212" s="286"/>
      <c r="C212" s="314"/>
      <c r="D212" s="255" t="str">
        <f>IFERROR(IF(IF(LEN($C212)=0," ",INDEX(Settings!$F$7:$F$106,MATCH($C212,Settings!$E$7:$E$106,0),1))=0,"",IF(LEN($C212)=0,"",INDEX(Settings!$F$7:$F$106,MATCH($C212,Settings!$E$7:$E$106,0),1))),"")</f>
        <v/>
      </c>
      <c r="E212" s="287"/>
      <c r="F212" s="288" t="str">
        <f>IFERROR(INDEX(Settings!$J$8:$L$11,MATCH($E212,Settings!$J$8:$J$11,1),3),"")</f>
        <v/>
      </c>
      <c r="G212" s="224"/>
      <c r="H212" s="224"/>
      <c r="I212" s="224"/>
      <c r="J212" s="289"/>
    </row>
    <row r="213" spans="2:10" hidden="1" outlineLevel="1" x14ac:dyDescent="0.25">
      <c r="B213" s="286"/>
      <c r="C213" s="314"/>
      <c r="D213" s="255" t="str">
        <f>IFERROR(IF(IF(LEN($C213)=0," ",INDEX(Settings!$F$7:$F$106,MATCH($C213,Settings!$E$7:$E$106,0),1))=0,"",IF(LEN($C213)=0,"",INDEX(Settings!$F$7:$F$106,MATCH($C213,Settings!$E$7:$E$106,0),1))),"")</f>
        <v/>
      </c>
      <c r="E213" s="287"/>
      <c r="F213" s="288" t="str">
        <f>IFERROR(INDEX(Settings!$J$8:$L$11,MATCH($E213,Settings!$J$8:$J$11,1),3),"")</f>
        <v/>
      </c>
      <c r="G213" s="224"/>
      <c r="H213" s="224"/>
      <c r="I213" s="224"/>
      <c r="J213" s="289"/>
    </row>
    <row r="214" spans="2:10" hidden="1" outlineLevel="1" x14ac:dyDescent="0.25">
      <c r="B214" s="286"/>
      <c r="C214" s="314"/>
      <c r="D214" s="255" t="str">
        <f>IFERROR(IF(IF(LEN($C214)=0," ",INDEX(Settings!$F$7:$F$106,MATCH($C214,Settings!$E$7:$E$106,0),1))=0,"",IF(LEN($C214)=0,"",INDEX(Settings!$F$7:$F$106,MATCH($C214,Settings!$E$7:$E$106,0),1))),"")</f>
        <v/>
      </c>
      <c r="E214" s="287"/>
      <c r="F214" s="288" t="str">
        <f>IFERROR(INDEX(Settings!$J$8:$L$11,MATCH($E214,Settings!$J$8:$J$11,1),3),"")</f>
        <v/>
      </c>
      <c r="G214" s="224"/>
      <c r="H214" s="224"/>
      <c r="I214" s="224"/>
      <c r="J214" s="289"/>
    </row>
    <row r="215" spans="2:10" hidden="1" outlineLevel="1" x14ac:dyDescent="0.25">
      <c r="B215" s="286"/>
      <c r="C215" s="314"/>
      <c r="D215" s="255" t="str">
        <f>IFERROR(IF(IF(LEN($C215)=0," ",INDEX(Settings!$F$7:$F$106,MATCH($C215,Settings!$E$7:$E$106,0),1))=0,"",IF(LEN($C215)=0,"",INDEX(Settings!$F$7:$F$106,MATCH($C215,Settings!$E$7:$E$106,0),1))),"")</f>
        <v/>
      </c>
      <c r="E215" s="287"/>
      <c r="F215" s="288" t="str">
        <f>IFERROR(INDEX(Settings!$J$8:$L$11,MATCH($E215,Settings!$J$8:$J$11,1),3),"")</f>
        <v/>
      </c>
      <c r="G215" s="224"/>
      <c r="H215" s="224"/>
      <c r="I215" s="224"/>
      <c r="J215" s="289"/>
    </row>
    <row r="216" spans="2:10" hidden="1" outlineLevel="1" x14ac:dyDescent="0.25">
      <c r="B216" s="286"/>
      <c r="C216" s="314"/>
      <c r="D216" s="255" t="str">
        <f>IFERROR(IF(IF(LEN($C216)=0," ",INDEX(Settings!$F$7:$F$106,MATCH($C216,Settings!$E$7:$E$106,0),1))=0,"",IF(LEN($C216)=0,"",INDEX(Settings!$F$7:$F$106,MATCH($C216,Settings!$E$7:$E$106,0),1))),"")</f>
        <v/>
      </c>
      <c r="E216" s="287"/>
      <c r="F216" s="288" t="str">
        <f>IFERROR(INDEX(Settings!$J$8:$L$11,MATCH($E216,Settings!$J$8:$J$11,1),3),"")</f>
        <v/>
      </c>
      <c r="G216" s="224"/>
      <c r="H216" s="224"/>
      <c r="I216" s="224"/>
      <c r="J216" s="289"/>
    </row>
    <row r="217" spans="2:10" hidden="1" outlineLevel="1" x14ac:dyDescent="0.25">
      <c r="B217" s="286"/>
      <c r="C217" s="314"/>
      <c r="D217" s="255" t="str">
        <f>IFERROR(IF(IF(LEN($C217)=0," ",INDEX(Settings!$F$7:$F$106,MATCH($C217,Settings!$E$7:$E$106,0),1))=0,"",IF(LEN($C217)=0,"",INDEX(Settings!$F$7:$F$106,MATCH($C217,Settings!$E$7:$E$106,0),1))),"")</f>
        <v/>
      </c>
      <c r="E217" s="287"/>
      <c r="F217" s="288" t="str">
        <f>IFERROR(INDEX(Settings!$J$8:$L$11,MATCH($E217,Settings!$J$8:$J$11,1),3),"")</f>
        <v/>
      </c>
      <c r="G217" s="224"/>
      <c r="H217" s="224"/>
      <c r="I217" s="224"/>
      <c r="J217" s="289"/>
    </row>
    <row r="218" spans="2:10" hidden="1" outlineLevel="1" x14ac:dyDescent="0.25">
      <c r="B218" s="286"/>
      <c r="C218" s="314"/>
      <c r="D218" s="255" t="str">
        <f>IFERROR(IF(IF(LEN($C218)=0," ",INDEX(Settings!$F$7:$F$106,MATCH($C218,Settings!$E$7:$E$106,0),1))=0,"",IF(LEN($C218)=0,"",INDEX(Settings!$F$7:$F$106,MATCH($C218,Settings!$E$7:$E$106,0),1))),"")</f>
        <v/>
      </c>
      <c r="E218" s="287"/>
      <c r="F218" s="288" t="str">
        <f>IFERROR(INDEX(Settings!$J$8:$L$11,MATCH($E218,Settings!$J$8:$J$11,1),3),"")</f>
        <v/>
      </c>
      <c r="G218" s="224"/>
      <c r="H218" s="224"/>
      <c r="I218" s="224"/>
      <c r="J218" s="289"/>
    </row>
    <row r="219" spans="2:10" hidden="1" outlineLevel="1" x14ac:dyDescent="0.25">
      <c r="B219" s="286"/>
      <c r="C219" s="314"/>
      <c r="D219" s="255" t="str">
        <f>IFERROR(IF(IF(LEN($C219)=0," ",INDEX(Settings!$F$7:$F$106,MATCH($C219,Settings!$E$7:$E$106,0),1))=0,"",IF(LEN($C219)=0,"",INDEX(Settings!$F$7:$F$106,MATCH($C219,Settings!$E$7:$E$106,0),1))),"")</f>
        <v/>
      </c>
      <c r="E219" s="287"/>
      <c r="F219" s="288" t="str">
        <f>IFERROR(INDEX(Settings!$J$8:$L$11,MATCH($E219,Settings!$J$8:$J$11,1),3),"")</f>
        <v/>
      </c>
      <c r="G219" s="224"/>
      <c r="H219" s="224"/>
      <c r="I219" s="224"/>
      <c r="J219" s="289"/>
    </row>
    <row r="220" spans="2:10" hidden="1" outlineLevel="1" x14ac:dyDescent="0.25">
      <c r="B220" s="286"/>
      <c r="C220" s="314"/>
      <c r="D220" s="255" t="str">
        <f>IFERROR(IF(IF(LEN($C220)=0," ",INDEX(Settings!$F$7:$F$106,MATCH($C220,Settings!$E$7:$E$106,0),1))=0,"",IF(LEN($C220)=0,"",INDEX(Settings!$F$7:$F$106,MATCH($C220,Settings!$E$7:$E$106,0),1))),"")</f>
        <v/>
      </c>
      <c r="E220" s="287"/>
      <c r="F220" s="288" t="str">
        <f>IFERROR(INDEX(Settings!$J$8:$L$11,MATCH($E220,Settings!$J$8:$J$11,1),3),"")</f>
        <v/>
      </c>
      <c r="G220" s="224"/>
      <c r="H220" s="224"/>
      <c r="I220" s="224"/>
      <c r="J220" s="289"/>
    </row>
    <row r="221" spans="2:10" hidden="1" outlineLevel="1" x14ac:dyDescent="0.25">
      <c r="B221" s="286"/>
      <c r="C221" s="314"/>
      <c r="D221" s="255" t="str">
        <f>IFERROR(IF(IF(LEN($C221)=0," ",INDEX(Settings!$F$7:$F$106,MATCH($C221,Settings!$E$7:$E$106,0),1))=0,"",IF(LEN($C221)=0,"",INDEX(Settings!$F$7:$F$106,MATCH($C221,Settings!$E$7:$E$106,0),1))),"")</f>
        <v/>
      </c>
      <c r="E221" s="287"/>
      <c r="F221" s="288" t="str">
        <f>IFERROR(INDEX(Settings!$J$8:$L$11,MATCH($E221,Settings!$J$8:$J$11,1),3),"")</f>
        <v/>
      </c>
      <c r="G221" s="224"/>
      <c r="H221" s="224"/>
      <c r="I221" s="224"/>
      <c r="J221" s="289"/>
    </row>
    <row r="222" spans="2:10" hidden="1" outlineLevel="1" x14ac:dyDescent="0.25">
      <c r="B222" s="286"/>
      <c r="C222" s="314"/>
      <c r="D222" s="255" t="str">
        <f>IFERROR(IF(IF(LEN($C222)=0," ",INDEX(Settings!$F$7:$F$106,MATCH($C222,Settings!$E$7:$E$106,0),1))=0,"",IF(LEN($C222)=0,"",INDEX(Settings!$F$7:$F$106,MATCH($C222,Settings!$E$7:$E$106,0),1))),"")</f>
        <v/>
      </c>
      <c r="E222" s="287"/>
      <c r="F222" s="288" t="str">
        <f>IFERROR(INDEX(Settings!$J$8:$L$11,MATCH($E222,Settings!$J$8:$J$11,1),3),"")</f>
        <v/>
      </c>
      <c r="G222" s="224"/>
      <c r="H222" s="224"/>
      <c r="I222" s="224"/>
      <c r="J222" s="289"/>
    </row>
    <row r="223" spans="2:10" hidden="1" outlineLevel="1" x14ac:dyDescent="0.25">
      <c r="B223" s="286"/>
      <c r="C223" s="314"/>
      <c r="D223" s="255" t="str">
        <f>IFERROR(IF(IF(LEN($C223)=0," ",INDEX(Settings!$F$7:$F$106,MATCH($C223,Settings!$E$7:$E$106,0),1))=0,"",IF(LEN($C223)=0,"",INDEX(Settings!$F$7:$F$106,MATCH($C223,Settings!$E$7:$E$106,0),1))),"")</f>
        <v/>
      </c>
      <c r="E223" s="287"/>
      <c r="F223" s="288" t="str">
        <f>IFERROR(INDEX(Settings!$J$8:$L$11,MATCH($E223,Settings!$J$8:$J$11,1),3),"")</f>
        <v/>
      </c>
      <c r="G223" s="224"/>
      <c r="H223" s="224"/>
      <c r="I223" s="224"/>
      <c r="J223" s="289"/>
    </row>
    <row r="224" spans="2:10" hidden="1" outlineLevel="1" x14ac:dyDescent="0.25">
      <c r="B224" s="286"/>
      <c r="C224" s="314"/>
      <c r="D224" s="255" t="str">
        <f>IFERROR(IF(IF(LEN($C224)=0," ",INDEX(Settings!$F$7:$F$106,MATCH($C224,Settings!$E$7:$E$106,0),1))=0,"",IF(LEN($C224)=0,"",INDEX(Settings!$F$7:$F$106,MATCH($C224,Settings!$E$7:$E$106,0),1))),"")</f>
        <v/>
      </c>
      <c r="E224" s="287"/>
      <c r="F224" s="288" t="str">
        <f>IFERROR(INDEX(Settings!$J$8:$L$11,MATCH($E224,Settings!$J$8:$J$11,1),3),"")</f>
        <v/>
      </c>
      <c r="G224" s="224"/>
      <c r="H224" s="224"/>
      <c r="I224" s="224"/>
      <c r="J224" s="289"/>
    </row>
    <row r="225" spans="2:10" hidden="1" outlineLevel="1" x14ac:dyDescent="0.25">
      <c r="B225" s="286"/>
      <c r="C225" s="314"/>
      <c r="D225" s="255" t="str">
        <f>IFERROR(IF(IF(LEN($C225)=0," ",INDEX(Settings!$F$7:$F$106,MATCH($C225,Settings!$E$7:$E$106,0),1))=0,"",IF(LEN($C225)=0,"",INDEX(Settings!$F$7:$F$106,MATCH($C225,Settings!$E$7:$E$106,0),1))),"")</f>
        <v/>
      </c>
      <c r="E225" s="287"/>
      <c r="F225" s="288" t="str">
        <f>IFERROR(INDEX(Settings!$J$8:$L$11,MATCH($E225,Settings!$J$8:$J$11,1),3),"")</f>
        <v/>
      </c>
      <c r="G225" s="224"/>
      <c r="H225" s="224"/>
      <c r="I225" s="224"/>
      <c r="J225" s="289"/>
    </row>
    <row r="226" spans="2:10" hidden="1" outlineLevel="1" x14ac:dyDescent="0.25">
      <c r="B226" s="286"/>
      <c r="C226" s="314"/>
      <c r="D226" s="255" t="str">
        <f>IFERROR(IF(IF(LEN($C226)=0," ",INDEX(Settings!$F$7:$F$106,MATCH($C226,Settings!$E$7:$E$106,0),1))=0,"",IF(LEN($C226)=0,"",INDEX(Settings!$F$7:$F$106,MATCH($C226,Settings!$E$7:$E$106,0),1))),"")</f>
        <v/>
      </c>
      <c r="E226" s="287"/>
      <c r="F226" s="288" t="str">
        <f>IFERROR(INDEX(Settings!$J$8:$L$11,MATCH($E226,Settings!$J$8:$J$11,1),3),"")</f>
        <v/>
      </c>
      <c r="G226" s="224"/>
      <c r="H226" s="224"/>
      <c r="I226" s="224"/>
      <c r="J226" s="289"/>
    </row>
    <row r="227" spans="2:10" hidden="1" outlineLevel="1" x14ac:dyDescent="0.25">
      <c r="B227" s="286"/>
      <c r="C227" s="314"/>
      <c r="D227" s="255" t="str">
        <f>IFERROR(IF(IF(LEN($C227)=0," ",INDEX(Settings!$F$7:$F$106,MATCH($C227,Settings!$E$7:$E$106,0),1))=0,"",IF(LEN($C227)=0,"",INDEX(Settings!$F$7:$F$106,MATCH($C227,Settings!$E$7:$E$106,0),1))),"")</f>
        <v/>
      </c>
      <c r="E227" s="287"/>
      <c r="F227" s="288" t="str">
        <f>IFERROR(INDEX(Settings!$J$8:$L$11,MATCH($E227,Settings!$J$8:$J$11,1),3),"")</f>
        <v/>
      </c>
      <c r="G227" s="224"/>
      <c r="H227" s="224"/>
      <c r="I227" s="224"/>
      <c r="J227" s="289"/>
    </row>
    <row r="228" spans="2:10" hidden="1" outlineLevel="1" x14ac:dyDescent="0.25">
      <c r="B228" s="286"/>
      <c r="C228" s="314"/>
      <c r="D228" s="255" t="str">
        <f>IFERROR(IF(IF(LEN($C228)=0," ",INDEX(Settings!$F$7:$F$106,MATCH($C228,Settings!$E$7:$E$106,0),1))=0,"",IF(LEN($C228)=0,"",INDEX(Settings!$F$7:$F$106,MATCH($C228,Settings!$E$7:$E$106,0),1))),"")</f>
        <v/>
      </c>
      <c r="E228" s="287"/>
      <c r="F228" s="288" t="str">
        <f>IFERROR(INDEX(Settings!$J$8:$L$11,MATCH($E228,Settings!$J$8:$J$11,1),3),"")</f>
        <v/>
      </c>
      <c r="G228" s="224"/>
      <c r="H228" s="224"/>
      <c r="I228" s="224"/>
      <c r="J228" s="289"/>
    </row>
    <row r="229" spans="2:10" hidden="1" outlineLevel="1" x14ac:dyDescent="0.25">
      <c r="B229" s="286"/>
      <c r="C229" s="314"/>
      <c r="D229" s="255" t="str">
        <f>IFERROR(IF(IF(LEN($C229)=0," ",INDEX(Settings!$F$7:$F$106,MATCH($C229,Settings!$E$7:$E$106,0),1))=0,"",IF(LEN($C229)=0,"",INDEX(Settings!$F$7:$F$106,MATCH($C229,Settings!$E$7:$E$106,0),1))),"")</f>
        <v/>
      </c>
      <c r="E229" s="287"/>
      <c r="F229" s="288" t="str">
        <f>IFERROR(INDEX(Settings!$J$8:$L$11,MATCH($E229,Settings!$J$8:$J$11,1),3),"")</f>
        <v/>
      </c>
      <c r="G229" s="224"/>
      <c r="H229" s="224"/>
      <c r="I229" s="224"/>
      <c r="J229" s="289"/>
    </row>
    <row r="230" spans="2:10" hidden="1" outlineLevel="1" x14ac:dyDescent="0.25">
      <c r="B230" s="286"/>
      <c r="C230" s="314"/>
      <c r="D230" s="255" t="str">
        <f>IFERROR(IF(IF(LEN($C230)=0," ",INDEX(Settings!$F$7:$F$106,MATCH($C230,Settings!$E$7:$E$106,0),1))=0,"",IF(LEN($C230)=0,"",INDEX(Settings!$F$7:$F$106,MATCH($C230,Settings!$E$7:$E$106,0),1))),"")</f>
        <v/>
      </c>
      <c r="E230" s="287"/>
      <c r="F230" s="288" t="str">
        <f>IFERROR(INDEX(Settings!$J$8:$L$11,MATCH($E230,Settings!$J$8:$J$11,1),3),"")</f>
        <v/>
      </c>
      <c r="G230" s="224"/>
      <c r="H230" s="224"/>
      <c r="I230" s="224"/>
      <c r="J230" s="289"/>
    </row>
    <row r="231" spans="2:10" hidden="1" outlineLevel="1" x14ac:dyDescent="0.25">
      <c r="B231" s="286"/>
      <c r="C231" s="314"/>
      <c r="D231" s="255" t="str">
        <f>IFERROR(IF(IF(LEN($C231)=0," ",INDEX(Settings!$F$7:$F$106,MATCH($C231,Settings!$E$7:$E$106,0),1))=0,"",IF(LEN($C231)=0,"",INDEX(Settings!$F$7:$F$106,MATCH($C231,Settings!$E$7:$E$106,0),1))),"")</f>
        <v/>
      </c>
      <c r="E231" s="287"/>
      <c r="F231" s="288" t="str">
        <f>IFERROR(INDEX(Settings!$J$8:$L$11,MATCH($E231,Settings!$J$8:$J$11,1),3),"")</f>
        <v/>
      </c>
      <c r="G231" s="224"/>
      <c r="H231" s="224"/>
      <c r="I231" s="224"/>
      <c r="J231" s="289"/>
    </row>
    <row r="232" spans="2:10" hidden="1" outlineLevel="1" x14ac:dyDescent="0.25">
      <c r="B232" s="286"/>
      <c r="C232" s="314"/>
      <c r="D232" s="255" t="str">
        <f>IFERROR(IF(IF(LEN($C232)=0," ",INDEX(Settings!$F$7:$F$106,MATCH($C232,Settings!$E$7:$E$106,0),1))=0,"",IF(LEN($C232)=0,"",INDEX(Settings!$F$7:$F$106,MATCH($C232,Settings!$E$7:$E$106,0),1))),"")</f>
        <v/>
      </c>
      <c r="E232" s="287"/>
      <c r="F232" s="288" t="str">
        <f>IFERROR(INDEX(Settings!$J$8:$L$11,MATCH($E232,Settings!$J$8:$J$11,1),3),"")</f>
        <v/>
      </c>
      <c r="G232" s="224"/>
      <c r="H232" s="224"/>
      <c r="I232" s="224"/>
      <c r="J232" s="289"/>
    </row>
    <row r="233" spans="2:10" hidden="1" outlineLevel="1" x14ac:dyDescent="0.25">
      <c r="B233" s="286"/>
      <c r="C233" s="314"/>
      <c r="D233" s="255" t="str">
        <f>IFERROR(IF(IF(LEN($C233)=0," ",INDEX(Settings!$F$7:$F$106,MATCH($C233,Settings!$E$7:$E$106,0),1))=0,"",IF(LEN($C233)=0,"",INDEX(Settings!$F$7:$F$106,MATCH($C233,Settings!$E$7:$E$106,0),1))),"")</f>
        <v/>
      </c>
      <c r="E233" s="287"/>
      <c r="F233" s="288" t="str">
        <f>IFERROR(INDEX(Settings!$J$8:$L$11,MATCH($E233,Settings!$J$8:$J$11,1),3),"")</f>
        <v/>
      </c>
      <c r="G233" s="224"/>
      <c r="H233" s="224"/>
      <c r="I233" s="224"/>
      <c r="J233" s="289"/>
    </row>
    <row r="234" spans="2:10" hidden="1" outlineLevel="1" x14ac:dyDescent="0.25">
      <c r="B234" s="286"/>
      <c r="C234" s="314"/>
      <c r="D234" s="255" t="str">
        <f>IFERROR(IF(IF(LEN($C234)=0," ",INDEX(Settings!$F$7:$F$106,MATCH($C234,Settings!$E$7:$E$106,0),1))=0,"",IF(LEN($C234)=0,"",INDEX(Settings!$F$7:$F$106,MATCH($C234,Settings!$E$7:$E$106,0),1))),"")</f>
        <v/>
      </c>
      <c r="E234" s="287"/>
      <c r="F234" s="288" t="str">
        <f>IFERROR(INDEX(Settings!$J$8:$L$11,MATCH($E234,Settings!$J$8:$J$11,1),3),"")</f>
        <v/>
      </c>
      <c r="G234" s="224"/>
      <c r="H234" s="224"/>
      <c r="I234" s="224"/>
      <c r="J234" s="289"/>
    </row>
    <row r="235" spans="2:10" hidden="1" outlineLevel="1" x14ac:dyDescent="0.25">
      <c r="B235" s="286"/>
      <c r="C235" s="314"/>
      <c r="D235" s="255" t="str">
        <f>IFERROR(IF(IF(LEN($C235)=0," ",INDEX(Settings!$F$7:$F$106,MATCH($C235,Settings!$E$7:$E$106,0),1))=0,"",IF(LEN($C235)=0,"",INDEX(Settings!$F$7:$F$106,MATCH($C235,Settings!$E$7:$E$106,0),1))),"")</f>
        <v/>
      </c>
      <c r="E235" s="287"/>
      <c r="F235" s="288" t="str">
        <f>IFERROR(INDEX(Settings!$J$8:$L$11,MATCH($E235,Settings!$J$8:$J$11,1),3),"")</f>
        <v/>
      </c>
      <c r="G235" s="224"/>
      <c r="H235" s="224"/>
      <c r="I235" s="224"/>
      <c r="J235" s="289"/>
    </row>
    <row r="236" spans="2:10" hidden="1" outlineLevel="1" x14ac:dyDescent="0.25">
      <c r="B236" s="286"/>
      <c r="C236" s="314"/>
      <c r="D236" s="255" t="str">
        <f>IFERROR(IF(IF(LEN($C236)=0," ",INDEX(Settings!$F$7:$F$106,MATCH($C236,Settings!$E$7:$E$106,0),1))=0,"",IF(LEN($C236)=0,"",INDEX(Settings!$F$7:$F$106,MATCH($C236,Settings!$E$7:$E$106,0),1))),"")</f>
        <v/>
      </c>
      <c r="E236" s="287"/>
      <c r="F236" s="288" t="str">
        <f>IFERROR(INDEX(Settings!$J$8:$L$11,MATCH($E236,Settings!$J$8:$J$11,1),3),"")</f>
        <v/>
      </c>
      <c r="G236" s="224"/>
      <c r="H236" s="224"/>
      <c r="I236" s="224"/>
      <c r="J236" s="289"/>
    </row>
    <row r="237" spans="2:10" hidden="1" outlineLevel="1" x14ac:dyDescent="0.25">
      <c r="B237" s="286"/>
      <c r="C237" s="314"/>
      <c r="D237" s="255" t="str">
        <f>IFERROR(IF(IF(LEN($C237)=0," ",INDEX(Settings!$F$7:$F$106,MATCH($C237,Settings!$E$7:$E$106,0),1))=0,"",IF(LEN($C237)=0,"",INDEX(Settings!$F$7:$F$106,MATCH($C237,Settings!$E$7:$E$106,0),1))),"")</f>
        <v/>
      </c>
      <c r="E237" s="287"/>
      <c r="F237" s="288" t="str">
        <f>IFERROR(INDEX(Settings!$J$8:$L$11,MATCH($E237,Settings!$J$8:$J$11,1),3),"")</f>
        <v/>
      </c>
      <c r="G237" s="224"/>
      <c r="H237" s="224"/>
      <c r="I237" s="224"/>
      <c r="J237" s="289"/>
    </row>
    <row r="238" spans="2:10" hidden="1" outlineLevel="1" x14ac:dyDescent="0.25">
      <c r="B238" s="286"/>
      <c r="C238" s="314"/>
      <c r="D238" s="255" t="str">
        <f>IFERROR(IF(IF(LEN($C238)=0," ",INDEX(Settings!$F$7:$F$106,MATCH($C238,Settings!$E$7:$E$106,0),1))=0,"",IF(LEN($C238)=0,"",INDEX(Settings!$F$7:$F$106,MATCH($C238,Settings!$E$7:$E$106,0),1))),"")</f>
        <v/>
      </c>
      <c r="E238" s="287"/>
      <c r="F238" s="288" t="str">
        <f>IFERROR(INDEX(Settings!$J$8:$L$11,MATCH($E238,Settings!$J$8:$J$11,1),3),"")</f>
        <v/>
      </c>
      <c r="G238" s="224"/>
      <c r="H238" s="224"/>
      <c r="I238" s="224"/>
      <c r="J238" s="289"/>
    </row>
    <row r="239" spans="2:10" hidden="1" outlineLevel="1" x14ac:dyDescent="0.25">
      <c r="B239" s="286"/>
      <c r="C239" s="314"/>
      <c r="D239" s="255" t="str">
        <f>IFERROR(IF(IF(LEN($C239)=0," ",INDEX(Settings!$F$7:$F$106,MATCH($C239,Settings!$E$7:$E$106,0),1))=0,"",IF(LEN($C239)=0,"",INDEX(Settings!$F$7:$F$106,MATCH($C239,Settings!$E$7:$E$106,0),1))),"")</f>
        <v/>
      </c>
      <c r="E239" s="287"/>
      <c r="F239" s="288" t="str">
        <f>IFERROR(INDEX(Settings!$J$8:$L$11,MATCH($E239,Settings!$J$8:$J$11,1),3),"")</f>
        <v/>
      </c>
      <c r="G239" s="224"/>
      <c r="H239" s="224"/>
      <c r="I239" s="224"/>
      <c r="J239" s="289"/>
    </row>
    <row r="240" spans="2:10" hidden="1" outlineLevel="1" x14ac:dyDescent="0.25">
      <c r="B240" s="286"/>
      <c r="C240" s="314"/>
      <c r="D240" s="255" t="str">
        <f>IFERROR(IF(IF(LEN($C240)=0," ",INDEX(Settings!$F$7:$F$106,MATCH($C240,Settings!$E$7:$E$106,0),1))=0,"",IF(LEN($C240)=0,"",INDEX(Settings!$F$7:$F$106,MATCH($C240,Settings!$E$7:$E$106,0),1))),"")</f>
        <v/>
      </c>
      <c r="E240" s="287"/>
      <c r="F240" s="288" t="str">
        <f>IFERROR(INDEX(Settings!$J$8:$L$11,MATCH($E240,Settings!$J$8:$J$11,1),3),"")</f>
        <v/>
      </c>
      <c r="G240" s="224"/>
      <c r="H240" s="224"/>
      <c r="I240" s="224"/>
      <c r="J240" s="289"/>
    </row>
    <row r="241" spans="2:10" hidden="1" outlineLevel="1" x14ac:dyDescent="0.25">
      <c r="B241" s="286"/>
      <c r="C241" s="314"/>
      <c r="D241" s="255" t="str">
        <f>IFERROR(IF(IF(LEN($C241)=0," ",INDEX(Settings!$F$7:$F$106,MATCH($C241,Settings!$E$7:$E$106,0),1))=0,"",IF(LEN($C241)=0,"",INDEX(Settings!$F$7:$F$106,MATCH($C241,Settings!$E$7:$E$106,0),1))),"")</f>
        <v/>
      </c>
      <c r="E241" s="287"/>
      <c r="F241" s="288" t="str">
        <f>IFERROR(INDEX(Settings!$J$8:$L$11,MATCH($E241,Settings!$J$8:$J$11,1),3),"")</f>
        <v/>
      </c>
      <c r="G241" s="224"/>
      <c r="H241" s="224"/>
      <c r="I241" s="224"/>
      <c r="J241" s="289"/>
    </row>
    <row r="242" spans="2:10" hidden="1" outlineLevel="1" x14ac:dyDescent="0.25">
      <c r="B242" s="286"/>
      <c r="C242" s="314"/>
      <c r="D242" s="255" t="str">
        <f>IFERROR(IF(IF(LEN($C242)=0," ",INDEX(Settings!$F$7:$F$106,MATCH($C242,Settings!$E$7:$E$106,0),1))=0,"",IF(LEN($C242)=0,"",INDEX(Settings!$F$7:$F$106,MATCH($C242,Settings!$E$7:$E$106,0),1))),"")</f>
        <v/>
      </c>
      <c r="E242" s="287"/>
      <c r="F242" s="288" t="str">
        <f>IFERROR(INDEX(Settings!$J$8:$L$11,MATCH($E242,Settings!$J$8:$J$11,1),3),"")</f>
        <v/>
      </c>
      <c r="G242" s="224"/>
      <c r="H242" s="224"/>
      <c r="I242" s="224"/>
      <c r="J242" s="289"/>
    </row>
    <row r="243" spans="2:10" hidden="1" outlineLevel="1" x14ac:dyDescent="0.25">
      <c r="B243" s="286"/>
      <c r="C243" s="314"/>
      <c r="D243" s="255" t="str">
        <f>IFERROR(IF(IF(LEN($C243)=0," ",INDEX(Settings!$F$7:$F$106,MATCH($C243,Settings!$E$7:$E$106,0),1))=0,"",IF(LEN($C243)=0,"",INDEX(Settings!$F$7:$F$106,MATCH($C243,Settings!$E$7:$E$106,0),1))),"")</f>
        <v/>
      </c>
      <c r="E243" s="287"/>
      <c r="F243" s="288" t="str">
        <f>IFERROR(INDEX(Settings!$J$8:$L$11,MATCH($E243,Settings!$J$8:$J$11,1),3),"")</f>
        <v/>
      </c>
      <c r="G243" s="224"/>
      <c r="H243" s="224"/>
      <c r="I243" s="224"/>
      <c r="J243" s="289"/>
    </row>
    <row r="244" spans="2:10" hidden="1" outlineLevel="1" x14ac:dyDescent="0.25">
      <c r="B244" s="286"/>
      <c r="C244" s="314"/>
      <c r="D244" s="255" t="str">
        <f>IFERROR(IF(IF(LEN($C244)=0," ",INDEX(Settings!$F$7:$F$106,MATCH($C244,Settings!$E$7:$E$106,0),1))=0,"",IF(LEN($C244)=0,"",INDEX(Settings!$F$7:$F$106,MATCH($C244,Settings!$E$7:$E$106,0),1))),"")</f>
        <v/>
      </c>
      <c r="E244" s="287"/>
      <c r="F244" s="288" t="str">
        <f>IFERROR(INDEX(Settings!$J$8:$L$11,MATCH($E244,Settings!$J$8:$J$11,1),3),"")</f>
        <v/>
      </c>
      <c r="G244" s="224"/>
      <c r="H244" s="224"/>
      <c r="I244" s="224"/>
      <c r="J244" s="289"/>
    </row>
    <row r="245" spans="2:10" hidden="1" outlineLevel="1" x14ac:dyDescent="0.25">
      <c r="B245" s="286"/>
      <c r="C245" s="314"/>
      <c r="D245" s="255" t="str">
        <f>IFERROR(IF(IF(LEN($C245)=0," ",INDEX(Settings!$F$7:$F$106,MATCH($C245,Settings!$E$7:$E$106,0),1))=0,"",IF(LEN($C245)=0,"",INDEX(Settings!$F$7:$F$106,MATCH($C245,Settings!$E$7:$E$106,0),1))),"")</f>
        <v/>
      </c>
      <c r="E245" s="287"/>
      <c r="F245" s="288" t="str">
        <f>IFERROR(INDEX(Settings!$J$8:$L$11,MATCH($E245,Settings!$J$8:$J$11,1),3),"")</f>
        <v/>
      </c>
      <c r="G245" s="224"/>
      <c r="H245" s="224"/>
      <c r="I245" s="224"/>
      <c r="J245" s="289"/>
    </row>
    <row r="246" spans="2:10" hidden="1" outlineLevel="1" x14ac:dyDescent="0.25">
      <c r="B246" s="286"/>
      <c r="C246" s="314"/>
      <c r="D246" s="255" t="str">
        <f>IFERROR(IF(IF(LEN($C246)=0," ",INDEX(Settings!$F$7:$F$106,MATCH($C246,Settings!$E$7:$E$106,0),1))=0,"",IF(LEN($C246)=0,"",INDEX(Settings!$F$7:$F$106,MATCH($C246,Settings!$E$7:$E$106,0),1))),"")</f>
        <v/>
      </c>
      <c r="E246" s="287"/>
      <c r="F246" s="288" t="str">
        <f>IFERROR(INDEX(Settings!$J$8:$L$11,MATCH($E246,Settings!$J$8:$J$11,1),3),"")</f>
        <v/>
      </c>
      <c r="G246" s="224"/>
      <c r="H246" s="224"/>
      <c r="I246" s="224"/>
      <c r="J246" s="289"/>
    </row>
    <row r="247" spans="2:10" hidden="1" outlineLevel="1" x14ac:dyDescent="0.25">
      <c r="B247" s="286"/>
      <c r="C247" s="314"/>
      <c r="D247" s="255" t="str">
        <f>IFERROR(IF(IF(LEN($C247)=0," ",INDEX(Settings!$F$7:$F$106,MATCH($C247,Settings!$E$7:$E$106,0),1))=0,"",IF(LEN($C247)=0,"",INDEX(Settings!$F$7:$F$106,MATCH($C247,Settings!$E$7:$E$106,0),1))),"")</f>
        <v/>
      </c>
      <c r="E247" s="287"/>
      <c r="F247" s="288" t="str">
        <f>IFERROR(INDEX(Settings!$J$8:$L$11,MATCH($E247,Settings!$J$8:$J$11,1),3),"")</f>
        <v/>
      </c>
      <c r="G247" s="224"/>
      <c r="H247" s="224"/>
      <c r="I247" s="224"/>
      <c r="J247" s="289"/>
    </row>
    <row r="248" spans="2:10" hidden="1" outlineLevel="1" x14ac:dyDescent="0.25">
      <c r="B248" s="286"/>
      <c r="C248" s="314"/>
      <c r="D248" s="255" t="str">
        <f>IFERROR(IF(IF(LEN($C248)=0," ",INDEX(Settings!$F$7:$F$106,MATCH($C248,Settings!$E$7:$E$106,0),1))=0,"",IF(LEN($C248)=0,"",INDEX(Settings!$F$7:$F$106,MATCH($C248,Settings!$E$7:$E$106,0),1))),"")</f>
        <v/>
      </c>
      <c r="E248" s="287"/>
      <c r="F248" s="288" t="str">
        <f>IFERROR(INDEX(Settings!$J$8:$L$11,MATCH($E248,Settings!$J$8:$J$11,1),3),"")</f>
        <v/>
      </c>
      <c r="G248" s="224"/>
      <c r="H248" s="224"/>
      <c r="I248" s="224"/>
      <c r="J248" s="289"/>
    </row>
    <row r="249" spans="2:10" hidden="1" outlineLevel="1" x14ac:dyDescent="0.25">
      <c r="B249" s="286"/>
      <c r="C249" s="314"/>
      <c r="D249" s="255" t="str">
        <f>IFERROR(IF(IF(LEN($C249)=0," ",INDEX(Settings!$F$7:$F$106,MATCH($C249,Settings!$E$7:$E$106,0),1))=0,"",IF(LEN($C249)=0,"",INDEX(Settings!$F$7:$F$106,MATCH($C249,Settings!$E$7:$E$106,0),1))),"")</f>
        <v/>
      </c>
      <c r="E249" s="287"/>
      <c r="F249" s="288" t="str">
        <f>IFERROR(INDEX(Settings!$J$8:$L$11,MATCH($E249,Settings!$J$8:$J$11,1),3),"")</f>
        <v/>
      </c>
      <c r="G249" s="224"/>
      <c r="H249" s="224"/>
      <c r="I249" s="224"/>
      <c r="J249" s="289"/>
    </row>
    <row r="250" spans="2:10" hidden="1" outlineLevel="1" x14ac:dyDescent="0.25">
      <c r="B250" s="286"/>
      <c r="C250" s="314"/>
      <c r="D250" s="255" t="str">
        <f>IFERROR(IF(IF(LEN($C250)=0," ",INDEX(Settings!$F$7:$F$106,MATCH($C250,Settings!$E$7:$E$106,0),1))=0,"",IF(LEN($C250)=0,"",INDEX(Settings!$F$7:$F$106,MATCH($C250,Settings!$E$7:$E$106,0),1))),"")</f>
        <v/>
      </c>
      <c r="E250" s="287"/>
      <c r="F250" s="288" t="str">
        <f>IFERROR(INDEX(Settings!$J$8:$L$11,MATCH($E250,Settings!$J$8:$J$11,1),3),"")</f>
        <v/>
      </c>
      <c r="G250" s="224"/>
      <c r="H250" s="224"/>
      <c r="I250" s="224"/>
      <c r="J250" s="289"/>
    </row>
    <row r="251" spans="2:10" hidden="1" outlineLevel="1" x14ac:dyDescent="0.25">
      <c r="B251" s="286"/>
      <c r="C251" s="314"/>
      <c r="D251" s="255" t="str">
        <f>IFERROR(IF(IF(LEN($C251)=0," ",INDEX(Settings!$F$7:$F$106,MATCH($C251,Settings!$E$7:$E$106,0),1))=0,"",IF(LEN($C251)=0,"",INDEX(Settings!$F$7:$F$106,MATCH($C251,Settings!$E$7:$E$106,0),1))),"")</f>
        <v/>
      </c>
      <c r="E251" s="287"/>
      <c r="F251" s="288" t="str">
        <f>IFERROR(INDEX(Settings!$J$8:$L$11,MATCH($E251,Settings!$J$8:$J$11,1),3),"")</f>
        <v/>
      </c>
      <c r="G251" s="224"/>
      <c r="H251" s="224"/>
      <c r="I251" s="224"/>
      <c r="J251" s="289"/>
    </row>
    <row r="252" spans="2:10" hidden="1" outlineLevel="1" x14ac:dyDescent="0.25">
      <c r="B252" s="286"/>
      <c r="C252" s="314"/>
      <c r="D252" s="255" t="str">
        <f>IFERROR(IF(IF(LEN($C252)=0," ",INDEX(Settings!$F$7:$F$106,MATCH($C252,Settings!$E$7:$E$106,0),1))=0,"",IF(LEN($C252)=0,"",INDEX(Settings!$F$7:$F$106,MATCH($C252,Settings!$E$7:$E$106,0),1))),"")</f>
        <v/>
      </c>
      <c r="E252" s="287"/>
      <c r="F252" s="288" t="str">
        <f>IFERROR(INDEX(Settings!$J$8:$L$11,MATCH($E252,Settings!$J$8:$J$11,1),3),"")</f>
        <v/>
      </c>
      <c r="G252" s="224"/>
      <c r="H252" s="224"/>
      <c r="I252" s="224"/>
      <c r="J252" s="289"/>
    </row>
    <row r="253" spans="2:10" hidden="1" outlineLevel="1" x14ac:dyDescent="0.25">
      <c r="B253" s="286"/>
      <c r="C253" s="314"/>
      <c r="D253" s="255" t="str">
        <f>IFERROR(IF(IF(LEN($C253)=0," ",INDEX(Settings!$F$7:$F$106,MATCH($C253,Settings!$E$7:$E$106,0),1))=0,"",IF(LEN($C253)=0,"",INDEX(Settings!$F$7:$F$106,MATCH($C253,Settings!$E$7:$E$106,0),1))),"")</f>
        <v/>
      </c>
      <c r="E253" s="287"/>
      <c r="F253" s="288" t="str">
        <f>IFERROR(INDEX(Settings!$J$8:$L$11,MATCH($E253,Settings!$J$8:$J$11,1),3),"")</f>
        <v/>
      </c>
      <c r="G253" s="224"/>
      <c r="H253" s="224"/>
      <c r="I253" s="224"/>
      <c r="J253" s="289"/>
    </row>
    <row r="254" spans="2:10" hidden="1" outlineLevel="1" x14ac:dyDescent="0.25">
      <c r="B254" s="286"/>
      <c r="C254" s="314"/>
      <c r="D254" s="255" t="str">
        <f>IFERROR(IF(IF(LEN($C254)=0," ",INDEX(Settings!$F$7:$F$106,MATCH($C254,Settings!$E$7:$E$106,0),1))=0,"",IF(LEN($C254)=0,"",INDEX(Settings!$F$7:$F$106,MATCH($C254,Settings!$E$7:$E$106,0),1))),"")</f>
        <v/>
      </c>
      <c r="E254" s="287"/>
      <c r="F254" s="288" t="str">
        <f>IFERROR(INDEX(Settings!$J$8:$L$11,MATCH($E254,Settings!$J$8:$J$11,1),3),"")</f>
        <v/>
      </c>
      <c r="G254" s="224"/>
      <c r="H254" s="224"/>
      <c r="I254" s="224"/>
      <c r="J254" s="289"/>
    </row>
    <row r="255" spans="2:10" hidden="1" outlineLevel="1" x14ac:dyDescent="0.25">
      <c r="B255" s="286"/>
      <c r="C255" s="314"/>
      <c r="D255" s="255" t="str">
        <f>IFERROR(IF(IF(LEN($C255)=0," ",INDEX(Settings!$F$7:$F$106,MATCH($C255,Settings!$E$7:$E$106,0),1))=0,"",IF(LEN($C255)=0,"",INDEX(Settings!$F$7:$F$106,MATCH($C255,Settings!$E$7:$E$106,0),1))),"")</f>
        <v/>
      </c>
      <c r="E255" s="287"/>
      <c r="F255" s="288" t="str">
        <f>IFERROR(INDEX(Settings!$J$8:$L$11,MATCH($E255,Settings!$J$8:$J$11,1),3),"")</f>
        <v/>
      </c>
      <c r="G255" s="224"/>
      <c r="H255" s="224"/>
      <c r="I255" s="224"/>
      <c r="J255" s="289"/>
    </row>
    <row r="256" spans="2:10" hidden="1" outlineLevel="1" x14ac:dyDescent="0.25">
      <c r="B256" s="286"/>
      <c r="C256" s="314"/>
      <c r="D256" s="255" t="str">
        <f>IFERROR(IF(IF(LEN($C256)=0," ",INDEX(Settings!$F$7:$F$106,MATCH($C256,Settings!$E$7:$E$106,0),1))=0,"",IF(LEN($C256)=0,"",INDEX(Settings!$F$7:$F$106,MATCH($C256,Settings!$E$7:$E$106,0),1))),"")</f>
        <v/>
      </c>
      <c r="E256" s="287"/>
      <c r="F256" s="288" t="str">
        <f>IFERROR(INDEX(Settings!$J$8:$L$11,MATCH($E256,Settings!$J$8:$J$11,1),3),"")</f>
        <v/>
      </c>
      <c r="G256" s="224"/>
      <c r="H256" s="224"/>
      <c r="I256" s="224"/>
      <c r="J256" s="289"/>
    </row>
    <row r="257" spans="2:10" hidden="1" outlineLevel="1" x14ac:dyDescent="0.25">
      <c r="B257" s="286"/>
      <c r="C257" s="314"/>
      <c r="D257" s="255" t="str">
        <f>IFERROR(IF(IF(LEN($C257)=0," ",INDEX(Settings!$F$7:$F$106,MATCH($C257,Settings!$E$7:$E$106,0),1))=0,"",IF(LEN($C257)=0,"",INDEX(Settings!$F$7:$F$106,MATCH($C257,Settings!$E$7:$E$106,0),1))),"")</f>
        <v/>
      </c>
      <c r="E257" s="287"/>
      <c r="F257" s="288" t="str">
        <f>IFERROR(INDEX(Settings!$J$8:$L$11,MATCH($E257,Settings!$J$8:$J$11,1),3),"")</f>
        <v/>
      </c>
      <c r="G257" s="224"/>
      <c r="H257" s="224"/>
      <c r="I257" s="224"/>
      <c r="J257" s="289"/>
    </row>
    <row r="258" spans="2:10" hidden="1" outlineLevel="1" x14ac:dyDescent="0.25">
      <c r="B258" s="286"/>
      <c r="C258" s="314"/>
      <c r="D258" s="255" t="str">
        <f>IFERROR(IF(IF(LEN($C258)=0," ",INDEX(Settings!$F$7:$F$106,MATCH($C258,Settings!$E$7:$E$106,0),1))=0,"",IF(LEN($C258)=0,"",INDEX(Settings!$F$7:$F$106,MATCH($C258,Settings!$E$7:$E$106,0),1))),"")</f>
        <v/>
      </c>
      <c r="E258" s="287"/>
      <c r="F258" s="288" t="str">
        <f>IFERROR(INDEX(Settings!$J$8:$L$11,MATCH($E258,Settings!$J$8:$J$11,1),3),"")</f>
        <v/>
      </c>
      <c r="G258" s="224"/>
      <c r="H258" s="224"/>
      <c r="I258" s="224"/>
      <c r="J258" s="289"/>
    </row>
    <row r="259" spans="2:10" hidden="1" outlineLevel="1" x14ac:dyDescent="0.25">
      <c r="B259" s="286"/>
      <c r="C259" s="314"/>
      <c r="D259" s="255" t="str">
        <f>IFERROR(IF(IF(LEN($C259)=0," ",INDEX(Settings!$F$7:$F$106,MATCH($C259,Settings!$E$7:$E$106,0),1))=0,"",IF(LEN($C259)=0,"",INDEX(Settings!$F$7:$F$106,MATCH($C259,Settings!$E$7:$E$106,0),1))),"")</f>
        <v/>
      </c>
      <c r="E259" s="287"/>
      <c r="F259" s="288" t="str">
        <f>IFERROR(INDEX(Settings!$J$8:$L$11,MATCH($E259,Settings!$J$8:$J$11,1),3),"")</f>
        <v/>
      </c>
      <c r="G259" s="224"/>
      <c r="H259" s="224"/>
      <c r="I259" s="224"/>
      <c r="J259" s="289"/>
    </row>
    <row r="260" spans="2:10" hidden="1" outlineLevel="1" x14ac:dyDescent="0.25">
      <c r="B260" s="286"/>
      <c r="C260" s="314"/>
      <c r="D260" s="255" t="str">
        <f>IFERROR(IF(IF(LEN($C260)=0," ",INDEX(Settings!$F$7:$F$106,MATCH($C260,Settings!$E$7:$E$106,0),1))=0,"",IF(LEN($C260)=0,"",INDEX(Settings!$F$7:$F$106,MATCH($C260,Settings!$E$7:$E$106,0),1))),"")</f>
        <v/>
      </c>
      <c r="E260" s="287"/>
      <c r="F260" s="288" t="str">
        <f>IFERROR(INDEX(Settings!$J$8:$L$11,MATCH($E260,Settings!$J$8:$J$11,1),3),"")</f>
        <v/>
      </c>
      <c r="G260" s="224"/>
      <c r="H260" s="224"/>
      <c r="I260" s="224"/>
      <c r="J260" s="289"/>
    </row>
    <row r="261" spans="2:10" hidden="1" outlineLevel="1" x14ac:dyDescent="0.25">
      <c r="B261" s="286"/>
      <c r="C261" s="314"/>
      <c r="D261" s="255" t="str">
        <f>IFERROR(IF(IF(LEN($C261)=0," ",INDEX(Settings!$F$7:$F$106,MATCH($C261,Settings!$E$7:$E$106,0),1))=0,"",IF(LEN($C261)=0,"",INDEX(Settings!$F$7:$F$106,MATCH($C261,Settings!$E$7:$E$106,0),1))),"")</f>
        <v/>
      </c>
      <c r="E261" s="287"/>
      <c r="F261" s="288" t="str">
        <f>IFERROR(INDEX(Settings!$J$8:$L$11,MATCH($E261,Settings!$J$8:$J$11,1),3),"")</f>
        <v/>
      </c>
      <c r="G261" s="224"/>
      <c r="H261" s="224"/>
      <c r="I261" s="224"/>
      <c r="J261" s="289"/>
    </row>
    <row r="262" spans="2:10" hidden="1" outlineLevel="1" x14ac:dyDescent="0.25">
      <c r="B262" s="286"/>
      <c r="C262" s="314"/>
      <c r="D262" s="255" t="str">
        <f>IFERROR(IF(IF(LEN($C262)=0," ",INDEX(Settings!$F$7:$F$106,MATCH($C262,Settings!$E$7:$E$106,0),1))=0,"",IF(LEN($C262)=0,"",INDEX(Settings!$F$7:$F$106,MATCH($C262,Settings!$E$7:$E$106,0),1))),"")</f>
        <v/>
      </c>
      <c r="E262" s="287"/>
      <c r="F262" s="288" t="str">
        <f>IFERROR(INDEX(Settings!$J$8:$L$11,MATCH($E262,Settings!$J$8:$J$11,1),3),"")</f>
        <v/>
      </c>
      <c r="G262" s="224"/>
      <c r="H262" s="224"/>
      <c r="I262" s="224"/>
      <c r="J262" s="289"/>
    </row>
    <row r="263" spans="2:10" hidden="1" outlineLevel="1" x14ac:dyDescent="0.25">
      <c r="B263" s="286"/>
      <c r="C263" s="314"/>
      <c r="D263" s="255" t="str">
        <f>IFERROR(IF(IF(LEN($C263)=0," ",INDEX(Settings!$F$7:$F$106,MATCH($C263,Settings!$E$7:$E$106,0),1))=0,"",IF(LEN($C263)=0,"",INDEX(Settings!$F$7:$F$106,MATCH($C263,Settings!$E$7:$E$106,0),1))),"")</f>
        <v/>
      </c>
      <c r="E263" s="287"/>
      <c r="F263" s="288" t="str">
        <f>IFERROR(INDEX(Settings!$J$8:$L$11,MATCH($E263,Settings!$J$8:$J$11,1),3),"")</f>
        <v/>
      </c>
      <c r="G263" s="224"/>
      <c r="H263" s="224"/>
      <c r="I263" s="224"/>
      <c r="J263" s="289"/>
    </row>
    <row r="264" spans="2:10" hidden="1" outlineLevel="1" x14ac:dyDescent="0.25">
      <c r="B264" s="286"/>
      <c r="C264" s="314"/>
      <c r="D264" s="255" t="str">
        <f>IFERROR(IF(IF(LEN($C264)=0," ",INDEX(Settings!$F$7:$F$106,MATCH($C264,Settings!$E$7:$E$106,0),1))=0,"",IF(LEN($C264)=0,"",INDEX(Settings!$F$7:$F$106,MATCH($C264,Settings!$E$7:$E$106,0),1))),"")</f>
        <v/>
      </c>
      <c r="E264" s="287"/>
      <c r="F264" s="288" t="str">
        <f>IFERROR(INDEX(Settings!$J$8:$L$11,MATCH($E264,Settings!$J$8:$J$11,1),3),"")</f>
        <v/>
      </c>
      <c r="G264" s="224"/>
      <c r="H264" s="224"/>
      <c r="I264" s="224"/>
      <c r="J264" s="289"/>
    </row>
    <row r="265" spans="2:10" hidden="1" outlineLevel="1" x14ac:dyDescent="0.25">
      <c r="B265" s="286"/>
      <c r="C265" s="314"/>
      <c r="D265" s="255" t="str">
        <f>IFERROR(IF(IF(LEN($C265)=0," ",INDEX(Settings!$F$7:$F$106,MATCH($C265,Settings!$E$7:$E$106,0),1))=0,"",IF(LEN($C265)=0,"",INDEX(Settings!$F$7:$F$106,MATCH($C265,Settings!$E$7:$E$106,0),1))),"")</f>
        <v/>
      </c>
      <c r="E265" s="287"/>
      <c r="F265" s="288" t="str">
        <f>IFERROR(INDEX(Settings!$J$8:$L$11,MATCH($E265,Settings!$J$8:$J$11,1),3),"")</f>
        <v/>
      </c>
      <c r="G265" s="224"/>
      <c r="H265" s="224"/>
      <c r="I265" s="224"/>
      <c r="J265" s="289"/>
    </row>
    <row r="266" spans="2:10" hidden="1" outlineLevel="1" x14ac:dyDescent="0.25">
      <c r="B266" s="286"/>
      <c r="C266" s="314"/>
      <c r="D266" s="255" t="str">
        <f>IFERROR(IF(IF(LEN($C266)=0," ",INDEX(Settings!$F$7:$F$106,MATCH($C266,Settings!$E$7:$E$106,0),1))=0,"",IF(LEN($C266)=0,"",INDEX(Settings!$F$7:$F$106,MATCH($C266,Settings!$E$7:$E$106,0),1))),"")</f>
        <v/>
      </c>
      <c r="E266" s="287"/>
      <c r="F266" s="288" t="str">
        <f>IFERROR(INDEX(Settings!$J$8:$L$11,MATCH($E266,Settings!$J$8:$J$11,1),3),"")</f>
        <v/>
      </c>
      <c r="G266" s="224"/>
      <c r="H266" s="224"/>
      <c r="I266" s="224"/>
      <c r="J266" s="289"/>
    </row>
    <row r="267" spans="2:10" hidden="1" outlineLevel="1" x14ac:dyDescent="0.25">
      <c r="B267" s="286"/>
      <c r="C267" s="314"/>
      <c r="D267" s="255" t="str">
        <f>IFERROR(IF(IF(LEN($C267)=0," ",INDEX(Settings!$F$7:$F$106,MATCH($C267,Settings!$E$7:$E$106,0),1))=0,"",IF(LEN($C267)=0,"",INDEX(Settings!$F$7:$F$106,MATCH($C267,Settings!$E$7:$E$106,0),1))),"")</f>
        <v/>
      </c>
      <c r="E267" s="287"/>
      <c r="F267" s="288" t="str">
        <f>IFERROR(INDEX(Settings!$J$8:$L$11,MATCH($E267,Settings!$J$8:$J$11,1),3),"")</f>
        <v/>
      </c>
      <c r="G267" s="224"/>
      <c r="H267" s="224"/>
      <c r="I267" s="224"/>
      <c r="J267" s="289"/>
    </row>
    <row r="268" spans="2:10" hidden="1" outlineLevel="1" x14ac:dyDescent="0.25">
      <c r="B268" s="286"/>
      <c r="C268" s="314"/>
      <c r="D268" s="255" t="str">
        <f>IFERROR(IF(IF(LEN($C268)=0," ",INDEX(Settings!$F$7:$F$106,MATCH($C268,Settings!$E$7:$E$106,0),1))=0,"",IF(LEN($C268)=0,"",INDEX(Settings!$F$7:$F$106,MATCH($C268,Settings!$E$7:$E$106,0),1))),"")</f>
        <v/>
      </c>
      <c r="E268" s="287"/>
      <c r="F268" s="288" t="str">
        <f>IFERROR(INDEX(Settings!$J$8:$L$11,MATCH($E268,Settings!$J$8:$J$11,1),3),"")</f>
        <v/>
      </c>
      <c r="G268" s="224"/>
      <c r="H268" s="224"/>
      <c r="I268" s="224"/>
      <c r="J268" s="289"/>
    </row>
    <row r="269" spans="2:10" hidden="1" outlineLevel="1" x14ac:dyDescent="0.25">
      <c r="B269" s="286"/>
      <c r="C269" s="314"/>
      <c r="D269" s="255" t="str">
        <f>IFERROR(IF(IF(LEN($C269)=0," ",INDEX(Settings!$F$7:$F$106,MATCH($C269,Settings!$E$7:$E$106,0),1))=0,"",IF(LEN($C269)=0,"",INDEX(Settings!$F$7:$F$106,MATCH($C269,Settings!$E$7:$E$106,0),1))),"")</f>
        <v/>
      </c>
      <c r="E269" s="287"/>
      <c r="F269" s="288" t="str">
        <f>IFERROR(INDEX(Settings!$J$8:$L$11,MATCH($E269,Settings!$J$8:$J$11,1),3),"")</f>
        <v/>
      </c>
      <c r="G269" s="224"/>
      <c r="H269" s="224"/>
      <c r="I269" s="224"/>
      <c r="J269" s="289"/>
    </row>
    <row r="270" spans="2:10" hidden="1" outlineLevel="1" x14ac:dyDescent="0.25">
      <c r="B270" s="286"/>
      <c r="C270" s="314"/>
      <c r="D270" s="255" t="str">
        <f>IFERROR(IF(IF(LEN($C270)=0," ",INDEX(Settings!$F$7:$F$106,MATCH($C270,Settings!$E$7:$E$106,0),1))=0,"",IF(LEN($C270)=0,"",INDEX(Settings!$F$7:$F$106,MATCH($C270,Settings!$E$7:$E$106,0),1))),"")</f>
        <v/>
      </c>
      <c r="E270" s="287"/>
      <c r="F270" s="288" t="str">
        <f>IFERROR(INDEX(Settings!$J$8:$L$11,MATCH($E270,Settings!$J$8:$J$11,1),3),"")</f>
        <v/>
      </c>
      <c r="G270" s="224"/>
      <c r="H270" s="224"/>
      <c r="I270" s="224"/>
      <c r="J270" s="289"/>
    </row>
    <row r="271" spans="2:10" hidden="1" outlineLevel="1" x14ac:dyDescent="0.25">
      <c r="B271" s="286"/>
      <c r="C271" s="314"/>
      <c r="D271" s="255" t="str">
        <f>IFERROR(IF(IF(LEN($C271)=0," ",INDEX(Settings!$F$7:$F$106,MATCH($C271,Settings!$E$7:$E$106,0),1))=0,"",IF(LEN($C271)=0,"",INDEX(Settings!$F$7:$F$106,MATCH($C271,Settings!$E$7:$E$106,0),1))),"")</f>
        <v/>
      </c>
      <c r="E271" s="287"/>
      <c r="F271" s="288" t="str">
        <f>IFERROR(INDEX(Settings!$J$8:$L$11,MATCH($E271,Settings!$J$8:$J$11,1),3),"")</f>
        <v/>
      </c>
      <c r="G271" s="224"/>
      <c r="H271" s="224"/>
      <c r="I271" s="224"/>
      <c r="J271" s="289"/>
    </row>
    <row r="272" spans="2:10" hidden="1" outlineLevel="1" x14ac:dyDescent="0.25">
      <c r="B272" s="286"/>
      <c r="C272" s="314"/>
      <c r="D272" s="255" t="str">
        <f>IFERROR(IF(IF(LEN($C272)=0," ",INDEX(Settings!$F$7:$F$106,MATCH($C272,Settings!$E$7:$E$106,0),1))=0,"",IF(LEN($C272)=0,"",INDEX(Settings!$F$7:$F$106,MATCH($C272,Settings!$E$7:$E$106,0),1))),"")</f>
        <v/>
      </c>
      <c r="E272" s="287"/>
      <c r="F272" s="288" t="str">
        <f>IFERROR(INDEX(Settings!$J$8:$L$11,MATCH($E272,Settings!$J$8:$J$11,1),3),"")</f>
        <v/>
      </c>
      <c r="G272" s="224"/>
      <c r="H272" s="224"/>
      <c r="I272" s="224"/>
      <c r="J272" s="289"/>
    </row>
    <row r="273" spans="2:10" hidden="1" outlineLevel="1" x14ac:dyDescent="0.25">
      <c r="B273" s="286"/>
      <c r="C273" s="314"/>
      <c r="D273" s="255" t="str">
        <f>IFERROR(IF(IF(LEN($C273)=0," ",INDEX(Settings!$F$7:$F$106,MATCH($C273,Settings!$E$7:$E$106,0),1))=0,"",IF(LEN($C273)=0,"",INDEX(Settings!$F$7:$F$106,MATCH($C273,Settings!$E$7:$E$106,0),1))),"")</f>
        <v/>
      </c>
      <c r="E273" s="287"/>
      <c r="F273" s="288" t="str">
        <f>IFERROR(INDEX(Settings!$J$8:$L$11,MATCH($E273,Settings!$J$8:$J$11,1),3),"")</f>
        <v/>
      </c>
      <c r="G273" s="224"/>
      <c r="H273" s="224"/>
      <c r="I273" s="224"/>
      <c r="J273" s="289"/>
    </row>
    <row r="274" spans="2:10" hidden="1" outlineLevel="1" x14ac:dyDescent="0.25">
      <c r="B274" s="286"/>
      <c r="C274" s="314"/>
      <c r="D274" s="255" t="str">
        <f>IFERROR(IF(IF(LEN($C274)=0," ",INDEX(Settings!$F$7:$F$106,MATCH($C274,Settings!$E$7:$E$106,0),1))=0,"",IF(LEN($C274)=0,"",INDEX(Settings!$F$7:$F$106,MATCH($C274,Settings!$E$7:$E$106,0),1))),"")</f>
        <v/>
      </c>
      <c r="E274" s="287"/>
      <c r="F274" s="288" t="str">
        <f>IFERROR(INDEX(Settings!$J$8:$L$11,MATCH($E274,Settings!$J$8:$J$11,1),3),"")</f>
        <v/>
      </c>
      <c r="G274" s="224"/>
      <c r="H274" s="224"/>
      <c r="I274" s="224"/>
      <c r="J274" s="289"/>
    </row>
    <row r="275" spans="2:10" hidden="1" outlineLevel="1" x14ac:dyDescent="0.25">
      <c r="B275" s="286"/>
      <c r="C275" s="314"/>
      <c r="D275" s="255" t="str">
        <f>IFERROR(IF(IF(LEN($C275)=0," ",INDEX(Settings!$F$7:$F$106,MATCH($C275,Settings!$E$7:$E$106,0),1))=0,"",IF(LEN($C275)=0,"",INDEX(Settings!$F$7:$F$106,MATCH($C275,Settings!$E$7:$E$106,0),1))),"")</f>
        <v/>
      </c>
      <c r="E275" s="287"/>
      <c r="F275" s="288" t="str">
        <f>IFERROR(INDEX(Settings!$J$8:$L$11,MATCH($E275,Settings!$J$8:$J$11,1),3),"")</f>
        <v/>
      </c>
      <c r="G275" s="224"/>
      <c r="H275" s="224"/>
      <c r="I275" s="224"/>
      <c r="J275" s="289"/>
    </row>
    <row r="276" spans="2:10" hidden="1" outlineLevel="1" x14ac:dyDescent="0.25">
      <c r="B276" s="286"/>
      <c r="C276" s="314"/>
      <c r="D276" s="255" t="str">
        <f>IFERROR(IF(IF(LEN($C276)=0," ",INDEX(Settings!$F$7:$F$106,MATCH($C276,Settings!$E$7:$E$106,0),1))=0,"",IF(LEN($C276)=0,"",INDEX(Settings!$F$7:$F$106,MATCH($C276,Settings!$E$7:$E$106,0),1))),"")</f>
        <v/>
      </c>
      <c r="E276" s="287"/>
      <c r="F276" s="288" t="str">
        <f>IFERROR(INDEX(Settings!$J$8:$L$11,MATCH($E276,Settings!$J$8:$J$11,1),3),"")</f>
        <v/>
      </c>
      <c r="G276" s="224"/>
      <c r="H276" s="224"/>
      <c r="I276" s="224"/>
      <c r="J276" s="289"/>
    </row>
    <row r="277" spans="2:10" hidden="1" outlineLevel="1" x14ac:dyDescent="0.25">
      <c r="B277" s="286"/>
      <c r="C277" s="314"/>
      <c r="D277" s="255" t="str">
        <f>IFERROR(IF(IF(LEN($C277)=0," ",INDEX(Settings!$F$7:$F$106,MATCH($C277,Settings!$E$7:$E$106,0),1))=0,"",IF(LEN($C277)=0,"",INDEX(Settings!$F$7:$F$106,MATCH($C277,Settings!$E$7:$E$106,0),1))),"")</f>
        <v/>
      </c>
      <c r="E277" s="287"/>
      <c r="F277" s="288" t="str">
        <f>IFERROR(INDEX(Settings!$J$8:$L$11,MATCH($E277,Settings!$J$8:$J$11,1),3),"")</f>
        <v/>
      </c>
      <c r="G277" s="224"/>
      <c r="H277" s="224"/>
      <c r="I277" s="224"/>
      <c r="J277" s="289"/>
    </row>
    <row r="278" spans="2:10" hidden="1" outlineLevel="1" x14ac:dyDescent="0.25">
      <c r="B278" s="286"/>
      <c r="C278" s="314"/>
      <c r="D278" s="255" t="str">
        <f>IFERROR(IF(IF(LEN($C278)=0," ",INDEX(Settings!$F$7:$F$106,MATCH($C278,Settings!$E$7:$E$106,0),1))=0,"",IF(LEN($C278)=0,"",INDEX(Settings!$F$7:$F$106,MATCH($C278,Settings!$E$7:$E$106,0),1))),"")</f>
        <v/>
      </c>
      <c r="E278" s="287"/>
      <c r="F278" s="288" t="str">
        <f>IFERROR(INDEX(Settings!$J$8:$L$11,MATCH($E278,Settings!$J$8:$J$11,1),3),"")</f>
        <v/>
      </c>
      <c r="G278" s="224"/>
      <c r="H278" s="224"/>
      <c r="I278" s="224"/>
      <c r="J278" s="289"/>
    </row>
    <row r="279" spans="2:10" hidden="1" outlineLevel="1" x14ac:dyDescent="0.25">
      <c r="B279" s="286"/>
      <c r="C279" s="314"/>
      <c r="D279" s="255" t="str">
        <f>IFERROR(IF(IF(LEN($C279)=0," ",INDEX(Settings!$F$7:$F$106,MATCH($C279,Settings!$E$7:$E$106,0),1))=0,"",IF(LEN($C279)=0,"",INDEX(Settings!$F$7:$F$106,MATCH($C279,Settings!$E$7:$E$106,0),1))),"")</f>
        <v/>
      </c>
      <c r="E279" s="287"/>
      <c r="F279" s="288" t="str">
        <f>IFERROR(INDEX(Settings!$J$8:$L$11,MATCH($E279,Settings!$J$8:$J$11,1),3),"")</f>
        <v/>
      </c>
      <c r="G279" s="224"/>
      <c r="H279" s="224"/>
      <c r="I279" s="224"/>
      <c r="J279" s="289"/>
    </row>
    <row r="280" spans="2:10" hidden="1" outlineLevel="1" x14ac:dyDescent="0.25">
      <c r="B280" s="286"/>
      <c r="C280" s="314"/>
      <c r="D280" s="255" t="str">
        <f>IFERROR(IF(IF(LEN($C280)=0," ",INDEX(Settings!$F$7:$F$106,MATCH($C280,Settings!$E$7:$E$106,0),1))=0,"",IF(LEN($C280)=0,"",INDEX(Settings!$F$7:$F$106,MATCH($C280,Settings!$E$7:$E$106,0),1))),"")</f>
        <v/>
      </c>
      <c r="E280" s="287"/>
      <c r="F280" s="288" t="str">
        <f>IFERROR(INDEX(Settings!$J$8:$L$11,MATCH($E280,Settings!$J$8:$J$11,1),3),"")</f>
        <v/>
      </c>
      <c r="G280" s="224"/>
      <c r="H280" s="224"/>
      <c r="I280" s="224"/>
      <c r="J280" s="289"/>
    </row>
    <row r="281" spans="2:10" hidden="1" outlineLevel="1" x14ac:dyDescent="0.25">
      <c r="B281" s="286"/>
      <c r="C281" s="314"/>
      <c r="D281" s="255" t="str">
        <f>IFERROR(IF(IF(LEN($C281)=0," ",INDEX(Settings!$F$7:$F$106,MATCH($C281,Settings!$E$7:$E$106,0),1))=0,"",IF(LEN($C281)=0,"",INDEX(Settings!$F$7:$F$106,MATCH($C281,Settings!$E$7:$E$106,0),1))),"")</f>
        <v/>
      </c>
      <c r="E281" s="287"/>
      <c r="F281" s="288" t="str">
        <f>IFERROR(INDEX(Settings!$J$8:$L$11,MATCH($E281,Settings!$J$8:$J$11,1),3),"")</f>
        <v/>
      </c>
      <c r="G281" s="224"/>
      <c r="H281" s="224"/>
      <c r="I281" s="224"/>
      <c r="J281" s="289"/>
    </row>
    <row r="282" spans="2:10" hidden="1" outlineLevel="1" x14ac:dyDescent="0.25">
      <c r="B282" s="286"/>
      <c r="C282" s="314"/>
      <c r="D282" s="255" t="str">
        <f>IFERROR(IF(IF(LEN($C282)=0," ",INDEX(Settings!$F$7:$F$106,MATCH($C282,Settings!$E$7:$E$106,0),1))=0,"",IF(LEN($C282)=0,"",INDEX(Settings!$F$7:$F$106,MATCH($C282,Settings!$E$7:$E$106,0),1))),"")</f>
        <v/>
      </c>
      <c r="E282" s="287"/>
      <c r="F282" s="288" t="str">
        <f>IFERROR(INDEX(Settings!$J$8:$L$11,MATCH($E282,Settings!$J$8:$J$11,1),3),"")</f>
        <v/>
      </c>
      <c r="G282" s="224"/>
      <c r="H282" s="224"/>
      <c r="I282" s="224"/>
      <c r="J282" s="289"/>
    </row>
    <row r="283" spans="2:10" hidden="1" outlineLevel="1" x14ac:dyDescent="0.25">
      <c r="B283" s="286"/>
      <c r="C283" s="314"/>
      <c r="D283" s="255" t="str">
        <f>IFERROR(IF(IF(LEN($C283)=0," ",INDEX(Settings!$F$7:$F$106,MATCH($C283,Settings!$E$7:$E$106,0),1))=0,"",IF(LEN($C283)=0,"",INDEX(Settings!$F$7:$F$106,MATCH($C283,Settings!$E$7:$E$106,0),1))),"")</f>
        <v/>
      </c>
      <c r="E283" s="287"/>
      <c r="F283" s="288" t="str">
        <f>IFERROR(INDEX(Settings!$J$8:$L$11,MATCH($E283,Settings!$J$8:$J$11,1),3),"")</f>
        <v/>
      </c>
      <c r="G283" s="224"/>
      <c r="H283" s="224"/>
      <c r="I283" s="224"/>
      <c r="J283" s="289"/>
    </row>
    <row r="284" spans="2:10" hidden="1" outlineLevel="1" x14ac:dyDescent="0.25">
      <c r="B284" s="286"/>
      <c r="C284" s="314"/>
      <c r="D284" s="255" t="str">
        <f>IFERROR(IF(IF(LEN($C284)=0," ",INDEX(Settings!$F$7:$F$106,MATCH($C284,Settings!$E$7:$E$106,0),1))=0,"",IF(LEN($C284)=0,"",INDEX(Settings!$F$7:$F$106,MATCH($C284,Settings!$E$7:$E$106,0),1))),"")</f>
        <v/>
      </c>
      <c r="E284" s="287"/>
      <c r="F284" s="288" t="str">
        <f>IFERROR(INDEX(Settings!$J$8:$L$11,MATCH($E284,Settings!$J$8:$J$11,1),3),"")</f>
        <v/>
      </c>
      <c r="G284" s="224"/>
      <c r="H284" s="224"/>
      <c r="I284" s="224"/>
      <c r="J284" s="289"/>
    </row>
    <row r="285" spans="2:10" hidden="1" outlineLevel="1" x14ac:dyDescent="0.25">
      <c r="B285" s="286"/>
      <c r="C285" s="314"/>
      <c r="D285" s="255" t="str">
        <f>IFERROR(IF(IF(LEN($C285)=0," ",INDEX(Settings!$F$7:$F$106,MATCH($C285,Settings!$E$7:$E$106,0),1))=0,"",IF(LEN($C285)=0,"",INDEX(Settings!$F$7:$F$106,MATCH($C285,Settings!$E$7:$E$106,0),1))),"")</f>
        <v/>
      </c>
      <c r="E285" s="287"/>
      <c r="F285" s="288" t="str">
        <f>IFERROR(INDEX(Settings!$J$8:$L$11,MATCH($E285,Settings!$J$8:$J$11,1),3),"")</f>
        <v/>
      </c>
      <c r="G285" s="224"/>
      <c r="H285" s="224"/>
      <c r="I285" s="224"/>
      <c r="J285" s="289"/>
    </row>
    <row r="286" spans="2:10" hidden="1" outlineLevel="1" x14ac:dyDescent="0.25">
      <c r="B286" s="286"/>
      <c r="C286" s="314"/>
      <c r="D286" s="255" t="str">
        <f>IFERROR(IF(IF(LEN($C286)=0," ",INDEX(Settings!$F$7:$F$106,MATCH($C286,Settings!$E$7:$E$106,0),1))=0,"",IF(LEN($C286)=0,"",INDEX(Settings!$F$7:$F$106,MATCH($C286,Settings!$E$7:$E$106,0),1))),"")</f>
        <v/>
      </c>
      <c r="E286" s="287"/>
      <c r="F286" s="288" t="str">
        <f>IFERROR(INDEX(Settings!$J$8:$L$11,MATCH($E286,Settings!$J$8:$J$11,1),3),"")</f>
        <v/>
      </c>
      <c r="G286" s="224"/>
      <c r="H286" s="224"/>
      <c r="I286" s="224"/>
      <c r="J286" s="289"/>
    </row>
    <row r="287" spans="2:10" hidden="1" outlineLevel="1" x14ac:dyDescent="0.25">
      <c r="B287" s="286"/>
      <c r="C287" s="314"/>
      <c r="D287" s="255" t="str">
        <f>IFERROR(IF(IF(LEN($C287)=0," ",INDEX(Settings!$F$7:$F$106,MATCH($C287,Settings!$E$7:$E$106,0),1))=0,"",IF(LEN($C287)=0,"",INDEX(Settings!$F$7:$F$106,MATCH($C287,Settings!$E$7:$E$106,0),1))),"")</f>
        <v/>
      </c>
      <c r="E287" s="287"/>
      <c r="F287" s="288" t="str">
        <f>IFERROR(INDEX(Settings!$J$8:$L$11,MATCH($E287,Settings!$J$8:$J$11,1),3),"")</f>
        <v/>
      </c>
      <c r="G287" s="224"/>
      <c r="H287" s="224"/>
      <c r="I287" s="224"/>
      <c r="J287" s="289"/>
    </row>
    <row r="288" spans="2:10" hidden="1" outlineLevel="1" x14ac:dyDescent="0.25">
      <c r="B288" s="286"/>
      <c r="C288" s="314"/>
      <c r="D288" s="255" t="str">
        <f>IFERROR(IF(IF(LEN($C288)=0," ",INDEX(Settings!$F$7:$F$106,MATCH($C288,Settings!$E$7:$E$106,0),1))=0,"",IF(LEN($C288)=0,"",INDEX(Settings!$F$7:$F$106,MATCH($C288,Settings!$E$7:$E$106,0),1))),"")</f>
        <v/>
      </c>
      <c r="E288" s="287"/>
      <c r="F288" s="288" t="str">
        <f>IFERROR(INDEX(Settings!$J$8:$L$11,MATCH($E288,Settings!$J$8:$J$11,1),3),"")</f>
        <v/>
      </c>
      <c r="G288" s="224"/>
      <c r="H288" s="224"/>
      <c r="I288" s="224"/>
      <c r="J288" s="289"/>
    </row>
    <row r="289" spans="2:10" hidden="1" outlineLevel="1" x14ac:dyDescent="0.25">
      <c r="B289" s="286"/>
      <c r="C289" s="314"/>
      <c r="D289" s="255" t="str">
        <f>IFERROR(IF(IF(LEN($C289)=0," ",INDEX(Settings!$F$7:$F$106,MATCH($C289,Settings!$E$7:$E$106,0),1))=0,"",IF(LEN($C289)=0,"",INDEX(Settings!$F$7:$F$106,MATCH($C289,Settings!$E$7:$E$106,0),1))),"")</f>
        <v/>
      </c>
      <c r="E289" s="287"/>
      <c r="F289" s="288" t="str">
        <f>IFERROR(INDEX(Settings!$J$8:$L$11,MATCH($E289,Settings!$J$8:$J$11,1),3),"")</f>
        <v/>
      </c>
      <c r="G289" s="224"/>
      <c r="H289" s="224"/>
      <c r="I289" s="224"/>
      <c r="J289" s="289"/>
    </row>
    <row r="290" spans="2:10" hidden="1" outlineLevel="1" x14ac:dyDescent="0.25">
      <c r="B290" s="286"/>
      <c r="C290" s="314"/>
      <c r="D290" s="255" t="str">
        <f>IFERROR(IF(IF(LEN($C290)=0," ",INDEX(Settings!$F$7:$F$106,MATCH($C290,Settings!$E$7:$E$106,0),1))=0,"",IF(LEN($C290)=0,"",INDEX(Settings!$F$7:$F$106,MATCH($C290,Settings!$E$7:$E$106,0),1))),"")</f>
        <v/>
      </c>
      <c r="E290" s="287"/>
      <c r="F290" s="288" t="str">
        <f>IFERROR(INDEX(Settings!$J$8:$L$11,MATCH($E290,Settings!$J$8:$J$11,1),3),"")</f>
        <v/>
      </c>
      <c r="G290" s="224"/>
      <c r="H290" s="224"/>
      <c r="I290" s="224"/>
      <c r="J290" s="289"/>
    </row>
    <row r="291" spans="2:10" hidden="1" outlineLevel="1" x14ac:dyDescent="0.25">
      <c r="B291" s="286"/>
      <c r="C291" s="314"/>
      <c r="D291" s="255" t="str">
        <f>IFERROR(IF(IF(LEN($C291)=0," ",INDEX(Settings!$F$7:$F$106,MATCH($C291,Settings!$E$7:$E$106,0),1))=0,"",IF(LEN($C291)=0,"",INDEX(Settings!$F$7:$F$106,MATCH($C291,Settings!$E$7:$E$106,0),1))),"")</f>
        <v/>
      </c>
      <c r="E291" s="287"/>
      <c r="F291" s="288" t="str">
        <f>IFERROR(INDEX(Settings!$J$8:$L$11,MATCH($E291,Settings!$J$8:$J$11,1),3),"")</f>
        <v/>
      </c>
      <c r="G291" s="224"/>
      <c r="H291" s="224"/>
      <c r="I291" s="224"/>
      <c r="J291" s="289"/>
    </row>
    <row r="292" spans="2:10" hidden="1" outlineLevel="1" x14ac:dyDescent="0.25">
      <c r="B292" s="286"/>
      <c r="C292" s="314"/>
      <c r="D292" s="255" t="str">
        <f>IFERROR(IF(IF(LEN($C292)=0," ",INDEX(Settings!$F$7:$F$106,MATCH($C292,Settings!$E$7:$E$106,0),1))=0,"",IF(LEN($C292)=0,"",INDEX(Settings!$F$7:$F$106,MATCH($C292,Settings!$E$7:$E$106,0),1))),"")</f>
        <v/>
      </c>
      <c r="E292" s="287"/>
      <c r="F292" s="288" t="str">
        <f>IFERROR(INDEX(Settings!$J$8:$L$11,MATCH($E292,Settings!$J$8:$J$11,1),3),"")</f>
        <v/>
      </c>
      <c r="G292" s="224"/>
      <c r="H292" s="224"/>
      <c r="I292" s="224"/>
      <c r="J292" s="289"/>
    </row>
    <row r="293" spans="2:10" hidden="1" outlineLevel="1" x14ac:dyDescent="0.25">
      <c r="B293" s="286"/>
      <c r="C293" s="314"/>
      <c r="D293" s="255" t="str">
        <f>IFERROR(IF(IF(LEN($C293)=0," ",INDEX(Settings!$F$7:$F$106,MATCH($C293,Settings!$E$7:$E$106,0),1))=0,"",IF(LEN($C293)=0,"",INDEX(Settings!$F$7:$F$106,MATCH($C293,Settings!$E$7:$E$106,0),1))),"")</f>
        <v/>
      </c>
      <c r="E293" s="287"/>
      <c r="F293" s="288" t="str">
        <f>IFERROR(INDEX(Settings!$J$8:$L$11,MATCH($E293,Settings!$J$8:$J$11,1),3),"")</f>
        <v/>
      </c>
      <c r="G293" s="224"/>
      <c r="H293" s="224"/>
      <c r="I293" s="224"/>
      <c r="J293" s="289"/>
    </row>
    <row r="294" spans="2:10" hidden="1" outlineLevel="1" x14ac:dyDescent="0.25">
      <c r="B294" s="286"/>
      <c r="C294" s="314"/>
      <c r="D294" s="255" t="str">
        <f>IFERROR(IF(IF(LEN($C294)=0," ",INDEX(Settings!$F$7:$F$106,MATCH($C294,Settings!$E$7:$E$106,0),1))=0,"",IF(LEN($C294)=0,"",INDEX(Settings!$F$7:$F$106,MATCH($C294,Settings!$E$7:$E$106,0),1))),"")</f>
        <v/>
      </c>
      <c r="E294" s="287"/>
      <c r="F294" s="288" t="str">
        <f>IFERROR(INDEX(Settings!$J$8:$L$11,MATCH($E294,Settings!$J$8:$J$11,1),3),"")</f>
        <v/>
      </c>
      <c r="G294" s="224"/>
      <c r="H294" s="224"/>
      <c r="I294" s="224"/>
      <c r="J294" s="289"/>
    </row>
    <row r="295" spans="2:10" hidden="1" outlineLevel="1" x14ac:dyDescent="0.25">
      <c r="B295" s="286"/>
      <c r="C295" s="314"/>
      <c r="D295" s="255" t="str">
        <f>IFERROR(IF(IF(LEN($C295)=0," ",INDEX(Settings!$F$7:$F$106,MATCH($C295,Settings!$E$7:$E$106,0),1))=0,"",IF(LEN($C295)=0,"",INDEX(Settings!$F$7:$F$106,MATCH($C295,Settings!$E$7:$E$106,0),1))),"")</f>
        <v/>
      </c>
      <c r="E295" s="287"/>
      <c r="F295" s="288" t="str">
        <f>IFERROR(INDEX(Settings!$J$8:$L$11,MATCH($E295,Settings!$J$8:$J$11,1),3),"")</f>
        <v/>
      </c>
      <c r="G295" s="224"/>
      <c r="H295" s="224"/>
      <c r="I295" s="224"/>
      <c r="J295" s="289"/>
    </row>
    <row r="296" spans="2:10" hidden="1" outlineLevel="1" x14ac:dyDescent="0.25">
      <c r="B296" s="286"/>
      <c r="C296" s="314"/>
      <c r="D296" s="255" t="str">
        <f>IFERROR(IF(IF(LEN($C296)=0," ",INDEX(Settings!$F$7:$F$106,MATCH($C296,Settings!$E$7:$E$106,0),1))=0,"",IF(LEN($C296)=0,"",INDEX(Settings!$F$7:$F$106,MATCH($C296,Settings!$E$7:$E$106,0),1))),"")</f>
        <v/>
      </c>
      <c r="E296" s="287"/>
      <c r="F296" s="288" t="str">
        <f>IFERROR(INDEX(Settings!$J$8:$L$11,MATCH($E296,Settings!$J$8:$J$11,1),3),"")</f>
        <v/>
      </c>
      <c r="G296" s="224"/>
      <c r="H296" s="224"/>
      <c r="I296" s="224"/>
      <c r="J296" s="289"/>
    </row>
    <row r="297" spans="2:10" hidden="1" outlineLevel="1" x14ac:dyDescent="0.25">
      <c r="B297" s="286"/>
      <c r="C297" s="314"/>
      <c r="D297" s="255" t="str">
        <f>IFERROR(IF(IF(LEN($C297)=0," ",INDEX(Settings!$F$7:$F$106,MATCH($C297,Settings!$E$7:$E$106,0),1))=0,"",IF(LEN($C297)=0,"",INDEX(Settings!$F$7:$F$106,MATCH($C297,Settings!$E$7:$E$106,0),1))),"")</f>
        <v/>
      </c>
      <c r="E297" s="287"/>
      <c r="F297" s="288" t="str">
        <f>IFERROR(INDEX(Settings!$J$8:$L$11,MATCH($E297,Settings!$J$8:$J$11,1),3),"")</f>
        <v/>
      </c>
      <c r="G297" s="224"/>
      <c r="H297" s="224"/>
      <c r="I297" s="224"/>
      <c r="J297" s="289"/>
    </row>
    <row r="298" spans="2:10" hidden="1" outlineLevel="1" x14ac:dyDescent="0.25">
      <c r="B298" s="286"/>
      <c r="C298" s="314"/>
      <c r="D298" s="255" t="str">
        <f>IFERROR(IF(IF(LEN($C298)=0," ",INDEX(Settings!$F$7:$F$106,MATCH($C298,Settings!$E$7:$E$106,0),1))=0,"",IF(LEN($C298)=0,"",INDEX(Settings!$F$7:$F$106,MATCH($C298,Settings!$E$7:$E$106,0),1))),"")</f>
        <v/>
      </c>
      <c r="E298" s="287"/>
      <c r="F298" s="288" t="str">
        <f>IFERROR(INDEX(Settings!$J$8:$L$11,MATCH($E298,Settings!$J$8:$J$11,1),3),"")</f>
        <v/>
      </c>
      <c r="G298" s="224"/>
      <c r="H298" s="224"/>
      <c r="I298" s="224"/>
      <c r="J298" s="289"/>
    </row>
    <row r="299" spans="2:10" hidden="1" outlineLevel="1" x14ac:dyDescent="0.25">
      <c r="B299" s="286"/>
      <c r="C299" s="314"/>
      <c r="D299" s="255" t="str">
        <f>IFERROR(IF(IF(LEN($C299)=0," ",INDEX(Settings!$F$7:$F$106,MATCH($C299,Settings!$E$7:$E$106,0),1))=0,"",IF(LEN($C299)=0,"",INDEX(Settings!$F$7:$F$106,MATCH($C299,Settings!$E$7:$E$106,0),1))),"")</f>
        <v/>
      </c>
      <c r="E299" s="287"/>
      <c r="F299" s="288" t="str">
        <f>IFERROR(INDEX(Settings!$J$8:$L$11,MATCH($E299,Settings!$J$8:$J$11,1),3),"")</f>
        <v/>
      </c>
      <c r="G299" s="224"/>
      <c r="H299" s="224"/>
      <c r="I299" s="224"/>
      <c r="J299" s="289"/>
    </row>
    <row r="300" spans="2:10" hidden="1" outlineLevel="1" x14ac:dyDescent="0.25">
      <c r="B300" s="286"/>
      <c r="C300" s="314"/>
      <c r="D300" s="255" t="str">
        <f>IFERROR(IF(IF(LEN($C300)=0," ",INDEX(Settings!$F$7:$F$106,MATCH($C300,Settings!$E$7:$E$106,0),1))=0,"",IF(LEN($C300)=0,"",INDEX(Settings!$F$7:$F$106,MATCH($C300,Settings!$E$7:$E$106,0),1))),"")</f>
        <v/>
      </c>
      <c r="E300" s="287"/>
      <c r="F300" s="288" t="str">
        <f>IFERROR(INDEX(Settings!$J$8:$L$11,MATCH($E300,Settings!$J$8:$J$11,1),3),"")</f>
        <v/>
      </c>
      <c r="G300" s="224"/>
      <c r="H300" s="224"/>
      <c r="I300" s="224"/>
      <c r="J300" s="289"/>
    </row>
    <row r="301" spans="2:10" hidden="1" outlineLevel="1" x14ac:dyDescent="0.25">
      <c r="B301" s="286"/>
      <c r="C301" s="314"/>
      <c r="D301" s="255" t="str">
        <f>IFERROR(IF(IF(LEN($C301)=0," ",INDEX(Settings!$F$7:$F$106,MATCH($C301,Settings!$E$7:$E$106,0),1))=0,"",IF(LEN($C301)=0,"",INDEX(Settings!$F$7:$F$106,MATCH($C301,Settings!$E$7:$E$106,0),1))),"")</f>
        <v/>
      </c>
      <c r="E301" s="287"/>
      <c r="F301" s="288" t="str">
        <f>IFERROR(INDEX(Settings!$J$8:$L$11,MATCH($E301,Settings!$J$8:$J$11,1),3),"")</f>
        <v/>
      </c>
      <c r="G301" s="224"/>
      <c r="H301" s="224"/>
      <c r="I301" s="224"/>
      <c r="J301" s="289"/>
    </row>
    <row r="302" spans="2:10" hidden="1" outlineLevel="1" x14ac:dyDescent="0.25">
      <c r="B302" s="286"/>
      <c r="C302" s="314"/>
      <c r="D302" s="255" t="str">
        <f>IFERROR(IF(IF(LEN($C302)=0," ",INDEX(Settings!$F$7:$F$106,MATCH($C302,Settings!$E$7:$E$106,0),1))=0,"",IF(LEN($C302)=0,"",INDEX(Settings!$F$7:$F$106,MATCH($C302,Settings!$E$7:$E$106,0),1))),"")</f>
        <v/>
      </c>
      <c r="E302" s="287"/>
      <c r="F302" s="288" t="str">
        <f>IFERROR(INDEX(Settings!$J$8:$L$11,MATCH($E302,Settings!$J$8:$J$11,1),3),"")</f>
        <v/>
      </c>
      <c r="G302" s="224"/>
      <c r="H302" s="224"/>
      <c r="I302" s="224"/>
      <c r="J302" s="289"/>
    </row>
    <row r="303" spans="2:10" hidden="1" outlineLevel="1" x14ac:dyDescent="0.25">
      <c r="B303" s="286"/>
      <c r="C303" s="314"/>
      <c r="D303" s="255" t="str">
        <f>IFERROR(IF(IF(LEN($C303)=0," ",INDEX(Settings!$F$7:$F$106,MATCH($C303,Settings!$E$7:$E$106,0),1))=0,"",IF(LEN($C303)=0,"",INDEX(Settings!$F$7:$F$106,MATCH($C303,Settings!$E$7:$E$106,0),1))),"")</f>
        <v/>
      </c>
      <c r="E303" s="287"/>
      <c r="F303" s="288" t="str">
        <f>IFERROR(INDEX(Settings!$J$8:$L$11,MATCH($E303,Settings!$J$8:$J$11,1),3),"")</f>
        <v/>
      </c>
      <c r="G303" s="224"/>
      <c r="H303" s="224"/>
      <c r="I303" s="224"/>
      <c r="J303" s="289"/>
    </row>
    <row r="304" spans="2:10" hidden="1" outlineLevel="1" x14ac:dyDescent="0.25">
      <c r="B304" s="286"/>
      <c r="C304" s="314"/>
      <c r="D304" s="255" t="str">
        <f>IFERROR(IF(IF(LEN($C304)=0," ",INDEX(Settings!$F$7:$F$106,MATCH($C304,Settings!$E$7:$E$106,0),1))=0,"",IF(LEN($C304)=0,"",INDEX(Settings!$F$7:$F$106,MATCH($C304,Settings!$E$7:$E$106,0),1))),"")</f>
        <v/>
      </c>
      <c r="E304" s="287"/>
      <c r="F304" s="288" t="str">
        <f>IFERROR(INDEX(Settings!$J$8:$L$11,MATCH($E304,Settings!$J$8:$J$11,1),3),"")</f>
        <v/>
      </c>
      <c r="G304" s="224"/>
      <c r="H304" s="224"/>
      <c r="I304" s="224"/>
      <c r="J304" s="289"/>
    </row>
    <row r="305" spans="2:10" hidden="1" outlineLevel="1" x14ac:dyDescent="0.25">
      <c r="B305" s="286"/>
      <c r="C305" s="314"/>
      <c r="D305" s="255" t="str">
        <f>IFERROR(IF(IF(LEN($C305)=0," ",INDEX(Settings!$F$7:$F$106,MATCH($C305,Settings!$E$7:$E$106,0),1))=0,"",IF(LEN($C305)=0,"",INDEX(Settings!$F$7:$F$106,MATCH($C305,Settings!$E$7:$E$106,0),1))),"")</f>
        <v/>
      </c>
      <c r="E305" s="287"/>
      <c r="F305" s="288" t="str">
        <f>IFERROR(INDEX(Settings!$J$8:$L$11,MATCH($E305,Settings!$J$8:$J$11,1),3),"")</f>
        <v/>
      </c>
      <c r="G305" s="224"/>
      <c r="H305" s="224"/>
      <c r="I305" s="224"/>
      <c r="J305" s="289"/>
    </row>
    <row r="306" spans="2:10" hidden="1" outlineLevel="1" x14ac:dyDescent="0.25">
      <c r="B306" s="286"/>
      <c r="C306" s="314"/>
      <c r="D306" s="255" t="str">
        <f>IFERROR(IF(IF(LEN($C306)=0," ",INDEX(Settings!$F$7:$F$106,MATCH($C306,Settings!$E$7:$E$106,0),1))=0,"",IF(LEN($C306)=0,"",INDEX(Settings!$F$7:$F$106,MATCH($C306,Settings!$E$7:$E$106,0),1))),"")</f>
        <v/>
      </c>
      <c r="E306" s="287"/>
      <c r="F306" s="288" t="str">
        <f>IFERROR(INDEX(Settings!$J$8:$L$11,MATCH($E306,Settings!$J$8:$J$11,1),3),"")</f>
        <v/>
      </c>
      <c r="G306" s="224"/>
      <c r="H306" s="224"/>
      <c r="I306" s="224"/>
      <c r="J306" s="289"/>
    </row>
    <row r="307" spans="2:10" hidden="1" outlineLevel="1" x14ac:dyDescent="0.25">
      <c r="B307" s="286"/>
      <c r="C307" s="314"/>
      <c r="D307" s="255" t="str">
        <f>IFERROR(IF(IF(LEN($C307)=0," ",INDEX(Settings!$F$7:$F$106,MATCH($C307,Settings!$E$7:$E$106,0),1))=0,"",IF(LEN($C307)=0,"",INDEX(Settings!$F$7:$F$106,MATCH($C307,Settings!$E$7:$E$106,0),1))),"")</f>
        <v/>
      </c>
      <c r="E307" s="287"/>
      <c r="F307" s="288" t="str">
        <f>IFERROR(INDEX(Settings!$J$8:$L$11,MATCH($E307,Settings!$J$8:$J$11,1),3),"")</f>
        <v/>
      </c>
      <c r="G307" s="224"/>
      <c r="H307" s="224"/>
      <c r="I307" s="224"/>
      <c r="J307" s="289"/>
    </row>
    <row r="308" spans="2:10" hidden="1" outlineLevel="1" x14ac:dyDescent="0.25">
      <c r="B308" s="286"/>
      <c r="C308" s="314"/>
      <c r="D308" s="255" t="str">
        <f>IFERROR(IF(IF(LEN($C308)=0," ",INDEX(Settings!$F$7:$F$106,MATCH($C308,Settings!$E$7:$E$106,0),1))=0,"",IF(LEN($C308)=0,"",INDEX(Settings!$F$7:$F$106,MATCH($C308,Settings!$E$7:$E$106,0),1))),"")</f>
        <v/>
      </c>
      <c r="E308" s="287"/>
      <c r="F308" s="288" t="str">
        <f>IFERROR(INDEX(Settings!$J$8:$L$11,MATCH($E308,Settings!$J$8:$J$11,1),3),"")</f>
        <v/>
      </c>
      <c r="G308" s="224"/>
      <c r="H308" s="224"/>
      <c r="I308" s="224"/>
      <c r="J308" s="289"/>
    </row>
    <row r="309" spans="2:10" hidden="1" outlineLevel="1" x14ac:dyDescent="0.25">
      <c r="B309" s="286"/>
      <c r="C309" s="314"/>
      <c r="D309" s="255" t="str">
        <f>IFERROR(IF(IF(LEN($C309)=0," ",INDEX(Settings!$F$7:$F$106,MATCH($C309,Settings!$E$7:$E$106,0),1))=0,"",IF(LEN($C309)=0,"",INDEX(Settings!$F$7:$F$106,MATCH($C309,Settings!$E$7:$E$106,0),1))),"")</f>
        <v/>
      </c>
      <c r="E309" s="287"/>
      <c r="F309" s="288" t="str">
        <f>IFERROR(INDEX(Settings!$J$8:$L$11,MATCH($E309,Settings!$J$8:$J$11,1),3),"")</f>
        <v/>
      </c>
      <c r="G309" s="224"/>
      <c r="H309" s="224"/>
      <c r="I309" s="224"/>
      <c r="J309" s="289"/>
    </row>
    <row r="310" spans="2:10" hidden="1" outlineLevel="1" x14ac:dyDescent="0.25">
      <c r="B310" s="286"/>
      <c r="C310" s="314"/>
      <c r="D310" s="255" t="str">
        <f>IFERROR(IF(IF(LEN($C310)=0," ",INDEX(Settings!$F$7:$F$106,MATCH($C310,Settings!$E$7:$E$106,0),1))=0,"",IF(LEN($C310)=0,"",INDEX(Settings!$F$7:$F$106,MATCH($C310,Settings!$E$7:$E$106,0),1))),"")</f>
        <v/>
      </c>
      <c r="E310" s="287"/>
      <c r="F310" s="288" t="str">
        <f>IFERROR(INDEX(Settings!$J$8:$L$11,MATCH($E310,Settings!$J$8:$J$11,1),3),"")</f>
        <v/>
      </c>
      <c r="G310" s="224"/>
      <c r="H310" s="224"/>
      <c r="I310" s="224"/>
      <c r="J310" s="289"/>
    </row>
    <row r="311" spans="2:10" hidden="1" outlineLevel="1" x14ac:dyDescent="0.25">
      <c r="B311" s="286"/>
      <c r="C311" s="314"/>
      <c r="D311" s="255" t="str">
        <f>IFERROR(IF(IF(LEN($C311)=0," ",INDEX(Settings!$F$7:$F$106,MATCH($C311,Settings!$E$7:$E$106,0),1))=0,"",IF(LEN($C311)=0,"",INDEX(Settings!$F$7:$F$106,MATCH($C311,Settings!$E$7:$E$106,0),1))),"")</f>
        <v/>
      </c>
      <c r="E311" s="287"/>
      <c r="F311" s="288" t="str">
        <f>IFERROR(INDEX(Settings!$J$8:$L$11,MATCH($E311,Settings!$J$8:$J$11,1),3),"")</f>
        <v/>
      </c>
      <c r="G311" s="224"/>
      <c r="H311" s="224"/>
      <c r="I311" s="224"/>
      <c r="J311" s="289"/>
    </row>
    <row r="312" spans="2:10" hidden="1" outlineLevel="1" x14ac:dyDescent="0.25">
      <c r="B312" s="286"/>
      <c r="C312" s="314"/>
      <c r="D312" s="255" t="str">
        <f>IFERROR(IF(IF(LEN($C312)=0," ",INDEX(Settings!$F$7:$F$106,MATCH($C312,Settings!$E$7:$E$106,0),1))=0,"",IF(LEN($C312)=0,"",INDEX(Settings!$F$7:$F$106,MATCH($C312,Settings!$E$7:$E$106,0),1))),"")</f>
        <v/>
      </c>
      <c r="E312" s="287"/>
      <c r="F312" s="288" t="str">
        <f>IFERROR(INDEX(Settings!$J$8:$L$11,MATCH($E312,Settings!$J$8:$J$11,1),3),"")</f>
        <v/>
      </c>
      <c r="G312" s="224"/>
      <c r="H312" s="224"/>
      <c r="I312" s="224"/>
      <c r="J312" s="289"/>
    </row>
    <row r="313" spans="2:10" hidden="1" outlineLevel="1" x14ac:dyDescent="0.25">
      <c r="B313" s="286"/>
      <c r="C313" s="314"/>
      <c r="D313" s="255" t="str">
        <f>IFERROR(IF(IF(LEN($C313)=0," ",INDEX(Settings!$F$7:$F$106,MATCH($C313,Settings!$E$7:$E$106,0),1))=0,"",IF(LEN($C313)=0,"",INDEX(Settings!$F$7:$F$106,MATCH($C313,Settings!$E$7:$E$106,0),1))),"")</f>
        <v/>
      </c>
      <c r="E313" s="287"/>
      <c r="F313" s="288" t="str">
        <f>IFERROR(INDEX(Settings!$J$8:$L$11,MATCH($E313,Settings!$J$8:$J$11,1),3),"")</f>
        <v/>
      </c>
      <c r="G313" s="224"/>
      <c r="H313" s="224"/>
      <c r="I313" s="224"/>
      <c r="J313" s="289"/>
    </row>
    <row r="314" spans="2:10" hidden="1" outlineLevel="1" x14ac:dyDescent="0.25">
      <c r="B314" s="286"/>
      <c r="C314" s="314"/>
      <c r="D314" s="255" t="str">
        <f>IFERROR(IF(IF(LEN($C314)=0," ",INDEX(Settings!$F$7:$F$106,MATCH($C314,Settings!$E$7:$E$106,0),1))=0,"",IF(LEN($C314)=0,"",INDEX(Settings!$F$7:$F$106,MATCH($C314,Settings!$E$7:$E$106,0),1))),"")</f>
        <v/>
      </c>
      <c r="E314" s="287"/>
      <c r="F314" s="288" t="str">
        <f>IFERROR(INDEX(Settings!$J$8:$L$11,MATCH($E314,Settings!$J$8:$J$11,1),3),"")</f>
        <v/>
      </c>
      <c r="G314" s="224"/>
      <c r="H314" s="224"/>
      <c r="I314" s="224"/>
      <c r="J314" s="289"/>
    </row>
    <row r="315" spans="2:10" hidden="1" outlineLevel="1" x14ac:dyDescent="0.25">
      <c r="B315" s="286"/>
      <c r="C315" s="314"/>
      <c r="D315" s="255" t="str">
        <f>IFERROR(IF(IF(LEN($C315)=0," ",INDEX(Settings!$F$7:$F$106,MATCH($C315,Settings!$E$7:$E$106,0),1))=0,"",IF(LEN($C315)=0,"",INDEX(Settings!$F$7:$F$106,MATCH($C315,Settings!$E$7:$E$106,0),1))),"")</f>
        <v/>
      </c>
      <c r="E315" s="287"/>
      <c r="F315" s="288" t="str">
        <f>IFERROR(INDEX(Settings!$J$8:$L$11,MATCH($E315,Settings!$J$8:$J$11,1),3),"")</f>
        <v/>
      </c>
      <c r="G315" s="224"/>
      <c r="H315" s="224"/>
      <c r="I315" s="224"/>
      <c r="J315" s="289"/>
    </row>
    <row r="316" spans="2:10" hidden="1" outlineLevel="1" x14ac:dyDescent="0.25">
      <c r="B316" s="286"/>
      <c r="C316" s="314"/>
      <c r="D316" s="255" t="str">
        <f>IFERROR(IF(IF(LEN($C316)=0," ",INDEX(Settings!$F$7:$F$106,MATCH($C316,Settings!$E$7:$E$106,0),1))=0,"",IF(LEN($C316)=0,"",INDEX(Settings!$F$7:$F$106,MATCH($C316,Settings!$E$7:$E$106,0),1))),"")</f>
        <v/>
      </c>
      <c r="E316" s="287"/>
      <c r="F316" s="288" t="str">
        <f>IFERROR(INDEX(Settings!$J$8:$L$11,MATCH($E316,Settings!$J$8:$J$11,1),3),"")</f>
        <v/>
      </c>
      <c r="G316" s="224"/>
      <c r="H316" s="224"/>
      <c r="I316" s="224"/>
      <c r="J316" s="289"/>
    </row>
    <row r="317" spans="2:10" hidden="1" outlineLevel="1" x14ac:dyDescent="0.25">
      <c r="B317" s="286"/>
      <c r="C317" s="314"/>
      <c r="D317" s="255" t="str">
        <f>IFERROR(IF(IF(LEN($C317)=0," ",INDEX(Settings!$F$7:$F$106,MATCH($C317,Settings!$E$7:$E$106,0),1))=0,"",IF(LEN($C317)=0,"",INDEX(Settings!$F$7:$F$106,MATCH($C317,Settings!$E$7:$E$106,0),1))),"")</f>
        <v/>
      </c>
      <c r="E317" s="287"/>
      <c r="F317" s="288" t="str">
        <f>IFERROR(INDEX(Settings!$J$8:$L$11,MATCH($E317,Settings!$J$8:$J$11,1),3),"")</f>
        <v/>
      </c>
      <c r="G317" s="224"/>
      <c r="H317" s="224"/>
      <c r="I317" s="224"/>
      <c r="J317" s="289"/>
    </row>
    <row r="318" spans="2:10" hidden="1" outlineLevel="1" x14ac:dyDescent="0.25">
      <c r="B318" s="286"/>
      <c r="C318" s="314"/>
      <c r="D318" s="255" t="str">
        <f>IFERROR(IF(IF(LEN($C318)=0," ",INDEX(Settings!$F$7:$F$106,MATCH($C318,Settings!$E$7:$E$106,0),1))=0,"",IF(LEN($C318)=0,"",INDEX(Settings!$F$7:$F$106,MATCH($C318,Settings!$E$7:$E$106,0),1))),"")</f>
        <v/>
      </c>
      <c r="E318" s="287"/>
      <c r="F318" s="288" t="str">
        <f>IFERROR(INDEX(Settings!$J$8:$L$11,MATCH($E318,Settings!$J$8:$J$11,1),3),"")</f>
        <v/>
      </c>
      <c r="G318" s="224"/>
      <c r="H318" s="224"/>
      <c r="I318" s="224"/>
      <c r="J318" s="289"/>
    </row>
    <row r="319" spans="2:10" hidden="1" outlineLevel="1" x14ac:dyDescent="0.25">
      <c r="B319" s="286"/>
      <c r="C319" s="314"/>
      <c r="D319" s="255" t="str">
        <f>IFERROR(IF(IF(LEN($C319)=0," ",INDEX(Settings!$F$7:$F$106,MATCH($C319,Settings!$E$7:$E$106,0),1))=0,"",IF(LEN($C319)=0,"",INDEX(Settings!$F$7:$F$106,MATCH($C319,Settings!$E$7:$E$106,0),1))),"")</f>
        <v/>
      </c>
      <c r="E319" s="287"/>
      <c r="F319" s="288" t="str">
        <f>IFERROR(INDEX(Settings!$J$8:$L$11,MATCH($E319,Settings!$J$8:$J$11,1),3),"")</f>
        <v/>
      </c>
      <c r="G319" s="224"/>
      <c r="H319" s="224"/>
      <c r="I319" s="224"/>
      <c r="J319" s="289"/>
    </row>
    <row r="320" spans="2:10" hidden="1" outlineLevel="1" x14ac:dyDescent="0.25">
      <c r="B320" s="286"/>
      <c r="C320" s="314"/>
      <c r="D320" s="255" t="str">
        <f>IFERROR(IF(IF(LEN($C320)=0," ",INDEX(Settings!$F$7:$F$106,MATCH($C320,Settings!$E$7:$E$106,0),1))=0,"",IF(LEN($C320)=0,"",INDEX(Settings!$F$7:$F$106,MATCH($C320,Settings!$E$7:$E$106,0),1))),"")</f>
        <v/>
      </c>
      <c r="E320" s="287"/>
      <c r="F320" s="288" t="str">
        <f>IFERROR(INDEX(Settings!$J$8:$L$11,MATCH($E320,Settings!$J$8:$J$11,1),3),"")</f>
        <v/>
      </c>
      <c r="G320" s="224"/>
      <c r="H320" s="224"/>
      <c r="I320" s="224"/>
      <c r="J320" s="289"/>
    </row>
    <row r="321" spans="2:10" hidden="1" outlineLevel="1" x14ac:dyDescent="0.25">
      <c r="B321" s="286"/>
      <c r="C321" s="314"/>
      <c r="D321" s="255" t="str">
        <f>IFERROR(IF(IF(LEN($C321)=0," ",INDEX(Settings!$F$7:$F$106,MATCH($C321,Settings!$E$7:$E$106,0),1))=0,"",IF(LEN($C321)=0,"",INDEX(Settings!$F$7:$F$106,MATCH($C321,Settings!$E$7:$E$106,0),1))),"")</f>
        <v/>
      </c>
      <c r="E321" s="287"/>
      <c r="F321" s="288" t="str">
        <f>IFERROR(INDEX(Settings!$J$8:$L$11,MATCH($E321,Settings!$J$8:$J$11,1),3),"")</f>
        <v/>
      </c>
      <c r="G321" s="224"/>
      <c r="H321" s="224"/>
      <c r="I321" s="224"/>
      <c r="J321" s="289"/>
    </row>
    <row r="322" spans="2:10" hidden="1" outlineLevel="1" x14ac:dyDescent="0.25">
      <c r="B322" s="286"/>
      <c r="C322" s="314"/>
      <c r="D322" s="255" t="str">
        <f>IFERROR(IF(IF(LEN($C322)=0," ",INDEX(Settings!$F$7:$F$106,MATCH($C322,Settings!$E$7:$E$106,0),1))=0,"",IF(LEN($C322)=0,"",INDEX(Settings!$F$7:$F$106,MATCH($C322,Settings!$E$7:$E$106,0),1))),"")</f>
        <v/>
      </c>
      <c r="E322" s="287"/>
      <c r="F322" s="288" t="str">
        <f>IFERROR(INDEX(Settings!$J$8:$L$11,MATCH($E322,Settings!$J$8:$J$11,1),3),"")</f>
        <v/>
      </c>
      <c r="G322" s="224"/>
      <c r="H322" s="224"/>
      <c r="I322" s="224"/>
      <c r="J322" s="289"/>
    </row>
    <row r="323" spans="2:10" hidden="1" outlineLevel="1" x14ac:dyDescent="0.25">
      <c r="B323" s="286"/>
      <c r="C323" s="314"/>
      <c r="D323" s="255" t="str">
        <f>IFERROR(IF(IF(LEN($C323)=0," ",INDEX(Settings!$F$7:$F$106,MATCH($C323,Settings!$E$7:$E$106,0),1))=0,"",IF(LEN($C323)=0,"",INDEX(Settings!$F$7:$F$106,MATCH($C323,Settings!$E$7:$E$106,0),1))),"")</f>
        <v/>
      </c>
      <c r="E323" s="287"/>
      <c r="F323" s="288" t="str">
        <f>IFERROR(INDEX(Settings!$J$8:$L$11,MATCH($E323,Settings!$J$8:$J$11,1),3),"")</f>
        <v/>
      </c>
      <c r="G323" s="224"/>
      <c r="H323" s="224"/>
      <c r="I323" s="224"/>
      <c r="J323" s="289"/>
    </row>
    <row r="324" spans="2:10" hidden="1" outlineLevel="1" x14ac:dyDescent="0.25">
      <c r="B324" s="286"/>
      <c r="C324" s="314"/>
      <c r="D324" s="255" t="str">
        <f>IFERROR(IF(IF(LEN($C324)=0," ",INDEX(Settings!$F$7:$F$106,MATCH($C324,Settings!$E$7:$E$106,0),1))=0,"",IF(LEN($C324)=0,"",INDEX(Settings!$F$7:$F$106,MATCH($C324,Settings!$E$7:$E$106,0),1))),"")</f>
        <v/>
      </c>
      <c r="E324" s="287"/>
      <c r="F324" s="288" t="str">
        <f>IFERROR(INDEX(Settings!$J$8:$L$11,MATCH($E324,Settings!$J$8:$J$11,1),3),"")</f>
        <v/>
      </c>
      <c r="G324" s="224"/>
      <c r="H324" s="224"/>
      <c r="I324" s="224"/>
      <c r="J324" s="289"/>
    </row>
    <row r="325" spans="2:10" hidden="1" outlineLevel="1" x14ac:dyDescent="0.25">
      <c r="B325" s="286"/>
      <c r="C325" s="314"/>
      <c r="D325" s="255" t="str">
        <f>IFERROR(IF(IF(LEN($C325)=0," ",INDEX(Settings!$F$7:$F$106,MATCH($C325,Settings!$E$7:$E$106,0),1))=0,"",IF(LEN($C325)=0,"",INDEX(Settings!$F$7:$F$106,MATCH($C325,Settings!$E$7:$E$106,0),1))),"")</f>
        <v/>
      </c>
      <c r="E325" s="287"/>
      <c r="F325" s="288" t="str">
        <f>IFERROR(INDEX(Settings!$J$8:$L$11,MATCH($E325,Settings!$J$8:$J$11,1),3),"")</f>
        <v/>
      </c>
      <c r="G325" s="224"/>
      <c r="H325" s="224"/>
      <c r="I325" s="224"/>
      <c r="J325" s="289"/>
    </row>
    <row r="326" spans="2:10" hidden="1" outlineLevel="1" x14ac:dyDescent="0.25">
      <c r="B326" s="286"/>
      <c r="C326" s="314"/>
      <c r="D326" s="255" t="str">
        <f>IFERROR(IF(IF(LEN($C326)=0," ",INDEX(Settings!$F$7:$F$106,MATCH($C326,Settings!$E$7:$E$106,0),1))=0,"",IF(LEN($C326)=0,"",INDEX(Settings!$F$7:$F$106,MATCH($C326,Settings!$E$7:$E$106,0),1))),"")</f>
        <v/>
      </c>
      <c r="E326" s="287"/>
      <c r="F326" s="288" t="str">
        <f>IFERROR(INDEX(Settings!$J$8:$L$11,MATCH($E326,Settings!$J$8:$J$11,1),3),"")</f>
        <v/>
      </c>
      <c r="G326" s="224"/>
      <c r="H326" s="224"/>
      <c r="I326" s="224"/>
      <c r="J326" s="289"/>
    </row>
    <row r="327" spans="2:10" hidden="1" outlineLevel="1" x14ac:dyDescent="0.25">
      <c r="B327" s="286"/>
      <c r="C327" s="314"/>
      <c r="D327" s="255" t="str">
        <f>IFERROR(IF(IF(LEN($C327)=0," ",INDEX(Settings!$F$7:$F$106,MATCH($C327,Settings!$E$7:$E$106,0),1))=0,"",IF(LEN($C327)=0,"",INDEX(Settings!$F$7:$F$106,MATCH($C327,Settings!$E$7:$E$106,0),1))),"")</f>
        <v/>
      </c>
      <c r="E327" s="287"/>
      <c r="F327" s="288" t="str">
        <f>IFERROR(INDEX(Settings!$J$8:$L$11,MATCH($E327,Settings!$J$8:$J$11,1),3),"")</f>
        <v/>
      </c>
      <c r="G327" s="224"/>
      <c r="H327" s="224"/>
      <c r="I327" s="224"/>
      <c r="J327" s="289"/>
    </row>
    <row r="328" spans="2:10" hidden="1" outlineLevel="1" x14ac:dyDescent="0.25">
      <c r="B328" s="286"/>
      <c r="C328" s="314"/>
      <c r="D328" s="255" t="str">
        <f>IFERROR(IF(IF(LEN($C328)=0," ",INDEX(Settings!$F$7:$F$106,MATCH($C328,Settings!$E$7:$E$106,0),1))=0,"",IF(LEN($C328)=0,"",INDEX(Settings!$F$7:$F$106,MATCH($C328,Settings!$E$7:$E$106,0),1))),"")</f>
        <v/>
      </c>
      <c r="E328" s="287"/>
      <c r="F328" s="288" t="str">
        <f>IFERROR(INDEX(Settings!$J$8:$L$11,MATCH($E328,Settings!$J$8:$J$11,1),3),"")</f>
        <v/>
      </c>
      <c r="G328" s="224"/>
      <c r="H328" s="224"/>
      <c r="I328" s="224"/>
      <c r="J328" s="289"/>
    </row>
    <row r="329" spans="2:10" hidden="1" outlineLevel="1" x14ac:dyDescent="0.25">
      <c r="B329" s="286"/>
      <c r="C329" s="314"/>
      <c r="D329" s="255" t="str">
        <f>IFERROR(IF(IF(LEN($C329)=0," ",INDEX(Settings!$F$7:$F$106,MATCH($C329,Settings!$E$7:$E$106,0),1))=0,"",IF(LEN($C329)=0,"",INDEX(Settings!$F$7:$F$106,MATCH($C329,Settings!$E$7:$E$106,0),1))),"")</f>
        <v/>
      </c>
      <c r="E329" s="287"/>
      <c r="F329" s="288" t="str">
        <f>IFERROR(INDEX(Settings!$J$8:$L$11,MATCH($E329,Settings!$J$8:$J$11,1),3),"")</f>
        <v/>
      </c>
      <c r="G329" s="224"/>
      <c r="H329" s="224"/>
      <c r="I329" s="224"/>
      <c r="J329" s="289"/>
    </row>
    <row r="330" spans="2:10" hidden="1" outlineLevel="1" x14ac:dyDescent="0.25">
      <c r="B330" s="286"/>
      <c r="C330" s="314"/>
      <c r="D330" s="255" t="str">
        <f>IFERROR(IF(IF(LEN($C330)=0," ",INDEX(Settings!$F$7:$F$106,MATCH($C330,Settings!$E$7:$E$106,0),1))=0,"",IF(LEN($C330)=0,"",INDEX(Settings!$F$7:$F$106,MATCH($C330,Settings!$E$7:$E$106,0),1))),"")</f>
        <v/>
      </c>
      <c r="E330" s="287"/>
      <c r="F330" s="288" t="str">
        <f>IFERROR(INDEX(Settings!$J$8:$L$11,MATCH($E330,Settings!$J$8:$J$11,1),3),"")</f>
        <v/>
      </c>
      <c r="G330" s="224"/>
      <c r="H330" s="224"/>
      <c r="I330" s="224"/>
      <c r="J330" s="289"/>
    </row>
    <row r="331" spans="2:10" hidden="1" outlineLevel="1" x14ac:dyDescent="0.25">
      <c r="B331" s="286"/>
      <c r="C331" s="314"/>
      <c r="D331" s="255" t="str">
        <f>IFERROR(IF(IF(LEN($C331)=0," ",INDEX(Settings!$F$7:$F$106,MATCH($C331,Settings!$E$7:$E$106,0),1))=0,"",IF(LEN($C331)=0,"",INDEX(Settings!$F$7:$F$106,MATCH($C331,Settings!$E$7:$E$106,0),1))),"")</f>
        <v/>
      </c>
      <c r="E331" s="287"/>
      <c r="F331" s="288" t="str">
        <f>IFERROR(INDEX(Settings!$J$8:$L$11,MATCH($E331,Settings!$J$8:$J$11,1),3),"")</f>
        <v/>
      </c>
      <c r="G331" s="224"/>
      <c r="H331" s="224"/>
      <c r="I331" s="224"/>
      <c r="J331" s="289"/>
    </row>
    <row r="332" spans="2:10" hidden="1" outlineLevel="1" x14ac:dyDescent="0.25">
      <c r="B332" s="286"/>
      <c r="C332" s="314"/>
      <c r="D332" s="255" t="str">
        <f>IFERROR(IF(IF(LEN($C332)=0," ",INDEX(Settings!$F$7:$F$106,MATCH($C332,Settings!$E$7:$E$106,0),1))=0,"",IF(LEN($C332)=0,"",INDEX(Settings!$F$7:$F$106,MATCH($C332,Settings!$E$7:$E$106,0),1))),"")</f>
        <v/>
      </c>
      <c r="E332" s="287"/>
      <c r="F332" s="288" t="str">
        <f>IFERROR(INDEX(Settings!$J$8:$L$11,MATCH($E332,Settings!$J$8:$J$11,1),3),"")</f>
        <v/>
      </c>
      <c r="G332" s="224"/>
      <c r="H332" s="224"/>
      <c r="I332" s="224"/>
      <c r="J332" s="289"/>
    </row>
    <row r="333" spans="2:10" hidden="1" outlineLevel="1" x14ac:dyDescent="0.25">
      <c r="B333" s="286"/>
      <c r="C333" s="314"/>
      <c r="D333" s="255" t="str">
        <f>IFERROR(IF(IF(LEN($C333)=0," ",INDEX(Settings!$F$7:$F$106,MATCH($C333,Settings!$E$7:$E$106,0),1))=0,"",IF(LEN($C333)=0,"",INDEX(Settings!$F$7:$F$106,MATCH($C333,Settings!$E$7:$E$106,0),1))),"")</f>
        <v/>
      </c>
      <c r="E333" s="287"/>
      <c r="F333" s="288" t="str">
        <f>IFERROR(INDEX(Settings!$J$8:$L$11,MATCH($E333,Settings!$J$8:$J$11,1),3),"")</f>
        <v/>
      </c>
      <c r="G333" s="224"/>
      <c r="H333" s="224"/>
      <c r="I333" s="224"/>
      <c r="J333" s="289"/>
    </row>
    <row r="334" spans="2:10" hidden="1" outlineLevel="1" x14ac:dyDescent="0.25">
      <c r="B334" s="286"/>
      <c r="C334" s="314"/>
      <c r="D334" s="255" t="str">
        <f>IFERROR(IF(IF(LEN($C334)=0," ",INDEX(Settings!$F$7:$F$106,MATCH($C334,Settings!$E$7:$E$106,0),1))=0,"",IF(LEN($C334)=0,"",INDEX(Settings!$F$7:$F$106,MATCH($C334,Settings!$E$7:$E$106,0),1))),"")</f>
        <v/>
      </c>
      <c r="E334" s="287"/>
      <c r="F334" s="288" t="str">
        <f>IFERROR(INDEX(Settings!$J$8:$L$11,MATCH($E334,Settings!$J$8:$J$11,1),3),"")</f>
        <v/>
      </c>
      <c r="G334" s="224"/>
      <c r="H334" s="224"/>
      <c r="I334" s="224"/>
      <c r="J334" s="289"/>
    </row>
    <row r="335" spans="2:10" hidden="1" outlineLevel="1" x14ac:dyDescent="0.25">
      <c r="B335" s="286"/>
      <c r="C335" s="314"/>
      <c r="D335" s="255" t="str">
        <f>IFERROR(IF(IF(LEN($C335)=0," ",INDEX(Settings!$F$7:$F$106,MATCH($C335,Settings!$E$7:$E$106,0),1))=0,"",IF(LEN($C335)=0,"",INDEX(Settings!$F$7:$F$106,MATCH($C335,Settings!$E$7:$E$106,0),1))),"")</f>
        <v/>
      </c>
      <c r="E335" s="287"/>
      <c r="F335" s="288" t="str">
        <f>IFERROR(INDEX(Settings!$J$8:$L$11,MATCH($E335,Settings!$J$8:$J$11,1),3),"")</f>
        <v/>
      </c>
      <c r="G335" s="224"/>
      <c r="H335" s="224"/>
      <c r="I335" s="224"/>
      <c r="J335" s="289"/>
    </row>
    <row r="336" spans="2:10" hidden="1" outlineLevel="1" x14ac:dyDescent="0.25">
      <c r="B336" s="286"/>
      <c r="C336" s="314"/>
      <c r="D336" s="255" t="str">
        <f>IFERROR(IF(IF(LEN($C336)=0," ",INDEX(Settings!$F$7:$F$106,MATCH($C336,Settings!$E$7:$E$106,0),1))=0,"",IF(LEN($C336)=0,"",INDEX(Settings!$F$7:$F$106,MATCH($C336,Settings!$E$7:$E$106,0),1))),"")</f>
        <v/>
      </c>
      <c r="E336" s="287"/>
      <c r="F336" s="288" t="str">
        <f>IFERROR(INDEX(Settings!$J$8:$L$11,MATCH($E336,Settings!$J$8:$J$11,1),3),"")</f>
        <v/>
      </c>
      <c r="G336" s="224"/>
      <c r="H336" s="224"/>
      <c r="I336" s="224"/>
      <c r="J336" s="289"/>
    </row>
    <row r="337" spans="2:10" hidden="1" outlineLevel="1" x14ac:dyDescent="0.25">
      <c r="B337" s="286"/>
      <c r="C337" s="314"/>
      <c r="D337" s="255" t="str">
        <f>IFERROR(IF(IF(LEN($C337)=0," ",INDEX(Settings!$F$7:$F$106,MATCH($C337,Settings!$E$7:$E$106,0),1))=0,"",IF(LEN($C337)=0,"",INDEX(Settings!$F$7:$F$106,MATCH($C337,Settings!$E$7:$E$106,0),1))),"")</f>
        <v/>
      </c>
      <c r="E337" s="287"/>
      <c r="F337" s="288" t="str">
        <f>IFERROR(INDEX(Settings!$J$8:$L$11,MATCH($E337,Settings!$J$8:$J$11,1),3),"")</f>
        <v/>
      </c>
      <c r="G337" s="224"/>
      <c r="H337" s="224"/>
      <c r="I337" s="224"/>
      <c r="J337" s="289"/>
    </row>
    <row r="338" spans="2:10" hidden="1" outlineLevel="1" x14ac:dyDescent="0.25">
      <c r="B338" s="286"/>
      <c r="C338" s="314"/>
      <c r="D338" s="255" t="str">
        <f>IFERROR(IF(IF(LEN($C338)=0," ",INDEX(Settings!$F$7:$F$106,MATCH($C338,Settings!$E$7:$E$106,0),1))=0,"",IF(LEN($C338)=0,"",INDEX(Settings!$F$7:$F$106,MATCH($C338,Settings!$E$7:$E$106,0),1))),"")</f>
        <v/>
      </c>
      <c r="E338" s="287"/>
      <c r="F338" s="288" t="str">
        <f>IFERROR(INDEX(Settings!$J$8:$L$11,MATCH($E338,Settings!$J$8:$J$11,1),3),"")</f>
        <v/>
      </c>
      <c r="G338" s="224"/>
      <c r="H338" s="224"/>
      <c r="I338" s="224"/>
      <c r="J338" s="289"/>
    </row>
    <row r="339" spans="2:10" hidden="1" outlineLevel="1" x14ac:dyDescent="0.25">
      <c r="B339" s="286"/>
      <c r="C339" s="314"/>
      <c r="D339" s="255" t="str">
        <f>IFERROR(IF(IF(LEN($C339)=0," ",INDEX(Settings!$F$7:$F$106,MATCH($C339,Settings!$E$7:$E$106,0),1))=0,"",IF(LEN($C339)=0,"",INDEX(Settings!$F$7:$F$106,MATCH($C339,Settings!$E$7:$E$106,0),1))),"")</f>
        <v/>
      </c>
      <c r="E339" s="287"/>
      <c r="F339" s="288" t="str">
        <f>IFERROR(INDEX(Settings!$J$8:$L$11,MATCH($E339,Settings!$J$8:$J$11,1),3),"")</f>
        <v/>
      </c>
      <c r="G339" s="224"/>
      <c r="H339" s="224"/>
      <c r="I339" s="224"/>
      <c r="J339" s="289"/>
    </row>
    <row r="340" spans="2:10" hidden="1" outlineLevel="1" x14ac:dyDescent="0.25">
      <c r="B340" s="286"/>
      <c r="C340" s="314"/>
      <c r="D340" s="255" t="str">
        <f>IFERROR(IF(IF(LEN($C340)=0," ",INDEX(Settings!$F$7:$F$106,MATCH($C340,Settings!$E$7:$E$106,0),1))=0,"",IF(LEN($C340)=0,"",INDEX(Settings!$F$7:$F$106,MATCH($C340,Settings!$E$7:$E$106,0),1))),"")</f>
        <v/>
      </c>
      <c r="E340" s="287"/>
      <c r="F340" s="288" t="str">
        <f>IFERROR(INDEX(Settings!$J$8:$L$11,MATCH($E340,Settings!$J$8:$J$11,1),3),"")</f>
        <v/>
      </c>
      <c r="G340" s="224"/>
      <c r="H340" s="224"/>
      <c r="I340" s="224"/>
      <c r="J340" s="289"/>
    </row>
    <row r="341" spans="2:10" hidden="1" outlineLevel="1" x14ac:dyDescent="0.25">
      <c r="B341" s="286"/>
      <c r="C341" s="314"/>
      <c r="D341" s="255" t="str">
        <f>IFERROR(IF(IF(LEN($C341)=0," ",INDEX(Settings!$F$7:$F$106,MATCH($C341,Settings!$E$7:$E$106,0),1))=0,"",IF(LEN($C341)=0,"",INDEX(Settings!$F$7:$F$106,MATCH($C341,Settings!$E$7:$E$106,0),1))),"")</f>
        <v/>
      </c>
      <c r="E341" s="287"/>
      <c r="F341" s="288" t="str">
        <f>IFERROR(INDEX(Settings!$J$8:$L$11,MATCH($E341,Settings!$J$8:$J$11,1),3),"")</f>
        <v/>
      </c>
      <c r="G341" s="224"/>
      <c r="H341" s="224"/>
      <c r="I341" s="224"/>
      <c r="J341" s="289"/>
    </row>
    <row r="342" spans="2:10" hidden="1" outlineLevel="1" x14ac:dyDescent="0.25">
      <c r="B342" s="286"/>
      <c r="C342" s="314"/>
      <c r="D342" s="255" t="str">
        <f>IFERROR(IF(IF(LEN($C342)=0," ",INDEX(Settings!$F$7:$F$106,MATCH($C342,Settings!$E$7:$E$106,0),1))=0,"",IF(LEN($C342)=0,"",INDEX(Settings!$F$7:$F$106,MATCH($C342,Settings!$E$7:$E$106,0),1))),"")</f>
        <v/>
      </c>
      <c r="E342" s="287"/>
      <c r="F342" s="288" t="str">
        <f>IFERROR(INDEX(Settings!$J$8:$L$11,MATCH($E342,Settings!$J$8:$J$11,1),3),"")</f>
        <v/>
      </c>
      <c r="G342" s="224"/>
      <c r="H342" s="224"/>
      <c r="I342" s="224"/>
      <c r="J342" s="289"/>
    </row>
    <row r="343" spans="2:10" hidden="1" outlineLevel="1" x14ac:dyDescent="0.25">
      <c r="B343" s="286"/>
      <c r="C343" s="314"/>
      <c r="D343" s="255" t="str">
        <f>IFERROR(IF(IF(LEN($C343)=0," ",INDEX(Settings!$F$7:$F$106,MATCH($C343,Settings!$E$7:$E$106,0),1))=0,"",IF(LEN($C343)=0,"",INDEX(Settings!$F$7:$F$106,MATCH($C343,Settings!$E$7:$E$106,0),1))),"")</f>
        <v/>
      </c>
      <c r="E343" s="287"/>
      <c r="F343" s="288" t="str">
        <f>IFERROR(INDEX(Settings!$J$8:$L$11,MATCH($E343,Settings!$J$8:$J$11,1),3),"")</f>
        <v/>
      </c>
      <c r="G343" s="224"/>
      <c r="H343" s="224"/>
      <c r="I343" s="224"/>
      <c r="J343" s="289"/>
    </row>
    <row r="344" spans="2:10" hidden="1" outlineLevel="1" x14ac:dyDescent="0.25">
      <c r="B344" s="286"/>
      <c r="C344" s="314"/>
      <c r="D344" s="255" t="str">
        <f>IFERROR(IF(IF(LEN($C344)=0," ",INDEX(Settings!$F$7:$F$106,MATCH($C344,Settings!$E$7:$E$106,0),1))=0,"",IF(LEN($C344)=0,"",INDEX(Settings!$F$7:$F$106,MATCH($C344,Settings!$E$7:$E$106,0),1))),"")</f>
        <v/>
      </c>
      <c r="E344" s="287"/>
      <c r="F344" s="288" t="str">
        <f>IFERROR(INDEX(Settings!$J$8:$L$11,MATCH($E344,Settings!$J$8:$J$11,1),3),"")</f>
        <v/>
      </c>
      <c r="G344" s="224"/>
      <c r="H344" s="224"/>
      <c r="I344" s="224"/>
      <c r="J344" s="289"/>
    </row>
    <row r="345" spans="2:10" hidden="1" outlineLevel="1" x14ac:dyDescent="0.25">
      <c r="B345" s="286"/>
      <c r="C345" s="314"/>
      <c r="D345" s="255" t="str">
        <f>IFERROR(IF(IF(LEN($C345)=0," ",INDEX(Settings!$F$7:$F$106,MATCH($C345,Settings!$E$7:$E$106,0),1))=0,"",IF(LEN($C345)=0,"",INDEX(Settings!$F$7:$F$106,MATCH($C345,Settings!$E$7:$E$106,0),1))),"")</f>
        <v/>
      </c>
      <c r="E345" s="287"/>
      <c r="F345" s="288" t="str">
        <f>IFERROR(INDEX(Settings!$J$8:$L$11,MATCH($E345,Settings!$J$8:$J$11,1),3),"")</f>
        <v/>
      </c>
      <c r="G345" s="224"/>
      <c r="H345" s="224"/>
      <c r="I345" s="224"/>
      <c r="J345" s="289"/>
    </row>
    <row r="346" spans="2:10" hidden="1" outlineLevel="1" x14ac:dyDescent="0.25">
      <c r="B346" s="286"/>
      <c r="C346" s="314"/>
      <c r="D346" s="255" t="str">
        <f>IFERROR(IF(IF(LEN($C346)=0," ",INDEX(Settings!$F$7:$F$106,MATCH($C346,Settings!$E$7:$E$106,0),1))=0,"",IF(LEN($C346)=0,"",INDEX(Settings!$F$7:$F$106,MATCH($C346,Settings!$E$7:$E$106,0),1))),"")</f>
        <v/>
      </c>
      <c r="E346" s="287"/>
      <c r="F346" s="288" t="str">
        <f>IFERROR(INDEX(Settings!$J$8:$L$11,MATCH($E346,Settings!$J$8:$J$11,1),3),"")</f>
        <v/>
      </c>
      <c r="G346" s="224"/>
      <c r="H346" s="224"/>
      <c r="I346" s="224"/>
      <c r="J346" s="289"/>
    </row>
    <row r="347" spans="2:10" hidden="1" outlineLevel="1" x14ac:dyDescent="0.25">
      <c r="B347" s="286"/>
      <c r="C347" s="314"/>
      <c r="D347" s="255" t="str">
        <f>IFERROR(IF(IF(LEN($C347)=0," ",INDEX(Settings!$F$7:$F$106,MATCH($C347,Settings!$E$7:$E$106,0),1))=0,"",IF(LEN($C347)=0,"",INDEX(Settings!$F$7:$F$106,MATCH($C347,Settings!$E$7:$E$106,0),1))),"")</f>
        <v/>
      </c>
      <c r="E347" s="287"/>
      <c r="F347" s="288" t="str">
        <f>IFERROR(INDEX(Settings!$J$8:$L$11,MATCH($E347,Settings!$J$8:$J$11,1),3),"")</f>
        <v/>
      </c>
      <c r="G347" s="224"/>
      <c r="H347" s="224"/>
      <c r="I347" s="224"/>
      <c r="J347" s="289"/>
    </row>
    <row r="348" spans="2:10" hidden="1" outlineLevel="1" x14ac:dyDescent="0.25">
      <c r="B348" s="286"/>
      <c r="C348" s="314"/>
      <c r="D348" s="255" t="str">
        <f>IFERROR(IF(IF(LEN($C348)=0," ",INDEX(Settings!$F$7:$F$106,MATCH($C348,Settings!$E$7:$E$106,0),1))=0,"",IF(LEN($C348)=0,"",INDEX(Settings!$F$7:$F$106,MATCH($C348,Settings!$E$7:$E$106,0),1))),"")</f>
        <v/>
      </c>
      <c r="E348" s="287"/>
      <c r="F348" s="288" t="str">
        <f>IFERROR(INDEX(Settings!$J$8:$L$11,MATCH($E348,Settings!$J$8:$J$11,1),3),"")</f>
        <v/>
      </c>
      <c r="G348" s="224"/>
      <c r="H348" s="224"/>
      <c r="I348" s="224"/>
      <c r="J348" s="289"/>
    </row>
    <row r="349" spans="2:10" hidden="1" outlineLevel="1" x14ac:dyDescent="0.25">
      <c r="B349" s="286"/>
      <c r="C349" s="314"/>
      <c r="D349" s="255" t="str">
        <f>IFERROR(IF(IF(LEN($C349)=0," ",INDEX(Settings!$F$7:$F$106,MATCH($C349,Settings!$E$7:$E$106,0),1))=0,"",IF(LEN($C349)=0,"",INDEX(Settings!$F$7:$F$106,MATCH($C349,Settings!$E$7:$E$106,0),1))),"")</f>
        <v/>
      </c>
      <c r="E349" s="287"/>
      <c r="F349" s="288" t="str">
        <f>IFERROR(INDEX(Settings!$J$8:$L$11,MATCH($E349,Settings!$J$8:$J$11,1),3),"")</f>
        <v/>
      </c>
      <c r="G349" s="224"/>
      <c r="H349" s="224"/>
      <c r="I349" s="224"/>
      <c r="J349" s="289"/>
    </row>
    <row r="350" spans="2:10" hidden="1" outlineLevel="1" x14ac:dyDescent="0.25">
      <c r="B350" s="286"/>
      <c r="C350" s="314"/>
      <c r="D350" s="255" t="str">
        <f>IFERROR(IF(IF(LEN($C350)=0," ",INDEX(Settings!$F$7:$F$106,MATCH($C350,Settings!$E$7:$E$106,0),1))=0,"",IF(LEN($C350)=0,"",INDEX(Settings!$F$7:$F$106,MATCH($C350,Settings!$E$7:$E$106,0),1))),"")</f>
        <v/>
      </c>
      <c r="E350" s="287"/>
      <c r="F350" s="288" t="str">
        <f>IFERROR(INDEX(Settings!$J$8:$L$11,MATCH($E350,Settings!$J$8:$J$11,1),3),"")</f>
        <v/>
      </c>
      <c r="G350" s="224"/>
      <c r="H350" s="224"/>
      <c r="I350" s="224"/>
      <c r="J350" s="289"/>
    </row>
    <row r="351" spans="2:10" hidden="1" outlineLevel="1" x14ac:dyDescent="0.25">
      <c r="B351" s="286"/>
      <c r="C351" s="314"/>
      <c r="D351" s="255" t="str">
        <f>IFERROR(IF(IF(LEN($C351)=0," ",INDEX(Settings!$F$7:$F$106,MATCH($C351,Settings!$E$7:$E$106,0),1))=0,"",IF(LEN($C351)=0,"",INDEX(Settings!$F$7:$F$106,MATCH($C351,Settings!$E$7:$E$106,0),1))),"")</f>
        <v/>
      </c>
      <c r="E351" s="287"/>
      <c r="F351" s="288" t="str">
        <f>IFERROR(INDEX(Settings!$J$8:$L$11,MATCH($E351,Settings!$J$8:$J$11,1),3),"")</f>
        <v/>
      </c>
      <c r="G351" s="224"/>
      <c r="H351" s="224"/>
      <c r="I351" s="224"/>
      <c r="J351" s="289"/>
    </row>
    <row r="352" spans="2:10" hidden="1" outlineLevel="1" x14ac:dyDescent="0.25">
      <c r="B352" s="286"/>
      <c r="C352" s="314"/>
      <c r="D352" s="255" t="str">
        <f>IFERROR(IF(IF(LEN($C352)=0," ",INDEX(Settings!$F$7:$F$106,MATCH($C352,Settings!$E$7:$E$106,0),1))=0,"",IF(LEN($C352)=0,"",INDEX(Settings!$F$7:$F$106,MATCH($C352,Settings!$E$7:$E$106,0),1))),"")</f>
        <v/>
      </c>
      <c r="E352" s="287"/>
      <c r="F352" s="288" t="str">
        <f>IFERROR(INDEX(Settings!$J$8:$L$11,MATCH($E352,Settings!$J$8:$J$11,1),3),"")</f>
        <v/>
      </c>
      <c r="G352" s="224"/>
      <c r="H352" s="224"/>
      <c r="I352" s="224"/>
      <c r="J352" s="289"/>
    </row>
    <row r="353" spans="2:10" hidden="1" outlineLevel="1" x14ac:dyDescent="0.25">
      <c r="B353" s="286"/>
      <c r="C353" s="314"/>
      <c r="D353" s="255" t="str">
        <f>IFERROR(IF(IF(LEN($C353)=0," ",INDEX(Settings!$F$7:$F$106,MATCH($C353,Settings!$E$7:$E$106,0),1))=0,"",IF(LEN($C353)=0,"",INDEX(Settings!$F$7:$F$106,MATCH($C353,Settings!$E$7:$E$106,0),1))),"")</f>
        <v/>
      </c>
      <c r="E353" s="287"/>
      <c r="F353" s="288" t="str">
        <f>IFERROR(INDEX(Settings!$J$8:$L$11,MATCH($E353,Settings!$J$8:$J$11,1),3),"")</f>
        <v/>
      </c>
      <c r="G353" s="224"/>
      <c r="H353" s="224"/>
      <c r="I353" s="224"/>
      <c r="J353" s="289"/>
    </row>
    <row r="354" spans="2:10" hidden="1" outlineLevel="1" x14ac:dyDescent="0.25">
      <c r="B354" s="286"/>
      <c r="C354" s="314"/>
      <c r="D354" s="255" t="str">
        <f>IFERROR(IF(IF(LEN($C354)=0," ",INDEX(Settings!$F$7:$F$106,MATCH($C354,Settings!$E$7:$E$106,0),1))=0,"",IF(LEN($C354)=0,"",INDEX(Settings!$F$7:$F$106,MATCH($C354,Settings!$E$7:$E$106,0),1))),"")</f>
        <v/>
      </c>
      <c r="E354" s="287"/>
      <c r="F354" s="288" t="str">
        <f>IFERROR(INDEX(Settings!$J$8:$L$11,MATCH($E354,Settings!$J$8:$J$11,1),3),"")</f>
        <v/>
      </c>
      <c r="G354" s="224"/>
      <c r="H354" s="224"/>
      <c r="I354" s="224"/>
      <c r="J354" s="289"/>
    </row>
    <row r="355" spans="2:10" hidden="1" outlineLevel="1" x14ac:dyDescent="0.25">
      <c r="B355" s="286"/>
      <c r="C355" s="314"/>
      <c r="D355" s="255" t="str">
        <f>IFERROR(IF(IF(LEN($C355)=0," ",INDEX(Settings!$F$7:$F$106,MATCH($C355,Settings!$E$7:$E$106,0),1))=0,"",IF(LEN($C355)=0,"",INDEX(Settings!$F$7:$F$106,MATCH($C355,Settings!$E$7:$E$106,0),1))),"")</f>
        <v/>
      </c>
      <c r="E355" s="287"/>
      <c r="F355" s="288" t="str">
        <f>IFERROR(INDEX(Settings!$J$8:$L$11,MATCH($E355,Settings!$J$8:$J$11,1),3),"")</f>
        <v/>
      </c>
      <c r="G355" s="224"/>
      <c r="H355" s="224"/>
      <c r="I355" s="224"/>
      <c r="J355" s="289"/>
    </row>
    <row r="356" spans="2:10" hidden="1" outlineLevel="1" x14ac:dyDescent="0.25">
      <c r="B356" s="286"/>
      <c r="C356" s="314"/>
      <c r="D356" s="255" t="str">
        <f>IFERROR(IF(IF(LEN($C356)=0," ",INDEX(Settings!$F$7:$F$106,MATCH($C356,Settings!$E$7:$E$106,0),1))=0,"",IF(LEN($C356)=0,"",INDEX(Settings!$F$7:$F$106,MATCH($C356,Settings!$E$7:$E$106,0),1))),"")</f>
        <v/>
      </c>
      <c r="E356" s="287"/>
      <c r="F356" s="288" t="str">
        <f>IFERROR(INDEX(Settings!$J$8:$L$11,MATCH($E356,Settings!$J$8:$J$11,1),3),"")</f>
        <v/>
      </c>
      <c r="G356" s="224"/>
      <c r="H356" s="224"/>
      <c r="I356" s="224"/>
      <c r="J356" s="289"/>
    </row>
    <row r="357" spans="2:10" hidden="1" outlineLevel="1" x14ac:dyDescent="0.25">
      <c r="B357" s="286"/>
      <c r="C357" s="314"/>
      <c r="D357" s="255" t="str">
        <f>IFERROR(IF(IF(LEN($C357)=0," ",INDEX(Settings!$F$7:$F$106,MATCH($C357,Settings!$E$7:$E$106,0),1))=0,"",IF(LEN($C357)=0,"",INDEX(Settings!$F$7:$F$106,MATCH($C357,Settings!$E$7:$E$106,0),1))),"")</f>
        <v/>
      </c>
      <c r="E357" s="287"/>
      <c r="F357" s="288" t="str">
        <f>IFERROR(INDEX(Settings!$J$8:$L$11,MATCH($E357,Settings!$J$8:$J$11,1),3),"")</f>
        <v/>
      </c>
      <c r="G357" s="224"/>
      <c r="H357" s="224"/>
      <c r="I357" s="224"/>
      <c r="J357" s="289"/>
    </row>
    <row r="358" spans="2:10" hidden="1" outlineLevel="1" x14ac:dyDescent="0.25">
      <c r="B358" s="286"/>
      <c r="C358" s="314"/>
      <c r="D358" s="255" t="str">
        <f>IFERROR(IF(IF(LEN($C358)=0," ",INDEX(Settings!$F$7:$F$106,MATCH($C358,Settings!$E$7:$E$106,0),1))=0,"",IF(LEN($C358)=0,"",INDEX(Settings!$F$7:$F$106,MATCH($C358,Settings!$E$7:$E$106,0),1))),"")</f>
        <v/>
      </c>
      <c r="E358" s="287"/>
      <c r="F358" s="288" t="str">
        <f>IFERROR(INDEX(Settings!$J$8:$L$11,MATCH($E358,Settings!$J$8:$J$11,1),3),"")</f>
        <v/>
      </c>
      <c r="G358" s="224"/>
      <c r="H358" s="224"/>
      <c r="I358" s="224"/>
      <c r="J358" s="289"/>
    </row>
    <row r="359" spans="2:10" hidden="1" outlineLevel="1" x14ac:dyDescent="0.25">
      <c r="B359" s="286"/>
      <c r="C359" s="314"/>
      <c r="D359" s="255" t="str">
        <f>IFERROR(IF(IF(LEN($C359)=0," ",INDEX(Settings!$F$7:$F$106,MATCH($C359,Settings!$E$7:$E$106,0),1))=0,"",IF(LEN($C359)=0,"",INDEX(Settings!$F$7:$F$106,MATCH($C359,Settings!$E$7:$E$106,0),1))),"")</f>
        <v/>
      </c>
      <c r="E359" s="287"/>
      <c r="F359" s="288" t="str">
        <f>IFERROR(INDEX(Settings!$J$8:$L$11,MATCH($E359,Settings!$J$8:$J$11,1),3),"")</f>
        <v/>
      </c>
      <c r="G359" s="224"/>
      <c r="H359" s="224"/>
      <c r="I359" s="224"/>
      <c r="J359" s="289"/>
    </row>
    <row r="360" spans="2:10" hidden="1" outlineLevel="1" x14ac:dyDescent="0.25">
      <c r="B360" s="286"/>
      <c r="C360" s="314"/>
      <c r="D360" s="255" t="str">
        <f>IFERROR(IF(IF(LEN($C360)=0," ",INDEX(Settings!$F$7:$F$106,MATCH($C360,Settings!$E$7:$E$106,0),1))=0,"",IF(LEN($C360)=0,"",INDEX(Settings!$F$7:$F$106,MATCH($C360,Settings!$E$7:$E$106,0),1))),"")</f>
        <v/>
      </c>
      <c r="E360" s="287"/>
      <c r="F360" s="288" t="str">
        <f>IFERROR(INDEX(Settings!$J$8:$L$11,MATCH($E360,Settings!$J$8:$J$11,1),3),"")</f>
        <v/>
      </c>
      <c r="G360" s="224"/>
      <c r="H360" s="224"/>
      <c r="I360" s="224"/>
      <c r="J360" s="289"/>
    </row>
    <row r="361" spans="2:10" hidden="1" outlineLevel="1" x14ac:dyDescent="0.25">
      <c r="B361" s="286"/>
      <c r="C361" s="314"/>
      <c r="D361" s="255" t="str">
        <f>IFERROR(IF(IF(LEN($C361)=0," ",INDEX(Settings!$F$7:$F$106,MATCH($C361,Settings!$E$7:$E$106,0),1))=0,"",IF(LEN($C361)=0,"",INDEX(Settings!$F$7:$F$106,MATCH($C361,Settings!$E$7:$E$106,0),1))),"")</f>
        <v/>
      </c>
      <c r="E361" s="287"/>
      <c r="F361" s="288" t="str">
        <f>IFERROR(INDEX(Settings!$J$8:$L$11,MATCH($E361,Settings!$J$8:$J$11,1),3),"")</f>
        <v/>
      </c>
      <c r="G361" s="224"/>
      <c r="H361" s="224"/>
      <c r="I361" s="224"/>
      <c r="J361" s="289"/>
    </row>
    <row r="362" spans="2:10" hidden="1" outlineLevel="1" x14ac:dyDescent="0.25">
      <c r="B362" s="286"/>
      <c r="C362" s="314"/>
      <c r="D362" s="255" t="str">
        <f>IFERROR(IF(IF(LEN($C362)=0," ",INDEX(Settings!$F$7:$F$106,MATCH($C362,Settings!$E$7:$E$106,0),1))=0,"",IF(LEN($C362)=0,"",INDEX(Settings!$F$7:$F$106,MATCH($C362,Settings!$E$7:$E$106,0),1))),"")</f>
        <v/>
      </c>
      <c r="E362" s="287"/>
      <c r="F362" s="288" t="str">
        <f>IFERROR(INDEX(Settings!$J$8:$L$11,MATCH($E362,Settings!$J$8:$J$11,1),3),"")</f>
        <v/>
      </c>
      <c r="G362" s="224"/>
      <c r="H362" s="224"/>
      <c r="I362" s="224"/>
      <c r="J362" s="289"/>
    </row>
    <row r="363" spans="2:10" hidden="1" outlineLevel="1" x14ac:dyDescent="0.25">
      <c r="B363" s="286"/>
      <c r="C363" s="314"/>
      <c r="D363" s="255" t="str">
        <f>IFERROR(IF(IF(LEN($C363)=0," ",INDEX(Settings!$F$7:$F$106,MATCH($C363,Settings!$E$7:$E$106,0),1))=0,"",IF(LEN($C363)=0,"",INDEX(Settings!$F$7:$F$106,MATCH($C363,Settings!$E$7:$E$106,0),1))),"")</f>
        <v/>
      </c>
      <c r="E363" s="287"/>
      <c r="F363" s="288" t="str">
        <f>IFERROR(INDEX(Settings!$J$8:$L$11,MATCH($E363,Settings!$J$8:$J$11,1),3),"")</f>
        <v/>
      </c>
      <c r="G363" s="224"/>
      <c r="H363" s="224"/>
      <c r="I363" s="224"/>
      <c r="J363" s="289"/>
    </row>
    <row r="364" spans="2:10" hidden="1" outlineLevel="1" x14ac:dyDescent="0.25">
      <c r="B364" s="286"/>
      <c r="C364" s="314"/>
      <c r="D364" s="255" t="str">
        <f>IFERROR(IF(IF(LEN($C364)=0," ",INDEX(Settings!$F$7:$F$106,MATCH($C364,Settings!$E$7:$E$106,0),1))=0,"",IF(LEN($C364)=0,"",INDEX(Settings!$F$7:$F$106,MATCH($C364,Settings!$E$7:$E$106,0),1))),"")</f>
        <v/>
      </c>
      <c r="E364" s="287"/>
      <c r="F364" s="288" t="str">
        <f>IFERROR(INDEX(Settings!$J$8:$L$11,MATCH($E364,Settings!$J$8:$J$11,1),3),"")</f>
        <v/>
      </c>
      <c r="G364" s="224"/>
      <c r="H364" s="224"/>
      <c r="I364" s="224"/>
      <c r="J364" s="289"/>
    </row>
    <row r="365" spans="2:10" hidden="1" outlineLevel="1" x14ac:dyDescent="0.25">
      <c r="B365" s="286"/>
      <c r="C365" s="314"/>
      <c r="D365" s="255" t="str">
        <f>IFERROR(IF(IF(LEN($C365)=0," ",INDEX(Settings!$F$7:$F$106,MATCH($C365,Settings!$E$7:$E$106,0),1))=0,"",IF(LEN($C365)=0,"",INDEX(Settings!$F$7:$F$106,MATCH($C365,Settings!$E$7:$E$106,0),1))),"")</f>
        <v/>
      </c>
      <c r="E365" s="287"/>
      <c r="F365" s="288" t="str">
        <f>IFERROR(INDEX(Settings!$J$8:$L$11,MATCH($E365,Settings!$J$8:$J$11,1),3),"")</f>
        <v/>
      </c>
      <c r="G365" s="224"/>
      <c r="H365" s="224"/>
      <c r="I365" s="224"/>
      <c r="J365" s="289"/>
    </row>
    <row r="366" spans="2:10" hidden="1" outlineLevel="1" x14ac:dyDescent="0.25">
      <c r="B366" s="286"/>
      <c r="C366" s="314"/>
      <c r="D366" s="255" t="str">
        <f>IFERROR(IF(IF(LEN($C366)=0," ",INDEX(Settings!$F$7:$F$106,MATCH($C366,Settings!$E$7:$E$106,0),1))=0,"",IF(LEN($C366)=0,"",INDEX(Settings!$F$7:$F$106,MATCH($C366,Settings!$E$7:$E$106,0),1))),"")</f>
        <v/>
      </c>
      <c r="E366" s="287"/>
      <c r="F366" s="288" t="str">
        <f>IFERROR(INDEX(Settings!$J$8:$L$11,MATCH($E366,Settings!$J$8:$J$11,1),3),"")</f>
        <v/>
      </c>
      <c r="G366" s="224"/>
      <c r="H366" s="224"/>
      <c r="I366" s="224"/>
      <c r="J366" s="289"/>
    </row>
    <row r="367" spans="2:10" hidden="1" outlineLevel="1" x14ac:dyDescent="0.25">
      <c r="B367" s="286"/>
      <c r="C367" s="314"/>
      <c r="D367" s="255" t="str">
        <f>IFERROR(IF(IF(LEN($C367)=0," ",INDEX(Settings!$F$7:$F$106,MATCH($C367,Settings!$E$7:$E$106,0),1))=0,"",IF(LEN($C367)=0,"",INDEX(Settings!$F$7:$F$106,MATCH($C367,Settings!$E$7:$E$106,0),1))),"")</f>
        <v/>
      </c>
      <c r="E367" s="287"/>
      <c r="F367" s="288" t="str">
        <f>IFERROR(INDEX(Settings!$J$8:$L$11,MATCH($E367,Settings!$J$8:$J$11,1),3),"")</f>
        <v/>
      </c>
      <c r="G367" s="224"/>
      <c r="H367" s="224"/>
      <c r="I367" s="224"/>
      <c r="J367" s="289"/>
    </row>
    <row r="368" spans="2:10" hidden="1" outlineLevel="1" x14ac:dyDescent="0.25">
      <c r="B368" s="286"/>
      <c r="C368" s="314"/>
      <c r="D368" s="255" t="str">
        <f>IFERROR(IF(IF(LEN($C368)=0," ",INDEX(Settings!$F$7:$F$106,MATCH($C368,Settings!$E$7:$E$106,0),1))=0,"",IF(LEN($C368)=0,"",INDEX(Settings!$F$7:$F$106,MATCH($C368,Settings!$E$7:$E$106,0),1))),"")</f>
        <v/>
      </c>
      <c r="E368" s="287"/>
      <c r="F368" s="288" t="str">
        <f>IFERROR(INDEX(Settings!$J$8:$L$11,MATCH($E368,Settings!$J$8:$J$11,1),3),"")</f>
        <v/>
      </c>
      <c r="G368" s="224"/>
      <c r="H368" s="224"/>
      <c r="I368" s="224"/>
      <c r="J368" s="289"/>
    </row>
    <row r="369" spans="2:10" hidden="1" outlineLevel="1" x14ac:dyDescent="0.25">
      <c r="B369" s="286"/>
      <c r="C369" s="314"/>
      <c r="D369" s="255" t="str">
        <f>IFERROR(IF(IF(LEN($C369)=0," ",INDEX(Settings!$F$7:$F$106,MATCH($C369,Settings!$E$7:$E$106,0),1))=0,"",IF(LEN($C369)=0,"",INDEX(Settings!$F$7:$F$106,MATCH($C369,Settings!$E$7:$E$106,0),1))),"")</f>
        <v/>
      </c>
      <c r="E369" s="287"/>
      <c r="F369" s="288" t="str">
        <f>IFERROR(INDEX(Settings!$J$8:$L$11,MATCH($E369,Settings!$J$8:$J$11,1),3),"")</f>
        <v/>
      </c>
      <c r="G369" s="224"/>
      <c r="H369" s="224"/>
      <c r="I369" s="224"/>
      <c r="J369" s="289"/>
    </row>
    <row r="370" spans="2:10" hidden="1" outlineLevel="1" x14ac:dyDescent="0.25">
      <c r="B370" s="286"/>
      <c r="C370" s="314"/>
      <c r="D370" s="255" t="str">
        <f>IFERROR(IF(IF(LEN($C370)=0," ",INDEX(Settings!$F$7:$F$106,MATCH($C370,Settings!$E$7:$E$106,0),1))=0,"",IF(LEN($C370)=0,"",INDEX(Settings!$F$7:$F$106,MATCH($C370,Settings!$E$7:$E$106,0),1))),"")</f>
        <v/>
      </c>
      <c r="E370" s="287"/>
      <c r="F370" s="288" t="str">
        <f>IFERROR(INDEX(Settings!$J$8:$L$11,MATCH($E370,Settings!$J$8:$J$11,1),3),"")</f>
        <v/>
      </c>
      <c r="G370" s="224"/>
      <c r="H370" s="224"/>
      <c r="I370" s="224"/>
      <c r="J370" s="289"/>
    </row>
    <row r="371" spans="2:10" hidden="1" outlineLevel="1" x14ac:dyDescent="0.25">
      <c r="B371" s="286"/>
      <c r="C371" s="314"/>
      <c r="D371" s="255" t="str">
        <f>IFERROR(IF(IF(LEN($C371)=0," ",INDEX(Settings!$F$7:$F$106,MATCH($C371,Settings!$E$7:$E$106,0),1))=0,"",IF(LEN($C371)=0,"",INDEX(Settings!$F$7:$F$106,MATCH($C371,Settings!$E$7:$E$106,0),1))),"")</f>
        <v/>
      </c>
      <c r="E371" s="287"/>
      <c r="F371" s="288" t="str">
        <f>IFERROR(INDEX(Settings!$J$8:$L$11,MATCH($E371,Settings!$J$8:$J$11,1),3),"")</f>
        <v/>
      </c>
      <c r="G371" s="224"/>
      <c r="H371" s="224"/>
      <c r="I371" s="224"/>
      <c r="J371" s="289"/>
    </row>
    <row r="372" spans="2:10" hidden="1" outlineLevel="1" x14ac:dyDescent="0.25">
      <c r="B372" s="286"/>
      <c r="C372" s="314"/>
      <c r="D372" s="255" t="str">
        <f>IFERROR(IF(IF(LEN($C372)=0," ",INDEX(Settings!$F$7:$F$106,MATCH($C372,Settings!$E$7:$E$106,0),1))=0,"",IF(LEN($C372)=0,"",INDEX(Settings!$F$7:$F$106,MATCH($C372,Settings!$E$7:$E$106,0),1))),"")</f>
        <v/>
      </c>
      <c r="E372" s="287"/>
      <c r="F372" s="288" t="str">
        <f>IFERROR(INDEX(Settings!$J$8:$L$11,MATCH($E372,Settings!$J$8:$J$11,1),3),"")</f>
        <v/>
      </c>
      <c r="G372" s="224"/>
      <c r="H372" s="224"/>
      <c r="I372" s="224"/>
      <c r="J372" s="289"/>
    </row>
    <row r="373" spans="2:10" hidden="1" outlineLevel="1" x14ac:dyDescent="0.25">
      <c r="B373" s="286"/>
      <c r="C373" s="314"/>
      <c r="D373" s="255" t="str">
        <f>IFERROR(IF(IF(LEN($C373)=0," ",INDEX(Settings!$F$7:$F$106,MATCH($C373,Settings!$E$7:$E$106,0),1))=0,"",IF(LEN($C373)=0,"",INDEX(Settings!$F$7:$F$106,MATCH($C373,Settings!$E$7:$E$106,0),1))),"")</f>
        <v/>
      </c>
      <c r="E373" s="287"/>
      <c r="F373" s="288" t="str">
        <f>IFERROR(INDEX(Settings!$J$8:$L$11,MATCH($E373,Settings!$J$8:$J$11,1),3),"")</f>
        <v/>
      </c>
      <c r="G373" s="224"/>
      <c r="H373" s="224"/>
      <c r="I373" s="224"/>
      <c r="J373" s="289"/>
    </row>
    <row r="374" spans="2:10" hidden="1" outlineLevel="1" x14ac:dyDescent="0.25">
      <c r="B374" s="286"/>
      <c r="C374" s="314"/>
      <c r="D374" s="255" t="str">
        <f>IFERROR(IF(IF(LEN($C374)=0," ",INDEX(Settings!$F$7:$F$106,MATCH($C374,Settings!$E$7:$E$106,0),1))=0,"",IF(LEN($C374)=0,"",INDEX(Settings!$F$7:$F$106,MATCH($C374,Settings!$E$7:$E$106,0),1))),"")</f>
        <v/>
      </c>
      <c r="E374" s="287"/>
      <c r="F374" s="288" t="str">
        <f>IFERROR(INDEX(Settings!$J$8:$L$11,MATCH($E374,Settings!$J$8:$J$11,1),3),"")</f>
        <v/>
      </c>
      <c r="G374" s="224"/>
      <c r="H374" s="224"/>
      <c r="I374" s="224"/>
      <c r="J374" s="289"/>
    </row>
    <row r="375" spans="2:10" hidden="1" outlineLevel="1" x14ac:dyDescent="0.25">
      <c r="B375" s="286"/>
      <c r="C375" s="314"/>
      <c r="D375" s="255" t="str">
        <f>IFERROR(IF(IF(LEN($C375)=0," ",INDEX(Settings!$F$7:$F$106,MATCH($C375,Settings!$E$7:$E$106,0),1))=0,"",IF(LEN($C375)=0,"",INDEX(Settings!$F$7:$F$106,MATCH($C375,Settings!$E$7:$E$106,0),1))),"")</f>
        <v/>
      </c>
      <c r="E375" s="287"/>
      <c r="F375" s="288" t="str">
        <f>IFERROR(INDEX(Settings!$J$8:$L$11,MATCH($E375,Settings!$J$8:$J$11,1),3),"")</f>
        <v/>
      </c>
      <c r="G375" s="224"/>
      <c r="H375" s="224"/>
      <c r="I375" s="224"/>
      <c r="J375" s="289"/>
    </row>
    <row r="376" spans="2:10" hidden="1" outlineLevel="1" x14ac:dyDescent="0.25">
      <c r="B376" s="286"/>
      <c r="C376" s="314"/>
      <c r="D376" s="255" t="str">
        <f>IFERROR(IF(IF(LEN($C376)=0," ",INDEX(Settings!$F$7:$F$106,MATCH($C376,Settings!$E$7:$E$106,0),1))=0,"",IF(LEN($C376)=0,"",INDEX(Settings!$F$7:$F$106,MATCH($C376,Settings!$E$7:$E$106,0),1))),"")</f>
        <v/>
      </c>
      <c r="E376" s="287"/>
      <c r="F376" s="288" t="str">
        <f>IFERROR(INDEX(Settings!$J$8:$L$11,MATCH($E376,Settings!$J$8:$J$11,1),3),"")</f>
        <v/>
      </c>
      <c r="G376" s="224"/>
      <c r="H376" s="224"/>
      <c r="I376" s="224"/>
      <c r="J376" s="289"/>
    </row>
    <row r="377" spans="2:10" hidden="1" outlineLevel="1" x14ac:dyDescent="0.25">
      <c r="B377" s="286"/>
      <c r="C377" s="314"/>
      <c r="D377" s="255" t="str">
        <f>IFERROR(IF(IF(LEN($C377)=0," ",INDEX(Settings!$F$7:$F$106,MATCH($C377,Settings!$E$7:$E$106,0),1))=0,"",IF(LEN($C377)=0,"",INDEX(Settings!$F$7:$F$106,MATCH($C377,Settings!$E$7:$E$106,0),1))),"")</f>
        <v/>
      </c>
      <c r="E377" s="287"/>
      <c r="F377" s="288" t="str">
        <f>IFERROR(INDEX(Settings!$J$8:$L$11,MATCH($E377,Settings!$J$8:$J$11,1),3),"")</f>
        <v/>
      </c>
      <c r="G377" s="224"/>
      <c r="H377" s="224"/>
      <c r="I377" s="224"/>
      <c r="J377" s="289"/>
    </row>
    <row r="378" spans="2:10" hidden="1" outlineLevel="1" x14ac:dyDescent="0.25">
      <c r="B378" s="286"/>
      <c r="C378" s="314"/>
      <c r="D378" s="255" t="str">
        <f>IFERROR(IF(IF(LEN($C378)=0," ",INDEX(Settings!$F$7:$F$106,MATCH($C378,Settings!$E$7:$E$106,0),1))=0,"",IF(LEN($C378)=0,"",INDEX(Settings!$F$7:$F$106,MATCH($C378,Settings!$E$7:$E$106,0),1))),"")</f>
        <v/>
      </c>
      <c r="E378" s="287"/>
      <c r="F378" s="288" t="str">
        <f>IFERROR(INDEX(Settings!$J$8:$L$11,MATCH($E378,Settings!$J$8:$J$11,1),3),"")</f>
        <v/>
      </c>
      <c r="G378" s="224"/>
      <c r="H378" s="224"/>
      <c r="I378" s="224"/>
      <c r="J378" s="289"/>
    </row>
    <row r="379" spans="2:10" hidden="1" outlineLevel="1" x14ac:dyDescent="0.25">
      <c r="B379" s="286"/>
      <c r="C379" s="314"/>
      <c r="D379" s="255" t="str">
        <f>IFERROR(IF(IF(LEN($C379)=0," ",INDEX(Settings!$F$7:$F$106,MATCH($C379,Settings!$E$7:$E$106,0),1))=0,"",IF(LEN($C379)=0,"",INDEX(Settings!$F$7:$F$106,MATCH($C379,Settings!$E$7:$E$106,0),1))),"")</f>
        <v/>
      </c>
      <c r="E379" s="287"/>
      <c r="F379" s="288" t="str">
        <f>IFERROR(INDEX(Settings!$J$8:$L$11,MATCH($E379,Settings!$J$8:$J$11,1),3),"")</f>
        <v/>
      </c>
      <c r="G379" s="224"/>
      <c r="H379" s="224"/>
      <c r="I379" s="224"/>
      <c r="J379" s="289"/>
    </row>
    <row r="380" spans="2:10" hidden="1" outlineLevel="1" x14ac:dyDescent="0.25">
      <c r="B380" s="286"/>
      <c r="C380" s="314"/>
      <c r="D380" s="255" t="str">
        <f>IFERROR(IF(IF(LEN($C380)=0," ",INDEX(Settings!$F$7:$F$106,MATCH($C380,Settings!$E$7:$E$106,0),1))=0,"",IF(LEN($C380)=0,"",INDEX(Settings!$F$7:$F$106,MATCH($C380,Settings!$E$7:$E$106,0),1))),"")</f>
        <v/>
      </c>
      <c r="E380" s="287"/>
      <c r="F380" s="288" t="str">
        <f>IFERROR(INDEX(Settings!$J$8:$L$11,MATCH($E380,Settings!$J$8:$J$11,1),3),"")</f>
        <v/>
      </c>
      <c r="G380" s="224"/>
      <c r="H380" s="224"/>
      <c r="I380" s="224"/>
      <c r="J380" s="289"/>
    </row>
    <row r="381" spans="2:10" hidden="1" outlineLevel="1" x14ac:dyDescent="0.25">
      <c r="B381" s="286"/>
      <c r="C381" s="314"/>
      <c r="D381" s="255" t="str">
        <f>IFERROR(IF(IF(LEN($C381)=0," ",INDEX(Settings!$F$7:$F$106,MATCH($C381,Settings!$E$7:$E$106,0),1))=0,"",IF(LEN($C381)=0,"",INDEX(Settings!$F$7:$F$106,MATCH($C381,Settings!$E$7:$E$106,0),1))),"")</f>
        <v/>
      </c>
      <c r="E381" s="287"/>
      <c r="F381" s="288" t="str">
        <f>IFERROR(INDEX(Settings!$J$8:$L$11,MATCH($E381,Settings!$J$8:$J$11,1),3),"")</f>
        <v/>
      </c>
      <c r="G381" s="224"/>
      <c r="H381" s="224"/>
      <c r="I381" s="224"/>
      <c r="J381" s="289"/>
    </row>
    <row r="382" spans="2:10" hidden="1" outlineLevel="1" x14ac:dyDescent="0.25">
      <c r="B382" s="286"/>
      <c r="C382" s="314"/>
      <c r="D382" s="255" t="str">
        <f>IFERROR(IF(IF(LEN($C382)=0," ",INDEX(Settings!$F$7:$F$106,MATCH($C382,Settings!$E$7:$E$106,0),1))=0,"",IF(LEN($C382)=0,"",INDEX(Settings!$F$7:$F$106,MATCH($C382,Settings!$E$7:$E$106,0),1))),"")</f>
        <v/>
      </c>
      <c r="E382" s="287"/>
      <c r="F382" s="288" t="str">
        <f>IFERROR(INDEX(Settings!$J$8:$L$11,MATCH($E382,Settings!$J$8:$J$11,1),3),"")</f>
        <v/>
      </c>
      <c r="G382" s="224"/>
      <c r="H382" s="224"/>
      <c r="I382" s="224"/>
      <c r="J382" s="289"/>
    </row>
    <row r="383" spans="2:10" hidden="1" outlineLevel="1" x14ac:dyDescent="0.25">
      <c r="B383" s="286"/>
      <c r="C383" s="314"/>
      <c r="D383" s="255" t="str">
        <f>IFERROR(IF(IF(LEN($C383)=0," ",INDEX(Settings!$F$7:$F$106,MATCH($C383,Settings!$E$7:$E$106,0),1))=0,"",IF(LEN($C383)=0,"",INDEX(Settings!$F$7:$F$106,MATCH($C383,Settings!$E$7:$E$106,0),1))),"")</f>
        <v/>
      </c>
      <c r="E383" s="287"/>
      <c r="F383" s="288" t="str">
        <f>IFERROR(INDEX(Settings!$J$8:$L$11,MATCH($E383,Settings!$J$8:$J$11,1),3),"")</f>
        <v/>
      </c>
      <c r="G383" s="224"/>
      <c r="H383" s="224"/>
      <c r="I383" s="224"/>
      <c r="J383" s="289"/>
    </row>
    <row r="384" spans="2:10" hidden="1" outlineLevel="1" x14ac:dyDescent="0.25">
      <c r="B384" s="286"/>
      <c r="C384" s="314"/>
      <c r="D384" s="255" t="str">
        <f>IFERROR(IF(IF(LEN($C384)=0," ",INDEX(Settings!$F$7:$F$106,MATCH($C384,Settings!$E$7:$E$106,0),1))=0,"",IF(LEN($C384)=0,"",INDEX(Settings!$F$7:$F$106,MATCH($C384,Settings!$E$7:$E$106,0),1))),"")</f>
        <v/>
      </c>
      <c r="E384" s="287"/>
      <c r="F384" s="288" t="str">
        <f>IFERROR(INDEX(Settings!$J$8:$L$11,MATCH($E384,Settings!$J$8:$J$11,1),3),"")</f>
        <v/>
      </c>
      <c r="G384" s="224"/>
      <c r="H384" s="224"/>
      <c r="I384" s="224"/>
      <c r="J384" s="289"/>
    </row>
    <row r="385" spans="2:10" hidden="1" outlineLevel="1" x14ac:dyDescent="0.25">
      <c r="B385" s="286"/>
      <c r="C385" s="314"/>
      <c r="D385" s="255" t="str">
        <f>IFERROR(IF(IF(LEN($C385)=0," ",INDEX(Settings!$F$7:$F$106,MATCH($C385,Settings!$E$7:$E$106,0),1))=0,"",IF(LEN($C385)=0,"",INDEX(Settings!$F$7:$F$106,MATCH($C385,Settings!$E$7:$E$106,0),1))),"")</f>
        <v/>
      </c>
      <c r="E385" s="287"/>
      <c r="F385" s="288" t="str">
        <f>IFERROR(INDEX(Settings!$J$8:$L$11,MATCH($E385,Settings!$J$8:$J$11,1),3),"")</f>
        <v/>
      </c>
      <c r="G385" s="224"/>
      <c r="H385" s="224"/>
      <c r="I385" s="224"/>
      <c r="J385" s="289"/>
    </row>
    <row r="386" spans="2:10" hidden="1" outlineLevel="1" x14ac:dyDescent="0.25">
      <c r="B386" s="286"/>
      <c r="C386" s="314"/>
      <c r="D386" s="255" t="str">
        <f>IFERROR(IF(IF(LEN($C386)=0," ",INDEX(Settings!$F$7:$F$106,MATCH($C386,Settings!$E$7:$E$106,0),1))=0,"",IF(LEN($C386)=0,"",INDEX(Settings!$F$7:$F$106,MATCH($C386,Settings!$E$7:$E$106,0),1))),"")</f>
        <v/>
      </c>
      <c r="E386" s="287"/>
      <c r="F386" s="288" t="str">
        <f>IFERROR(INDEX(Settings!$J$8:$L$11,MATCH($E386,Settings!$J$8:$J$11,1),3),"")</f>
        <v/>
      </c>
      <c r="G386" s="224"/>
      <c r="H386" s="224"/>
      <c r="I386" s="224"/>
      <c r="J386" s="289"/>
    </row>
    <row r="387" spans="2:10" hidden="1" outlineLevel="1" x14ac:dyDescent="0.25">
      <c r="B387" s="286"/>
      <c r="C387" s="314"/>
      <c r="D387" s="255" t="str">
        <f>IFERROR(IF(IF(LEN($C387)=0," ",INDEX(Settings!$F$7:$F$106,MATCH($C387,Settings!$E$7:$E$106,0),1))=0,"",IF(LEN($C387)=0,"",INDEX(Settings!$F$7:$F$106,MATCH($C387,Settings!$E$7:$E$106,0),1))),"")</f>
        <v/>
      </c>
      <c r="E387" s="287"/>
      <c r="F387" s="288" t="str">
        <f>IFERROR(INDEX(Settings!$J$8:$L$11,MATCH($E387,Settings!$J$8:$J$11,1),3),"")</f>
        <v/>
      </c>
      <c r="G387" s="224"/>
      <c r="H387" s="224"/>
      <c r="I387" s="224"/>
      <c r="J387" s="289"/>
    </row>
    <row r="388" spans="2:10" hidden="1" outlineLevel="1" x14ac:dyDescent="0.25">
      <c r="B388" s="286"/>
      <c r="C388" s="314"/>
      <c r="D388" s="255" t="str">
        <f>IFERROR(IF(IF(LEN($C388)=0," ",INDEX(Settings!$F$7:$F$106,MATCH($C388,Settings!$E$7:$E$106,0),1))=0,"",IF(LEN($C388)=0,"",INDEX(Settings!$F$7:$F$106,MATCH($C388,Settings!$E$7:$E$106,0),1))),"")</f>
        <v/>
      </c>
      <c r="E388" s="287"/>
      <c r="F388" s="288" t="str">
        <f>IFERROR(INDEX(Settings!$J$8:$L$11,MATCH($E388,Settings!$J$8:$J$11,1),3),"")</f>
        <v/>
      </c>
      <c r="G388" s="224"/>
      <c r="H388" s="224"/>
      <c r="I388" s="224"/>
      <c r="J388" s="289"/>
    </row>
    <row r="389" spans="2:10" hidden="1" outlineLevel="1" x14ac:dyDescent="0.25">
      <c r="B389" s="286"/>
      <c r="C389" s="314"/>
      <c r="D389" s="255" t="str">
        <f>IFERROR(IF(IF(LEN($C389)=0," ",INDEX(Settings!$F$7:$F$106,MATCH($C389,Settings!$E$7:$E$106,0),1))=0,"",IF(LEN($C389)=0,"",INDEX(Settings!$F$7:$F$106,MATCH($C389,Settings!$E$7:$E$106,0),1))),"")</f>
        <v/>
      </c>
      <c r="E389" s="287"/>
      <c r="F389" s="288" t="str">
        <f>IFERROR(INDEX(Settings!$J$8:$L$11,MATCH($E389,Settings!$J$8:$J$11,1),3),"")</f>
        <v/>
      </c>
      <c r="G389" s="224"/>
      <c r="H389" s="224"/>
      <c r="I389" s="224"/>
      <c r="J389" s="289"/>
    </row>
    <row r="390" spans="2:10" hidden="1" outlineLevel="1" x14ac:dyDescent="0.25">
      <c r="B390" s="286"/>
      <c r="C390" s="314"/>
      <c r="D390" s="255" t="str">
        <f>IFERROR(IF(IF(LEN($C390)=0," ",INDEX(Settings!$F$7:$F$106,MATCH($C390,Settings!$E$7:$E$106,0),1))=0,"",IF(LEN($C390)=0,"",INDEX(Settings!$F$7:$F$106,MATCH($C390,Settings!$E$7:$E$106,0),1))),"")</f>
        <v/>
      </c>
      <c r="E390" s="287"/>
      <c r="F390" s="288" t="str">
        <f>IFERROR(INDEX(Settings!$J$8:$L$11,MATCH($E390,Settings!$J$8:$J$11,1),3),"")</f>
        <v/>
      </c>
      <c r="G390" s="224"/>
      <c r="H390" s="224"/>
      <c r="I390" s="224"/>
      <c r="J390" s="289"/>
    </row>
    <row r="391" spans="2:10" hidden="1" outlineLevel="1" x14ac:dyDescent="0.25">
      <c r="B391" s="286"/>
      <c r="C391" s="314"/>
      <c r="D391" s="255" t="str">
        <f>IFERROR(IF(IF(LEN($C391)=0," ",INDEX(Settings!$F$7:$F$106,MATCH($C391,Settings!$E$7:$E$106,0),1))=0,"",IF(LEN($C391)=0,"",INDEX(Settings!$F$7:$F$106,MATCH($C391,Settings!$E$7:$E$106,0),1))),"")</f>
        <v/>
      </c>
      <c r="E391" s="287"/>
      <c r="F391" s="288" t="str">
        <f>IFERROR(INDEX(Settings!$J$8:$L$11,MATCH($E391,Settings!$J$8:$J$11,1),3),"")</f>
        <v/>
      </c>
      <c r="G391" s="224"/>
      <c r="H391" s="224"/>
      <c r="I391" s="224"/>
      <c r="J391" s="289"/>
    </row>
    <row r="392" spans="2:10" hidden="1" outlineLevel="1" x14ac:dyDescent="0.25">
      <c r="B392" s="286"/>
      <c r="C392" s="314"/>
      <c r="D392" s="255" t="str">
        <f>IFERROR(IF(IF(LEN($C392)=0," ",INDEX(Settings!$F$7:$F$106,MATCH($C392,Settings!$E$7:$E$106,0),1))=0,"",IF(LEN($C392)=0,"",INDEX(Settings!$F$7:$F$106,MATCH($C392,Settings!$E$7:$E$106,0),1))),"")</f>
        <v/>
      </c>
      <c r="E392" s="287"/>
      <c r="F392" s="288" t="str">
        <f>IFERROR(INDEX(Settings!$J$8:$L$11,MATCH($E392,Settings!$J$8:$J$11,1),3),"")</f>
        <v/>
      </c>
      <c r="G392" s="224"/>
      <c r="H392" s="224"/>
      <c r="I392" s="224"/>
      <c r="J392" s="289"/>
    </row>
    <row r="393" spans="2:10" hidden="1" outlineLevel="1" x14ac:dyDescent="0.25">
      <c r="B393" s="286"/>
      <c r="C393" s="314"/>
      <c r="D393" s="255" t="str">
        <f>IFERROR(IF(IF(LEN($C393)=0," ",INDEX(Settings!$F$7:$F$106,MATCH($C393,Settings!$E$7:$E$106,0),1))=0,"",IF(LEN($C393)=0,"",INDEX(Settings!$F$7:$F$106,MATCH($C393,Settings!$E$7:$E$106,0),1))),"")</f>
        <v/>
      </c>
      <c r="E393" s="287"/>
      <c r="F393" s="288" t="str">
        <f>IFERROR(INDEX(Settings!$J$8:$L$11,MATCH($E393,Settings!$J$8:$J$11,1),3),"")</f>
        <v/>
      </c>
      <c r="G393" s="224"/>
      <c r="H393" s="224"/>
      <c r="I393" s="224"/>
      <c r="J393" s="289"/>
    </row>
    <row r="394" spans="2:10" hidden="1" outlineLevel="1" x14ac:dyDescent="0.25">
      <c r="B394" s="286"/>
      <c r="C394" s="314"/>
      <c r="D394" s="255" t="str">
        <f>IFERROR(IF(IF(LEN($C394)=0," ",INDEX(Settings!$F$7:$F$106,MATCH($C394,Settings!$E$7:$E$106,0),1))=0,"",IF(LEN($C394)=0,"",INDEX(Settings!$F$7:$F$106,MATCH($C394,Settings!$E$7:$E$106,0),1))),"")</f>
        <v/>
      </c>
      <c r="E394" s="287"/>
      <c r="F394" s="288" t="str">
        <f>IFERROR(INDEX(Settings!$J$8:$L$11,MATCH($E394,Settings!$J$8:$J$11,1),3),"")</f>
        <v/>
      </c>
      <c r="G394" s="224"/>
      <c r="H394" s="224"/>
      <c r="I394" s="224"/>
      <c r="J394" s="289"/>
    </row>
    <row r="395" spans="2:10" hidden="1" outlineLevel="1" x14ac:dyDescent="0.25">
      <c r="B395" s="286"/>
      <c r="C395" s="314"/>
      <c r="D395" s="255" t="str">
        <f>IFERROR(IF(IF(LEN($C395)=0," ",INDEX(Settings!$F$7:$F$106,MATCH($C395,Settings!$E$7:$E$106,0),1))=0,"",IF(LEN($C395)=0,"",INDEX(Settings!$F$7:$F$106,MATCH($C395,Settings!$E$7:$E$106,0),1))),"")</f>
        <v/>
      </c>
      <c r="E395" s="287"/>
      <c r="F395" s="288" t="str">
        <f>IFERROR(INDEX(Settings!$J$8:$L$11,MATCH($E395,Settings!$J$8:$J$11,1),3),"")</f>
        <v/>
      </c>
      <c r="G395" s="224"/>
      <c r="H395" s="224"/>
      <c r="I395" s="224"/>
      <c r="J395" s="289"/>
    </row>
    <row r="396" spans="2:10" hidden="1" outlineLevel="1" x14ac:dyDescent="0.25">
      <c r="B396" s="286"/>
      <c r="C396" s="314"/>
      <c r="D396" s="255" t="str">
        <f>IFERROR(IF(IF(LEN($C396)=0," ",INDEX(Settings!$F$7:$F$106,MATCH($C396,Settings!$E$7:$E$106,0),1))=0,"",IF(LEN($C396)=0,"",INDEX(Settings!$F$7:$F$106,MATCH($C396,Settings!$E$7:$E$106,0),1))),"")</f>
        <v/>
      </c>
      <c r="E396" s="287"/>
      <c r="F396" s="288" t="str">
        <f>IFERROR(INDEX(Settings!$J$8:$L$11,MATCH($E396,Settings!$J$8:$J$11,1),3),"")</f>
        <v/>
      </c>
      <c r="G396" s="224"/>
      <c r="H396" s="224"/>
      <c r="I396" s="224"/>
      <c r="J396" s="289"/>
    </row>
    <row r="397" spans="2:10" hidden="1" outlineLevel="1" x14ac:dyDescent="0.25">
      <c r="B397" s="286"/>
      <c r="C397" s="314"/>
      <c r="D397" s="255" t="str">
        <f>IFERROR(IF(IF(LEN($C397)=0," ",INDEX(Settings!$F$7:$F$106,MATCH($C397,Settings!$E$7:$E$106,0),1))=0,"",IF(LEN($C397)=0,"",INDEX(Settings!$F$7:$F$106,MATCH($C397,Settings!$E$7:$E$106,0),1))),"")</f>
        <v/>
      </c>
      <c r="E397" s="287"/>
      <c r="F397" s="288" t="str">
        <f>IFERROR(INDEX(Settings!$J$8:$L$11,MATCH($E397,Settings!$J$8:$J$11,1),3),"")</f>
        <v/>
      </c>
      <c r="G397" s="224"/>
      <c r="H397" s="224"/>
      <c r="I397" s="224"/>
      <c r="J397" s="289"/>
    </row>
    <row r="398" spans="2:10" hidden="1" outlineLevel="1" x14ac:dyDescent="0.25">
      <c r="B398" s="286"/>
      <c r="C398" s="314"/>
      <c r="D398" s="255" t="str">
        <f>IFERROR(IF(IF(LEN($C398)=0," ",INDEX(Settings!$F$7:$F$106,MATCH($C398,Settings!$E$7:$E$106,0),1))=0,"",IF(LEN($C398)=0,"",INDEX(Settings!$F$7:$F$106,MATCH($C398,Settings!$E$7:$E$106,0),1))),"")</f>
        <v/>
      </c>
      <c r="E398" s="287"/>
      <c r="F398" s="288" t="str">
        <f>IFERROR(INDEX(Settings!$J$8:$L$11,MATCH($E398,Settings!$J$8:$J$11,1),3),"")</f>
        <v/>
      </c>
      <c r="G398" s="224"/>
      <c r="H398" s="224"/>
      <c r="I398" s="224"/>
      <c r="J398" s="289"/>
    </row>
    <row r="399" spans="2:10" hidden="1" outlineLevel="1" x14ac:dyDescent="0.25">
      <c r="B399" s="286"/>
      <c r="C399" s="314"/>
      <c r="D399" s="255" t="str">
        <f>IFERROR(IF(IF(LEN($C399)=0," ",INDEX(Settings!$F$7:$F$106,MATCH($C399,Settings!$E$7:$E$106,0),1))=0,"",IF(LEN($C399)=0,"",INDEX(Settings!$F$7:$F$106,MATCH($C399,Settings!$E$7:$E$106,0),1))),"")</f>
        <v/>
      </c>
      <c r="E399" s="287"/>
      <c r="F399" s="288" t="str">
        <f>IFERROR(INDEX(Settings!$J$8:$L$11,MATCH($E399,Settings!$J$8:$J$11,1),3),"")</f>
        <v/>
      </c>
      <c r="G399" s="224"/>
      <c r="H399" s="224"/>
      <c r="I399" s="224"/>
      <c r="J399" s="289"/>
    </row>
    <row r="400" spans="2:10" hidden="1" outlineLevel="1" x14ac:dyDescent="0.25">
      <c r="B400" s="286"/>
      <c r="C400" s="314"/>
      <c r="D400" s="255" t="str">
        <f>IFERROR(IF(IF(LEN($C400)=0," ",INDEX(Settings!$F$7:$F$106,MATCH($C400,Settings!$E$7:$E$106,0),1))=0,"",IF(LEN($C400)=0,"",INDEX(Settings!$F$7:$F$106,MATCH($C400,Settings!$E$7:$E$106,0),1))),"")</f>
        <v/>
      </c>
      <c r="E400" s="287"/>
      <c r="F400" s="288" t="str">
        <f>IFERROR(INDEX(Settings!$J$8:$L$11,MATCH($E400,Settings!$J$8:$J$11,1),3),"")</f>
        <v/>
      </c>
      <c r="G400" s="224"/>
      <c r="H400" s="224"/>
      <c r="I400" s="224"/>
      <c r="J400" s="289"/>
    </row>
    <row r="401" spans="2:10" hidden="1" outlineLevel="1" x14ac:dyDescent="0.25">
      <c r="B401" s="286"/>
      <c r="C401" s="314"/>
      <c r="D401" s="255" t="str">
        <f>IFERROR(IF(IF(LEN($C401)=0," ",INDEX(Settings!$F$7:$F$106,MATCH($C401,Settings!$E$7:$E$106,0),1))=0,"",IF(LEN($C401)=0,"",INDEX(Settings!$F$7:$F$106,MATCH($C401,Settings!$E$7:$E$106,0),1))),"")</f>
        <v/>
      </c>
      <c r="E401" s="287"/>
      <c r="F401" s="288" t="str">
        <f>IFERROR(INDEX(Settings!$J$8:$L$11,MATCH($E401,Settings!$J$8:$J$11,1),3),"")</f>
        <v/>
      </c>
      <c r="G401" s="224"/>
      <c r="H401" s="224"/>
      <c r="I401" s="224"/>
      <c r="J401" s="289"/>
    </row>
    <row r="402" spans="2:10" hidden="1" outlineLevel="1" x14ac:dyDescent="0.25">
      <c r="B402" s="286"/>
      <c r="C402" s="314"/>
      <c r="D402" s="255" t="str">
        <f>IFERROR(IF(IF(LEN($C402)=0," ",INDEX(Settings!$F$7:$F$106,MATCH($C402,Settings!$E$7:$E$106,0),1))=0,"",IF(LEN($C402)=0,"",INDEX(Settings!$F$7:$F$106,MATCH($C402,Settings!$E$7:$E$106,0),1))),"")</f>
        <v/>
      </c>
      <c r="E402" s="287"/>
      <c r="F402" s="288" t="str">
        <f>IFERROR(INDEX(Settings!$J$8:$L$11,MATCH($E402,Settings!$J$8:$J$11,1),3),"")</f>
        <v/>
      </c>
      <c r="G402" s="224"/>
      <c r="H402" s="224"/>
      <c r="I402" s="224"/>
      <c r="J402" s="289"/>
    </row>
    <row r="403" spans="2:10" hidden="1" outlineLevel="1" x14ac:dyDescent="0.25">
      <c r="B403" s="286"/>
      <c r="C403" s="314"/>
      <c r="D403" s="255" t="str">
        <f>IFERROR(IF(IF(LEN($C403)=0," ",INDEX(Settings!$F$7:$F$106,MATCH($C403,Settings!$E$7:$E$106,0),1))=0,"",IF(LEN($C403)=0,"",INDEX(Settings!$F$7:$F$106,MATCH($C403,Settings!$E$7:$E$106,0),1))),"")</f>
        <v/>
      </c>
      <c r="E403" s="287"/>
      <c r="F403" s="288" t="str">
        <f>IFERROR(INDEX(Settings!$J$8:$L$11,MATCH($E403,Settings!$J$8:$J$11,1),3),"")</f>
        <v/>
      </c>
      <c r="G403" s="224"/>
      <c r="H403" s="224"/>
      <c r="I403" s="224"/>
      <c r="J403" s="289"/>
    </row>
    <row r="404" spans="2:10" hidden="1" outlineLevel="1" x14ac:dyDescent="0.25">
      <c r="B404" s="286"/>
      <c r="C404" s="314"/>
      <c r="D404" s="255" t="str">
        <f>IFERROR(IF(IF(LEN($C404)=0," ",INDEX(Settings!$F$7:$F$106,MATCH($C404,Settings!$E$7:$E$106,0),1))=0,"",IF(LEN($C404)=0,"",INDEX(Settings!$F$7:$F$106,MATCH($C404,Settings!$E$7:$E$106,0),1))),"")</f>
        <v/>
      </c>
      <c r="E404" s="287"/>
      <c r="F404" s="288" t="str">
        <f>IFERROR(INDEX(Settings!$J$8:$L$11,MATCH($E404,Settings!$J$8:$J$11,1),3),"")</f>
        <v/>
      </c>
      <c r="G404" s="224"/>
      <c r="H404" s="224"/>
      <c r="I404" s="224"/>
      <c r="J404" s="289"/>
    </row>
    <row r="405" spans="2:10" hidden="1" outlineLevel="1" x14ac:dyDescent="0.25">
      <c r="B405" s="286"/>
      <c r="C405" s="314"/>
      <c r="D405" s="255" t="str">
        <f>IFERROR(IF(IF(LEN($C405)=0," ",INDEX(Settings!$F$7:$F$106,MATCH($C405,Settings!$E$7:$E$106,0),1))=0,"",IF(LEN($C405)=0,"",INDEX(Settings!$F$7:$F$106,MATCH($C405,Settings!$E$7:$E$106,0),1))),"")</f>
        <v/>
      </c>
      <c r="E405" s="287"/>
      <c r="F405" s="288" t="str">
        <f>IFERROR(INDEX(Settings!$J$8:$L$11,MATCH($E405,Settings!$J$8:$J$11,1),3),"")</f>
        <v/>
      </c>
      <c r="G405" s="224"/>
      <c r="H405" s="224"/>
      <c r="I405" s="224"/>
      <c r="J405" s="289"/>
    </row>
    <row r="406" spans="2:10" hidden="1" outlineLevel="1" x14ac:dyDescent="0.25">
      <c r="B406" s="286"/>
      <c r="C406" s="314"/>
      <c r="D406" s="255" t="str">
        <f>IFERROR(IF(IF(LEN($C406)=0," ",INDEX(Settings!$F$7:$F$106,MATCH($C406,Settings!$E$7:$E$106,0),1))=0,"",IF(LEN($C406)=0,"",INDEX(Settings!$F$7:$F$106,MATCH($C406,Settings!$E$7:$E$106,0),1))),"")</f>
        <v/>
      </c>
      <c r="E406" s="287"/>
      <c r="F406" s="288" t="str">
        <f>IFERROR(INDEX(Settings!$J$8:$L$11,MATCH($E406,Settings!$J$8:$J$11,1),3),"")</f>
        <v/>
      </c>
      <c r="G406" s="224"/>
      <c r="H406" s="224"/>
      <c r="I406" s="224"/>
      <c r="J406" s="289"/>
    </row>
    <row r="407" spans="2:10" hidden="1" outlineLevel="1" x14ac:dyDescent="0.25">
      <c r="B407" s="286"/>
      <c r="C407" s="314"/>
      <c r="D407" s="255" t="str">
        <f>IFERROR(IF(IF(LEN($C407)=0," ",INDEX(Settings!$F$7:$F$106,MATCH($C407,Settings!$E$7:$E$106,0),1))=0,"",IF(LEN($C407)=0,"",INDEX(Settings!$F$7:$F$106,MATCH($C407,Settings!$E$7:$E$106,0),1))),"")</f>
        <v/>
      </c>
      <c r="E407" s="287"/>
      <c r="F407" s="288" t="str">
        <f>IFERROR(INDEX(Settings!$J$8:$L$11,MATCH($E407,Settings!$J$8:$J$11,1),3),"")</f>
        <v/>
      </c>
      <c r="G407" s="224"/>
      <c r="H407" s="224"/>
      <c r="I407" s="224"/>
      <c r="J407" s="289"/>
    </row>
    <row r="408" spans="2:10" hidden="1" outlineLevel="1" x14ac:dyDescent="0.25">
      <c r="B408" s="286"/>
      <c r="C408" s="314"/>
      <c r="D408" s="255" t="str">
        <f>IFERROR(IF(IF(LEN($C408)=0," ",INDEX(Settings!$F$7:$F$106,MATCH($C408,Settings!$E$7:$E$106,0),1))=0,"",IF(LEN($C408)=0,"",INDEX(Settings!$F$7:$F$106,MATCH($C408,Settings!$E$7:$E$106,0),1))),"")</f>
        <v/>
      </c>
      <c r="E408" s="287"/>
      <c r="F408" s="288" t="str">
        <f>IFERROR(INDEX(Settings!$J$8:$L$11,MATCH($E408,Settings!$J$8:$J$11,1),3),"")</f>
        <v/>
      </c>
      <c r="G408" s="224"/>
      <c r="H408" s="224"/>
      <c r="I408" s="224"/>
      <c r="J408" s="289"/>
    </row>
    <row r="409" spans="2:10" hidden="1" outlineLevel="1" x14ac:dyDescent="0.25">
      <c r="B409" s="286"/>
      <c r="C409" s="314"/>
      <c r="D409" s="255" t="str">
        <f>IFERROR(IF(IF(LEN($C409)=0," ",INDEX(Settings!$F$7:$F$106,MATCH($C409,Settings!$E$7:$E$106,0),1))=0,"",IF(LEN($C409)=0,"",INDEX(Settings!$F$7:$F$106,MATCH($C409,Settings!$E$7:$E$106,0),1))),"")</f>
        <v/>
      </c>
      <c r="E409" s="287"/>
      <c r="F409" s="288" t="str">
        <f>IFERROR(INDEX(Settings!$J$8:$L$11,MATCH($E409,Settings!$J$8:$J$11,1),3),"")</f>
        <v/>
      </c>
      <c r="G409" s="224"/>
      <c r="H409" s="224"/>
      <c r="I409" s="224"/>
      <c r="J409" s="289"/>
    </row>
    <row r="410" spans="2:10" hidden="1" outlineLevel="1" x14ac:dyDescent="0.25">
      <c r="B410" s="286"/>
      <c r="C410" s="314"/>
      <c r="D410" s="255" t="str">
        <f>IFERROR(IF(IF(LEN($C410)=0," ",INDEX(Settings!$F$7:$F$106,MATCH($C410,Settings!$E$7:$E$106,0),1))=0,"",IF(LEN($C410)=0,"",INDEX(Settings!$F$7:$F$106,MATCH($C410,Settings!$E$7:$E$106,0),1))),"")</f>
        <v/>
      </c>
      <c r="E410" s="287"/>
      <c r="F410" s="288" t="str">
        <f>IFERROR(INDEX(Settings!$J$8:$L$11,MATCH($E410,Settings!$J$8:$J$11,1),3),"")</f>
        <v/>
      </c>
      <c r="G410" s="224"/>
      <c r="H410" s="224"/>
      <c r="I410" s="224"/>
      <c r="J410" s="289"/>
    </row>
    <row r="411" spans="2:10" hidden="1" outlineLevel="1" x14ac:dyDescent="0.25">
      <c r="B411" s="286"/>
      <c r="C411" s="314"/>
      <c r="D411" s="255" t="str">
        <f>IFERROR(IF(IF(LEN($C411)=0," ",INDEX(Settings!$F$7:$F$106,MATCH($C411,Settings!$E$7:$E$106,0),1))=0,"",IF(LEN($C411)=0,"",INDEX(Settings!$F$7:$F$106,MATCH($C411,Settings!$E$7:$E$106,0),1))),"")</f>
        <v/>
      </c>
      <c r="E411" s="287"/>
      <c r="F411" s="288" t="str">
        <f>IFERROR(INDEX(Settings!$J$8:$L$11,MATCH($E411,Settings!$J$8:$J$11,1),3),"")</f>
        <v/>
      </c>
      <c r="G411" s="224"/>
      <c r="H411" s="224"/>
      <c r="I411" s="224"/>
      <c r="J411" s="289"/>
    </row>
    <row r="412" spans="2:10" hidden="1" outlineLevel="1" x14ac:dyDescent="0.25">
      <c r="B412" s="286"/>
      <c r="C412" s="314"/>
      <c r="D412" s="255" t="str">
        <f>IFERROR(IF(IF(LEN($C412)=0," ",INDEX(Settings!$F$7:$F$106,MATCH($C412,Settings!$E$7:$E$106,0),1))=0,"",IF(LEN($C412)=0,"",INDEX(Settings!$F$7:$F$106,MATCH($C412,Settings!$E$7:$E$106,0),1))),"")</f>
        <v/>
      </c>
      <c r="E412" s="287"/>
      <c r="F412" s="288" t="str">
        <f>IFERROR(INDEX(Settings!$J$8:$L$11,MATCH($E412,Settings!$J$8:$J$11,1),3),"")</f>
        <v/>
      </c>
      <c r="G412" s="224"/>
      <c r="H412" s="224"/>
      <c r="I412" s="224"/>
      <c r="J412" s="289"/>
    </row>
    <row r="413" spans="2:10" hidden="1" outlineLevel="1" x14ac:dyDescent="0.25">
      <c r="B413" s="286"/>
      <c r="C413" s="314"/>
      <c r="D413" s="255" t="str">
        <f>IFERROR(IF(IF(LEN($C413)=0," ",INDEX(Settings!$F$7:$F$106,MATCH($C413,Settings!$E$7:$E$106,0),1))=0,"",IF(LEN($C413)=0,"",INDEX(Settings!$F$7:$F$106,MATCH($C413,Settings!$E$7:$E$106,0),1))),"")</f>
        <v/>
      </c>
      <c r="E413" s="287"/>
      <c r="F413" s="288" t="str">
        <f>IFERROR(INDEX(Settings!$J$8:$L$11,MATCH($E413,Settings!$J$8:$J$11,1),3),"")</f>
        <v/>
      </c>
      <c r="G413" s="224"/>
      <c r="H413" s="224"/>
      <c r="I413" s="224"/>
      <c r="J413" s="289"/>
    </row>
    <row r="414" spans="2:10" hidden="1" outlineLevel="1" x14ac:dyDescent="0.25">
      <c r="B414" s="286"/>
      <c r="C414" s="314"/>
      <c r="D414" s="255" t="str">
        <f>IFERROR(IF(IF(LEN($C414)=0," ",INDEX(Settings!$F$7:$F$106,MATCH($C414,Settings!$E$7:$E$106,0),1))=0,"",IF(LEN($C414)=0,"",INDEX(Settings!$F$7:$F$106,MATCH($C414,Settings!$E$7:$E$106,0),1))),"")</f>
        <v/>
      </c>
      <c r="E414" s="287"/>
      <c r="F414" s="288" t="str">
        <f>IFERROR(INDEX(Settings!$J$8:$L$11,MATCH($E414,Settings!$J$8:$J$11,1),3),"")</f>
        <v/>
      </c>
      <c r="G414" s="224"/>
      <c r="H414" s="224"/>
      <c r="I414" s="224"/>
      <c r="J414" s="289"/>
    </row>
    <row r="415" spans="2:10" hidden="1" outlineLevel="1" x14ac:dyDescent="0.25">
      <c r="B415" s="286"/>
      <c r="C415" s="314"/>
      <c r="D415" s="255" t="str">
        <f>IFERROR(IF(IF(LEN($C415)=0," ",INDEX(Settings!$F$7:$F$106,MATCH($C415,Settings!$E$7:$E$106,0),1))=0,"",IF(LEN($C415)=0,"",INDEX(Settings!$F$7:$F$106,MATCH($C415,Settings!$E$7:$E$106,0),1))),"")</f>
        <v/>
      </c>
      <c r="E415" s="287"/>
      <c r="F415" s="288" t="str">
        <f>IFERROR(INDEX(Settings!$J$8:$L$11,MATCH($E415,Settings!$J$8:$J$11,1),3),"")</f>
        <v/>
      </c>
      <c r="G415" s="224"/>
      <c r="H415" s="224"/>
      <c r="I415" s="224"/>
      <c r="J415" s="289"/>
    </row>
    <row r="416" spans="2:10" hidden="1" outlineLevel="1" x14ac:dyDescent="0.25">
      <c r="B416" s="286"/>
      <c r="C416" s="314"/>
      <c r="D416" s="255" t="str">
        <f>IFERROR(IF(IF(LEN($C416)=0," ",INDEX(Settings!$F$7:$F$106,MATCH($C416,Settings!$E$7:$E$106,0),1))=0,"",IF(LEN($C416)=0,"",INDEX(Settings!$F$7:$F$106,MATCH($C416,Settings!$E$7:$E$106,0),1))),"")</f>
        <v/>
      </c>
      <c r="E416" s="287"/>
      <c r="F416" s="288" t="str">
        <f>IFERROR(INDEX(Settings!$J$8:$L$11,MATCH($E416,Settings!$J$8:$J$11,1),3),"")</f>
        <v/>
      </c>
      <c r="G416" s="224"/>
      <c r="H416" s="224"/>
      <c r="I416" s="224"/>
      <c r="J416" s="289"/>
    </row>
    <row r="417" spans="2:10" hidden="1" outlineLevel="1" x14ac:dyDescent="0.25">
      <c r="B417" s="286"/>
      <c r="C417" s="314"/>
      <c r="D417" s="255" t="str">
        <f>IFERROR(IF(IF(LEN($C417)=0," ",INDEX(Settings!$F$7:$F$106,MATCH($C417,Settings!$E$7:$E$106,0),1))=0,"",IF(LEN($C417)=0,"",INDEX(Settings!$F$7:$F$106,MATCH($C417,Settings!$E$7:$E$106,0),1))),"")</f>
        <v/>
      </c>
      <c r="E417" s="287"/>
      <c r="F417" s="288" t="str">
        <f>IFERROR(INDEX(Settings!$J$8:$L$11,MATCH($E417,Settings!$J$8:$J$11,1),3),"")</f>
        <v/>
      </c>
      <c r="G417" s="224"/>
      <c r="H417" s="224"/>
      <c r="I417" s="224"/>
      <c r="J417" s="289"/>
    </row>
    <row r="418" spans="2:10" hidden="1" outlineLevel="1" x14ac:dyDescent="0.25">
      <c r="B418" s="286"/>
      <c r="C418" s="314"/>
      <c r="D418" s="255" t="str">
        <f>IFERROR(IF(IF(LEN($C418)=0," ",INDEX(Settings!$F$7:$F$106,MATCH($C418,Settings!$E$7:$E$106,0),1))=0,"",IF(LEN($C418)=0,"",INDEX(Settings!$F$7:$F$106,MATCH($C418,Settings!$E$7:$E$106,0),1))),"")</f>
        <v/>
      </c>
      <c r="E418" s="287"/>
      <c r="F418" s="288" t="str">
        <f>IFERROR(INDEX(Settings!$J$8:$L$11,MATCH($E418,Settings!$J$8:$J$11,1),3),"")</f>
        <v/>
      </c>
      <c r="G418" s="224"/>
      <c r="H418" s="224"/>
      <c r="I418" s="224"/>
      <c r="J418" s="289"/>
    </row>
    <row r="419" spans="2:10" hidden="1" outlineLevel="1" x14ac:dyDescent="0.25">
      <c r="B419" s="286"/>
      <c r="C419" s="314"/>
      <c r="D419" s="255" t="str">
        <f>IFERROR(IF(IF(LEN($C419)=0," ",INDEX(Settings!$F$7:$F$106,MATCH($C419,Settings!$E$7:$E$106,0),1))=0,"",IF(LEN($C419)=0,"",INDEX(Settings!$F$7:$F$106,MATCH($C419,Settings!$E$7:$E$106,0),1))),"")</f>
        <v/>
      </c>
      <c r="E419" s="287"/>
      <c r="F419" s="288" t="str">
        <f>IFERROR(INDEX(Settings!$J$8:$L$11,MATCH($E419,Settings!$J$8:$J$11,1),3),"")</f>
        <v/>
      </c>
      <c r="G419" s="224"/>
      <c r="H419" s="224"/>
      <c r="I419" s="224"/>
      <c r="J419" s="289"/>
    </row>
    <row r="420" spans="2:10" hidden="1" outlineLevel="1" x14ac:dyDescent="0.25">
      <c r="B420" s="286"/>
      <c r="C420" s="314"/>
      <c r="D420" s="255" t="str">
        <f>IFERROR(IF(IF(LEN($C420)=0," ",INDEX(Settings!$F$7:$F$106,MATCH($C420,Settings!$E$7:$E$106,0),1))=0,"",IF(LEN($C420)=0,"",INDEX(Settings!$F$7:$F$106,MATCH($C420,Settings!$E$7:$E$106,0),1))),"")</f>
        <v/>
      </c>
      <c r="E420" s="287"/>
      <c r="F420" s="288" t="str">
        <f>IFERROR(INDEX(Settings!$J$8:$L$11,MATCH($E420,Settings!$J$8:$J$11,1),3),"")</f>
        <v/>
      </c>
      <c r="G420" s="224"/>
      <c r="H420" s="224"/>
      <c r="I420" s="224"/>
      <c r="J420" s="289"/>
    </row>
    <row r="421" spans="2:10" hidden="1" outlineLevel="1" x14ac:dyDescent="0.25">
      <c r="B421" s="286"/>
      <c r="C421" s="314"/>
      <c r="D421" s="255" t="str">
        <f>IFERROR(IF(IF(LEN($C421)=0," ",INDEX(Settings!$F$7:$F$106,MATCH($C421,Settings!$E$7:$E$106,0),1))=0,"",IF(LEN($C421)=0,"",INDEX(Settings!$F$7:$F$106,MATCH($C421,Settings!$E$7:$E$106,0),1))),"")</f>
        <v/>
      </c>
      <c r="E421" s="287"/>
      <c r="F421" s="288" t="str">
        <f>IFERROR(INDEX(Settings!$J$8:$L$11,MATCH($E421,Settings!$J$8:$J$11,1),3),"")</f>
        <v/>
      </c>
      <c r="G421" s="224"/>
      <c r="H421" s="224"/>
      <c r="I421" s="224"/>
      <c r="J421" s="289"/>
    </row>
    <row r="422" spans="2:10" hidden="1" outlineLevel="1" x14ac:dyDescent="0.25">
      <c r="B422" s="286"/>
      <c r="C422" s="314"/>
      <c r="D422" s="255" t="str">
        <f>IFERROR(IF(IF(LEN($C422)=0," ",INDEX(Settings!$F$7:$F$106,MATCH($C422,Settings!$E$7:$E$106,0),1))=0,"",IF(LEN($C422)=0,"",INDEX(Settings!$F$7:$F$106,MATCH($C422,Settings!$E$7:$E$106,0),1))),"")</f>
        <v/>
      </c>
      <c r="E422" s="287"/>
      <c r="F422" s="288" t="str">
        <f>IFERROR(INDEX(Settings!$J$8:$L$11,MATCH($E422,Settings!$J$8:$J$11,1),3),"")</f>
        <v/>
      </c>
      <c r="G422" s="224"/>
      <c r="H422" s="224"/>
      <c r="I422" s="224"/>
      <c r="J422" s="289"/>
    </row>
    <row r="423" spans="2:10" hidden="1" outlineLevel="1" x14ac:dyDescent="0.25">
      <c r="B423" s="286"/>
      <c r="C423" s="314"/>
      <c r="D423" s="255" t="str">
        <f>IFERROR(IF(IF(LEN($C423)=0," ",INDEX(Settings!$F$7:$F$106,MATCH($C423,Settings!$E$7:$E$106,0),1))=0,"",IF(LEN($C423)=0,"",INDEX(Settings!$F$7:$F$106,MATCH($C423,Settings!$E$7:$E$106,0),1))),"")</f>
        <v/>
      </c>
      <c r="E423" s="287"/>
      <c r="F423" s="288" t="str">
        <f>IFERROR(INDEX(Settings!$J$8:$L$11,MATCH($E423,Settings!$J$8:$J$11,1),3),"")</f>
        <v/>
      </c>
      <c r="G423" s="224"/>
      <c r="H423" s="224"/>
      <c r="I423" s="224"/>
      <c r="J423" s="289"/>
    </row>
    <row r="424" spans="2:10" hidden="1" outlineLevel="1" x14ac:dyDescent="0.25">
      <c r="B424" s="286"/>
      <c r="C424" s="314"/>
      <c r="D424" s="255" t="str">
        <f>IFERROR(IF(IF(LEN($C424)=0," ",INDEX(Settings!$F$7:$F$106,MATCH($C424,Settings!$E$7:$E$106,0),1))=0,"",IF(LEN($C424)=0,"",INDEX(Settings!$F$7:$F$106,MATCH($C424,Settings!$E$7:$E$106,0),1))),"")</f>
        <v/>
      </c>
      <c r="E424" s="287"/>
      <c r="F424" s="288" t="str">
        <f>IFERROR(INDEX(Settings!$J$8:$L$11,MATCH($E424,Settings!$J$8:$J$11,1),3),"")</f>
        <v/>
      </c>
      <c r="G424" s="224"/>
      <c r="H424" s="224"/>
      <c r="I424" s="224"/>
      <c r="J424" s="289"/>
    </row>
    <row r="425" spans="2:10" hidden="1" outlineLevel="1" x14ac:dyDescent="0.25">
      <c r="B425" s="286"/>
      <c r="C425" s="314"/>
      <c r="D425" s="255" t="str">
        <f>IFERROR(IF(IF(LEN($C425)=0," ",INDEX(Settings!$F$7:$F$106,MATCH($C425,Settings!$E$7:$E$106,0),1))=0,"",IF(LEN($C425)=0,"",INDEX(Settings!$F$7:$F$106,MATCH($C425,Settings!$E$7:$E$106,0),1))),"")</f>
        <v/>
      </c>
      <c r="E425" s="287"/>
      <c r="F425" s="288" t="str">
        <f>IFERROR(INDEX(Settings!$J$8:$L$11,MATCH($E425,Settings!$J$8:$J$11,1),3),"")</f>
        <v/>
      </c>
      <c r="G425" s="224"/>
      <c r="H425" s="224"/>
      <c r="I425" s="224"/>
      <c r="J425" s="289"/>
    </row>
    <row r="426" spans="2:10" hidden="1" outlineLevel="1" x14ac:dyDescent="0.25">
      <c r="B426" s="286"/>
      <c r="C426" s="314"/>
      <c r="D426" s="255" t="str">
        <f>IFERROR(IF(IF(LEN($C426)=0," ",INDEX(Settings!$F$7:$F$106,MATCH($C426,Settings!$E$7:$E$106,0),1))=0,"",IF(LEN($C426)=0,"",INDEX(Settings!$F$7:$F$106,MATCH($C426,Settings!$E$7:$E$106,0),1))),"")</f>
        <v/>
      </c>
      <c r="E426" s="287"/>
      <c r="F426" s="288" t="str">
        <f>IFERROR(INDEX(Settings!$J$8:$L$11,MATCH($E426,Settings!$J$8:$J$11,1),3),"")</f>
        <v/>
      </c>
      <c r="G426" s="224"/>
      <c r="H426" s="224"/>
      <c r="I426" s="224"/>
      <c r="J426" s="289"/>
    </row>
    <row r="427" spans="2:10" hidden="1" outlineLevel="1" x14ac:dyDescent="0.25">
      <c r="B427" s="286"/>
      <c r="C427" s="314"/>
      <c r="D427" s="255" t="str">
        <f>IFERROR(IF(IF(LEN($C427)=0," ",INDEX(Settings!$F$7:$F$106,MATCH($C427,Settings!$E$7:$E$106,0),1))=0,"",IF(LEN($C427)=0,"",INDEX(Settings!$F$7:$F$106,MATCH($C427,Settings!$E$7:$E$106,0),1))),"")</f>
        <v/>
      </c>
      <c r="E427" s="287"/>
      <c r="F427" s="288" t="str">
        <f>IFERROR(INDEX(Settings!$J$8:$L$11,MATCH($E427,Settings!$J$8:$J$11,1),3),"")</f>
        <v/>
      </c>
      <c r="G427" s="224"/>
      <c r="H427" s="224"/>
      <c r="I427" s="224"/>
      <c r="J427" s="289"/>
    </row>
    <row r="428" spans="2:10" hidden="1" outlineLevel="1" x14ac:dyDescent="0.25">
      <c r="B428" s="286"/>
      <c r="C428" s="314"/>
      <c r="D428" s="255" t="str">
        <f>IFERROR(IF(IF(LEN($C428)=0," ",INDEX(Settings!$F$7:$F$106,MATCH($C428,Settings!$E$7:$E$106,0),1))=0,"",IF(LEN($C428)=0,"",INDEX(Settings!$F$7:$F$106,MATCH($C428,Settings!$E$7:$E$106,0),1))),"")</f>
        <v/>
      </c>
      <c r="E428" s="287"/>
      <c r="F428" s="288" t="str">
        <f>IFERROR(INDEX(Settings!$J$8:$L$11,MATCH($E428,Settings!$J$8:$J$11,1),3),"")</f>
        <v/>
      </c>
      <c r="G428" s="224"/>
      <c r="H428" s="224"/>
      <c r="I428" s="224"/>
      <c r="J428" s="289"/>
    </row>
    <row r="429" spans="2:10" hidden="1" outlineLevel="1" x14ac:dyDescent="0.25">
      <c r="B429" s="286"/>
      <c r="C429" s="314"/>
      <c r="D429" s="255" t="str">
        <f>IFERROR(IF(IF(LEN($C429)=0," ",INDEX(Settings!$F$7:$F$106,MATCH($C429,Settings!$E$7:$E$106,0),1))=0,"",IF(LEN($C429)=0,"",INDEX(Settings!$F$7:$F$106,MATCH($C429,Settings!$E$7:$E$106,0),1))),"")</f>
        <v/>
      </c>
      <c r="E429" s="287"/>
      <c r="F429" s="288" t="str">
        <f>IFERROR(INDEX(Settings!$J$8:$L$11,MATCH($E429,Settings!$J$8:$J$11,1),3),"")</f>
        <v/>
      </c>
      <c r="G429" s="224"/>
      <c r="H429" s="224"/>
      <c r="I429" s="224"/>
      <c r="J429" s="289"/>
    </row>
    <row r="430" spans="2:10" hidden="1" outlineLevel="1" x14ac:dyDescent="0.25">
      <c r="B430" s="286"/>
      <c r="C430" s="314"/>
      <c r="D430" s="255" t="str">
        <f>IFERROR(IF(IF(LEN($C430)=0," ",INDEX(Settings!$F$7:$F$106,MATCH($C430,Settings!$E$7:$E$106,0),1))=0,"",IF(LEN($C430)=0,"",INDEX(Settings!$F$7:$F$106,MATCH($C430,Settings!$E$7:$E$106,0),1))),"")</f>
        <v/>
      </c>
      <c r="E430" s="287"/>
      <c r="F430" s="288" t="str">
        <f>IFERROR(INDEX(Settings!$J$8:$L$11,MATCH($E430,Settings!$J$8:$J$11,1),3),"")</f>
        <v/>
      </c>
      <c r="G430" s="224"/>
      <c r="H430" s="224"/>
      <c r="I430" s="224"/>
      <c r="J430" s="289"/>
    </row>
    <row r="431" spans="2:10" hidden="1" outlineLevel="1" x14ac:dyDescent="0.25">
      <c r="B431" s="286"/>
      <c r="C431" s="314"/>
      <c r="D431" s="255" t="str">
        <f>IFERROR(IF(IF(LEN($C431)=0," ",INDEX(Settings!$F$7:$F$106,MATCH($C431,Settings!$E$7:$E$106,0),1))=0,"",IF(LEN($C431)=0,"",INDEX(Settings!$F$7:$F$106,MATCH($C431,Settings!$E$7:$E$106,0),1))),"")</f>
        <v/>
      </c>
      <c r="E431" s="287"/>
      <c r="F431" s="288" t="str">
        <f>IFERROR(INDEX(Settings!$J$8:$L$11,MATCH($E431,Settings!$J$8:$J$11,1),3),"")</f>
        <v/>
      </c>
      <c r="G431" s="224"/>
      <c r="H431" s="224"/>
      <c r="I431" s="224"/>
      <c r="J431" s="289"/>
    </row>
    <row r="432" spans="2:10" hidden="1" outlineLevel="1" x14ac:dyDescent="0.25">
      <c r="B432" s="286"/>
      <c r="C432" s="314"/>
      <c r="D432" s="255" t="str">
        <f>IFERROR(IF(IF(LEN($C432)=0," ",INDEX(Settings!$F$7:$F$106,MATCH($C432,Settings!$E$7:$E$106,0),1))=0,"",IF(LEN($C432)=0,"",INDEX(Settings!$F$7:$F$106,MATCH($C432,Settings!$E$7:$E$106,0),1))),"")</f>
        <v/>
      </c>
      <c r="E432" s="287"/>
      <c r="F432" s="288" t="str">
        <f>IFERROR(INDEX(Settings!$J$8:$L$11,MATCH($E432,Settings!$J$8:$J$11,1),3),"")</f>
        <v/>
      </c>
      <c r="G432" s="224"/>
      <c r="H432" s="224"/>
      <c r="I432" s="224"/>
      <c r="J432" s="289"/>
    </row>
    <row r="433" spans="2:10" hidden="1" outlineLevel="1" x14ac:dyDescent="0.25">
      <c r="B433" s="286"/>
      <c r="C433" s="314"/>
      <c r="D433" s="255" t="str">
        <f>IFERROR(IF(IF(LEN($C433)=0," ",INDEX(Settings!$F$7:$F$106,MATCH($C433,Settings!$E$7:$E$106,0),1))=0,"",IF(LEN($C433)=0,"",INDEX(Settings!$F$7:$F$106,MATCH($C433,Settings!$E$7:$E$106,0),1))),"")</f>
        <v/>
      </c>
      <c r="E433" s="287"/>
      <c r="F433" s="288" t="str">
        <f>IFERROR(INDEX(Settings!$J$8:$L$11,MATCH($E433,Settings!$J$8:$J$11,1),3),"")</f>
        <v/>
      </c>
      <c r="G433" s="224"/>
      <c r="H433" s="224"/>
      <c r="I433" s="224"/>
      <c r="J433" s="289"/>
    </row>
    <row r="434" spans="2:10" hidden="1" outlineLevel="1" x14ac:dyDescent="0.25">
      <c r="B434" s="286"/>
      <c r="C434" s="314"/>
      <c r="D434" s="255" t="str">
        <f>IFERROR(IF(IF(LEN($C434)=0," ",INDEX(Settings!$F$7:$F$106,MATCH($C434,Settings!$E$7:$E$106,0),1))=0,"",IF(LEN($C434)=0,"",INDEX(Settings!$F$7:$F$106,MATCH($C434,Settings!$E$7:$E$106,0),1))),"")</f>
        <v/>
      </c>
      <c r="E434" s="287"/>
      <c r="F434" s="288" t="str">
        <f>IFERROR(INDEX(Settings!$J$8:$L$11,MATCH($E434,Settings!$J$8:$J$11,1),3),"")</f>
        <v/>
      </c>
      <c r="G434" s="224"/>
      <c r="H434" s="224"/>
      <c r="I434" s="224"/>
      <c r="J434" s="289"/>
    </row>
    <row r="435" spans="2:10" hidden="1" outlineLevel="1" x14ac:dyDescent="0.25">
      <c r="B435" s="286"/>
      <c r="C435" s="314"/>
      <c r="D435" s="255" t="str">
        <f>IFERROR(IF(IF(LEN($C435)=0," ",INDEX(Settings!$F$7:$F$106,MATCH($C435,Settings!$E$7:$E$106,0),1))=0,"",IF(LEN($C435)=0,"",INDEX(Settings!$F$7:$F$106,MATCH($C435,Settings!$E$7:$E$106,0),1))),"")</f>
        <v/>
      </c>
      <c r="E435" s="287"/>
      <c r="F435" s="288" t="str">
        <f>IFERROR(INDEX(Settings!$J$8:$L$11,MATCH($E435,Settings!$J$8:$J$11,1),3),"")</f>
        <v/>
      </c>
      <c r="G435" s="224"/>
      <c r="H435" s="224"/>
      <c r="I435" s="224"/>
      <c r="J435" s="289"/>
    </row>
    <row r="436" spans="2:10" hidden="1" outlineLevel="1" x14ac:dyDescent="0.25">
      <c r="B436" s="286"/>
      <c r="C436" s="314"/>
      <c r="D436" s="255" t="str">
        <f>IFERROR(IF(IF(LEN($C436)=0," ",INDEX(Settings!$F$7:$F$106,MATCH($C436,Settings!$E$7:$E$106,0),1))=0,"",IF(LEN($C436)=0,"",INDEX(Settings!$F$7:$F$106,MATCH($C436,Settings!$E$7:$E$106,0),1))),"")</f>
        <v/>
      </c>
      <c r="E436" s="287"/>
      <c r="F436" s="288" t="str">
        <f>IFERROR(INDEX(Settings!$J$8:$L$11,MATCH($E436,Settings!$J$8:$J$11,1),3),"")</f>
        <v/>
      </c>
      <c r="G436" s="224"/>
      <c r="H436" s="224"/>
      <c r="I436" s="224"/>
      <c r="J436" s="289"/>
    </row>
    <row r="437" spans="2:10" hidden="1" outlineLevel="1" x14ac:dyDescent="0.25">
      <c r="B437" s="286"/>
      <c r="C437" s="314"/>
      <c r="D437" s="255" t="str">
        <f>IFERROR(IF(IF(LEN($C437)=0," ",INDEX(Settings!$F$7:$F$106,MATCH($C437,Settings!$E$7:$E$106,0),1))=0,"",IF(LEN($C437)=0,"",INDEX(Settings!$F$7:$F$106,MATCH($C437,Settings!$E$7:$E$106,0),1))),"")</f>
        <v/>
      </c>
      <c r="E437" s="287"/>
      <c r="F437" s="288" t="str">
        <f>IFERROR(INDEX(Settings!$J$8:$L$11,MATCH($E437,Settings!$J$8:$J$11,1),3),"")</f>
        <v/>
      </c>
      <c r="G437" s="224"/>
      <c r="H437" s="224"/>
      <c r="I437" s="224"/>
      <c r="J437" s="289"/>
    </row>
    <row r="438" spans="2:10" hidden="1" outlineLevel="1" x14ac:dyDescent="0.25">
      <c r="B438" s="286"/>
      <c r="C438" s="314"/>
      <c r="D438" s="255" t="str">
        <f>IFERROR(IF(IF(LEN($C438)=0," ",INDEX(Settings!$F$7:$F$106,MATCH($C438,Settings!$E$7:$E$106,0),1))=0,"",IF(LEN($C438)=0,"",INDEX(Settings!$F$7:$F$106,MATCH($C438,Settings!$E$7:$E$106,0),1))),"")</f>
        <v/>
      </c>
      <c r="E438" s="287"/>
      <c r="F438" s="288" t="str">
        <f>IFERROR(INDEX(Settings!$J$8:$L$11,MATCH($E438,Settings!$J$8:$J$11,1),3),"")</f>
        <v/>
      </c>
      <c r="G438" s="224"/>
      <c r="H438" s="224"/>
      <c r="I438" s="224"/>
      <c r="J438" s="289"/>
    </row>
    <row r="439" spans="2:10" hidden="1" outlineLevel="1" x14ac:dyDescent="0.25">
      <c r="B439" s="286"/>
      <c r="C439" s="314"/>
      <c r="D439" s="255" t="str">
        <f>IFERROR(IF(IF(LEN($C439)=0," ",INDEX(Settings!$F$7:$F$106,MATCH($C439,Settings!$E$7:$E$106,0),1))=0,"",IF(LEN($C439)=0,"",INDEX(Settings!$F$7:$F$106,MATCH($C439,Settings!$E$7:$E$106,0),1))),"")</f>
        <v/>
      </c>
      <c r="E439" s="287"/>
      <c r="F439" s="288" t="str">
        <f>IFERROR(INDEX(Settings!$J$8:$L$11,MATCH($E439,Settings!$J$8:$J$11,1),3),"")</f>
        <v/>
      </c>
      <c r="G439" s="224"/>
      <c r="H439" s="224"/>
      <c r="I439" s="224"/>
      <c r="J439" s="289"/>
    </row>
    <row r="440" spans="2:10" hidden="1" outlineLevel="1" x14ac:dyDescent="0.25">
      <c r="B440" s="286"/>
      <c r="C440" s="314"/>
      <c r="D440" s="255" t="str">
        <f>IFERROR(IF(IF(LEN($C440)=0," ",INDEX(Settings!$F$7:$F$106,MATCH($C440,Settings!$E$7:$E$106,0),1))=0,"",IF(LEN($C440)=0,"",INDEX(Settings!$F$7:$F$106,MATCH($C440,Settings!$E$7:$E$106,0),1))),"")</f>
        <v/>
      </c>
      <c r="E440" s="287"/>
      <c r="F440" s="288" t="str">
        <f>IFERROR(INDEX(Settings!$J$8:$L$11,MATCH($E440,Settings!$J$8:$J$11,1),3),"")</f>
        <v/>
      </c>
      <c r="G440" s="224"/>
      <c r="H440" s="224"/>
      <c r="I440" s="224"/>
      <c r="J440" s="289"/>
    </row>
    <row r="441" spans="2:10" hidden="1" outlineLevel="1" x14ac:dyDescent="0.25">
      <c r="B441" s="286"/>
      <c r="C441" s="314"/>
      <c r="D441" s="255" t="str">
        <f>IFERROR(IF(IF(LEN($C441)=0," ",INDEX(Settings!$F$7:$F$106,MATCH($C441,Settings!$E$7:$E$106,0),1))=0,"",IF(LEN($C441)=0,"",INDEX(Settings!$F$7:$F$106,MATCH($C441,Settings!$E$7:$E$106,0),1))),"")</f>
        <v/>
      </c>
      <c r="E441" s="287"/>
      <c r="F441" s="288" t="str">
        <f>IFERROR(INDEX(Settings!$J$8:$L$11,MATCH($E441,Settings!$J$8:$J$11,1),3),"")</f>
        <v/>
      </c>
      <c r="G441" s="224"/>
      <c r="H441" s="224"/>
      <c r="I441" s="224"/>
      <c r="J441" s="289"/>
    </row>
    <row r="442" spans="2:10" hidden="1" outlineLevel="1" x14ac:dyDescent="0.25">
      <c r="B442" s="286"/>
      <c r="C442" s="314"/>
      <c r="D442" s="255" t="str">
        <f>IFERROR(IF(IF(LEN($C442)=0," ",INDEX(Settings!$F$7:$F$106,MATCH($C442,Settings!$E$7:$E$106,0),1))=0,"",IF(LEN($C442)=0,"",INDEX(Settings!$F$7:$F$106,MATCH($C442,Settings!$E$7:$E$106,0),1))),"")</f>
        <v/>
      </c>
      <c r="E442" s="287"/>
      <c r="F442" s="288" t="str">
        <f>IFERROR(INDEX(Settings!$J$8:$L$11,MATCH($E442,Settings!$J$8:$J$11,1),3),"")</f>
        <v/>
      </c>
      <c r="G442" s="224"/>
      <c r="H442" s="224"/>
      <c r="I442" s="224"/>
      <c r="J442" s="289"/>
    </row>
    <row r="443" spans="2:10" hidden="1" outlineLevel="1" x14ac:dyDescent="0.25">
      <c r="B443" s="286"/>
      <c r="C443" s="314"/>
      <c r="D443" s="255" t="str">
        <f>IFERROR(IF(IF(LEN($C443)=0," ",INDEX(Settings!$F$7:$F$106,MATCH($C443,Settings!$E$7:$E$106,0),1))=0,"",IF(LEN($C443)=0,"",INDEX(Settings!$F$7:$F$106,MATCH($C443,Settings!$E$7:$E$106,0),1))),"")</f>
        <v/>
      </c>
      <c r="E443" s="287"/>
      <c r="F443" s="288" t="str">
        <f>IFERROR(INDEX(Settings!$J$8:$L$11,MATCH($E443,Settings!$J$8:$J$11,1),3),"")</f>
        <v/>
      </c>
      <c r="G443" s="224"/>
      <c r="H443" s="224"/>
      <c r="I443" s="224"/>
      <c r="J443" s="289"/>
    </row>
    <row r="444" spans="2:10" hidden="1" outlineLevel="1" x14ac:dyDescent="0.25">
      <c r="B444" s="286"/>
      <c r="C444" s="314"/>
      <c r="D444" s="255" t="str">
        <f>IFERROR(IF(IF(LEN($C444)=0," ",INDEX(Settings!$F$7:$F$106,MATCH($C444,Settings!$E$7:$E$106,0),1))=0,"",IF(LEN($C444)=0,"",INDEX(Settings!$F$7:$F$106,MATCH($C444,Settings!$E$7:$E$106,0),1))),"")</f>
        <v/>
      </c>
      <c r="E444" s="287"/>
      <c r="F444" s="288" t="str">
        <f>IFERROR(INDEX(Settings!$J$8:$L$11,MATCH($E444,Settings!$J$8:$J$11,1),3),"")</f>
        <v/>
      </c>
      <c r="G444" s="224"/>
      <c r="H444" s="224"/>
      <c r="I444" s="224"/>
      <c r="J444" s="289"/>
    </row>
    <row r="445" spans="2:10" hidden="1" outlineLevel="1" x14ac:dyDescent="0.25">
      <c r="B445" s="286"/>
      <c r="C445" s="314"/>
      <c r="D445" s="255" t="str">
        <f>IFERROR(IF(IF(LEN($C445)=0," ",INDEX(Settings!$F$7:$F$106,MATCH($C445,Settings!$E$7:$E$106,0),1))=0,"",IF(LEN($C445)=0,"",INDEX(Settings!$F$7:$F$106,MATCH($C445,Settings!$E$7:$E$106,0),1))),"")</f>
        <v/>
      </c>
      <c r="E445" s="287"/>
      <c r="F445" s="288" t="str">
        <f>IFERROR(INDEX(Settings!$J$8:$L$11,MATCH($E445,Settings!$J$8:$J$11,1),3),"")</f>
        <v/>
      </c>
      <c r="G445" s="224"/>
      <c r="H445" s="224"/>
      <c r="I445" s="224"/>
      <c r="J445" s="289"/>
    </row>
    <row r="446" spans="2:10" hidden="1" outlineLevel="1" x14ac:dyDescent="0.25">
      <c r="B446" s="286"/>
      <c r="C446" s="314"/>
      <c r="D446" s="255" t="str">
        <f>IFERROR(IF(IF(LEN($C446)=0," ",INDEX(Settings!$F$7:$F$106,MATCH($C446,Settings!$E$7:$E$106,0),1))=0,"",IF(LEN($C446)=0,"",INDEX(Settings!$F$7:$F$106,MATCH($C446,Settings!$E$7:$E$106,0),1))),"")</f>
        <v/>
      </c>
      <c r="E446" s="287"/>
      <c r="F446" s="288" t="str">
        <f>IFERROR(INDEX(Settings!$J$8:$L$11,MATCH($E446,Settings!$J$8:$J$11,1),3),"")</f>
        <v/>
      </c>
      <c r="G446" s="224"/>
      <c r="H446" s="224"/>
      <c r="I446" s="224"/>
      <c r="J446" s="289"/>
    </row>
    <row r="447" spans="2:10" hidden="1" outlineLevel="1" x14ac:dyDescent="0.25">
      <c r="B447" s="286"/>
      <c r="C447" s="314"/>
      <c r="D447" s="255" t="str">
        <f>IFERROR(IF(IF(LEN($C447)=0," ",INDEX(Settings!$F$7:$F$106,MATCH($C447,Settings!$E$7:$E$106,0),1))=0,"",IF(LEN($C447)=0,"",INDEX(Settings!$F$7:$F$106,MATCH($C447,Settings!$E$7:$E$106,0),1))),"")</f>
        <v/>
      </c>
      <c r="E447" s="287"/>
      <c r="F447" s="288" t="str">
        <f>IFERROR(INDEX(Settings!$J$8:$L$11,MATCH($E447,Settings!$J$8:$J$11,1),3),"")</f>
        <v/>
      </c>
      <c r="G447" s="224"/>
      <c r="H447" s="224"/>
      <c r="I447" s="224"/>
      <c r="J447" s="289"/>
    </row>
    <row r="448" spans="2:10" hidden="1" outlineLevel="1" x14ac:dyDescent="0.25">
      <c r="B448" s="286"/>
      <c r="C448" s="314"/>
      <c r="D448" s="255" t="str">
        <f>IFERROR(IF(IF(LEN($C448)=0," ",INDEX(Settings!$F$7:$F$106,MATCH($C448,Settings!$E$7:$E$106,0),1))=0,"",IF(LEN($C448)=0,"",INDEX(Settings!$F$7:$F$106,MATCH($C448,Settings!$E$7:$E$106,0),1))),"")</f>
        <v/>
      </c>
      <c r="E448" s="287"/>
      <c r="F448" s="288" t="str">
        <f>IFERROR(INDEX(Settings!$J$8:$L$11,MATCH($E448,Settings!$J$8:$J$11,1),3),"")</f>
        <v/>
      </c>
      <c r="G448" s="224"/>
      <c r="H448" s="224"/>
      <c r="I448" s="224"/>
      <c r="J448" s="289"/>
    </row>
    <row r="449" spans="2:10" hidden="1" outlineLevel="1" x14ac:dyDescent="0.25">
      <c r="B449" s="286"/>
      <c r="C449" s="314"/>
      <c r="D449" s="255" t="str">
        <f>IFERROR(IF(IF(LEN($C449)=0," ",INDEX(Settings!$F$7:$F$106,MATCH($C449,Settings!$E$7:$E$106,0),1))=0,"",IF(LEN($C449)=0,"",INDEX(Settings!$F$7:$F$106,MATCH($C449,Settings!$E$7:$E$106,0),1))),"")</f>
        <v/>
      </c>
      <c r="E449" s="287"/>
      <c r="F449" s="288" t="str">
        <f>IFERROR(INDEX(Settings!$J$8:$L$11,MATCH($E449,Settings!$J$8:$J$11,1),3),"")</f>
        <v/>
      </c>
      <c r="G449" s="224"/>
      <c r="H449" s="224"/>
      <c r="I449" s="224"/>
      <c r="J449" s="289"/>
    </row>
    <row r="450" spans="2:10" hidden="1" outlineLevel="1" x14ac:dyDescent="0.25">
      <c r="B450" s="286"/>
      <c r="C450" s="314"/>
      <c r="D450" s="255" t="str">
        <f>IFERROR(IF(IF(LEN($C450)=0," ",INDEX(Settings!$F$7:$F$106,MATCH($C450,Settings!$E$7:$E$106,0),1))=0,"",IF(LEN($C450)=0,"",INDEX(Settings!$F$7:$F$106,MATCH($C450,Settings!$E$7:$E$106,0),1))),"")</f>
        <v/>
      </c>
      <c r="E450" s="287"/>
      <c r="F450" s="288" t="str">
        <f>IFERROR(INDEX(Settings!$J$8:$L$11,MATCH($E450,Settings!$J$8:$J$11,1),3),"")</f>
        <v/>
      </c>
      <c r="G450" s="224"/>
      <c r="H450" s="224"/>
      <c r="I450" s="224"/>
      <c r="J450" s="289"/>
    </row>
    <row r="451" spans="2:10" hidden="1" outlineLevel="1" x14ac:dyDescent="0.25">
      <c r="B451" s="286"/>
      <c r="C451" s="314"/>
      <c r="D451" s="255" t="str">
        <f>IFERROR(IF(IF(LEN($C451)=0," ",INDEX(Settings!$F$7:$F$106,MATCH($C451,Settings!$E$7:$E$106,0),1))=0,"",IF(LEN($C451)=0,"",INDEX(Settings!$F$7:$F$106,MATCH($C451,Settings!$E$7:$E$106,0),1))),"")</f>
        <v/>
      </c>
      <c r="E451" s="287"/>
      <c r="F451" s="288" t="str">
        <f>IFERROR(INDEX(Settings!$J$8:$L$11,MATCH($E451,Settings!$J$8:$J$11,1),3),"")</f>
        <v/>
      </c>
      <c r="G451" s="224"/>
      <c r="H451" s="224"/>
      <c r="I451" s="224"/>
      <c r="J451" s="289"/>
    </row>
    <row r="452" spans="2:10" hidden="1" outlineLevel="1" x14ac:dyDescent="0.25">
      <c r="B452" s="286"/>
      <c r="C452" s="314"/>
      <c r="D452" s="255" t="str">
        <f>IFERROR(IF(IF(LEN($C452)=0," ",INDEX(Settings!$F$7:$F$106,MATCH($C452,Settings!$E$7:$E$106,0),1))=0,"",IF(LEN($C452)=0,"",INDEX(Settings!$F$7:$F$106,MATCH($C452,Settings!$E$7:$E$106,0),1))),"")</f>
        <v/>
      </c>
      <c r="E452" s="287"/>
      <c r="F452" s="288" t="str">
        <f>IFERROR(INDEX(Settings!$J$8:$L$11,MATCH($E452,Settings!$J$8:$J$11,1),3),"")</f>
        <v/>
      </c>
      <c r="G452" s="224"/>
      <c r="H452" s="224"/>
      <c r="I452" s="224"/>
      <c r="J452" s="289"/>
    </row>
    <row r="453" spans="2:10" hidden="1" outlineLevel="1" x14ac:dyDescent="0.25">
      <c r="B453" s="286"/>
      <c r="C453" s="314"/>
      <c r="D453" s="255" t="str">
        <f>IFERROR(IF(IF(LEN($C453)=0," ",INDEX(Settings!$F$7:$F$106,MATCH($C453,Settings!$E$7:$E$106,0),1))=0,"",IF(LEN($C453)=0,"",INDEX(Settings!$F$7:$F$106,MATCH($C453,Settings!$E$7:$E$106,0),1))),"")</f>
        <v/>
      </c>
      <c r="E453" s="287"/>
      <c r="F453" s="288" t="str">
        <f>IFERROR(INDEX(Settings!$J$8:$L$11,MATCH($E453,Settings!$J$8:$J$11,1),3),"")</f>
        <v/>
      </c>
      <c r="G453" s="224"/>
      <c r="H453" s="224"/>
      <c r="I453" s="224"/>
      <c r="J453" s="289"/>
    </row>
    <row r="454" spans="2:10" hidden="1" outlineLevel="1" x14ac:dyDescent="0.25">
      <c r="B454" s="286"/>
      <c r="C454" s="314"/>
      <c r="D454" s="255" t="str">
        <f>IFERROR(IF(IF(LEN($C454)=0," ",INDEX(Settings!$F$7:$F$106,MATCH($C454,Settings!$E$7:$E$106,0),1))=0,"",IF(LEN($C454)=0,"",INDEX(Settings!$F$7:$F$106,MATCH($C454,Settings!$E$7:$E$106,0),1))),"")</f>
        <v/>
      </c>
      <c r="E454" s="287"/>
      <c r="F454" s="288" t="str">
        <f>IFERROR(INDEX(Settings!$J$8:$L$11,MATCH($E454,Settings!$J$8:$J$11,1),3),"")</f>
        <v/>
      </c>
      <c r="G454" s="224"/>
      <c r="H454" s="224"/>
      <c r="I454" s="224"/>
      <c r="J454" s="289"/>
    </row>
    <row r="455" spans="2:10" hidden="1" outlineLevel="1" x14ac:dyDescent="0.25">
      <c r="B455" s="286"/>
      <c r="C455" s="314"/>
      <c r="D455" s="255" t="str">
        <f>IFERROR(IF(IF(LEN($C455)=0," ",INDEX(Settings!$F$7:$F$106,MATCH($C455,Settings!$E$7:$E$106,0),1))=0,"",IF(LEN($C455)=0,"",INDEX(Settings!$F$7:$F$106,MATCH($C455,Settings!$E$7:$E$106,0),1))),"")</f>
        <v/>
      </c>
      <c r="E455" s="287"/>
      <c r="F455" s="288" t="str">
        <f>IFERROR(INDEX(Settings!$J$8:$L$11,MATCH($E455,Settings!$J$8:$J$11,1),3),"")</f>
        <v/>
      </c>
      <c r="G455" s="224"/>
      <c r="H455" s="224"/>
      <c r="I455" s="224"/>
      <c r="J455" s="289"/>
    </row>
    <row r="456" spans="2:10" hidden="1" outlineLevel="1" x14ac:dyDescent="0.25">
      <c r="B456" s="286"/>
      <c r="C456" s="314"/>
      <c r="D456" s="255" t="str">
        <f>IFERROR(IF(IF(LEN($C456)=0," ",INDEX(Settings!$F$7:$F$106,MATCH($C456,Settings!$E$7:$E$106,0),1))=0,"",IF(LEN($C456)=0,"",INDEX(Settings!$F$7:$F$106,MATCH($C456,Settings!$E$7:$E$106,0),1))),"")</f>
        <v/>
      </c>
      <c r="E456" s="287"/>
      <c r="F456" s="288" t="str">
        <f>IFERROR(INDEX(Settings!$J$8:$L$11,MATCH($E456,Settings!$J$8:$J$11,1),3),"")</f>
        <v/>
      </c>
      <c r="G456" s="224"/>
      <c r="H456" s="224"/>
      <c r="I456" s="224"/>
      <c r="J456" s="289"/>
    </row>
    <row r="457" spans="2:10" hidden="1" outlineLevel="1" x14ac:dyDescent="0.25">
      <c r="B457" s="286"/>
      <c r="C457" s="314"/>
      <c r="D457" s="255" t="str">
        <f>IFERROR(IF(IF(LEN($C457)=0," ",INDEX(Settings!$F$7:$F$106,MATCH($C457,Settings!$E$7:$E$106,0),1))=0,"",IF(LEN($C457)=0,"",INDEX(Settings!$F$7:$F$106,MATCH($C457,Settings!$E$7:$E$106,0),1))),"")</f>
        <v/>
      </c>
      <c r="E457" s="287"/>
      <c r="F457" s="288" t="str">
        <f>IFERROR(INDEX(Settings!$J$8:$L$11,MATCH($E457,Settings!$J$8:$J$11,1),3),"")</f>
        <v/>
      </c>
      <c r="G457" s="224"/>
      <c r="H457" s="224"/>
      <c r="I457" s="224"/>
      <c r="J457" s="289"/>
    </row>
    <row r="458" spans="2:10" hidden="1" outlineLevel="1" x14ac:dyDescent="0.25">
      <c r="B458" s="286"/>
      <c r="C458" s="314"/>
      <c r="D458" s="255" t="str">
        <f>IFERROR(IF(IF(LEN($C458)=0," ",INDEX(Settings!$F$7:$F$106,MATCH($C458,Settings!$E$7:$E$106,0),1))=0,"",IF(LEN($C458)=0,"",INDEX(Settings!$F$7:$F$106,MATCH($C458,Settings!$E$7:$E$106,0),1))),"")</f>
        <v/>
      </c>
      <c r="E458" s="287"/>
      <c r="F458" s="288" t="str">
        <f>IFERROR(INDEX(Settings!$J$8:$L$11,MATCH($E458,Settings!$J$8:$J$11,1),3),"")</f>
        <v/>
      </c>
      <c r="G458" s="224"/>
      <c r="H458" s="224"/>
      <c r="I458" s="224"/>
      <c r="J458" s="289"/>
    </row>
    <row r="459" spans="2:10" hidden="1" outlineLevel="1" x14ac:dyDescent="0.25">
      <c r="B459" s="286"/>
      <c r="C459" s="314"/>
      <c r="D459" s="255" t="str">
        <f>IFERROR(IF(IF(LEN($C459)=0," ",INDEX(Settings!$F$7:$F$106,MATCH($C459,Settings!$E$7:$E$106,0),1))=0,"",IF(LEN($C459)=0,"",INDEX(Settings!$F$7:$F$106,MATCH($C459,Settings!$E$7:$E$106,0),1))),"")</f>
        <v/>
      </c>
      <c r="E459" s="287"/>
      <c r="F459" s="288" t="str">
        <f>IFERROR(INDEX(Settings!$J$8:$L$11,MATCH($E459,Settings!$J$8:$J$11,1),3),"")</f>
        <v/>
      </c>
      <c r="G459" s="224"/>
      <c r="H459" s="224"/>
      <c r="I459" s="224"/>
      <c r="J459" s="289"/>
    </row>
    <row r="460" spans="2:10" hidden="1" outlineLevel="1" x14ac:dyDescent="0.25">
      <c r="B460" s="286"/>
      <c r="C460" s="314"/>
      <c r="D460" s="255" t="str">
        <f>IFERROR(IF(IF(LEN($C460)=0," ",INDEX(Settings!$F$7:$F$106,MATCH($C460,Settings!$E$7:$E$106,0),1))=0,"",IF(LEN($C460)=0,"",INDEX(Settings!$F$7:$F$106,MATCH($C460,Settings!$E$7:$E$106,0),1))),"")</f>
        <v/>
      </c>
      <c r="E460" s="287"/>
      <c r="F460" s="288" t="str">
        <f>IFERROR(INDEX(Settings!$J$8:$L$11,MATCH($E460,Settings!$J$8:$J$11,1),3),"")</f>
        <v/>
      </c>
      <c r="G460" s="224"/>
      <c r="H460" s="224"/>
      <c r="I460" s="224"/>
      <c r="J460" s="289"/>
    </row>
    <row r="461" spans="2:10" hidden="1" outlineLevel="1" x14ac:dyDescent="0.25">
      <c r="B461" s="286"/>
      <c r="C461" s="314"/>
      <c r="D461" s="255" t="str">
        <f>IFERROR(IF(IF(LEN($C461)=0," ",INDEX(Settings!$F$7:$F$106,MATCH($C461,Settings!$E$7:$E$106,0),1))=0,"",IF(LEN($C461)=0,"",INDEX(Settings!$F$7:$F$106,MATCH($C461,Settings!$E$7:$E$106,0),1))),"")</f>
        <v/>
      </c>
      <c r="E461" s="287"/>
      <c r="F461" s="288" t="str">
        <f>IFERROR(INDEX(Settings!$J$8:$L$11,MATCH($E461,Settings!$J$8:$J$11,1),3),"")</f>
        <v/>
      </c>
      <c r="G461" s="224"/>
      <c r="H461" s="224"/>
      <c r="I461" s="224"/>
      <c r="J461" s="289"/>
    </row>
    <row r="462" spans="2:10" hidden="1" outlineLevel="1" x14ac:dyDescent="0.25">
      <c r="B462" s="286"/>
      <c r="C462" s="314"/>
      <c r="D462" s="255" t="str">
        <f>IFERROR(IF(IF(LEN($C462)=0," ",INDEX(Settings!$F$7:$F$106,MATCH($C462,Settings!$E$7:$E$106,0),1))=0,"",IF(LEN($C462)=0,"",INDEX(Settings!$F$7:$F$106,MATCH($C462,Settings!$E$7:$E$106,0),1))),"")</f>
        <v/>
      </c>
      <c r="E462" s="287"/>
      <c r="F462" s="288" t="str">
        <f>IFERROR(INDEX(Settings!$J$8:$L$11,MATCH($E462,Settings!$J$8:$J$11,1),3),"")</f>
        <v/>
      </c>
      <c r="G462" s="224"/>
      <c r="H462" s="224"/>
      <c r="I462" s="224"/>
      <c r="J462" s="289"/>
    </row>
    <row r="463" spans="2:10" hidden="1" outlineLevel="1" x14ac:dyDescent="0.25">
      <c r="B463" s="286"/>
      <c r="C463" s="314"/>
      <c r="D463" s="255" t="str">
        <f>IFERROR(IF(IF(LEN($C463)=0," ",INDEX(Settings!$F$7:$F$106,MATCH($C463,Settings!$E$7:$E$106,0),1))=0,"",IF(LEN($C463)=0,"",INDEX(Settings!$F$7:$F$106,MATCH($C463,Settings!$E$7:$E$106,0),1))),"")</f>
        <v/>
      </c>
      <c r="E463" s="287"/>
      <c r="F463" s="288" t="str">
        <f>IFERROR(INDEX(Settings!$J$8:$L$11,MATCH($E463,Settings!$J$8:$J$11,1),3),"")</f>
        <v/>
      </c>
      <c r="G463" s="224"/>
      <c r="H463" s="224"/>
      <c r="I463" s="224"/>
      <c r="J463" s="289"/>
    </row>
    <row r="464" spans="2:10" hidden="1" outlineLevel="1" x14ac:dyDescent="0.25">
      <c r="B464" s="286"/>
      <c r="C464" s="314"/>
      <c r="D464" s="255" t="str">
        <f>IFERROR(IF(IF(LEN($C464)=0," ",INDEX(Settings!$F$7:$F$106,MATCH($C464,Settings!$E$7:$E$106,0),1))=0,"",IF(LEN($C464)=0,"",INDEX(Settings!$F$7:$F$106,MATCH($C464,Settings!$E$7:$E$106,0),1))),"")</f>
        <v/>
      </c>
      <c r="E464" s="287"/>
      <c r="F464" s="288" t="str">
        <f>IFERROR(INDEX(Settings!$J$8:$L$11,MATCH($E464,Settings!$J$8:$J$11,1),3),"")</f>
        <v/>
      </c>
      <c r="G464" s="224"/>
      <c r="H464" s="224"/>
      <c r="I464" s="224"/>
      <c r="J464" s="289"/>
    </row>
    <row r="465" spans="2:10" hidden="1" outlineLevel="1" x14ac:dyDescent="0.25">
      <c r="B465" s="286"/>
      <c r="C465" s="314"/>
      <c r="D465" s="255" t="str">
        <f>IFERROR(IF(IF(LEN($C465)=0," ",INDEX(Settings!$F$7:$F$106,MATCH($C465,Settings!$E$7:$E$106,0),1))=0,"",IF(LEN($C465)=0,"",INDEX(Settings!$F$7:$F$106,MATCH($C465,Settings!$E$7:$E$106,0),1))),"")</f>
        <v/>
      </c>
      <c r="E465" s="287"/>
      <c r="F465" s="288" t="str">
        <f>IFERROR(INDEX(Settings!$J$8:$L$11,MATCH($E465,Settings!$J$8:$J$11,1),3),"")</f>
        <v/>
      </c>
      <c r="G465" s="224"/>
      <c r="H465" s="224"/>
      <c r="I465" s="224"/>
      <c r="J465" s="289"/>
    </row>
    <row r="466" spans="2:10" hidden="1" outlineLevel="1" x14ac:dyDescent="0.25">
      <c r="B466" s="286"/>
      <c r="C466" s="314"/>
      <c r="D466" s="255" t="str">
        <f>IFERROR(IF(IF(LEN($C466)=0," ",INDEX(Settings!$F$7:$F$106,MATCH($C466,Settings!$E$7:$E$106,0),1))=0,"",IF(LEN($C466)=0,"",INDEX(Settings!$F$7:$F$106,MATCH($C466,Settings!$E$7:$E$106,0),1))),"")</f>
        <v/>
      </c>
      <c r="E466" s="287"/>
      <c r="F466" s="288" t="str">
        <f>IFERROR(INDEX(Settings!$J$8:$L$11,MATCH($E466,Settings!$J$8:$J$11,1),3),"")</f>
        <v/>
      </c>
      <c r="G466" s="224"/>
      <c r="H466" s="224"/>
      <c r="I466" s="224"/>
      <c r="J466" s="289"/>
    </row>
    <row r="467" spans="2:10" hidden="1" outlineLevel="1" x14ac:dyDescent="0.25">
      <c r="B467" s="286"/>
      <c r="C467" s="314"/>
      <c r="D467" s="255" t="str">
        <f>IFERROR(IF(IF(LEN($C467)=0," ",INDEX(Settings!$F$7:$F$106,MATCH($C467,Settings!$E$7:$E$106,0),1))=0,"",IF(LEN($C467)=0,"",INDEX(Settings!$F$7:$F$106,MATCH($C467,Settings!$E$7:$E$106,0),1))),"")</f>
        <v/>
      </c>
      <c r="E467" s="287"/>
      <c r="F467" s="288" t="str">
        <f>IFERROR(INDEX(Settings!$J$8:$L$11,MATCH($E467,Settings!$J$8:$J$11,1),3),"")</f>
        <v/>
      </c>
      <c r="G467" s="224"/>
      <c r="H467" s="224"/>
      <c r="I467" s="224"/>
      <c r="J467" s="289"/>
    </row>
    <row r="468" spans="2:10" hidden="1" outlineLevel="1" x14ac:dyDescent="0.25">
      <c r="B468" s="286"/>
      <c r="C468" s="314"/>
      <c r="D468" s="255" t="str">
        <f>IFERROR(IF(IF(LEN($C468)=0," ",INDEX(Settings!$F$7:$F$106,MATCH($C468,Settings!$E$7:$E$106,0),1))=0,"",IF(LEN($C468)=0,"",INDEX(Settings!$F$7:$F$106,MATCH($C468,Settings!$E$7:$E$106,0),1))),"")</f>
        <v/>
      </c>
      <c r="E468" s="287"/>
      <c r="F468" s="288" t="str">
        <f>IFERROR(INDEX(Settings!$J$8:$L$11,MATCH($E468,Settings!$J$8:$J$11,1),3),"")</f>
        <v/>
      </c>
      <c r="G468" s="224"/>
      <c r="H468" s="224"/>
      <c r="I468" s="224"/>
      <c r="J468" s="289"/>
    </row>
    <row r="469" spans="2:10" hidden="1" outlineLevel="1" x14ac:dyDescent="0.25">
      <c r="B469" s="286"/>
      <c r="C469" s="314"/>
      <c r="D469" s="255" t="str">
        <f>IFERROR(IF(IF(LEN($C469)=0," ",INDEX(Settings!$F$7:$F$106,MATCH($C469,Settings!$E$7:$E$106,0),1))=0,"",IF(LEN($C469)=0,"",INDEX(Settings!$F$7:$F$106,MATCH($C469,Settings!$E$7:$E$106,0),1))),"")</f>
        <v/>
      </c>
      <c r="E469" s="287"/>
      <c r="F469" s="288" t="str">
        <f>IFERROR(INDEX(Settings!$J$8:$L$11,MATCH($E469,Settings!$J$8:$J$11,1),3),"")</f>
        <v/>
      </c>
      <c r="G469" s="224"/>
      <c r="H469" s="224"/>
      <c r="I469" s="224"/>
      <c r="J469" s="289"/>
    </row>
    <row r="470" spans="2:10" hidden="1" outlineLevel="1" x14ac:dyDescent="0.25">
      <c r="B470" s="286"/>
      <c r="C470" s="314"/>
      <c r="D470" s="255" t="str">
        <f>IFERROR(IF(IF(LEN($C470)=0," ",INDEX(Settings!$F$7:$F$106,MATCH($C470,Settings!$E$7:$E$106,0),1))=0,"",IF(LEN($C470)=0,"",INDEX(Settings!$F$7:$F$106,MATCH($C470,Settings!$E$7:$E$106,0),1))),"")</f>
        <v/>
      </c>
      <c r="E470" s="287"/>
      <c r="F470" s="288" t="str">
        <f>IFERROR(INDEX(Settings!$J$8:$L$11,MATCH($E470,Settings!$J$8:$J$11,1),3),"")</f>
        <v/>
      </c>
      <c r="G470" s="224"/>
      <c r="H470" s="224"/>
      <c r="I470" s="224"/>
      <c r="J470" s="289"/>
    </row>
    <row r="471" spans="2:10" hidden="1" outlineLevel="1" x14ac:dyDescent="0.25">
      <c r="B471" s="286"/>
      <c r="C471" s="314"/>
      <c r="D471" s="255" t="str">
        <f>IFERROR(IF(IF(LEN($C471)=0," ",INDEX(Settings!$F$7:$F$106,MATCH($C471,Settings!$E$7:$E$106,0),1))=0,"",IF(LEN($C471)=0,"",INDEX(Settings!$F$7:$F$106,MATCH($C471,Settings!$E$7:$E$106,0),1))),"")</f>
        <v/>
      </c>
      <c r="E471" s="287"/>
      <c r="F471" s="288" t="str">
        <f>IFERROR(INDEX(Settings!$J$8:$L$11,MATCH($E471,Settings!$J$8:$J$11,1),3),"")</f>
        <v/>
      </c>
      <c r="G471" s="224"/>
      <c r="H471" s="224"/>
      <c r="I471" s="224"/>
      <c r="J471" s="289"/>
    </row>
    <row r="472" spans="2:10" hidden="1" outlineLevel="1" x14ac:dyDescent="0.25">
      <c r="B472" s="286"/>
      <c r="C472" s="314"/>
      <c r="D472" s="255" t="str">
        <f>IFERROR(IF(IF(LEN($C472)=0," ",INDEX(Settings!$F$7:$F$106,MATCH($C472,Settings!$E$7:$E$106,0),1))=0,"",IF(LEN($C472)=0,"",INDEX(Settings!$F$7:$F$106,MATCH($C472,Settings!$E$7:$E$106,0),1))),"")</f>
        <v/>
      </c>
      <c r="E472" s="287"/>
      <c r="F472" s="288" t="str">
        <f>IFERROR(INDEX(Settings!$J$8:$L$11,MATCH($E472,Settings!$J$8:$J$11,1),3),"")</f>
        <v/>
      </c>
      <c r="G472" s="224"/>
      <c r="H472" s="224"/>
      <c r="I472" s="224"/>
      <c r="J472" s="289"/>
    </row>
    <row r="473" spans="2:10" hidden="1" outlineLevel="1" x14ac:dyDescent="0.25">
      <c r="B473" s="286"/>
      <c r="C473" s="314"/>
      <c r="D473" s="255" t="str">
        <f>IFERROR(IF(IF(LEN($C473)=0," ",INDEX(Settings!$F$7:$F$106,MATCH($C473,Settings!$E$7:$E$106,0),1))=0,"",IF(LEN($C473)=0,"",INDEX(Settings!$F$7:$F$106,MATCH($C473,Settings!$E$7:$E$106,0),1))),"")</f>
        <v/>
      </c>
      <c r="E473" s="287"/>
      <c r="F473" s="288" t="str">
        <f>IFERROR(INDEX(Settings!$J$8:$L$11,MATCH($E473,Settings!$J$8:$J$11,1),3),"")</f>
        <v/>
      </c>
      <c r="G473" s="224"/>
      <c r="H473" s="224"/>
      <c r="I473" s="224"/>
      <c r="J473" s="289"/>
    </row>
    <row r="474" spans="2:10" hidden="1" outlineLevel="1" x14ac:dyDescent="0.25">
      <c r="B474" s="286"/>
      <c r="C474" s="314"/>
      <c r="D474" s="255" t="str">
        <f>IFERROR(IF(IF(LEN($C474)=0," ",INDEX(Settings!$F$7:$F$106,MATCH($C474,Settings!$E$7:$E$106,0),1))=0,"",IF(LEN($C474)=0,"",INDEX(Settings!$F$7:$F$106,MATCH($C474,Settings!$E$7:$E$106,0),1))),"")</f>
        <v/>
      </c>
      <c r="E474" s="287"/>
      <c r="F474" s="288" t="str">
        <f>IFERROR(INDEX(Settings!$J$8:$L$11,MATCH($E474,Settings!$J$8:$J$11,1),3),"")</f>
        <v/>
      </c>
      <c r="G474" s="224"/>
      <c r="H474" s="224"/>
      <c r="I474" s="224"/>
      <c r="J474" s="289"/>
    </row>
    <row r="475" spans="2:10" hidden="1" outlineLevel="1" x14ac:dyDescent="0.25">
      <c r="B475" s="286"/>
      <c r="C475" s="314"/>
      <c r="D475" s="255" t="str">
        <f>IFERROR(IF(IF(LEN($C475)=0," ",INDEX(Settings!$F$7:$F$106,MATCH($C475,Settings!$E$7:$E$106,0),1))=0,"",IF(LEN($C475)=0,"",INDEX(Settings!$F$7:$F$106,MATCH($C475,Settings!$E$7:$E$106,0),1))),"")</f>
        <v/>
      </c>
      <c r="E475" s="287"/>
      <c r="F475" s="288" t="str">
        <f>IFERROR(INDEX(Settings!$J$8:$L$11,MATCH($E475,Settings!$J$8:$J$11,1),3),"")</f>
        <v/>
      </c>
      <c r="G475" s="224"/>
      <c r="H475" s="224"/>
      <c r="I475" s="224"/>
      <c r="J475" s="289"/>
    </row>
    <row r="476" spans="2:10" hidden="1" outlineLevel="1" x14ac:dyDescent="0.25">
      <c r="B476" s="286"/>
      <c r="C476" s="314"/>
      <c r="D476" s="255" t="str">
        <f>IFERROR(IF(IF(LEN($C476)=0," ",INDEX(Settings!$F$7:$F$106,MATCH($C476,Settings!$E$7:$E$106,0),1))=0,"",IF(LEN($C476)=0,"",INDEX(Settings!$F$7:$F$106,MATCH($C476,Settings!$E$7:$E$106,0),1))),"")</f>
        <v/>
      </c>
      <c r="E476" s="287"/>
      <c r="F476" s="288" t="str">
        <f>IFERROR(INDEX(Settings!$J$8:$L$11,MATCH($E476,Settings!$J$8:$J$11,1),3),"")</f>
        <v/>
      </c>
      <c r="G476" s="224"/>
      <c r="H476" s="224"/>
      <c r="I476" s="224"/>
      <c r="J476" s="289"/>
    </row>
    <row r="477" spans="2:10" hidden="1" outlineLevel="1" x14ac:dyDescent="0.25">
      <c r="B477" s="286"/>
      <c r="C477" s="314"/>
      <c r="D477" s="255" t="str">
        <f>IFERROR(IF(IF(LEN($C477)=0," ",INDEX(Settings!$F$7:$F$106,MATCH($C477,Settings!$E$7:$E$106,0),1))=0,"",IF(LEN($C477)=0,"",INDEX(Settings!$F$7:$F$106,MATCH($C477,Settings!$E$7:$E$106,0),1))),"")</f>
        <v/>
      </c>
      <c r="E477" s="287"/>
      <c r="F477" s="288" t="str">
        <f>IFERROR(INDEX(Settings!$J$8:$L$11,MATCH($E477,Settings!$J$8:$J$11,1),3),"")</f>
        <v/>
      </c>
      <c r="G477" s="224"/>
      <c r="H477" s="224"/>
      <c r="I477" s="224"/>
      <c r="J477" s="289"/>
    </row>
    <row r="478" spans="2:10" hidden="1" outlineLevel="1" x14ac:dyDescent="0.25">
      <c r="B478" s="286"/>
      <c r="C478" s="314"/>
      <c r="D478" s="255" t="str">
        <f>IFERROR(IF(IF(LEN($C478)=0," ",INDEX(Settings!$F$7:$F$106,MATCH($C478,Settings!$E$7:$E$106,0),1))=0,"",IF(LEN($C478)=0,"",INDEX(Settings!$F$7:$F$106,MATCH($C478,Settings!$E$7:$E$106,0),1))),"")</f>
        <v/>
      </c>
      <c r="E478" s="287"/>
      <c r="F478" s="288" t="str">
        <f>IFERROR(INDEX(Settings!$J$8:$L$11,MATCH($E478,Settings!$J$8:$J$11,1),3),"")</f>
        <v/>
      </c>
      <c r="G478" s="224"/>
      <c r="H478" s="224"/>
      <c r="I478" s="224"/>
      <c r="J478" s="289"/>
    </row>
    <row r="479" spans="2:10" hidden="1" outlineLevel="1" x14ac:dyDescent="0.25">
      <c r="B479" s="286"/>
      <c r="C479" s="314"/>
      <c r="D479" s="255" t="str">
        <f>IFERROR(IF(IF(LEN($C479)=0," ",INDEX(Settings!$F$7:$F$106,MATCH($C479,Settings!$E$7:$E$106,0),1))=0,"",IF(LEN($C479)=0,"",INDEX(Settings!$F$7:$F$106,MATCH($C479,Settings!$E$7:$E$106,0),1))),"")</f>
        <v/>
      </c>
      <c r="E479" s="287"/>
      <c r="F479" s="288" t="str">
        <f>IFERROR(INDEX(Settings!$J$8:$L$11,MATCH($E479,Settings!$J$8:$J$11,1),3),"")</f>
        <v/>
      </c>
      <c r="G479" s="224"/>
      <c r="H479" s="224"/>
      <c r="I479" s="224"/>
      <c r="J479" s="289"/>
    </row>
    <row r="480" spans="2:10" hidden="1" outlineLevel="1" x14ac:dyDescent="0.25">
      <c r="B480" s="286"/>
      <c r="C480" s="314"/>
      <c r="D480" s="255" t="str">
        <f>IFERROR(IF(IF(LEN($C480)=0," ",INDEX(Settings!$F$7:$F$106,MATCH($C480,Settings!$E$7:$E$106,0),1))=0,"",IF(LEN($C480)=0,"",INDEX(Settings!$F$7:$F$106,MATCH($C480,Settings!$E$7:$E$106,0),1))),"")</f>
        <v/>
      </c>
      <c r="E480" s="287"/>
      <c r="F480" s="288" t="str">
        <f>IFERROR(INDEX(Settings!$J$8:$L$11,MATCH($E480,Settings!$J$8:$J$11,1),3),"")</f>
        <v/>
      </c>
      <c r="G480" s="224"/>
      <c r="H480" s="224"/>
      <c r="I480" s="224"/>
      <c r="J480" s="289"/>
    </row>
    <row r="481" spans="2:10" hidden="1" outlineLevel="1" x14ac:dyDescent="0.25">
      <c r="B481" s="286"/>
      <c r="C481" s="314"/>
      <c r="D481" s="255" t="str">
        <f>IFERROR(IF(IF(LEN($C481)=0," ",INDEX(Settings!$F$7:$F$106,MATCH($C481,Settings!$E$7:$E$106,0),1))=0,"",IF(LEN($C481)=0,"",INDEX(Settings!$F$7:$F$106,MATCH($C481,Settings!$E$7:$E$106,0),1))),"")</f>
        <v/>
      </c>
      <c r="E481" s="287"/>
      <c r="F481" s="288" t="str">
        <f>IFERROR(INDEX(Settings!$J$8:$L$11,MATCH($E481,Settings!$J$8:$J$11,1),3),"")</f>
        <v/>
      </c>
      <c r="G481" s="224"/>
      <c r="H481" s="224"/>
      <c r="I481" s="224"/>
      <c r="J481" s="289"/>
    </row>
    <row r="482" spans="2:10" hidden="1" outlineLevel="1" x14ac:dyDescent="0.25">
      <c r="B482" s="286"/>
      <c r="C482" s="314"/>
      <c r="D482" s="255" t="str">
        <f>IFERROR(IF(IF(LEN($C482)=0," ",INDEX(Settings!$F$7:$F$106,MATCH($C482,Settings!$E$7:$E$106,0),1))=0,"",IF(LEN($C482)=0,"",INDEX(Settings!$F$7:$F$106,MATCH($C482,Settings!$E$7:$E$106,0),1))),"")</f>
        <v/>
      </c>
      <c r="E482" s="287"/>
      <c r="F482" s="288" t="str">
        <f>IFERROR(INDEX(Settings!$J$8:$L$11,MATCH($E482,Settings!$J$8:$J$11,1),3),"")</f>
        <v/>
      </c>
      <c r="G482" s="224"/>
      <c r="H482" s="224"/>
      <c r="I482" s="224"/>
      <c r="J482" s="289"/>
    </row>
    <row r="483" spans="2:10" hidden="1" outlineLevel="1" x14ac:dyDescent="0.25">
      <c r="B483" s="286"/>
      <c r="C483" s="314"/>
      <c r="D483" s="255" t="str">
        <f>IFERROR(IF(IF(LEN($C483)=0," ",INDEX(Settings!$F$7:$F$106,MATCH($C483,Settings!$E$7:$E$106,0),1))=0,"",IF(LEN($C483)=0,"",INDEX(Settings!$F$7:$F$106,MATCH($C483,Settings!$E$7:$E$106,0),1))),"")</f>
        <v/>
      </c>
      <c r="E483" s="287"/>
      <c r="F483" s="288" t="str">
        <f>IFERROR(INDEX(Settings!$J$8:$L$11,MATCH($E483,Settings!$J$8:$J$11,1),3),"")</f>
        <v/>
      </c>
      <c r="G483" s="224"/>
      <c r="H483" s="224"/>
      <c r="I483" s="224"/>
      <c r="J483" s="289"/>
    </row>
    <row r="484" spans="2:10" hidden="1" outlineLevel="1" x14ac:dyDescent="0.25">
      <c r="B484" s="286"/>
      <c r="C484" s="314"/>
      <c r="D484" s="255" t="str">
        <f>IFERROR(IF(IF(LEN($C484)=0," ",INDEX(Settings!$F$7:$F$106,MATCH($C484,Settings!$E$7:$E$106,0),1))=0,"",IF(LEN($C484)=0,"",INDEX(Settings!$F$7:$F$106,MATCH($C484,Settings!$E$7:$E$106,0),1))),"")</f>
        <v/>
      </c>
      <c r="E484" s="287"/>
      <c r="F484" s="288" t="str">
        <f>IFERROR(INDEX(Settings!$J$8:$L$11,MATCH($E484,Settings!$J$8:$J$11,1),3),"")</f>
        <v/>
      </c>
      <c r="G484" s="224"/>
      <c r="H484" s="224"/>
      <c r="I484" s="224"/>
      <c r="J484" s="289"/>
    </row>
    <row r="485" spans="2:10" hidden="1" outlineLevel="1" x14ac:dyDescent="0.25">
      <c r="B485" s="286"/>
      <c r="C485" s="314"/>
      <c r="D485" s="255" t="str">
        <f>IFERROR(IF(IF(LEN($C485)=0," ",INDEX(Settings!$F$7:$F$106,MATCH($C485,Settings!$E$7:$E$106,0),1))=0,"",IF(LEN($C485)=0,"",INDEX(Settings!$F$7:$F$106,MATCH($C485,Settings!$E$7:$E$106,0),1))),"")</f>
        <v/>
      </c>
      <c r="E485" s="287"/>
      <c r="F485" s="288" t="str">
        <f>IFERROR(INDEX(Settings!$J$8:$L$11,MATCH($E485,Settings!$J$8:$J$11,1),3),"")</f>
        <v/>
      </c>
      <c r="G485" s="224"/>
      <c r="H485" s="224"/>
      <c r="I485" s="224"/>
      <c r="J485" s="289"/>
    </row>
    <row r="486" spans="2:10" hidden="1" outlineLevel="1" x14ac:dyDescent="0.25">
      <c r="B486" s="286"/>
      <c r="C486" s="314"/>
      <c r="D486" s="255" t="str">
        <f>IFERROR(IF(IF(LEN($C486)=0," ",INDEX(Settings!$F$7:$F$106,MATCH($C486,Settings!$E$7:$E$106,0),1))=0,"",IF(LEN($C486)=0,"",INDEX(Settings!$F$7:$F$106,MATCH($C486,Settings!$E$7:$E$106,0),1))),"")</f>
        <v/>
      </c>
      <c r="E486" s="287"/>
      <c r="F486" s="288" t="str">
        <f>IFERROR(INDEX(Settings!$J$8:$L$11,MATCH($E486,Settings!$J$8:$J$11,1),3),"")</f>
        <v/>
      </c>
      <c r="G486" s="224"/>
      <c r="H486" s="224"/>
      <c r="I486" s="224"/>
      <c r="J486" s="289"/>
    </row>
    <row r="487" spans="2:10" hidden="1" outlineLevel="1" x14ac:dyDescent="0.25">
      <c r="B487" s="286"/>
      <c r="C487" s="314"/>
      <c r="D487" s="255" t="str">
        <f>IFERROR(IF(IF(LEN($C487)=0," ",INDEX(Settings!$F$7:$F$106,MATCH($C487,Settings!$E$7:$E$106,0),1))=0,"",IF(LEN($C487)=0,"",INDEX(Settings!$F$7:$F$106,MATCH($C487,Settings!$E$7:$E$106,0),1))),"")</f>
        <v/>
      </c>
      <c r="E487" s="287"/>
      <c r="F487" s="288" t="str">
        <f>IFERROR(INDEX(Settings!$J$8:$L$11,MATCH($E487,Settings!$J$8:$J$11,1),3),"")</f>
        <v/>
      </c>
      <c r="G487" s="224"/>
      <c r="H487" s="224"/>
      <c r="I487" s="224"/>
      <c r="J487" s="289"/>
    </row>
    <row r="488" spans="2:10" hidden="1" outlineLevel="1" x14ac:dyDescent="0.25">
      <c r="B488" s="286"/>
      <c r="C488" s="314"/>
      <c r="D488" s="255" t="str">
        <f>IFERROR(IF(IF(LEN($C488)=0," ",INDEX(Settings!$F$7:$F$106,MATCH($C488,Settings!$E$7:$E$106,0),1))=0,"",IF(LEN($C488)=0,"",INDEX(Settings!$F$7:$F$106,MATCH($C488,Settings!$E$7:$E$106,0),1))),"")</f>
        <v/>
      </c>
      <c r="E488" s="287"/>
      <c r="F488" s="288" t="str">
        <f>IFERROR(INDEX(Settings!$J$8:$L$11,MATCH($E488,Settings!$J$8:$J$11,1),3),"")</f>
        <v/>
      </c>
      <c r="G488" s="224"/>
      <c r="H488" s="224"/>
      <c r="I488" s="224"/>
      <c r="J488" s="289"/>
    </row>
    <row r="489" spans="2:10" hidden="1" outlineLevel="1" x14ac:dyDescent="0.25">
      <c r="B489" s="286"/>
      <c r="C489" s="314"/>
      <c r="D489" s="255" t="str">
        <f>IFERROR(IF(IF(LEN($C489)=0," ",INDEX(Settings!$F$7:$F$106,MATCH($C489,Settings!$E$7:$E$106,0),1))=0,"",IF(LEN($C489)=0,"",INDEX(Settings!$F$7:$F$106,MATCH($C489,Settings!$E$7:$E$106,0),1))),"")</f>
        <v/>
      </c>
      <c r="E489" s="287"/>
      <c r="F489" s="288" t="str">
        <f>IFERROR(INDEX(Settings!$J$8:$L$11,MATCH($E489,Settings!$J$8:$J$11,1),3),"")</f>
        <v/>
      </c>
      <c r="G489" s="224"/>
      <c r="H489" s="224"/>
      <c r="I489" s="224"/>
      <c r="J489" s="289"/>
    </row>
    <row r="490" spans="2:10" hidden="1" outlineLevel="1" x14ac:dyDescent="0.25">
      <c r="B490" s="286"/>
      <c r="C490" s="314"/>
      <c r="D490" s="255" t="str">
        <f>IFERROR(IF(IF(LEN($C490)=0," ",INDEX(Settings!$F$7:$F$106,MATCH($C490,Settings!$E$7:$E$106,0),1))=0,"",IF(LEN($C490)=0,"",INDEX(Settings!$F$7:$F$106,MATCH($C490,Settings!$E$7:$E$106,0),1))),"")</f>
        <v/>
      </c>
      <c r="E490" s="287"/>
      <c r="F490" s="288" t="str">
        <f>IFERROR(INDEX(Settings!$J$8:$L$11,MATCH($E490,Settings!$J$8:$J$11,1),3),"")</f>
        <v/>
      </c>
      <c r="G490" s="224"/>
      <c r="H490" s="224"/>
      <c r="I490" s="224"/>
      <c r="J490" s="289"/>
    </row>
    <row r="491" spans="2:10" hidden="1" outlineLevel="1" x14ac:dyDescent="0.25">
      <c r="B491" s="286"/>
      <c r="C491" s="314"/>
      <c r="D491" s="255" t="str">
        <f>IFERROR(IF(IF(LEN($C491)=0," ",INDEX(Settings!$F$7:$F$106,MATCH($C491,Settings!$E$7:$E$106,0),1))=0,"",IF(LEN($C491)=0,"",INDEX(Settings!$F$7:$F$106,MATCH($C491,Settings!$E$7:$E$106,0),1))),"")</f>
        <v/>
      </c>
      <c r="E491" s="287"/>
      <c r="F491" s="288" t="str">
        <f>IFERROR(INDEX(Settings!$J$8:$L$11,MATCH($E491,Settings!$J$8:$J$11,1),3),"")</f>
        <v/>
      </c>
      <c r="G491" s="224"/>
      <c r="H491" s="224"/>
      <c r="I491" s="224"/>
      <c r="J491" s="289"/>
    </row>
    <row r="492" spans="2:10" hidden="1" outlineLevel="1" x14ac:dyDescent="0.25">
      <c r="B492" s="286"/>
      <c r="C492" s="314"/>
      <c r="D492" s="255" t="str">
        <f>IFERROR(IF(IF(LEN($C492)=0," ",INDEX(Settings!$F$7:$F$106,MATCH($C492,Settings!$E$7:$E$106,0),1))=0,"",IF(LEN($C492)=0,"",INDEX(Settings!$F$7:$F$106,MATCH($C492,Settings!$E$7:$E$106,0),1))),"")</f>
        <v/>
      </c>
      <c r="E492" s="287"/>
      <c r="F492" s="288" t="str">
        <f>IFERROR(INDEX(Settings!$J$8:$L$11,MATCH($E492,Settings!$J$8:$J$11,1),3),"")</f>
        <v/>
      </c>
      <c r="G492" s="224"/>
      <c r="H492" s="224"/>
      <c r="I492" s="224"/>
      <c r="J492" s="289"/>
    </row>
    <row r="493" spans="2:10" hidden="1" outlineLevel="1" x14ac:dyDescent="0.25">
      <c r="B493" s="286"/>
      <c r="C493" s="314"/>
      <c r="D493" s="255" t="str">
        <f>IFERROR(IF(IF(LEN($C493)=0," ",INDEX(Settings!$F$7:$F$106,MATCH($C493,Settings!$E$7:$E$106,0),1))=0,"",IF(LEN($C493)=0,"",INDEX(Settings!$F$7:$F$106,MATCH($C493,Settings!$E$7:$E$106,0),1))),"")</f>
        <v/>
      </c>
      <c r="E493" s="287"/>
      <c r="F493" s="288" t="str">
        <f>IFERROR(INDEX(Settings!$J$8:$L$11,MATCH($E493,Settings!$J$8:$J$11,1),3),"")</f>
        <v/>
      </c>
      <c r="G493" s="224"/>
      <c r="H493" s="224"/>
      <c r="I493" s="224"/>
      <c r="J493" s="289"/>
    </row>
    <row r="494" spans="2:10" hidden="1" outlineLevel="1" x14ac:dyDescent="0.25">
      <c r="B494" s="286"/>
      <c r="C494" s="314"/>
      <c r="D494" s="255" t="str">
        <f>IFERROR(IF(IF(LEN($C494)=0," ",INDEX(Settings!$F$7:$F$106,MATCH($C494,Settings!$E$7:$E$106,0),1))=0,"",IF(LEN($C494)=0,"",INDEX(Settings!$F$7:$F$106,MATCH($C494,Settings!$E$7:$E$106,0),1))),"")</f>
        <v/>
      </c>
      <c r="E494" s="287"/>
      <c r="F494" s="288" t="str">
        <f>IFERROR(INDEX(Settings!$J$8:$L$11,MATCH($E494,Settings!$J$8:$J$11,1),3),"")</f>
        <v/>
      </c>
      <c r="G494" s="224"/>
      <c r="H494" s="224"/>
      <c r="I494" s="224"/>
      <c r="J494" s="289"/>
    </row>
    <row r="495" spans="2:10" hidden="1" outlineLevel="1" x14ac:dyDescent="0.25">
      <c r="B495" s="286"/>
      <c r="C495" s="314"/>
      <c r="D495" s="255" t="str">
        <f>IFERROR(IF(IF(LEN($C495)=0," ",INDEX(Settings!$F$7:$F$106,MATCH($C495,Settings!$E$7:$E$106,0),1))=0,"",IF(LEN($C495)=0,"",INDEX(Settings!$F$7:$F$106,MATCH($C495,Settings!$E$7:$E$106,0),1))),"")</f>
        <v/>
      </c>
      <c r="E495" s="287"/>
      <c r="F495" s="288" t="str">
        <f>IFERROR(INDEX(Settings!$J$8:$L$11,MATCH($E495,Settings!$J$8:$J$11,1),3),"")</f>
        <v/>
      </c>
      <c r="G495" s="224"/>
      <c r="H495" s="224"/>
      <c r="I495" s="224"/>
      <c r="J495" s="289"/>
    </row>
    <row r="496" spans="2:10" hidden="1" outlineLevel="1" x14ac:dyDescent="0.25">
      <c r="B496" s="286"/>
      <c r="C496" s="314"/>
      <c r="D496" s="255" t="str">
        <f>IFERROR(IF(IF(LEN($C496)=0," ",INDEX(Settings!$F$7:$F$106,MATCH($C496,Settings!$E$7:$E$106,0),1))=0,"",IF(LEN($C496)=0,"",INDEX(Settings!$F$7:$F$106,MATCH($C496,Settings!$E$7:$E$106,0),1))),"")</f>
        <v/>
      </c>
      <c r="E496" s="287"/>
      <c r="F496" s="288" t="str">
        <f>IFERROR(INDEX(Settings!$J$8:$L$11,MATCH($E496,Settings!$J$8:$J$11,1),3),"")</f>
        <v/>
      </c>
      <c r="G496" s="224"/>
      <c r="H496" s="224"/>
      <c r="I496" s="224"/>
      <c r="J496" s="289"/>
    </row>
    <row r="497" spans="2:10" hidden="1" outlineLevel="1" x14ac:dyDescent="0.25">
      <c r="B497" s="286"/>
      <c r="C497" s="314"/>
      <c r="D497" s="255" t="str">
        <f>IFERROR(IF(IF(LEN($C497)=0," ",INDEX(Settings!$F$7:$F$106,MATCH($C497,Settings!$E$7:$E$106,0),1))=0,"",IF(LEN($C497)=0,"",INDEX(Settings!$F$7:$F$106,MATCH($C497,Settings!$E$7:$E$106,0),1))),"")</f>
        <v/>
      </c>
      <c r="E497" s="287"/>
      <c r="F497" s="288" t="str">
        <f>IFERROR(INDEX(Settings!$J$8:$L$11,MATCH($E497,Settings!$J$8:$J$11,1),3),"")</f>
        <v/>
      </c>
      <c r="G497" s="224"/>
      <c r="H497" s="224"/>
      <c r="I497" s="224"/>
      <c r="J497" s="289"/>
    </row>
    <row r="498" spans="2:10" hidden="1" outlineLevel="1" x14ac:dyDescent="0.25">
      <c r="B498" s="286"/>
      <c r="C498" s="314"/>
      <c r="D498" s="255" t="str">
        <f>IFERROR(IF(IF(LEN($C498)=0," ",INDEX(Settings!$F$7:$F$106,MATCH($C498,Settings!$E$7:$E$106,0),1))=0,"",IF(LEN($C498)=0,"",INDEX(Settings!$F$7:$F$106,MATCH($C498,Settings!$E$7:$E$106,0),1))),"")</f>
        <v/>
      </c>
      <c r="E498" s="287"/>
      <c r="F498" s="288" t="str">
        <f>IFERROR(INDEX(Settings!$J$8:$L$11,MATCH($E498,Settings!$J$8:$J$11,1),3),"")</f>
        <v/>
      </c>
      <c r="G498" s="224"/>
      <c r="H498" s="224"/>
      <c r="I498" s="224"/>
      <c r="J498" s="289"/>
    </row>
    <row r="499" spans="2:10" hidden="1" outlineLevel="1" x14ac:dyDescent="0.25">
      <c r="B499" s="286"/>
      <c r="C499" s="314"/>
      <c r="D499" s="255" t="str">
        <f>IFERROR(IF(IF(LEN($C499)=0," ",INDEX(Settings!$F$7:$F$106,MATCH($C499,Settings!$E$7:$E$106,0),1))=0,"",IF(LEN($C499)=0,"",INDEX(Settings!$F$7:$F$106,MATCH($C499,Settings!$E$7:$E$106,0),1))),"")</f>
        <v/>
      </c>
      <c r="E499" s="287"/>
      <c r="F499" s="288" t="str">
        <f>IFERROR(INDEX(Settings!$J$8:$L$11,MATCH($E499,Settings!$J$8:$J$11,1),3),"")</f>
        <v/>
      </c>
      <c r="G499" s="224"/>
      <c r="H499" s="224"/>
      <c r="I499" s="224"/>
      <c r="J499" s="289"/>
    </row>
    <row r="500" spans="2:10" hidden="1" outlineLevel="1" x14ac:dyDescent="0.25">
      <c r="B500" s="286"/>
      <c r="C500" s="314"/>
      <c r="D500" s="255" t="str">
        <f>IFERROR(IF(IF(LEN($C500)=0," ",INDEX(Settings!$F$7:$F$106,MATCH($C500,Settings!$E$7:$E$106,0),1))=0,"",IF(LEN($C500)=0,"",INDEX(Settings!$F$7:$F$106,MATCH($C500,Settings!$E$7:$E$106,0),1))),"")</f>
        <v/>
      </c>
      <c r="E500" s="287"/>
      <c r="F500" s="288" t="str">
        <f>IFERROR(INDEX(Settings!$J$8:$L$11,MATCH($E500,Settings!$J$8:$J$11,1),3),"")</f>
        <v/>
      </c>
      <c r="G500" s="224"/>
      <c r="H500" s="224"/>
      <c r="I500" s="224"/>
      <c r="J500" s="289"/>
    </row>
    <row r="501" spans="2:10" hidden="1" outlineLevel="1" x14ac:dyDescent="0.25">
      <c r="B501" s="286"/>
      <c r="C501" s="314"/>
      <c r="D501" s="255" t="str">
        <f>IFERROR(IF(IF(LEN($C501)=0," ",INDEX(Settings!$F$7:$F$106,MATCH($C501,Settings!$E$7:$E$106,0),1))=0,"",IF(LEN($C501)=0,"",INDEX(Settings!$F$7:$F$106,MATCH($C501,Settings!$E$7:$E$106,0),1))),"")</f>
        <v/>
      </c>
      <c r="E501" s="287"/>
      <c r="F501" s="288" t="str">
        <f>IFERROR(INDEX(Settings!$J$8:$L$11,MATCH($E501,Settings!$J$8:$J$11,1),3),"")</f>
        <v/>
      </c>
      <c r="G501" s="224"/>
      <c r="H501" s="224"/>
      <c r="I501" s="224"/>
      <c r="J501" s="289"/>
    </row>
    <row r="502" spans="2:10" hidden="1" outlineLevel="1" x14ac:dyDescent="0.25">
      <c r="B502" s="286"/>
      <c r="C502" s="314"/>
      <c r="D502" s="255" t="str">
        <f>IFERROR(IF(IF(LEN($C502)=0," ",INDEX(Settings!$F$7:$F$106,MATCH($C502,Settings!$E$7:$E$106,0),1))=0,"",IF(LEN($C502)=0,"",INDEX(Settings!$F$7:$F$106,MATCH($C502,Settings!$E$7:$E$106,0),1))),"")</f>
        <v/>
      </c>
      <c r="E502" s="287"/>
      <c r="F502" s="288" t="str">
        <f>IFERROR(INDEX(Settings!$J$8:$L$11,MATCH($E502,Settings!$J$8:$J$11,1),3),"")</f>
        <v/>
      </c>
      <c r="G502" s="224"/>
      <c r="H502" s="224"/>
      <c r="I502" s="224"/>
      <c r="J502" s="289"/>
    </row>
    <row r="503" spans="2:10" hidden="1" outlineLevel="1" x14ac:dyDescent="0.25">
      <c r="B503" s="286"/>
      <c r="C503" s="314"/>
      <c r="D503" s="255" t="str">
        <f>IFERROR(IF(IF(LEN($C503)=0," ",INDEX(Settings!$F$7:$F$106,MATCH($C503,Settings!$E$7:$E$106,0),1))=0,"",IF(LEN($C503)=0,"",INDEX(Settings!$F$7:$F$106,MATCH($C503,Settings!$E$7:$E$106,0),1))),"")</f>
        <v/>
      </c>
      <c r="E503" s="287"/>
      <c r="F503" s="288" t="str">
        <f>IFERROR(INDEX(Settings!$J$8:$L$11,MATCH($E503,Settings!$J$8:$J$11,1),3),"")</f>
        <v/>
      </c>
      <c r="G503" s="224"/>
      <c r="H503" s="224"/>
      <c r="I503" s="224"/>
      <c r="J503" s="289"/>
    </row>
    <row r="504" spans="2:10" hidden="1" outlineLevel="1" x14ac:dyDescent="0.25">
      <c r="B504" s="286"/>
      <c r="C504" s="314"/>
      <c r="D504" s="255" t="str">
        <f>IFERROR(IF(IF(LEN($C504)=0," ",INDEX(Settings!$F$7:$F$106,MATCH($C504,Settings!$E$7:$E$106,0),1))=0,"",IF(LEN($C504)=0,"",INDEX(Settings!$F$7:$F$106,MATCH($C504,Settings!$E$7:$E$106,0),1))),"")</f>
        <v/>
      </c>
      <c r="E504" s="287"/>
      <c r="F504" s="288" t="str">
        <f>IFERROR(INDEX(Settings!$J$8:$L$11,MATCH($E504,Settings!$J$8:$J$11,1),3),"")</f>
        <v/>
      </c>
      <c r="G504" s="224"/>
      <c r="H504" s="224"/>
      <c r="I504" s="224"/>
      <c r="J504" s="289"/>
    </row>
    <row r="505" spans="2:10" hidden="1" outlineLevel="1" x14ac:dyDescent="0.25">
      <c r="B505" s="286"/>
      <c r="C505" s="314"/>
      <c r="D505" s="255" t="str">
        <f>IFERROR(IF(IF(LEN($C505)=0," ",INDEX(Settings!$F$7:$F$106,MATCH($C505,Settings!$E$7:$E$106,0),1))=0,"",IF(LEN($C505)=0,"",INDEX(Settings!$F$7:$F$106,MATCH($C505,Settings!$E$7:$E$106,0),1))),"")</f>
        <v/>
      </c>
      <c r="E505" s="287"/>
      <c r="F505" s="288" t="str">
        <f>IFERROR(INDEX(Settings!$J$8:$L$11,MATCH($E505,Settings!$J$8:$J$11,1),3),"")</f>
        <v/>
      </c>
      <c r="G505" s="224"/>
      <c r="H505" s="224"/>
      <c r="I505" s="224"/>
      <c r="J505" s="289"/>
    </row>
    <row r="506" spans="2:10" hidden="1" outlineLevel="1" x14ac:dyDescent="0.25">
      <c r="B506" s="286"/>
      <c r="C506" s="314"/>
      <c r="D506" s="255" t="str">
        <f>IFERROR(IF(IF(LEN($C506)=0," ",INDEX(Settings!$F$7:$F$106,MATCH($C506,Settings!$E$7:$E$106,0),1))=0,"",IF(LEN($C506)=0,"",INDEX(Settings!$F$7:$F$106,MATCH($C506,Settings!$E$7:$E$106,0),1))),"")</f>
        <v/>
      </c>
      <c r="E506" s="287"/>
      <c r="F506" s="288" t="str">
        <f>IFERROR(INDEX(Settings!$J$8:$L$11,MATCH($E506,Settings!$J$8:$J$11,1),3),"")</f>
        <v/>
      </c>
      <c r="G506" s="224"/>
      <c r="H506" s="224"/>
      <c r="I506" s="224"/>
      <c r="J506" s="289"/>
    </row>
    <row r="507" spans="2:10" hidden="1" outlineLevel="1" x14ac:dyDescent="0.25">
      <c r="B507" s="286"/>
      <c r="C507" s="314"/>
      <c r="D507" s="255" t="str">
        <f>IFERROR(IF(IF(LEN($C507)=0," ",INDEX(Settings!$F$7:$F$106,MATCH($C507,Settings!$E$7:$E$106,0),1))=0,"",IF(LEN($C507)=0,"",INDEX(Settings!$F$7:$F$106,MATCH($C507,Settings!$E$7:$E$106,0),1))),"")</f>
        <v/>
      </c>
      <c r="E507" s="287"/>
      <c r="F507" s="288" t="str">
        <f>IFERROR(INDEX(Settings!$J$8:$L$11,MATCH($E507,Settings!$J$8:$J$11,1),3),"")</f>
        <v/>
      </c>
      <c r="G507" s="224"/>
      <c r="H507" s="224"/>
      <c r="I507" s="224"/>
      <c r="J507" s="289"/>
    </row>
    <row r="508" spans="2:10" hidden="1" outlineLevel="1" x14ac:dyDescent="0.25">
      <c r="B508" s="286"/>
      <c r="C508" s="314"/>
      <c r="D508" s="255" t="str">
        <f>IFERROR(IF(IF(LEN($C508)=0," ",INDEX(Settings!$F$7:$F$106,MATCH($C508,Settings!$E$7:$E$106,0),1))=0,"",IF(LEN($C508)=0,"",INDEX(Settings!$F$7:$F$106,MATCH($C508,Settings!$E$7:$E$106,0),1))),"")</f>
        <v/>
      </c>
      <c r="E508" s="287"/>
      <c r="F508" s="288" t="str">
        <f>IFERROR(INDEX(Settings!$J$8:$L$11,MATCH($E508,Settings!$J$8:$J$11,1),3),"")</f>
        <v/>
      </c>
      <c r="G508" s="224"/>
      <c r="H508" s="224"/>
      <c r="I508" s="224"/>
      <c r="J508" s="289"/>
    </row>
    <row r="509" spans="2:10" hidden="1" outlineLevel="1" x14ac:dyDescent="0.25">
      <c r="B509" s="286"/>
      <c r="C509" s="314"/>
      <c r="D509" s="255" t="str">
        <f>IFERROR(IF(IF(LEN($C509)=0," ",INDEX(Settings!$F$7:$F$106,MATCH($C509,Settings!$E$7:$E$106,0),1))=0,"",IF(LEN($C509)=0,"",INDEX(Settings!$F$7:$F$106,MATCH($C509,Settings!$E$7:$E$106,0),1))),"")</f>
        <v/>
      </c>
      <c r="E509" s="287"/>
      <c r="F509" s="288" t="str">
        <f>IFERROR(INDEX(Settings!$J$8:$L$11,MATCH($E509,Settings!$J$8:$J$11,1),3),"")</f>
        <v/>
      </c>
      <c r="G509" s="224"/>
      <c r="H509" s="224"/>
      <c r="I509" s="224"/>
      <c r="J509" s="289"/>
    </row>
    <row r="510" spans="2:10" hidden="1" outlineLevel="1" x14ac:dyDescent="0.25">
      <c r="B510" s="286"/>
      <c r="C510" s="314"/>
      <c r="D510" s="255" t="str">
        <f>IFERROR(IF(IF(LEN($C510)=0," ",INDEX(Settings!$F$7:$F$106,MATCH($C510,Settings!$E$7:$E$106,0),1))=0,"",IF(LEN($C510)=0,"",INDEX(Settings!$F$7:$F$106,MATCH($C510,Settings!$E$7:$E$106,0),1))),"")</f>
        <v/>
      </c>
      <c r="E510" s="287"/>
      <c r="F510" s="288" t="str">
        <f>IFERROR(INDEX(Settings!$J$8:$L$11,MATCH($E510,Settings!$J$8:$J$11,1),3),"")</f>
        <v/>
      </c>
      <c r="G510" s="224"/>
      <c r="H510" s="224"/>
      <c r="I510" s="224"/>
      <c r="J510" s="289"/>
    </row>
    <row r="511" spans="2:10" hidden="1" outlineLevel="1" x14ac:dyDescent="0.25">
      <c r="B511" s="286"/>
      <c r="C511" s="314"/>
      <c r="D511" s="255" t="str">
        <f>IFERROR(IF(IF(LEN($C511)=0," ",INDEX(Settings!$F$7:$F$106,MATCH($C511,Settings!$E$7:$E$106,0),1))=0,"",IF(LEN($C511)=0,"",INDEX(Settings!$F$7:$F$106,MATCH($C511,Settings!$E$7:$E$106,0),1))),"")</f>
        <v/>
      </c>
      <c r="E511" s="287"/>
      <c r="F511" s="288" t="str">
        <f>IFERROR(INDEX(Settings!$J$8:$L$11,MATCH($E511,Settings!$J$8:$J$11,1),3),"")</f>
        <v/>
      </c>
      <c r="G511" s="224"/>
      <c r="H511" s="224"/>
      <c r="I511" s="224"/>
      <c r="J511" s="289"/>
    </row>
    <row r="512" spans="2:10" hidden="1" outlineLevel="1" x14ac:dyDescent="0.25">
      <c r="B512" s="286"/>
      <c r="C512" s="314"/>
      <c r="D512" s="255" t="str">
        <f>IFERROR(IF(IF(LEN($C512)=0," ",INDEX(Settings!$F$7:$F$106,MATCH($C512,Settings!$E$7:$E$106,0),1))=0,"",IF(LEN($C512)=0,"",INDEX(Settings!$F$7:$F$106,MATCH($C512,Settings!$E$7:$E$106,0),1))),"")</f>
        <v/>
      </c>
      <c r="E512" s="287"/>
      <c r="F512" s="288" t="str">
        <f>IFERROR(INDEX(Settings!$J$8:$L$11,MATCH($E512,Settings!$J$8:$J$11,1),3),"")</f>
        <v/>
      </c>
      <c r="G512" s="224"/>
      <c r="H512" s="224"/>
      <c r="I512" s="224"/>
      <c r="J512" s="289"/>
    </row>
    <row r="513" spans="2:10" hidden="1" outlineLevel="1" x14ac:dyDescent="0.25">
      <c r="B513" s="286"/>
      <c r="C513" s="314"/>
      <c r="D513" s="255" t="str">
        <f>IFERROR(IF(IF(LEN($C513)=0," ",INDEX(Settings!$F$7:$F$106,MATCH($C513,Settings!$E$7:$E$106,0),1))=0,"",IF(LEN($C513)=0,"",INDEX(Settings!$F$7:$F$106,MATCH($C513,Settings!$E$7:$E$106,0),1))),"")</f>
        <v/>
      </c>
      <c r="E513" s="287"/>
      <c r="F513" s="288" t="str">
        <f>IFERROR(INDEX(Settings!$J$8:$L$11,MATCH($E513,Settings!$J$8:$J$11,1),3),"")</f>
        <v/>
      </c>
      <c r="G513" s="224"/>
      <c r="H513" s="224"/>
      <c r="I513" s="224"/>
      <c r="J513" s="289"/>
    </row>
    <row r="514" spans="2:10" hidden="1" outlineLevel="1" x14ac:dyDescent="0.25">
      <c r="B514" s="286"/>
      <c r="C514" s="314"/>
      <c r="D514" s="255" t="str">
        <f>IFERROR(IF(IF(LEN($C514)=0," ",INDEX(Settings!$F$7:$F$106,MATCH($C514,Settings!$E$7:$E$106,0),1))=0,"",IF(LEN($C514)=0,"",INDEX(Settings!$F$7:$F$106,MATCH($C514,Settings!$E$7:$E$106,0),1))),"")</f>
        <v/>
      </c>
      <c r="E514" s="287"/>
      <c r="F514" s="288" t="str">
        <f>IFERROR(INDEX(Settings!$J$8:$L$11,MATCH($E514,Settings!$J$8:$J$11,1),3),"")</f>
        <v/>
      </c>
      <c r="G514" s="224"/>
      <c r="H514" s="224"/>
      <c r="I514" s="224"/>
      <c r="J514" s="289"/>
    </row>
    <row r="515" spans="2:10" hidden="1" outlineLevel="1" x14ac:dyDescent="0.25">
      <c r="B515" s="286"/>
      <c r="C515" s="314"/>
      <c r="D515" s="255" t="str">
        <f>IFERROR(IF(IF(LEN($C515)=0," ",INDEX(Settings!$F$7:$F$106,MATCH($C515,Settings!$E$7:$E$106,0),1))=0,"",IF(LEN($C515)=0,"",INDEX(Settings!$F$7:$F$106,MATCH($C515,Settings!$E$7:$E$106,0),1))),"")</f>
        <v/>
      </c>
      <c r="E515" s="287"/>
      <c r="F515" s="288" t="str">
        <f>IFERROR(INDEX(Settings!$J$8:$L$11,MATCH($E515,Settings!$J$8:$J$11,1),3),"")</f>
        <v/>
      </c>
      <c r="G515" s="224"/>
      <c r="H515" s="224"/>
      <c r="I515" s="224"/>
      <c r="J515" s="289"/>
    </row>
    <row r="516" spans="2:10" hidden="1" outlineLevel="1" x14ac:dyDescent="0.25">
      <c r="B516" s="286"/>
      <c r="C516" s="314"/>
      <c r="D516" s="255" t="str">
        <f>IFERROR(IF(IF(LEN($C516)=0," ",INDEX(Settings!$F$7:$F$106,MATCH($C516,Settings!$E$7:$E$106,0),1))=0,"",IF(LEN($C516)=0,"",INDEX(Settings!$F$7:$F$106,MATCH($C516,Settings!$E$7:$E$106,0),1))),"")</f>
        <v/>
      </c>
      <c r="E516" s="287"/>
      <c r="F516" s="288" t="str">
        <f>IFERROR(INDEX(Settings!$J$8:$L$11,MATCH($E516,Settings!$J$8:$J$11,1),3),"")</f>
        <v/>
      </c>
      <c r="G516" s="224"/>
      <c r="H516" s="224"/>
      <c r="I516" s="224"/>
      <c r="J516" s="289"/>
    </row>
    <row r="517" spans="2:10" hidden="1" outlineLevel="1" x14ac:dyDescent="0.25">
      <c r="B517" s="286"/>
      <c r="C517" s="314"/>
      <c r="D517" s="255" t="str">
        <f>IFERROR(IF(IF(LEN($C517)=0," ",INDEX(Settings!$F$7:$F$106,MATCH($C517,Settings!$E$7:$E$106,0),1))=0,"",IF(LEN($C517)=0,"",INDEX(Settings!$F$7:$F$106,MATCH($C517,Settings!$E$7:$E$106,0),1))),"")</f>
        <v/>
      </c>
      <c r="E517" s="287"/>
      <c r="F517" s="288" t="str">
        <f>IFERROR(INDEX(Settings!$J$8:$L$11,MATCH($E517,Settings!$J$8:$J$11,1),3),"")</f>
        <v/>
      </c>
      <c r="G517" s="224"/>
      <c r="H517" s="224"/>
      <c r="I517" s="224"/>
      <c r="J517" s="289"/>
    </row>
    <row r="518" spans="2:10" hidden="1" outlineLevel="1" x14ac:dyDescent="0.25">
      <c r="B518" s="286"/>
      <c r="C518" s="314"/>
      <c r="D518" s="255" t="str">
        <f>IFERROR(IF(IF(LEN($C518)=0," ",INDEX(Settings!$F$7:$F$106,MATCH($C518,Settings!$E$7:$E$106,0),1))=0,"",IF(LEN($C518)=0,"",INDEX(Settings!$F$7:$F$106,MATCH($C518,Settings!$E$7:$E$106,0),1))),"")</f>
        <v/>
      </c>
      <c r="E518" s="287"/>
      <c r="F518" s="288" t="str">
        <f>IFERROR(INDEX(Settings!$J$8:$L$11,MATCH($E518,Settings!$J$8:$J$11,1),3),"")</f>
        <v/>
      </c>
      <c r="G518" s="224"/>
      <c r="H518" s="224"/>
      <c r="I518" s="224"/>
      <c r="J518" s="289"/>
    </row>
    <row r="519" spans="2:10" hidden="1" outlineLevel="1" x14ac:dyDescent="0.25">
      <c r="B519" s="286"/>
      <c r="C519" s="314"/>
      <c r="D519" s="255" t="str">
        <f>IFERROR(IF(IF(LEN($C519)=0," ",INDEX(Settings!$F$7:$F$106,MATCH($C519,Settings!$E$7:$E$106,0),1))=0,"",IF(LEN($C519)=0,"",INDEX(Settings!$F$7:$F$106,MATCH($C519,Settings!$E$7:$E$106,0),1))),"")</f>
        <v/>
      </c>
      <c r="E519" s="287"/>
      <c r="F519" s="288" t="str">
        <f>IFERROR(INDEX(Settings!$J$8:$L$11,MATCH($E519,Settings!$J$8:$J$11,1),3),"")</f>
        <v/>
      </c>
      <c r="G519" s="224"/>
      <c r="H519" s="224"/>
      <c r="I519" s="224"/>
      <c r="J519" s="289"/>
    </row>
    <row r="520" spans="2:10" hidden="1" outlineLevel="1" x14ac:dyDescent="0.25">
      <c r="B520" s="286"/>
      <c r="C520" s="314"/>
      <c r="D520" s="255" t="str">
        <f>IFERROR(IF(IF(LEN($C520)=0," ",INDEX(Settings!$F$7:$F$106,MATCH($C520,Settings!$E$7:$E$106,0),1))=0,"",IF(LEN($C520)=0,"",INDEX(Settings!$F$7:$F$106,MATCH($C520,Settings!$E$7:$E$106,0),1))),"")</f>
        <v/>
      </c>
      <c r="E520" s="287"/>
      <c r="F520" s="288" t="str">
        <f>IFERROR(INDEX(Settings!$J$8:$L$11,MATCH($E520,Settings!$J$8:$J$11,1),3),"")</f>
        <v/>
      </c>
      <c r="G520" s="224"/>
      <c r="H520" s="224"/>
      <c r="I520" s="224"/>
      <c r="J520" s="289"/>
    </row>
    <row r="521" spans="2:10" hidden="1" outlineLevel="1" x14ac:dyDescent="0.25">
      <c r="B521" s="286"/>
      <c r="C521" s="314"/>
      <c r="D521" s="255" t="str">
        <f>IFERROR(IF(IF(LEN($C521)=0," ",INDEX(Settings!$F$7:$F$106,MATCH($C521,Settings!$E$7:$E$106,0),1))=0,"",IF(LEN($C521)=0,"",INDEX(Settings!$F$7:$F$106,MATCH($C521,Settings!$E$7:$E$106,0),1))),"")</f>
        <v/>
      </c>
      <c r="E521" s="287"/>
      <c r="F521" s="288" t="str">
        <f>IFERROR(INDEX(Settings!$J$8:$L$11,MATCH($E521,Settings!$J$8:$J$11,1),3),"")</f>
        <v/>
      </c>
      <c r="G521" s="224"/>
      <c r="H521" s="224"/>
      <c r="I521" s="224"/>
      <c r="J521" s="289"/>
    </row>
    <row r="522" spans="2:10" hidden="1" outlineLevel="1" x14ac:dyDescent="0.25">
      <c r="B522" s="286"/>
      <c r="C522" s="314"/>
      <c r="D522" s="255" t="str">
        <f>IFERROR(IF(IF(LEN($C522)=0," ",INDEX(Settings!$F$7:$F$106,MATCH($C522,Settings!$E$7:$E$106,0),1))=0,"",IF(LEN($C522)=0,"",INDEX(Settings!$F$7:$F$106,MATCH($C522,Settings!$E$7:$E$106,0),1))),"")</f>
        <v/>
      </c>
      <c r="E522" s="287"/>
      <c r="F522" s="288" t="str">
        <f>IFERROR(INDEX(Settings!$J$8:$L$11,MATCH($E522,Settings!$J$8:$J$11,1),3),"")</f>
        <v/>
      </c>
      <c r="G522" s="224"/>
      <c r="H522" s="224"/>
      <c r="I522" s="224"/>
      <c r="J522" s="289"/>
    </row>
    <row r="523" spans="2:10" hidden="1" outlineLevel="1" x14ac:dyDescent="0.25">
      <c r="B523" s="286"/>
      <c r="C523" s="314"/>
      <c r="D523" s="255" t="str">
        <f>IFERROR(IF(IF(LEN($C523)=0," ",INDEX(Settings!$F$7:$F$106,MATCH($C523,Settings!$E$7:$E$106,0),1))=0,"",IF(LEN($C523)=0,"",INDEX(Settings!$F$7:$F$106,MATCH($C523,Settings!$E$7:$E$106,0),1))),"")</f>
        <v/>
      </c>
      <c r="E523" s="287"/>
      <c r="F523" s="288" t="str">
        <f>IFERROR(INDEX(Settings!$J$8:$L$11,MATCH($E523,Settings!$J$8:$J$11,1),3),"")</f>
        <v/>
      </c>
      <c r="G523" s="224"/>
      <c r="H523" s="224"/>
      <c r="I523" s="224"/>
      <c r="J523" s="289"/>
    </row>
    <row r="524" spans="2:10" hidden="1" outlineLevel="1" x14ac:dyDescent="0.25">
      <c r="B524" s="286"/>
      <c r="C524" s="314"/>
      <c r="D524" s="255" t="str">
        <f>IFERROR(IF(IF(LEN($C524)=0," ",INDEX(Settings!$F$7:$F$106,MATCH($C524,Settings!$E$7:$E$106,0),1))=0,"",IF(LEN($C524)=0,"",INDEX(Settings!$F$7:$F$106,MATCH($C524,Settings!$E$7:$E$106,0),1))),"")</f>
        <v/>
      </c>
      <c r="E524" s="287"/>
      <c r="F524" s="288" t="str">
        <f>IFERROR(INDEX(Settings!$J$8:$L$11,MATCH($E524,Settings!$J$8:$J$11,1),3),"")</f>
        <v/>
      </c>
      <c r="G524" s="224"/>
      <c r="H524" s="224"/>
      <c r="I524" s="224"/>
      <c r="J524" s="289"/>
    </row>
    <row r="525" spans="2:10" hidden="1" outlineLevel="1" x14ac:dyDescent="0.25">
      <c r="B525" s="286"/>
      <c r="C525" s="314"/>
      <c r="D525" s="255" t="str">
        <f>IFERROR(IF(IF(LEN($C525)=0," ",INDEX(Settings!$F$7:$F$106,MATCH($C525,Settings!$E$7:$E$106,0),1))=0,"",IF(LEN($C525)=0,"",INDEX(Settings!$F$7:$F$106,MATCH($C525,Settings!$E$7:$E$106,0),1))),"")</f>
        <v/>
      </c>
      <c r="E525" s="287"/>
      <c r="F525" s="288" t="str">
        <f>IFERROR(INDEX(Settings!$J$8:$L$11,MATCH($E525,Settings!$J$8:$J$11,1),3),"")</f>
        <v/>
      </c>
      <c r="G525" s="224"/>
      <c r="H525" s="224"/>
      <c r="I525" s="224"/>
      <c r="J525" s="289"/>
    </row>
    <row r="526" spans="2:10" hidden="1" outlineLevel="1" x14ac:dyDescent="0.25">
      <c r="B526" s="286"/>
      <c r="C526" s="314"/>
      <c r="D526" s="255" t="str">
        <f>IFERROR(IF(IF(LEN($C526)=0," ",INDEX(Settings!$F$7:$F$106,MATCH($C526,Settings!$E$7:$E$106,0),1))=0,"",IF(LEN($C526)=0,"",INDEX(Settings!$F$7:$F$106,MATCH($C526,Settings!$E$7:$E$106,0),1))),"")</f>
        <v/>
      </c>
      <c r="E526" s="287"/>
      <c r="F526" s="288" t="str">
        <f>IFERROR(INDEX(Settings!$J$8:$L$11,MATCH($E526,Settings!$J$8:$J$11,1),3),"")</f>
        <v/>
      </c>
      <c r="G526" s="224"/>
      <c r="H526" s="224"/>
      <c r="I526" s="224"/>
      <c r="J526" s="289"/>
    </row>
    <row r="527" spans="2:10" hidden="1" outlineLevel="1" x14ac:dyDescent="0.25">
      <c r="B527" s="286"/>
      <c r="C527" s="314"/>
      <c r="D527" s="255" t="str">
        <f>IFERROR(IF(IF(LEN($C527)=0," ",INDEX(Settings!$F$7:$F$106,MATCH($C527,Settings!$E$7:$E$106,0),1))=0,"",IF(LEN($C527)=0,"",INDEX(Settings!$F$7:$F$106,MATCH($C527,Settings!$E$7:$E$106,0),1))),"")</f>
        <v/>
      </c>
      <c r="E527" s="287"/>
      <c r="F527" s="288" t="str">
        <f>IFERROR(INDEX(Settings!$J$8:$L$11,MATCH($E527,Settings!$J$8:$J$11,1),3),"")</f>
        <v/>
      </c>
      <c r="G527" s="224"/>
      <c r="H527" s="224"/>
      <c r="I527" s="224"/>
      <c r="J527" s="289"/>
    </row>
    <row r="528" spans="2:10" hidden="1" outlineLevel="1" x14ac:dyDescent="0.25">
      <c r="B528" s="286"/>
      <c r="C528" s="314"/>
      <c r="D528" s="255" t="str">
        <f>IFERROR(IF(IF(LEN($C528)=0," ",INDEX(Settings!$F$7:$F$106,MATCH($C528,Settings!$E$7:$E$106,0),1))=0,"",IF(LEN($C528)=0,"",INDEX(Settings!$F$7:$F$106,MATCH($C528,Settings!$E$7:$E$106,0),1))),"")</f>
        <v/>
      </c>
      <c r="E528" s="287"/>
      <c r="F528" s="288" t="str">
        <f>IFERROR(INDEX(Settings!$J$8:$L$11,MATCH($E528,Settings!$J$8:$J$11,1),3),"")</f>
        <v/>
      </c>
      <c r="G528" s="224"/>
      <c r="H528" s="224"/>
      <c r="I528" s="224"/>
      <c r="J528" s="289"/>
    </row>
    <row r="529" spans="2:10" hidden="1" outlineLevel="1" x14ac:dyDescent="0.25">
      <c r="B529" s="286"/>
      <c r="C529" s="314"/>
      <c r="D529" s="255" t="str">
        <f>IFERROR(IF(IF(LEN($C529)=0," ",INDEX(Settings!$F$7:$F$106,MATCH($C529,Settings!$E$7:$E$106,0),1))=0,"",IF(LEN($C529)=0,"",INDEX(Settings!$F$7:$F$106,MATCH($C529,Settings!$E$7:$E$106,0),1))),"")</f>
        <v/>
      </c>
      <c r="E529" s="287"/>
      <c r="F529" s="288" t="str">
        <f>IFERROR(INDEX(Settings!$J$8:$L$11,MATCH($E529,Settings!$J$8:$J$11,1),3),"")</f>
        <v/>
      </c>
      <c r="G529" s="224"/>
      <c r="H529" s="224"/>
      <c r="I529" s="224"/>
      <c r="J529" s="289"/>
    </row>
    <row r="530" spans="2:10" hidden="1" outlineLevel="1" x14ac:dyDescent="0.25">
      <c r="B530" s="286"/>
      <c r="C530" s="314"/>
      <c r="D530" s="255" t="str">
        <f>IFERROR(IF(IF(LEN($C530)=0," ",INDEX(Settings!$F$7:$F$106,MATCH($C530,Settings!$E$7:$E$106,0),1))=0,"",IF(LEN($C530)=0,"",INDEX(Settings!$F$7:$F$106,MATCH($C530,Settings!$E$7:$E$106,0),1))),"")</f>
        <v/>
      </c>
      <c r="E530" s="287"/>
      <c r="F530" s="288" t="str">
        <f>IFERROR(INDEX(Settings!$J$8:$L$11,MATCH($E530,Settings!$J$8:$J$11,1),3),"")</f>
        <v/>
      </c>
      <c r="G530" s="224"/>
      <c r="H530" s="224"/>
      <c r="I530" s="224"/>
      <c r="J530" s="289"/>
    </row>
    <row r="531" spans="2:10" hidden="1" outlineLevel="1" x14ac:dyDescent="0.25">
      <c r="B531" s="286"/>
      <c r="C531" s="314"/>
      <c r="D531" s="255" t="str">
        <f>IFERROR(IF(IF(LEN($C531)=0," ",INDEX(Settings!$F$7:$F$106,MATCH($C531,Settings!$E$7:$E$106,0),1))=0,"",IF(LEN($C531)=0,"",INDEX(Settings!$F$7:$F$106,MATCH($C531,Settings!$E$7:$E$106,0),1))),"")</f>
        <v/>
      </c>
      <c r="E531" s="287"/>
      <c r="F531" s="288" t="str">
        <f>IFERROR(INDEX(Settings!$J$8:$L$11,MATCH($E531,Settings!$J$8:$J$11,1),3),"")</f>
        <v/>
      </c>
      <c r="G531" s="224"/>
      <c r="H531" s="224"/>
      <c r="I531" s="224"/>
      <c r="J531" s="289"/>
    </row>
    <row r="532" spans="2:10" hidden="1" outlineLevel="1" x14ac:dyDescent="0.25">
      <c r="B532" s="286"/>
      <c r="C532" s="314"/>
      <c r="D532" s="255" t="str">
        <f>IFERROR(IF(IF(LEN($C532)=0," ",INDEX(Settings!$F$7:$F$106,MATCH($C532,Settings!$E$7:$E$106,0),1))=0,"",IF(LEN($C532)=0,"",INDEX(Settings!$F$7:$F$106,MATCH($C532,Settings!$E$7:$E$106,0),1))),"")</f>
        <v/>
      </c>
      <c r="E532" s="287"/>
      <c r="F532" s="288" t="str">
        <f>IFERROR(INDEX(Settings!$J$8:$L$11,MATCH($E532,Settings!$J$8:$J$11,1),3),"")</f>
        <v/>
      </c>
      <c r="G532" s="224"/>
      <c r="H532" s="224"/>
      <c r="I532" s="224"/>
      <c r="J532" s="289"/>
    </row>
    <row r="533" spans="2:10" hidden="1" outlineLevel="1" x14ac:dyDescent="0.25">
      <c r="B533" s="286"/>
      <c r="C533" s="314"/>
      <c r="D533" s="255" t="str">
        <f>IFERROR(IF(IF(LEN($C533)=0," ",INDEX(Settings!$F$7:$F$106,MATCH($C533,Settings!$E$7:$E$106,0),1))=0,"",IF(LEN($C533)=0,"",INDEX(Settings!$F$7:$F$106,MATCH($C533,Settings!$E$7:$E$106,0),1))),"")</f>
        <v/>
      </c>
      <c r="E533" s="287"/>
      <c r="F533" s="288" t="str">
        <f>IFERROR(INDEX(Settings!$J$8:$L$11,MATCH($E533,Settings!$J$8:$J$11,1),3),"")</f>
        <v/>
      </c>
      <c r="G533" s="224"/>
      <c r="H533" s="224"/>
      <c r="I533" s="224"/>
      <c r="J533" s="289"/>
    </row>
    <row r="534" spans="2:10" hidden="1" outlineLevel="1" x14ac:dyDescent="0.25">
      <c r="B534" s="286"/>
      <c r="C534" s="314"/>
      <c r="D534" s="255" t="str">
        <f>IFERROR(IF(IF(LEN($C534)=0," ",INDEX(Settings!$F$7:$F$106,MATCH($C534,Settings!$E$7:$E$106,0),1))=0,"",IF(LEN($C534)=0,"",INDEX(Settings!$F$7:$F$106,MATCH($C534,Settings!$E$7:$E$106,0),1))),"")</f>
        <v/>
      </c>
      <c r="E534" s="287"/>
      <c r="F534" s="288" t="str">
        <f>IFERROR(INDEX(Settings!$J$8:$L$11,MATCH($E534,Settings!$J$8:$J$11,1),3),"")</f>
        <v/>
      </c>
      <c r="G534" s="224"/>
      <c r="H534" s="224"/>
      <c r="I534" s="224"/>
      <c r="J534" s="289"/>
    </row>
    <row r="535" spans="2:10" hidden="1" outlineLevel="1" x14ac:dyDescent="0.25">
      <c r="B535" s="286"/>
      <c r="C535" s="314"/>
      <c r="D535" s="255" t="str">
        <f>IFERROR(IF(IF(LEN($C535)=0," ",INDEX(Settings!$F$7:$F$106,MATCH($C535,Settings!$E$7:$E$106,0),1))=0,"",IF(LEN($C535)=0,"",INDEX(Settings!$F$7:$F$106,MATCH($C535,Settings!$E$7:$E$106,0),1))),"")</f>
        <v/>
      </c>
      <c r="E535" s="287"/>
      <c r="F535" s="288" t="str">
        <f>IFERROR(INDEX(Settings!$J$8:$L$11,MATCH($E535,Settings!$J$8:$J$11,1),3),"")</f>
        <v/>
      </c>
      <c r="G535" s="224"/>
      <c r="H535" s="224"/>
      <c r="I535" s="224"/>
      <c r="J535" s="289"/>
    </row>
    <row r="536" spans="2:10" hidden="1" outlineLevel="1" x14ac:dyDescent="0.25">
      <c r="B536" s="286"/>
      <c r="C536" s="314"/>
      <c r="D536" s="255" t="str">
        <f>IFERROR(IF(IF(LEN($C536)=0," ",INDEX(Settings!$F$7:$F$106,MATCH($C536,Settings!$E$7:$E$106,0),1))=0,"",IF(LEN($C536)=0,"",INDEX(Settings!$F$7:$F$106,MATCH($C536,Settings!$E$7:$E$106,0),1))),"")</f>
        <v/>
      </c>
      <c r="E536" s="287"/>
      <c r="F536" s="288" t="str">
        <f>IFERROR(INDEX(Settings!$J$8:$L$11,MATCH($E536,Settings!$J$8:$J$11,1),3),"")</f>
        <v/>
      </c>
      <c r="G536" s="224"/>
      <c r="H536" s="224"/>
      <c r="I536" s="224"/>
      <c r="J536" s="289"/>
    </row>
    <row r="537" spans="2:10" hidden="1" outlineLevel="1" x14ac:dyDescent="0.25">
      <c r="B537" s="286"/>
      <c r="C537" s="314"/>
      <c r="D537" s="255" t="str">
        <f>IFERROR(IF(IF(LEN($C537)=0," ",INDEX(Settings!$F$7:$F$106,MATCH($C537,Settings!$E$7:$E$106,0),1))=0,"",IF(LEN($C537)=0,"",INDEX(Settings!$F$7:$F$106,MATCH($C537,Settings!$E$7:$E$106,0),1))),"")</f>
        <v/>
      </c>
      <c r="E537" s="287"/>
      <c r="F537" s="288" t="str">
        <f>IFERROR(INDEX(Settings!$J$8:$L$11,MATCH($E537,Settings!$J$8:$J$11,1),3),"")</f>
        <v/>
      </c>
      <c r="G537" s="224"/>
      <c r="H537" s="224"/>
      <c r="I537" s="224"/>
      <c r="J537" s="289"/>
    </row>
    <row r="538" spans="2:10" hidden="1" outlineLevel="1" x14ac:dyDescent="0.25">
      <c r="B538" s="286"/>
      <c r="C538" s="314"/>
      <c r="D538" s="255" t="str">
        <f>IFERROR(IF(IF(LEN($C538)=0," ",INDEX(Settings!$F$7:$F$106,MATCH($C538,Settings!$E$7:$E$106,0),1))=0,"",IF(LEN($C538)=0,"",INDEX(Settings!$F$7:$F$106,MATCH($C538,Settings!$E$7:$E$106,0),1))),"")</f>
        <v/>
      </c>
      <c r="E538" s="287"/>
      <c r="F538" s="288" t="str">
        <f>IFERROR(INDEX(Settings!$J$8:$L$11,MATCH($E538,Settings!$J$8:$J$11,1),3),"")</f>
        <v/>
      </c>
      <c r="G538" s="224"/>
      <c r="H538" s="224"/>
      <c r="I538" s="224"/>
      <c r="J538" s="289"/>
    </row>
    <row r="539" spans="2:10" hidden="1" outlineLevel="1" x14ac:dyDescent="0.25">
      <c r="B539" s="286"/>
      <c r="C539" s="314"/>
      <c r="D539" s="255" t="str">
        <f>IFERROR(IF(IF(LEN($C539)=0," ",INDEX(Settings!$F$7:$F$106,MATCH($C539,Settings!$E$7:$E$106,0),1))=0,"",IF(LEN($C539)=0,"",INDEX(Settings!$F$7:$F$106,MATCH($C539,Settings!$E$7:$E$106,0),1))),"")</f>
        <v/>
      </c>
      <c r="E539" s="287"/>
      <c r="F539" s="288" t="str">
        <f>IFERROR(INDEX(Settings!$J$8:$L$11,MATCH($E539,Settings!$J$8:$J$11,1),3),"")</f>
        <v/>
      </c>
      <c r="G539" s="224"/>
      <c r="H539" s="224"/>
      <c r="I539" s="224"/>
      <c r="J539" s="289"/>
    </row>
    <row r="540" spans="2:10" hidden="1" outlineLevel="1" x14ac:dyDescent="0.25">
      <c r="B540" s="286"/>
      <c r="C540" s="314"/>
      <c r="D540" s="255" t="str">
        <f>IFERROR(IF(IF(LEN($C540)=0," ",INDEX(Settings!$F$7:$F$106,MATCH($C540,Settings!$E$7:$E$106,0),1))=0,"",IF(LEN($C540)=0,"",INDEX(Settings!$F$7:$F$106,MATCH($C540,Settings!$E$7:$E$106,0),1))),"")</f>
        <v/>
      </c>
      <c r="E540" s="287"/>
      <c r="F540" s="288" t="str">
        <f>IFERROR(INDEX(Settings!$J$8:$L$11,MATCH($E540,Settings!$J$8:$J$11,1),3),"")</f>
        <v/>
      </c>
      <c r="G540" s="224"/>
      <c r="H540" s="224"/>
      <c r="I540" s="224"/>
      <c r="J540" s="289"/>
    </row>
    <row r="541" spans="2:10" hidden="1" outlineLevel="1" x14ac:dyDescent="0.25">
      <c r="B541" s="286"/>
      <c r="C541" s="314"/>
      <c r="D541" s="255" t="str">
        <f>IFERROR(IF(IF(LEN($C541)=0," ",INDEX(Settings!$F$7:$F$106,MATCH($C541,Settings!$E$7:$E$106,0),1))=0,"",IF(LEN($C541)=0,"",INDEX(Settings!$F$7:$F$106,MATCH($C541,Settings!$E$7:$E$106,0),1))),"")</f>
        <v/>
      </c>
      <c r="E541" s="287"/>
      <c r="F541" s="288" t="str">
        <f>IFERROR(INDEX(Settings!$J$8:$L$11,MATCH($E541,Settings!$J$8:$J$11,1),3),"")</f>
        <v/>
      </c>
      <c r="G541" s="224"/>
      <c r="H541" s="224"/>
      <c r="I541" s="224"/>
      <c r="J541" s="289"/>
    </row>
    <row r="542" spans="2:10" hidden="1" outlineLevel="1" x14ac:dyDescent="0.25">
      <c r="B542" s="286"/>
      <c r="C542" s="314"/>
      <c r="D542" s="255" t="str">
        <f>IFERROR(IF(IF(LEN($C542)=0," ",INDEX(Settings!$F$7:$F$106,MATCH($C542,Settings!$E$7:$E$106,0),1))=0,"",IF(LEN($C542)=0,"",INDEX(Settings!$F$7:$F$106,MATCH($C542,Settings!$E$7:$E$106,0),1))),"")</f>
        <v/>
      </c>
      <c r="E542" s="287"/>
      <c r="F542" s="288" t="str">
        <f>IFERROR(INDEX(Settings!$J$8:$L$11,MATCH($E542,Settings!$J$8:$J$11,1),3),"")</f>
        <v/>
      </c>
      <c r="G542" s="224"/>
      <c r="H542" s="224"/>
      <c r="I542" s="224"/>
      <c r="J542" s="289"/>
    </row>
    <row r="543" spans="2:10" hidden="1" outlineLevel="1" x14ac:dyDescent="0.25">
      <c r="B543" s="286"/>
      <c r="C543" s="314"/>
      <c r="D543" s="255" t="str">
        <f>IFERROR(IF(IF(LEN($C543)=0," ",INDEX(Settings!$F$7:$F$106,MATCH($C543,Settings!$E$7:$E$106,0),1))=0,"",IF(LEN($C543)=0,"",INDEX(Settings!$F$7:$F$106,MATCH($C543,Settings!$E$7:$E$106,0),1))),"")</f>
        <v/>
      </c>
      <c r="E543" s="287"/>
      <c r="F543" s="288" t="str">
        <f>IFERROR(INDEX(Settings!$J$8:$L$11,MATCH($E543,Settings!$J$8:$J$11,1),3),"")</f>
        <v/>
      </c>
      <c r="G543" s="224"/>
      <c r="H543" s="224"/>
      <c r="I543" s="224"/>
      <c r="J543" s="289"/>
    </row>
    <row r="544" spans="2:10" hidden="1" outlineLevel="1" x14ac:dyDescent="0.25">
      <c r="B544" s="286"/>
      <c r="C544" s="314"/>
      <c r="D544" s="255" t="str">
        <f>IFERROR(IF(IF(LEN($C544)=0," ",INDEX(Settings!$F$7:$F$106,MATCH($C544,Settings!$E$7:$E$106,0),1))=0,"",IF(LEN($C544)=0,"",INDEX(Settings!$F$7:$F$106,MATCH($C544,Settings!$E$7:$E$106,0),1))),"")</f>
        <v/>
      </c>
      <c r="E544" s="287"/>
      <c r="F544" s="288" t="str">
        <f>IFERROR(INDEX(Settings!$J$8:$L$11,MATCH($E544,Settings!$J$8:$J$11,1),3),"")</f>
        <v/>
      </c>
      <c r="G544" s="224"/>
      <c r="H544" s="224"/>
      <c r="I544" s="224"/>
      <c r="J544" s="289"/>
    </row>
    <row r="545" spans="2:10" hidden="1" outlineLevel="1" x14ac:dyDescent="0.25">
      <c r="B545" s="286"/>
      <c r="C545" s="314"/>
      <c r="D545" s="255" t="str">
        <f>IFERROR(IF(IF(LEN($C545)=0," ",INDEX(Settings!$F$7:$F$106,MATCH($C545,Settings!$E$7:$E$106,0),1))=0,"",IF(LEN($C545)=0,"",INDEX(Settings!$F$7:$F$106,MATCH($C545,Settings!$E$7:$E$106,0),1))),"")</f>
        <v/>
      </c>
      <c r="E545" s="287"/>
      <c r="F545" s="288" t="str">
        <f>IFERROR(INDEX(Settings!$J$8:$L$11,MATCH($E545,Settings!$J$8:$J$11,1),3),"")</f>
        <v/>
      </c>
      <c r="G545" s="224"/>
      <c r="H545" s="224"/>
      <c r="I545" s="224"/>
      <c r="J545" s="289"/>
    </row>
    <row r="546" spans="2:10" hidden="1" outlineLevel="1" x14ac:dyDescent="0.25">
      <c r="B546" s="286"/>
      <c r="C546" s="314"/>
      <c r="D546" s="255" t="str">
        <f>IFERROR(IF(IF(LEN($C546)=0," ",INDEX(Settings!$F$7:$F$106,MATCH($C546,Settings!$E$7:$E$106,0),1))=0,"",IF(LEN($C546)=0,"",INDEX(Settings!$F$7:$F$106,MATCH($C546,Settings!$E$7:$E$106,0),1))),"")</f>
        <v/>
      </c>
      <c r="E546" s="287"/>
      <c r="F546" s="288" t="str">
        <f>IFERROR(INDEX(Settings!$J$8:$L$11,MATCH($E546,Settings!$J$8:$J$11,1),3),"")</f>
        <v/>
      </c>
      <c r="G546" s="224"/>
      <c r="H546" s="224"/>
      <c r="I546" s="224"/>
      <c r="J546" s="289"/>
    </row>
    <row r="547" spans="2:10" hidden="1" outlineLevel="1" x14ac:dyDescent="0.25">
      <c r="B547" s="286"/>
      <c r="C547" s="314"/>
      <c r="D547" s="255" t="str">
        <f>IFERROR(IF(IF(LEN($C547)=0," ",INDEX(Settings!$F$7:$F$106,MATCH($C547,Settings!$E$7:$E$106,0),1))=0,"",IF(LEN($C547)=0,"",INDEX(Settings!$F$7:$F$106,MATCH($C547,Settings!$E$7:$E$106,0),1))),"")</f>
        <v/>
      </c>
      <c r="E547" s="287"/>
      <c r="F547" s="288" t="str">
        <f>IFERROR(INDEX(Settings!$J$8:$L$11,MATCH($E547,Settings!$J$8:$J$11,1),3),"")</f>
        <v/>
      </c>
      <c r="G547" s="224"/>
      <c r="H547" s="224"/>
      <c r="I547" s="224"/>
      <c r="J547" s="289"/>
    </row>
    <row r="548" spans="2:10" hidden="1" outlineLevel="1" x14ac:dyDescent="0.25">
      <c r="B548" s="286"/>
      <c r="C548" s="314"/>
      <c r="D548" s="255" t="str">
        <f>IFERROR(IF(IF(LEN($C548)=0," ",INDEX(Settings!$F$7:$F$106,MATCH($C548,Settings!$E$7:$E$106,0),1))=0,"",IF(LEN($C548)=0,"",INDEX(Settings!$F$7:$F$106,MATCH($C548,Settings!$E$7:$E$106,0),1))),"")</f>
        <v/>
      </c>
      <c r="E548" s="287"/>
      <c r="F548" s="288" t="str">
        <f>IFERROR(INDEX(Settings!$J$8:$L$11,MATCH($E548,Settings!$J$8:$J$11,1),3),"")</f>
        <v/>
      </c>
      <c r="G548" s="224"/>
      <c r="H548" s="224"/>
      <c r="I548" s="224"/>
      <c r="J548" s="289"/>
    </row>
    <row r="549" spans="2:10" hidden="1" outlineLevel="1" x14ac:dyDescent="0.25">
      <c r="B549" s="286"/>
      <c r="C549" s="314"/>
      <c r="D549" s="255" t="str">
        <f>IFERROR(IF(IF(LEN($C549)=0," ",INDEX(Settings!$F$7:$F$106,MATCH($C549,Settings!$E$7:$E$106,0),1))=0,"",IF(LEN($C549)=0,"",INDEX(Settings!$F$7:$F$106,MATCH($C549,Settings!$E$7:$E$106,0),1))),"")</f>
        <v/>
      </c>
      <c r="E549" s="287"/>
      <c r="F549" s="288" t="str">
        <f>IFERROR(INDEX(Settings!$J$8:$L$11,MATCH($E549,Settings!$J$8:$J$11,1),3),"")</f>
        <v/>
      </c>
      <c r="G549" s="224"/>
      <c r="H549" s="224"/>
      <c r="I549" s="224"/>
      <c r="J549" s="289"/>
    </row>
    <row r="550" spans="2:10" hidden="1" outlineLevel="1" x14ac:dyDescent="0.25">
      <c r="B550" s="286"/>
      <c r="C550" s="314"/>
      <c r="D550" s="255" t="str">
        <f>IFERROR(IF(IF(LEN($C550)=0," ",INDEX(Settings!$F$7:$F$106,MATCH($C550,Settings!$E$7:$E$106,0),1))=0,"",IF(LEN($C550)=0,"",INDEX(Settings!$F$7:$F$106,MATCH($C550,Settings!$E$7:$E$106,0),1))),"")</f>
        <v/>
      </c>
      <c r="E550" s="287"/>
      <c r="F550" s="288" t="str">
        <f>IFERROR(INDEX(Settings!$J$8:$L$11,MATCH($E550,Settings!$J$8:$J$11,1),3),"")</f>
        <v/>
      </c>
      <c r="G550" s="224"/>
      <c r="H550" s="224"/>
      <c r="I550" s="224"/>
      <c r="J550" s="289"/>
    </row>
    <row r="551" spans="2:10" hidden="1" outlineLevel="1" x14ac:dyDescent="0.25">
      <c r="B551" s="286"/>
      <c r="C551" s="314"/>
      <c r="D551" s="255" t="str">
        <f>IFERROR(IF(IF(LEN($C551)=0," ",INDEX(Settings!$F$7:$F$106,MATCH($C551,Settings!$E$7:$E$106,0),1))=0,"",IF(LEN($C551)=0,"",INDEX(Settings!$F$7:$F$106,MATCH($C551,Settings!$E$7:$E$106,0),1))),"")</f>
        <v/>
      </c>
      <c r="E551" s="287"/>
      <c r="F551" s="288" t="str">
        <f>IFERROR(INDEX(Settings!$J$8:$L$11,MATCH($E551,Settings!$J$8:$J$11,1),3),"")</f>
        <v/>
      </c>
      <c r="G551" s="224"/>
      <c r="H551" s="224"/>
      <c r="I551" s="224"/>
      <c r="J551" s="289"/>
    </row>
    <row r="552" spans="2:10" hidden="1" outlineLevel="1" x14ac:dyDescent="0.25">
      <c r="B552" s="286"/>
      <c r="C552" s="314"/>
      <c r="D552" s="255" t="str">
        <f>IFERROR(IF(IF(LEN($C552)=0," ",INDEX(Settings!$F$7:$F$106,MATCH($C552,Settings!$E$7:$E$106,0),1))=0,"",IF(LEN($C552)=0,"",INDEX(Settings!$F$7:$F$106,MATCH($C552,Settings!$E$7:$E$106,0),1))),"")</f>
        <v/>
      </c>
      <c r="E552" s="287"/>
      <c r="F552" s="288" t="str">
        <f>IFERROR(INDEX(Settings!$J$8:$L$11,MATCH($E552,Settings!$J$8:$J$11,1),3),"")</f>
        <v/>
      </c>
      <c r="G552" s="224"/>
      <c r="H552" s="224"/>
      <c r="I552" s="224"/>
      <c r="J552" s="289"/>
    </row>
    <row r="553" spans="2:10" hidden="1" outlineLevel="1" x14ac:dyDescent="0.25">
      <c r="B553" s="286"/>
      <c r="C553" s="314"/>
      <c r="D553" s="255" t="str">
        <f>IFERROR(IF(IF(LEN($C553)=0," ",INDEX(Settings!$F$7:$F$106,MATCH($C553,Settings!$E$7:$E$106,0),1))=0,"",IF(LEN($C553)=0,"",INDEX(Settings!$F$7:$F$106,MATCH($C553,Settings!$E$7:$E$106,0),1))),"")</f>
        <v/>
      </c>
      <c r="E553" s="287"/>
      <c r="F553" s="288" t="str">
        <f>IFERROR(INDEX(Settings!$J$8:$L$11,MATCH($E553,Settings!$J$8:$J$11,1),3),"")</f>
        <v/>
      </c>
      <c r="G553" s="224"/>
      <c r="H553" s="224"/>
      <c r="I553" s="224"/>
      <c r="J553" s="289"/>
    </row>
    <row r="554" spans="2:10" hidden="1" outlineLevel="1" x14ac:dyDescent="0.25">
      <c r="B554" s="286"/>
      <c r="C554" s="314"/>
      <c r="D554" s="255" t="str">
        <f>IFERROR(IF(IF(LEN($C554)=0," ",INDEX(Settings!$F$7:$F$106,MATCH($C554,Settings!$E$7:$E$106,0),1))=0,"",IF(LEN($C554)=0,"",INDEX(Settings!$F$7:$F$106,MATCH($C554,Settings!$E$7:$E$106,0),1))),"")</f>
        <v/>
      </c>
      <c r="E554" s="287"/>
      <c r="F554" s="288" t="str">
        <f>IFERROR(INDEX(Settings!$J$8:$L$11,MATCH($E554,Settings!$J$8:$J$11,1),3),"")</f>
        <v/>
      </c>
      <c r="G554" s="224"/>
      <c r="H554" s="224"/>
      <c r="I554" s="224"/>
      <c r="J554" s="289"/>
    </row>
    <row r="555" spans="2:10" hidden="1" outlineLevel="1" x14ac:dyDescent="0.25">
      <c r="B555" s="286"/>
      <c r="C555" s="314"/>
      <c r="D555" s="255" t="str">
        <f>IFERROR(IF(IF(LEN($C555)=0," ",INDEX(Settings!$F$7:$F$106,MATCH($C555,Settings!$E$7:$E$106,0),1))=0,"",IF(LEN($C555)=0,"",INDEX(Settings!$F$7:$F$106,MATCH($C555,Settings!$E$7:$E$106,0),1))),"")</f>
        <v/>
      </c>
      <c r="E555" s="287"/>
      <c r="F555" s="288" t="str">
        <f>IFERROR(INDEX(Settings!$J$8:$L$11,MATCH($E555,Settings!$J$8:$J$11,1),3),"")</f>
        <v/>
      </c>
      <c r="G555" s="224"/>
      <c r="H555" s="224"/>
      <c r="I555" s="224"/>
      <c r="J555" s="289"/>
    </row>
    <row r="556" spans="2:10" hidden="1" outlineLevel="1" x14ac:dyDescent="0.25">
      <c r="B556" s="286"/>
      <c r="C556" s="314"/>
      <c r="D556" s="255" t="str">
        <f>IFERROR(IF(IF(LEN($C556)=0," ",INDEX(Settings!$F$7:$F$106,MATCH($C556,Settings!$E$7:$E$106,0),1))=0,"",IF(LEN($C556)=0,"",INDEX(Settings!$F$7:$F$106,MATCH($C556,Settings!$E$7:$E$106,0),1))),"")</f>
        <v/>
      </c>
      <c r="E556" s="287"/>
      <c r="F556" s="288" t="str">
        <f>IFERROR(INDEX(Settings!$J$8:$L$11,MATCH($E556,Settings!$J$8:$J$11,1),3),"")</f>
        <v/>
      </c>
      <c r="G556" s="224"/>
      <c r="H556" s="224"/>
      <c r="I556" s="224"/>
      <c r="J556" s="289"/>
    </row>
    <row r="557" spans="2:10" hidden="1" outlineLevel="1" x14ac:dyDescent="0.25">
      <c r="B557" s="286"/>
      <c r="C557" s="314"/>
      <c r="D557" s="255" t="str">
        <f>IFERROR(IF(IF(LEN($C557)=0," ",INDEX(Settings!$F$7:$F$106,MATCH($C557,Settings!$E$7:$E$106,0),1))=0,"",IF(LEN($C557)=0,"",INDEX(Settings!$F$7:$F$106,MATCH($C557,Settings!$E$7:$E$106,0),1))),"")</f>
        <v/>
      </c>
      <c r="E557" s="287"/>
      <c r="F557" s="288" t="str">
        <f>IFERROR(INDEX(Settings!$J$8:$L$11,MATCH($E557,Settings!$J$8:$J$11,1),3),"")</f>
        <v/>
      </c>
      <c r="G557" s="224"/>
      <c r="H557" s="224"/>
      <c r="I557" s="224"/>
      <c r="J557" s="289"/>
    </row>
    <row r="558" spans="2:10" hidden="1" outlineLevel="1" x14ac:dyDescent="0.25">
      <c r="B558" s="286"/>
      <c r="C558" s="314"/>
      <c r="D558" s="255" t="str">
        <f>IFERROR(IF(IF(LEN($C558)=0," ",INDEX(Settings!$F$7:$F$106,MATCH($C558,Settings!$E$7:$E$106,0),1))=0,"",IF(LEN($C558)=0,"",INDEX(Settings!$F$7:$F$106,MATCH($C558,Settings!$E$7:$E$106,0),1))),"")</f>
        <v/>
      </c>
      <c r="E558" s="287"/>
      <c r="F558" s="288" t="str">
        <f>IFERROR(INDEX(Settings!$J$8:$L$11,MATCH($E558,Settings!$J$8:$J$11,1),3),"")</f>
        <v/>
      </c>
      <c r="G558" s="224"/>
      <c r="H558" s="224"/>
      <c r="I558" s="224"/>
      <c r="J558" s="289"/>
    </row>
    <row r="559" spans="2:10" hidden="1" outlineLevel="1" x14ac:dyDescent="0.25">
      <c r="B559" s="286"/>
      <c r="C559" s="314"/>
      <c r="D559" s="255" t="str">
        <f>IFERROR(IF(IF(LEN($C559)=0," ",INDEX(Settings!$F$7:$F$106,MATCH($C559,Settings!$E$7:$E$106,0),1))=0,"",IF(LEN($C559)=0,"",INDEX(Settings!$F$7:$F$106,MATCH($C559,Settings!$E$7:$E$106,0),1))),"")</f>
        <v/>
      </c>
      <c r="E559" s="287"/>
      <c r="F559" s="288" t="str">
        <f>IFERROR(INDEX(Settings!$J$8:$L$11,MATCH($E559,Settings!$J$8:$J$11,1),3),"")</f>
        <v/>
      </c>
      <c r="G559" s="224"/>
      <c r="H559" s="224"/>
      <c r="I559" s="224"/>
      <c r="J559" s="289"/>
    </row>
    <row r="560" spans="2:10" hidden="1" outlineLevel="1" x14ac:dyDescent="0.25">
      <c r="B560" s="286"/>
      <c r="C560" s="314"/>
      <c r="D560" s="255" t="str">
        <f>IFERROR(IF(IF(LEN($C560)=0," ",INDEX(Settings!$F$7:$F$106,MATCH($C560,Settings!$E$7:$E$106,0),1))=0,"",IF(LEN($C560)=0,"",INDEX(Settings!$F$7:$F$106,MATCH($C560,Settings!$E$7:$E$106,0),1))),"")</f>
        <v/>
      </c>
      <c r="E560" s="287"/>
      <c r="F560" s="288" t="str">
        <f>IFERROR(INDEX(Settings!$J$8:$L$11,MATCH($E560,Settings!$J$8:$J$11,1),3),"")</f>
        <v/>
      </c>
      <c r="G560" s="224"/>
      <c r="H560" s="224"/>
      <c r="I560" s="224"/>
      <c r="J560" s="289"/>
    </row>
    <row r="561" spans="2:10" hidden="1" outlineLevel="1" x14ac:dyDescent="0.25">
      <c r="B561" s="286"/>
      <c r="C561" s="314"/>
      <c r="D561" s="255" t="str">
        <f>IFERROR(IF(IF(LEN($C561)=0," ",INDEX(Settings!$F$7:$F$106,MATCH($C561,Settings!$E$7:$E$106,0),1))=0,"",IF(LEN($C561)=0,"",INDEX(Settings!$F$7:$F$106,MATCH($C561,Settings!$E$7:$E$106,0),1))),"")</f>
        <v/>
      </c>
      <c r="E561" s="287"/>
      <c r="F561" s="288" t="str">
        <f>IFERROR(INDEX(Settings!$J$8:$L$11,MATCH($E561,Settings!$J$8:$J$11,1),3),"")</f>
        <v/>
      </c>
      <c r="G561" s="224"/>
      <c r="H561" s="224"/>
      <c r="I561" s="224"/>
      <c r="J561" s="289"/>
    </row>
    <row r="562" spans="2:10" hidden="1" outlineLevel="1" x14ac:dyDescent="0.25">
      <c r="B562" s="286"/>
      <c r="C562" s="314"/>
      <c r="D562" s="255" t="str">
        <f>IFERROR(IF(IF(LEN($C562)=0," ",INDEX(Settings!$F$7:$F$106,MATCH($C562,Settings!$E$7:$E$106,0),1))=0,"",IF(LEN($C562)=0,"",INDEX(Settings!$F$7:$F$106,MATCH($C562,Settings!$E$7:$E$106,0),1))),"")</f>
        <v/>
      </c>
      <c r="E562" s="287"/>
      <c r="F562" s="288" t="str">
        <f>IFERROR(INDEX(Settings!$J$8:$L$11,MATCH($E562,Settings!$J$8:$J$11,1),3),"")</f>
        <v/>
      </c>
      <c r="G562" s="224"/>
      <c r="H562" s="224"/>
      <c r="I562" s="224"/>
      <c r="J562" s="289"/>
    </row>
    <row r="563" spans="2:10" hidden="1" outlineLevel="1" x14ac:dyDescent="0.25">
      <c r="B563" s="286"/>
      <c r="C563" s="314"/>
      <c r="D563" s="255" t="str">
        <f>IFERROR(IF(IF(LEN($C563)=0," ",INDEX(Settings!$F$7:$F$106,MATCH($C563,Settings!$E$7:$E$106,0),1))=0,"",IF(LEN($C563)=0,"",INDEX(Settings!$F$7:$F$106,MATCH($C563,Settings!$E$7:$E$106,0),1))),"")</f>
        <v/>
      </c>
      <c r="E563" s="287"/>
      <c r="F563" s="288" t="str">
        <f>IFERROR(INDEX(Settings!$J$8:$L$11,MATCH($E563,Settings!$J$8:$J$11,1),3),"")</f>
        <v/>
      </c>
      <c r="G563" s="224"/>
      <c r="H563" s="224"/>
      <c r="I563" s="224"/>
      <c r="J563" s="289"/>
    </row>
    <row r="564" spans="2:10" hidden="1" outlineLevel="1" x14ac:dyDescent="0.25">
      <c r="B564" s="286"/>
      <c r="C564" s="314"/>
      <c r="D564" s="255" t="str">
        <f>IFERROR(IF(IF(LEN($C564)=0," ",INDEX(Settings!$F$7:$F$106,MATCH($C564,Settings!$E$7:$E$106,0),1))=0,"",IF(LEN($C564)=0,"",INDEX(Settings!$F$7:$F$106,MATCH($C564,Settings!$E$7:$E$106,0),1))),"")</f>
        <v/>
      </c>
      <c r="E564" s="287"/>
      <c r="F564" s="288" t="str">
        <f>IFERROR(INDEX(Settings!$J$8:$L$11,MATCH($E564,Settings!$J$8:$J$11,1),3),"")</f>
        <v/>
      </c>
      <c r="G564" s="224"/>
      <c r="H564" s="224"/>
      <c r="I564" s="224"/>
      <c r="J564" s="289"/>
    </row>
    <row r="565" spans="2:10" hidden="1" outlineLevel="1" x14ac:dyDescent="0.25">
      <c r="B565" s="286"/>
      <c r="C565" s="314"/>
      <c r="D565" s="255" t="str">
        <f>IFERROR(IF(IF(LEN($C565)=0," ",INDEX(Settings!$F$7:$F$106,MATCH($C565,Settings!$E$7:$E$106,0),1))=0,"",IF(LEN($C565)=0,"",INDEX(Settings!$F$7:$F$106,MATCH($C565,Settings!$E$7:$E$106,0),1))),"")</f>
        <v/>
      </c>
      <c r="E565" s="287"/>
      <c r="F565" s="288" t="str">
        <f>IFERROR(INDEX(Settings!$J$8:$L$11,MATCH($E565,Settings!$J$8:$J$11,1),3),"")</f>
        <v/>
      </c>
      <c r="G565" s="224"/>
      <c r="H565" s="224"/>
      <c r="I565" s="224"/>
      <c r="J565" s="289"/>
    </row>
    <row r="566" spans="2:10" hidden="1" outlineLevel="1" x14ac:dyDescent="0.25">
      <c r="B566" s="286"/>
      <c r="C566" s="314"/>
      <c r="D566" s="255" t="str">
        <f>IFERROR(IF(IF(LEN($C566)=0," ",INDEX(Settings!$F$7:$F$106,MATCH($C566,Settings!$E$7:$E$106,0),1))=0,"",IF(LEN($C566)=0,"",INDEX(Settings!$F$7:$F$106,MATCH($C566,Settings!$E$7:$E$106,0),1))),"")</f>
        <v/>
      </c>
      <c r="E566" s="287"/>
      <c r="F566" s="288" t="str">
        <f>IFERROR(INDEX(Settings!$J$8:$L$11,MATCH($E566,Settings!$J$8:$J$11,1),3),"")</f>
        <v/>
      </c>
      <c r="G566" s="224"/>
      <c r="H566" s="224"/>
      <c r="I566" s="224"/>
      <c r="J566" s="289"/>
    </row>
    <row r="567" spans="2:10" hidden="1" outlineLevel="1" x14ac:dyDescent="0.25">
      <c r="B567" s="286"/>
      <c r="C567" s="314"/>
      <c r="D567" s="255" t="str">
        <f>IFERROR(IF(IF(LEN($C567)=0," ",INDEX(Settings!$F$7:$F$106,MATCH($C567,Settings!$E$7:$E$106,0),1))=0,"",IF(LEN($C567)=0,"",INDEX(Settings!$F$7:$F$106,MATCH($C567,Settings!$E$7:$E$106,0),1))),"")</f>
        <v/>
      </c>
      <c r="E567" s="287"/>
      <c r="F567" s="288" t="str">
        <f>IFERROR(INDEX(Settings!$J$8:$L$11,MATCH($E567,Settings!$J$8:$J$11,1),3),"")</f>
        <v/>
      </c>
      <c r="G567" s="224"/>
      <c r="H567" s="224"/>
      <c r="I567" s="224"/>
      <c r="J567" s="289"/>
    </row>
    <row r="568" spans="2:10" hidden="1" outlineLevel="1" x14ac:dyDescent="0.25">
      <c r="B568" s="286"/>
      <c r="C568" s="314"/>
      <c r="D568" s="255" t="str">
        <f>IFERROR(IF(IF(LEN($C568)=0," ",INDEX(Settings!$F$7:$F$106,MATCH($C568,Settings!$E$7:$E$106,0),1))=0,"",IF(LEN($C568)=0,"",INDEX(Settings!$F$7:$F$106,MATCH($C568,Settings!$E$7:$E$106,0),1))),"")</f>
        <v/>
      </c>
      <c r="E568" s="287"/>
      <c r="F568" s="288" t="str">
        <f>IFERROR(INDEX(Settings!$J$8:$L$11,MATCH($E568,Settings!$J$8:$J$11,1),3),"")</f>
        <v/>
      </c>
      <c r="G568" s="224"/>
      <c r="H568" s="224"/>
      <c r="I568" s="224"/>
      <c r="J568" s="289"/>
    </row>
    <row r="569" spans="2:10" hidden="1" outlineLevel="1" x14ac:dyDescent="0.25">
      <c r="B569" s="286"/>
      <c r="C569" s="314"/>
      <c r="D569" s="255" t="str">
        <f>IFERROR(IF(IF(LEN($C569)=0," ",INDEX(Settings!$F$7:$F$106,MATCH($C569,Settings!$E$7:$E$106,0),1))=0,"",IF(LEN($C569)=0,"",INDEX(Settings!$F$7:$F$106,MATCH($C569,Settings!$E$7:$E$106,0),1))),"")</f>
        <v/>
      </c>
      <c r="E569" s="287"/>
      <c r="F569" s="288" t="str">
        <f>IFERROR(INDEX(Settings!$J$8:$L$11,MATCH($E569,Settings!$J$8:$J$11,1),3),"")</f>
        <v/>
      </c>
      <c r="G569" s="224"/>
      <c r="H569" s="224"/>
      <c r="I569" s="224"/>
      <c r="J569" s="289"/>
    </row>
    <row r="570" spans="2:10" hidden="1" outlineLevel="1" x14ac:dyDescent="0.25">
      <c r="B570" s="286"/>
      <c r="C570" s="314"/>
      <c r="D570" s="255" t="str">
        <f>IFERROR(IF(IF(LEN($C570)=0," ",INDEX(Settings!$F$7:$F$106,MATCH($C570,Settings!$E$7:$E$106,0),1))=0,"",IF(LEN($C570)=0,"",INDEX(Settings!$F$7:$F$106,MATCH($C570,Settings!$E$7:$E$106,0),1))),"")</f>
        <v/>
      </c>
      <c r="E570" s="287"/>
      <c r="F570" s="288" t="str">
        <f>IFERROR(INDEX(Settings!$J$8:$L$11,MATCH($E570,Settings!$J$8:$J$11,1),3),"")</f>
        <v/>
      </c>
      <c r="G570" s="224"/>
      <c r="H570" s="224"/>
      <c r="I570" s="224"/>
      <c r="J570" s="289"/>
    </row>
    <row r="571" spans="2:10" hidden="1" outlineLevel="1" x14ac:dyDescent="0.25">
      <c r="B571" s="286"/>
      <c r="C571" s="314"/>
      <c r="D571" s="255" t="str">
        <f>IFERROR(IF(IF(LEN($C571)=0," ",INDEX(Settings!$F$7:$F$106,MATCH($C571,Settings!$E$7:$E$106,0),1))=0,"",IF(LEN($C571)=0,"",INDEX(Settings!$F$7:$F$106,MATCH($C571,Settings!$E$7:$E$106,0),1))),"")</f>
        <v/>
      </c>
      <c r="E571" s="287"/>
      <c r="F571" s="288" t="str">
        <f>IFERROR(INDEX(Settings!$J$8:$L$11,MATCH($E571,Settings!$J$8:$J$11,1),3),"")</f>
        <v/>
      </c>
      <c r="G571" s="224"/>
      <c r="H571" s="224"/>
      <c r="I571" s="224"/>
      <c r="J571" s="289"/>
    </row>
    <row r="572" spans="2:10" hidden="1" outlineLevel="1" x14ac:dyDescent="0.25">
      <c r="B572" s="286"/>
      <c r="C572" s="314"/>
      <c r="D572" s="255" t="str">
        <f>IFERROR(IF(IF(LEN($C572)=0," ",INDEX(Settings!$F$7:$F$106,MATCH($C572,Settings!$E$7:$E$106,0),1))=0,"",IF(LEN($C572)=0,"",INDEX(Settings!$F$7:$F$106,MATCH($C572,Settings!$E$7:$E$106,0),1))),"")</f>
        <v/>
      </c>
      <c r="E572" s="287"/>
      <c r="F572" s="288" t="str">
        <f>IFERROR(INDEX(Settings!$J$8:$L$11,MATCH($E572,Settings!$J$8:$J$11,1),3),"")</f>
        <v/>
      </c>
      <c r="G572" s="224"/>
      <c r="H572" s="224"/>
      <c r="I572" s="224"/>
      <c r="J572" s="289"/>
    </row>
    <row r="573" spans="2:10" hidden="1" outlineLevel="1" x14ac:dyDescent="0.25">
      <c r="B573" s="286"/>
      <c r="C573" s="314"/>
      <c r="D573" s="255" t="str">
        <f>IFERROR(IF(IF(LEN($C573)=0," ",INDEX(Settings!$F$7:$F$106,MATCH($C573,Settings!$E$7:$E$106,0),1))=0,"",IF(LEN($C573)=0,"",INDEX(Settings!$F$7:$F$106,MATCH($C573,Settings!$E$7:$E$106,0),1))),"")</f>
        <v/>
      </c>
      <c r="E573" s="287"/>
      <c r="F573" s="288" t="str">
        <f>IFERROR(INDEX(Settings!$J$8:$L$11,MATCH($E573,Settings!$J$8:$J$11,1),3),"")</f>
        <v/>
      </c>
      <c r="G573" s="224"/>
      <c r="H573" s="224"/>
      <c r="I573" s="224"/>
      <c r="J573" s="289"/>
    </row>
    <row r="574" spans="2:10" hidden="1" outlineLevel="1" x14ac:dyDescent="0.25">
      <c r="B574" s="286"/>
      <c r="C574" s="314"/>
      <c r="D574" s="255" t="str">
        <f>IFERROR(IF(IF(LEN($C574)=0," ",INDEX(Settings!$F$7:$F$106,MATCH($C574,Settings!$E$7:$E$106,0),1))=0,"",IF(LEN($C574)=0,"",INDEX(Settings!$F$7:$F$106,MATCH($C574,Settings!$E$7:$E$106,0),1))),"")</f>
        <v/>
      </c>
      <c r="E574" s="287"/>
      <c r="F574" s="288" t="str">
        <f>IFERROR(INDEX(Settings!$J$8:$L$11,MATCH($E574,Settings!$J$8:$J$11,1),3),"")</f>
        <v/>
      </c>
      <c r="G574" s="224"/>
      <c r="H574" s="224"/>
      <c r="I574" s="224"/>
      <c r="J574" s="289"/>
    </row>
    <row r="575" spans="2:10" hidden="1" outlineLevel="1" x14ac:dyDescent="0.25">
      <c r="B575" s="286"/>
      <c r="C575" s="314"/>
      <c r="D575" s="255" t="str">
        <f>IFERROR(IF(IF(LEN($C575)=0," ",INDEX(Settings!$F$7:$F$106,MATCH($C575,Settings!$E$7:$E$106,0),1))=0,"",IF(LEN($C575)=0,"",INDEX(Settings!$F$7:$F$106,MATCH($C575,Settings!$E$7:$E$106,0),1))),"")</f>
        <v/>
      </c>
      <c r="E575" s="287"/>
      <c r="F575" s="288" t="str">
        <f>IFERROR(INDEX(Settings!$J$8:$L$11,MATCH($E575,Settings!$J$8:$J$11,1),3),"")</f>
        <v/>
      </c>
      <c r="G575" s="224"/>
      <c r="H575" s="224"/>
      <c r="I575" s="224"/>
      <c r="J575" s="289"/>
    </row>
    <row r="576" spans="2:10" hidden="1" outlineLevel="1" x14ac:dyDescent="0.25">
      <c r="B576" s="286"/>
      <c r="C576" s="314"/>
      <c r="D576" s="255" t="str">
        <f>IFERROR(IF(IF(LEN($C576)=0," ",INDEX(Settings!$F$7:$F$106,MATCH($C576,Settings!$E$7:$E$106,0),1))=0,"",IF(LEN($C576)=0,"",INDEX(Settings!$F$7:$F$106,MATCH($C576,Settings!$E$7:$E$106,0),1))),"")</f>
        <v/>
      </c>
      <c r="E576" s="287"/>
      <c r="F576" s="288" t="str">
        <f>IFERROR(INDEX(Settings!$J$8:$L$11,MATCH($E576,Settings!$J$8:$J$11,1),3),"")</f>
        <v/>
      </c>
      <c r="G576" s="224"/>
      <c r="H576" s="224"/>
      <c r="I576" s="224"/>
      <c r="J576" s="289"/>
    </row>
    <row r="577" spans="2:10" hidden="1" outlineLevel="1" x14ac:dyDescent="0.25">
      <c r="B577" s="286"/>
      <c r="C577" s="314"/>
      <c r="D577" s="255" t="str">
        <f>IFERROR(IF(IF(LEN($C577)=0," ",INDEX(Settings!$F$7:$F$106,MATCH($C577,Settings!$E$7:$E$106,0),1))=0,"",IF(LEN($C577)=0,"",INDEX(Settings!$F$7:$F$106,MATCH($C577,Settings!$E$7:$E$106,0),1))),"")</f>
        <v/>
      </c>
      <c r="E577" s="287"/>
      <c r="F577" s="288" t="str">
        <f>IFERROR(INDEX(Settings!$J$8:$L$11,MATCH($E577,Settings!$J$8:$J$11,1),3),"")</f>
        <v/>
      </c>
      <c r="G577" s="224"/>
      <c r="H577" s="224"/>
      <c r="I577" s="224"/>
      <c r="J577" s="289"/>
    </row>
    <row r="578" spans="2:10" hidden="1" outlineLevel="1" x14ac:dyDescent="0.25">
      <c r="B578" s="286"/>
      <c r="C578" s="314"/>
      <c r="D578" s="255" t="str">
        <f>IFERROR(IF(IF(LEN($C578)=0," ",INDEX(Settings!$F$7:$F$106,MATCH($C578,Settings!$E$7:$E$106,0),1))=0,"",IF(LEN($C578)=0,"",INDEX(Settings!$F$7:$F$106,MATCH($C578,Settings!$E$7:$E$106,0),1))),"")</f>
        <v/>
      </c>
      <c r="E578" s="287"/>
      <c r="F578" s="288" t="str">
        <f>IFERROR(INDEX(Settings!$J$8:$L$11,MATCH($E578,Settings!$J$8:$J$11,1),3),"")</f>
        <v/>
      </c>
      <c r="G578" s="224"/>
      <c r="H578" s="224"/>
      <c r="I578" s="224"/>
      <c r="J578" s="289"/>
    </row>
    <row r="579" spans="2:10" hidden="1" outlineLevel="1" x14ac:dyDescent="0.25">
      <c r="B579" s="286"/>
      <c r="C579" s="314"/>
      <c r="D579" s="255" t="str">
        <f>IFERROR(IF(IF(LEN($C579)=0," ",INDEX(Settings!$F$7:$F$106,MATCH($C579,Settings!$E$7:$E$106,0),1))=0,"",IF(LEN($C579)=0,"",INDEX(Settings!$F$7:$F$106,MATCH($C579,Settings!$E$7:$E$106,0),1))),"")</f>
        <v/>
      </c>
      <c r="E579" s="287"/>
      <c r="F579" s="288" t="str">
        <f>IFERROR(INDEX(Settings!$J$8:$L$11,MATCH($E579,Settings!$J$8:$J$11,1),3),"")</f>
        <v/>
      </c>
      <c r="G579" s="224"/>
      <c r="H579" s="224"/>
      <c r="I579" s="224"/>
      <c r="J579" s="289"/>
    </row>
    <row r="580" spans="2:10" hidden="1" outlineLevel="1" x14ac:dyDescent="0.25">
      <c r="B580" s="286"/>
      <c r="C580" s="314"/>
      <c r="D580" s="255" t="str">
        <f>IFERROR(IF(IF(LEN($C580)=0," ",INDEX(Settings!$F$7:$F$106,MATCH($C580,Settings!$E$7:$E$106,0),1))=0,"",IF(LEN($C580)=0,"",INDEX(Settings!$F$7:$F$106,MATCH($C580,Settings!$E$7:$E$106,0),1))),"")</f>
        <v/>
      </c>
      <c r="E580" s="287"/>
      <c r="F580" s="288" t="str">
        <f>IFERROR(INDEX(Settings!$J$8:$L$11,MATCH($E580,Settings!$J$8:$J$11,1),3),"")</f>
        <v/>
      </c>
      <c r="G580" s="224"/>
      <c r="H580" s="224"/>
      <c r="I580" s="224"/>
      <c r="J580" s="289"/>
    </row>
    <row r="581" spans="2:10" hidden="1" outlineLevel="1" x14ac:dyDescent="0.25">
      <c r="B581" s="286"/>
      <c r="C581" s="314"/>
      <c r="D581" s="255" t="str">
        <f>IFERROR(IF(IF(LEN($C581)=0," ",INDEX(Settings!$F$7:$F$106,MATCH($C581,Settings!$E$7:$E$106,0),1))=0,"",IF(LEN($C581)=0,"",INDEX(Settings!$F$7:$F$106,MATCH($C581,Settings!$E$7:$E$106,0),1))),"")</f>
        <v/>
      </c>
      <c r="E581" s="287"/>
      <c r="F581" s="288" t="str">
        <f>IFERROR(INDEX(Settings!$J$8:$L$11,MATCH($E581,Settings!$J$8:$J$11,1),3),"")</f>
        <v/>
      </c>
      <c r="G581" s="224"/>
      <c r="H581" s="224"/>
      <c r="I581" s="224"/>
      <c r="J581" s="289"/>
    </row>
    <row r="582" spans="2:10" hidden="1" outlineLevel="1" x14ac:dyDescent="0.25">
      <c r="B582" s="286"/>
      <c r="C582" s="314"/>
      <c r="D582" s="255" t="str">
        <f>IFERROR(IF(IF(LEN($C582)=0," ",INDEX(Settings!$F$7:$F$106,MATCH($C582,Settings!$E$7:$E$106,0),1))=0,"",IF(LEN($C582)=0,"",INDEX(Settings!$F$7:$F$106,MATCH($C582,Settings!$E$7:$E$106,0),1))),"")</f>
        <v/>
      </c>
      <c r="E582" s="287"/>
      <c r="F582" s="288" t="str">
        <f>IFERROR(INDEX(Settings!$J$8:$L$11,MATCH($E582,Settings!$J$8:$J$11,1),3),"")</f>
        <v/>
      </c>
      <c r="G582" s="224"/>
      <c r="H582" s="224"/>
      <c r="I582" s="224"/>
      <c r="J582" s="289"/>
    </row>
    <row r="583" spans="2:10" hidden="1" outlineLevel="1" x14ac:dyDescent="0.25">
      <c r="B583" s="286"/>
      <c r="C583" s="314"/>
      <c r="D583" s="255" t="str">
        <f>IFERROR(IF(IF(LEN($C583)=0," ",INDEX(Settings!$F$7:$F$106,MATCH($C583,Settings!$E$7:$E$106,0),1))=0,"",IF(LEN($C583)=0,"",INDEX(Settings!$F$7:$F$106,MATCH($C583,Settings!$E$7:$E$106,0),1))),"")</f>
        <v/>
      </c>
      <c r="E583" s="287"/>
      <c r="F583" s="288" t="str">
        <f>IFERROR(INDEX(Settings!$J$8:$L$11,MATCH($E583,Settings!$J$8:$J$11,1),3),"")</f>
        <v/>
      </c>
      <c r="G583" s="224"/>
      <c r="H583" s="224"/>
      <c r="I583" s="224"/>
      <c r="J583" s="289"/>
    </row>
    <row r="584" spans="2:10" hidden="1" outlineLevel="1" x14ac:dyDescent="0.25">
      <c r="B584" s="286"/>
      <c r="C584" s="314"/>
      <c r="D584" s="255" t="str">
        <f>IFERROR(IF(IF(LEN($C584)=0," ",INDEX(Settings!$F$7:$F$106,MATCH($C584,Settings!$E$7:$E$106,0),1))=0,"",IF(LEN($C584)=0,"",INDEX(Settings!$F$7:$F$106,MATCH($C584,Settings!$E$7:$E$106,0),1))),"")</f>
        <v/>
      </c>
      <c r="E584" s="287"/>
      <c r="F584" s="288" t="str">
        <f>IFERROR(INDEX(Settings!$J$8:$L$11,MATCH($E584,Settings!$J$8:$J$11,1),3),"")</f>
        <v/>
      </c>
      <c r="G584" s="224"/>
      <c r="H584" s="224"/>
      <c r="I584" s="224"/>
      <c r="J584" s="289"/>
    </row>
    <row r="585" spans="2:10" hidden="1" outlineLevel="1" x14ac:dyDescent="0.25">
      <c r="B585" s="286"/>
      <c r="C585" s="314"/>
      <c r="D585" s="255" t="str">
        <f>IFERROR(IF(IF(LEN($C585)=0," ",INDEX(Settings!$F$7:$F$106,MATCH($C585,Settings!$E$7:$E$106,0),1))=0,"",IF(LEN($C585)=0,"",INDEX(Settings!$F$7:$F$106,MATCH($C585,Settings!$E$7:$E$106,0),1))),"")</f>
        <v/>
      </c>
      <c r="E585" s="287"/>
      <c r="F585" s="288" t="str">
        <f>IFERROR(INDEX(Settings!$J$8:$L$11,MATCH($E585,Settings!$J$8:$J$11,1),3),"")</f>
        <v/>
      </c>
      <c r="G585" s="224"/>
      <c r="H585" s="224"/>
      <c r="I585" s="224"/>
      <c r="J585" s="289"/>
    </row>
    <row r="586" spans="2:10" hidden="1" outlineLevel="1" x14ac:dyDescent="0.25">
      <c r="B586" s="286"/>
      <c r="C586" s="314"/>
      <c r="D586" s="255" t="str">
        <f>IFERROR(IF(IF(LEN($C586)=0," ",INDEX(Settings!$F$7:$F$106,MATCH($C586,Settings!$E$7:$E$106,0),1))=0,"",IF(LEN($C586)=0,"",INDEX(Settings!$F$7:$F$106,MATCH($C586,Settings!$E$7:$E$106,0),1))),"")</f>
        <v/>
      </c>
      <c r="E586" s="287"/>
      <c r="F586" s="288" t="str">
        <f>IFERROR(INDEX(Settings!$J$8:$L$11,MATCH($E586,Settings!$J$8:$J$11,1),3),"")</f>
        <v/>
      </c>
      <c r="G586" s="224"/>
      <c r="H586" s="224"/>
      <c r="I586" s="224"/>
      <c r="J586" s="289"/>
    </row>
    <row r="587" spans="2:10" hidden="1" outlineLevel="1" x14ac:dyDescent="0.25">
      <c r="B587" s="286"/>
      <c r="C587" s="314"/>
      <c r="D587" s="255" t="str">
        <f>IFERROR(IF(IF(LEN($C587)=0," ",INDEX(Settings!$F$7:$F$106,MATCH($C587,Settings!$E$7:$E$106,0),1))=0,"",IF(LEN($C587)=0,"",INDEX(Settings!$F$7:$F$106,MATCH($C587,Settings!$E$7:$E$106,0),1))),"")</f>
        <v/>
      </c>
      <c r="E587" s="287"/>
      <c r="F587" s="288" t="str">
        <f>IFERROR(INDEX(Settings!$J$8:$L$11,MATCH($E587,Settings!$J$8:$J$11,1),3),"")</f>
        <v/>
      </c>
      <c r="G587" s="224"/>
      <c r="H587" s="224"/>
      <c r="I587" s="224"/>
      <c r="J587" s="289"/>
    </row>
    <row r="588" spans="2:10" hidden="1" outlineLevel="1" x14ac:dyDescent="0.25">
      <c r="B588" s="286"/>
      <c r="C588" s="314"/>
      <c r="D588" s="255" t="str">
        <f>IFERROR(IF(IF(LEN($C588)=0," ",INDEX(Settings!$F$7:$F$106,MATCH($C588,Settings!$E$7:$E$106,0),1))=0,"",IF(LEN($C588)=0,"",INDEX(Settings!$F$7:$F$106,MATCH($C588,Settings!$E$7:$E$106,0),1))),"")</f>
        <v/>
      </c>
      <c r="E588" s="287"/>
      <c r="F588" s="288" t="str">
        <f>IFERROR(INDEX(Settings!$J$8:$L$11,MATCH($E588,Settings!$J$8:$J$11,1),3),"")</f>
        <v/>
      </c>
      <c r="G588" s="224"/>
      <c r="H588" s="224"/>
      <c r="I588" s="224"/>
      <c r="J588" s="289"/>
    </row>
    <row r="589" spans="2:10" hidden="1" outlineLevel="1" x14ac:dyDescent="0.25">
      <c r="B589" s="286"/>
      <c r="C589" s="314"/>
      <c r="D589" s="255" t="str">
        <f>IFERROR(IF(IF(LEN($C589)=0," ",INDEX(Settings!$F$7:$F$106,MATCH($C589,Settings!$E$7:$E$106,0),1))=0,"",IF(LEN($C589)=0,"",INDEX(Settings!$F$7:$F$106,MATCH($C589,Settings!$E$7:$E$106,0),1))),"")</f>
        <v/>
      </c>
      <c r="E589" s="287"/>
      <c r="F589" s="288" t="str">
        <f>IFERROR(INDEX(Settings!$J$8:$L$11,MATCH($E589,Settings!$J$8:$J$11,1),3),"")</f>
        <v/>
      </c>
      <c r="G589" s="224"/>
      <c r="H589" s="224"/>
      <c r="I589" s="224"/>
      <c r="J589" s="289"/>
    </row>
    <row r="590" spans="2:10" hidden="1" outlineLevel="1" x14ac:dyDescent="0.25">
      <c r="B590" s="286"/>
      <c r="C590" s="314"/>
      <c r="D590" s="255" t="str">
        <f>IFERROR(IF(IF(LEN($C590)=0," ",INDEX(Settings!$F$7:$F$106,MATCH($C590,Settings!$E$7:$E$106,0),1))=0,"",IF(LEN($C590)=0,"",INDEX(Settings!$F$7:$F$106,MATCH($C590,Settings!$E$7:$E$106,0),1))),"")</f>
        <v/>
      </c>
      <c r="E590" s="287"/>
      <c r="F590" s="288" t="str">
        <f>IFERROR(INDEX(Settings!$J$8:$L$11,MATCH($E590,Settings!$J$8:$J$11,1),3),"")</f>
        <v/>
      </c>
      <c r="G590" s="224"/>
      <c r="H590" s="224"/>
      <c r="I590" s="224"/>
      <c r="J590" s="289"/>
    </row>
    <row r="591" spans="2:10" hidden="1" outlineLevel="1" x14ac:dyDescent="0.25">
      <c r="B591" s="286"/>
      <c r="C591" s="314"/>
      <c r="D591" s="255" t="str">
        <f>IFERROR(IF(IF(LEN($C591)=0," ",INDEX(Settings!$F$7:$F$106,MATCH($C591,Settings!$E$7:$E$106,0),1))=0,"",IF(LEN($C591)=0,"",INDEX(Settings!$F$7:$F$106,MATCH($C591,Settings!$E$7:$E$106,0),1))),"")</f>
        <v/>
      </c>
      <c r="E591" s="287"/>
      <c r="F591" s="288" t="str">
        <f>IFERROR(INDEX(Settings!$J$8:$L$11,MATCH($E591,Settings!$J$8:$J$11,1),3),"")</f>
        <v/>
      </c>
      <c r="G591" s="224"/>
      <c r="H591" s="224"/>
      <c r="I591" s="224"/>
      <c r="J591" s="289"/>
    </row>
    <row r="592" spans="2:10" hidden="1" outlineLevel="1" x14ac:dyDescent="0.25">
      <c r="B592" s="286"/>
      <c r="C592" s="314"/>
      <c r="D592" s="255" t="str">
        <f>IFERROR(IF(IF(LEN($C592)=0," ",INDEX(Settings!$F$7:$F$106,MATCH($C592,Settings!$E$7:$E$106,0),1))=0,"",IF(LEN($C592)=0,"",INDEX(Settings!$F$7:$F$106,MATCH($C592,Settings!$E$7:$E$106,0),1))),"")</f>
        <v/>
      </c>
      <c r="E592" s="287"/>
      <c r="F592" s="288" t="str">
        <f>IFERROR(INDEX(Settings!$J$8:$L$11,MATCH($E592,Settings!$J$8:$J$11,1),3),"")</f>
        <v/>
      </c>
      <c r="G592" s="224"/>
      <c r="H592" s="224"/>
      <c r="I592" s="224"/>
      <c r="J592" s="289"/>
    </row>
    <row r="593" spans="2:10" hidden="1" outlineLevel="1" x14ac:dyDescent="0.25">
      <c r="B593" s="286"/>
      <c r="C593" s="314"/>
      <c r="D593" s="255" t="str">
        <f>IFERROR(IF(IF(LEN($C593)=0," ",INDEX(Settings!$F$7:$F$106,MATCH($C593,Settings!$E$7:$E$106,0),1))=0,"",IF(LEN($C593)=0,"",INDEX(Settings!$F$7:$F$106,MATCH($C593,Settings!$E$7:$E$106,0),1))),"")</f>
        <v/>
      </c>
      <c r="E593" s="287"/>
      <c r="F593" s="288" t="str">
        <f>IFERROR(INDEX(Settings!$J$8:$L$11,MATCH($E593,Settings!$J$8:$J$11,1),3),"")</f>
        <v/>
      </c>
      <c r="G593" s="224"/>
      <c r="H593" s="224"/>
      <c r="I593" s="224"/>
      <c r="J593" s="289"/>
    </row>
    <row r="594" spans="2:10" hidden="1" outlineLevel="1" x14ac:dyDescent="0.25">
      <c r="B594" s="286"/>
      <c r="C594" s="314"/>
      <c r="D594" s="255" t="str">
        <f>IFERROR(IF(IF(LEN($C594)=0," ",INDEX(Settings!$F$7:$F$106,MATCH($C594,Settings!$E$7:$E$106,0),1))=0,"",IF(LEN($C594)=0,"",INDEX(Settings!$F$7:$F$106,MATCH($C594,Settings!$E$7:$E$106,0),1))),"")</f>
        <v/>
      </c>
      <c r="E594" s="287"/>
      <c r="F594" s="288" t="str">
        <f>IFERROR(INDEX(Settings!$J$8:$L$11,MATCH($E594,Settings!$J$8:$J$11,1),3),"")</f>
        <v/>
      </c>
      <c r="G594" s="224"/>
      <c r="H594" s="224"/>
      <c r="I594" s="224"/>
      <c r="J594" s="289"/>
    </row>
    <row r="595" spans="2:10" hidden="1" outlineLevel="1" x14ac:dyDescent="0.25">
      <c r="B595" s="286"/>
      <c r="C595" s="314"/>
      <c r="D595" s="255" t="str">
        <f>IFERROR(IF(IF(LEN($C595)=0," ",INDEX(Settings!$F$7:$F$106,MATCH($C595,Settings!$E$7:$E$106,0),1))=0,"",IF(LEN($C595)=0,"",INDEX(Settings!$F$7:$F$106,MATCH($C595,Settings!$E$7:$E$106,0),1))),"")</f>
        <v/>
      </c>
      <c r="E595" s="287"/>
      <c r="F595" s="288" t="str">
        <f>IFERROR(INDEX(Settings!$J$8:$L$11,MATCH($E595,Settings!$J$8:$J$11,1),3),"")</f>
        <v/>
      </c>
      <c r="G595" s="224"/>
      <c r="H595" s="224"/>
      <c r="I595" s="224"/>
      <c r="J595" s="289"/>
    </row>
    <row r="596" spans="2:10" hidden="1" outlineLevel="1" x14ac:dyDescent="0.25">
      <c r="B596" s="286"/>
      <c r="C596" s="314"/>
      <c r="D596" s="255" t="str">
        <f>IFERROR(IF(IF(LEN($C596)=0," ",INDEX(Settings!$F$7:$F$106,MATCH($C596,Settings!$E$7:$E$106,0),1))=0,"",IF(LEN($C596)=0,"",INDEX(Settings!$F$7:$F$106,MATCH($C596,Settings!$E$7:$E$106,0),1))),"")</f>
        <v/>
      </c>
      <c r="E596" s="287"/>
      <c r="F596" s="288" t="str">
        <f>IFERROR(INDEX(Settings!$J$8:$L$11,MATCH($E596,Settings!$J$8:$J$11,1),3),"")</f>
        <v/>
      </c>
      <c r="G596" s="224"/>
      <c r="H596" s="224"/>
      <c r="I596" s="224"/>
      <c r="J596" s="289"/>
    </row>
    <row r="597" spans="2:10" hidden="1" outlineLevel="1" x14ac:dyDescent="0.25">
      <c r="B597" s="286"/>
      <c r="C597" s="314"/>
      <c r="D597" s="255" t="str">
        <f>IFERROR(IF(IF(LEN($C597)=0," ",INDEX(Settings!$F$7:$F$106,MATCH($C597,Settings!$E$7:$E$106,0),1))=0,"",IF(LEN($C597)=0,"",INDEX(Settings!$F$7:$F$106,MATCH($C597,Settings!$E$7:$E$106,0),1))),"")</f>
        <v/>
      </c>
      <c r="E597" s="287"/>
      <c r="F597" s="288" t="str">
        <f>IFERROR(INDEX(Settings!$J$8:$L$11,MATCH($E597,Settings!$J$8:$J$11,1),3),"")</f>
        <v/>
      </c>
      <c r="G597" s="224"/>
      <c r="H597" s="224"/>
      <c r="I597" s="224"/>
      <c r="J597" s="289"/>
    </row>
    <row r="598" spans="2:10" hidden="1" outlineLevel="1" x14ac:dyDescent="0.25">
      <c r="B598" s="286"/>
      <c r="C598" s="314"/>
      <c r="D598" s="255" t="str">
        <f>IFERROR(IF(IF(LEN($C598)=0," ",INDEX(Settings!$F$7:$F$106,MATCH($C598,Settings!$E$7:$E$106,0),1))=0,"",IF(LEN($C598)=0,"",INDEX(Settings!$F$7:$F$106,MATCH($C598,Settings!$E$7:$E$106,0),1))),"")</f>
        <v/>
      </c>
      <c r="E598" s="287"/>
      <c r="F598" s="288" t="str">
        <f>IFERROR(INDEX(Settings!$J$8:$L$11,MATCH($E598,Settings!$J$8:$J$11,1),3),"")</f>
        <v/>
      </c>
      <c r="G598" s="224"/>
      <c r="H598" s="224"/>
      <c r="I598" s="224"/>
      <c r="J598" s="289"/>
    </row>
    <row r="599" spans="2:10" hidden="1" outlineLevel="1" x14ac:dyDescent="0.25">
      <c r="B599" s="286"/>
      <c r="C599" s="314"/>
      <c r="D599" s="255" t="str">
        <f>IFERROR(IF(IF(LEN($C599)=0," ",INDEX(Settings!$F$7:$F$106,MATCH($C599,Settings!$E$7:$E$106,0),1))=0,"",IF(LEN($C599)=0,"",INDEX(Settings!$F$7:$F$106,MATCH($C599,Settings!$E$7:$E$106,0),1))),"")</f>
        <v/>
      </c>
      <c r="E599" s="287"/>
      <c r="F599" s="288" t="str">
        <f>IFERROR(INDEX(Settings!$J$8:$L$11,MATCH($E599,Settings!$J$8:$J$11,1),3),"")</f>
        <v/>
      </c>
      <c r="G599" s="224"/>
      <c r="H599" s="224"/>
      <c r="I599" s="224"/>
      <c r="J599" s="289"/>
    </row>
    <row r="600" spans="2:10" hidden="1" outlineLevel="1" x14ac:dyDescent="0.25">
      <c r="B600" s="286"/>
      <c r="C600" s="314"/>
      <c r="D600" s="255" t="str">
        <f>IFERROR(IF(IF(LEN($C600)=0," ",INDEX(Settings!$F$7:$F$106,MATCH($C600,Settings!$E$7:$E$106,0),1))=0,"",IF(LEN($C600)=0,"",INDEX(Settings!$F$7:$F$106,MATCH($C600,Settings!$E$7:$E$106,0),1))),"")</f>
        <v/>
      </c>
      <c r="E600" s="287"/>
      <c r="F600" s="288" t="str">
        <f>IFERROR(INDEX(Settings!$J$8:$L$11,MATCH($E600,Settings!$J$8:$J$11,1),3),"")</f>
        <v/>
      </c>
      <c r="G600" s="224"/>
      <c r="H600" s="224"/>
      <c r="I600" s="224"/>
      <c r="J600" s="289"/>
    </row>
    <row r="601" spans="2:10" hidden="1" outlineLevel="1" x14ac:dyDescent="0.25">
      <c r="B601" s="286"/>
      <c r="C601" s="314"/>
      <c r="D601" s="255" t="str">
        <f>IFERROR(IF(IF(LEN($C601)=0," ",INDEX(Settings!$F$7:$F$106,MATCH($C601,Settings!$E$7:$E$106,0),1))=0,"",IF(LEN($C601)=0,"",INDEX(Settings!$F$7:$F$106,MATCH($C601,Settings!$E$7:$E$106,0),1))),"")</f>
        <v/>
      </c>
      <c r="E601" s="287"/>
      <c r="F601" s="288" t="str">
        <f>IFERROR(INDEX(Settings!$J$8:$L$11,MATCH($E601,Settings!$J$8:$J$11,1),3),"")</f>
        <v/>
      </c>
      <c r="G601" s="224"/>
      <c r="H601" s="224"/>
      <c r="I601" s="224"/>
      <c r="J601" s="289"/>
    </row>
    <row r="602" spans="2:10" hidden="1" outlineLevel="1" x14ac:dyDescent="0.25">
      <c r="B602" s="286"/>
      <c r="C602" s="314"/>
      <c r="D602" s="255" t="str">
        <f>IFERROR(IF(IF(LEN($C602)=0," ",INDEX(Settings!$F$7:$F$106,MATCH($C602,Settings!$E$7:$E$106,0),1))=0,"",IF(LEN($C602)=0,"",INDEX(Settings!$F$7:$F$106,MATCH($C602,Settings!$E$7:$E$106,0),1))),"")</f>
        <v/>
      </c>
      <c r="E602" s="287"/>
      <c r="F602" s="288" t="str">
        <f>IFERROR(INDEX(Settings!$J$8:$L$11,MATCH($E602,Settings!$J$8:$J$11,1),3),"")</f>
        <v/>
      </c>
      <c r="G602" s="224"/>
      <c r="H602" s="224"/>
      <c r="I602" s="224"/>
      <c r="J602" s="289"/>
    </row>
    <row r="603" spans="2:10" hidden="1" outlineLevel="1" x14ac:dyDescent="0.25">
      <c r="B603" s="286"/>
      <c r="C603" s="314"/>
      <c r="D603" s="255" t="str">
        <f>IFERROR(IF(IF(LEN($C603)=0," ",INDEX(Settings!$F$7:$F$106,MATCH($C603,Settings!$E$7:$E$106,0),1))=0,"",IF(LEN($C603)=0,"",INDEX(Settings!$F$7:$F$106,MATCH($C603,Settings!$E$7:$E$106,0),1))),"")</f>
        <v/>
      </c>
      <c r="E603" s="287"/>
      <c r="F603" s="288" t="str">
        <f>IFERROR(INDEX(Settings!$J$8:$L$11,MATCH($E603,Settings!$J$8:$J$11,1),3),"")</f>
        <v/>
      </c>
      <c r="G603" s="224"/>
      <c r="H603" s="224"/>
      <c r="I603" s="224"/>
      <c r="J603" s="289"/>
    </row>
    <row r="604" spans="2:10" hidden="1" outlineLevel="1" x14ac:dyDescent="0.25">
      <c r="B604" s="286"/>
      <c r="C604" s="314"/>
      <c r="D604" s="255" t="str">
        <f>IFERROR(IF(IF(LEN($C604)=0," ",INDEX(Settings!$F$7:$F$106,MATCH($C604,Settings!$E$7:$E$106,0),1))=0,"",IF(LEN($C604)=0,"",INDEX(Settings!$F$7:$F$106,MATCH($C604,Settings!$E$7:$E$106,0),1))),"")</f>
        <v/>
      </c>
      <c r="E604" s="287"/>
      <c r="F604" s="288" t="str">
        <f>IFERROR(INDEX(Settings!$J$8:$L$11,MATCH($E604,Settings!$J$8:$J$11,1),3),"")</f>
        <v/>
      </c>
      <c r="G604" s="224"/>
      <c r="H604" s="224"/>
      <c r="I604" s="224"/>
      <c r="J604" s="289"/>
    </row>
    <row r="605" spans="2:10" hidden="1" outlineLevel="1" x14ac:dyDescent="0.25">
      <c r="B605" s="286"/>
      <c r="C605" s="314"/>
      <c r="D605" s="255" t="str">
        <f>IFERROR(IF(IF(LEN($C605)=0," ",INDEX(Settings!$F$7:$F$106,MATCH($C605,Settings!$E$7:$E$106,0),1))=0,"",IF(LEN($C605)=0,"",INDEX(Settings!$F$7:$F$106,MATCH($C605,Settings!$E$7:$E$106,0),1))),"")</f>
        <v/>
      </c>
      <c r="E605" s="287"/>
      <c r="F605" s="288" t="str">
        <f>IFERROR(INDEX(Settings!$J$8:$L$11,MATCH($E605,Settings!$J$8:$J$11,1),3),"")</f>
        <v/>
      </c>
      <c r="G605" s="224"/>
      <c r="H605" s="224"/>
      <c r="I605" s="224"/>
      <c r="J605" s="289"/>
    </row>
    <row r="606" spans="2:10" hidden="1" outlineLevel="1" x14ac:dyDescent="0.25">
      <c r="B606" s="286"/>
      <c r="C606" s="314"/>
      <c r="D606" s="255" t="str">
        <f>IFERROR(IF(IF(LEN($C606)=0," ",INDEX(Settings!$F$7:$F$106,MATCH($C606,Settings!$E$7:$E$106,0),1))=0,"",IF(LEN($C606)=0,"",INDEX(Settings!$F$7:$F$106,MATCH($C606,Settings!$E$7:$E$106,0),1))),"")</f>
        <v/>
      </c>
      <c r="E606" s="287"/>
      <c r="F606" s="288" t="str">
        <f>IFERROR(INDEX(Settings!$J$8:$L$11,MATCH($E606,Settings!$J$8:$J$11,1),3),"")</f>
        <v/>
      </c>
      <c r="G606" s="224"/>
      <c r="H606" s="224"/>
      <c r="I606" s="224"/>
      <c r="J606" s="289"/>
    </row>
    <row r="607" spans="2:10" hidden="1" outlineLevel="1" x14ac:dyDescent="0.25">
      <c r="B607" s="286"/>
      <c r="C607" s="314"/>
      <c r="D607" s="255" t="str">
        <f>IFERROR(IF(IF(LEN($C607)=0," ",INDEX(Settings!$F$7:$F$106,MATCH($C607,Settings!$E$7:$E$106,0),1))=0,"",IF(LEN($C607)=0,"",INDEX(Settings!$F$7:$F$106,MATCH($C607,Settings!$E$7:$E$106,0),1))),"")</f>
        <v/>
      </c>
      <c r="E607" s="287"/>
      <c r="F607" s="288" t="str">
        <f>IFERROR(INDEX(Settings!$J$8:$L$11,MATCH($E607,Settings!$J$8:$J$11,1),3),"")</f>
        <v/>
      </c>
      <c r="G607" s="224"/>
      <c r="H607" s="224"/>
      <c r="I607" s="224"/>
      <c r="J607" s="289"/>
    </row>
    <row r="608" spans="2:10" hidden="1" outlineLevel="1" x14ac:dyDescent="0.25">
      <c r="B608" s="286"/>
      <c r="C608" s="314"/>
      <c r="D608" s="255" t="str">
        <f>IFERROR(IF(IF(LEN($C608)=0," ",INDEX(Settings!$F$7:$F$106,MATCH($C608,Settings!$E$7:$E$106,0),1))=0,"",IF(LEN($C608)=0,"",INDEX(Settings!$F$7:$F$106,MATCH($C608,Settings!$E$7:$E$106,0),1))),"")</f>
        <v/>
      </c>
      <c r="E608" s="287"/>
      <c r="F608" s="288" t="str">
        <f>IFERROR(INDEX(Settings!$J$8:$L$11,MATCH($E608,Settings!$J$8:$J$11,1),3),"")</f>
        <v/>
      </c>
      <c r="G608" s="224"/>
      <c r="H608" s="224"/>
      <c r="I608" s="224"/>
      <c r="J608" s="289"/>
    </row>
    <row r="609" spans="2:10" hidden="1" outlineLevel="1" x14ac:dyDescent="0.25">
      <c r="B609" s="286"/>
      <c r="C609" s="314"/>
      <c r="D609" s="255" t="str">
        <f>IFERROR(IF(IF(LEN($C609)=0," ",INDEX(Settings!$F$7:$F$106,MATCH($C609,Settings!$E$7:$E$106,0),1))=0,"",IF(LEN($C609)=0,"",INDEX(Settings!$F$7:$F$106,MATCH($C609,Settings!$E$7:$E$106,0),1))),"")</f>
        <v/>
      </c>
      <c r="E609" s="287"/>
      <c r="F609" s="288" t="str">
        <f>IFERROR(INDEX(Settings!$J$8:$L$11,MATCH($E609,Settings!$J$8:$J$11,1),3),"")</f>
        <v/>
      </c>
      <c r="G609" s="224"/>
      <c r="H609" s="224"/>
      <c r="I609" s="224"/>
      <c r="J609" s="289"/>
    </row>
    <row r="610" spans="2:10" hidden="1" outlineLevel="1" x14ac:dyDescent="0.25">
      <c r="B610" s="286"/>
      <c r="C610" s="314"/>
      <c r="D610" s="255" t="str">
        <f>IFERROR(IF(IF(LEN($C610)=0," ",INDEX(Settings!$F$7:$F$106,MATCH($C610,Settings!$E$7:$E$106,0),1))=0,"",IF(LEN($C610)=0,"",INDEX(Settings!$F$7:$F$106,MATCH($C610,Settings!$E$7:$E$106,0),1))),"")</f>
        <v/>
      </c>
      <c r="E610" s="287"/>
      <c r="F610" s="288" t="str">
        <f>IFERROR(INDEX(Settings!$J$8:$L$11,MATCH($E610,Settings!$J$8:$J$11,1),3),"")</f>
        <v/>
      </c>
      <c r="G610" s="224"/>
      <c r="H610" s="224"/>
      <c r="I610" s="224"/>
      <c r="J610" s="289"/>
    </row>
    <row r="611" spans="2:10" hidden="1" outlineLevel="1" x14ac:dyDescent="0.25">
      <c r="B611" s="286"/>
      <c r="C611" s="314"/>
      <c r="D611" s="255" t="str">
        <f>IFERROR(IF(IF(LEN($C611)=0," ",INDEX(Settings!$F$7:$F$106,MATCH($C611,Settings!$E$7:$E$106,0),1))=0,"",IF(LEN($C611)=0,"",INDEX(Settings!$F$7:$F$106,MATCH($C611,Settings!$E$7:$E$106,0),1))),"")</f>
        <v/>
      </c>
      <c r="E611" s="287"/>
      <c r="F611" s="288" t="str">
        <f>IFERROR(INDEX(Settings!$J$8:$L$11,MATCH($E611,Settings!$J$8:$J$11,1),3),"")</f>
        <v/>
      </c>
      <c r="G611" s="224"/>
      <c r="H611" s="224"/>
      <c r="I611" s="224"/>
      <c r="J611" s="289"/>
    </row>
    <row r="612" spans="2:10" hidden="1" outlineLevel="1" x14ac:dyDescent="0.25">
      <c r="B612" s="286"/>
      <c r="C612" s="314"/>
      <c r="D612" s="255" t="str">
        <f>IFERROR(IF(IF(LEN($C612)=0," ",INDEX(Settings!$F$7:$F$106,MATCH($C612,Settings!$E$7:$E$106,0),1))=0,"",IF(LEN($C612)=0,"",INDEX(Settings!$F$7:$F$106,MATCH($C612,Settings!$E$7:$E$106,0),1))),"")</f>
        <v/>
      </c>
      <c r="E612" s="287"/>
      <c r="F612" s="288" t="str">
        <f>IFERROR(INDEX(Settings!$J$8:$L$11,MATCH($E612,Settings!$J$8:$J$11,1),3),"")</f>
        <v/>
      </c>
      <c r="G612" s="224"/>
      <c r="H612" s="224"/>
      <c r="I612" s="224"/>
      <c r="J612" s="289"/>
    </row>
    <row r="613" spans="2:10" hidden="1" outlineLevel="1" x14ac:dyDescent="0.25">
      <c r="B613" s="286"/>
      <c r="C613" s="314"/>
      <c r="D613" s="255" t="str">
        <f>IFERROR(IF(IF(LEN($C613)=0," ",INDEX(Settings!$F$7:$F$106,MATCH($C613,Settings!$E$7:$E$106,0),1))=0,"",IF(LEN($C613)=0,"",INDEX(Settings!$F$7:$F$106,MATCH($C613,Settings!$E$7:$E$106,0),1))),"")</f>
        <v/>
      </c>
      <c r="E613" s="287"/>
      <c r="F613" s="288" t="str">
        <f>IFERROR(INDEX(Settings!$J$8:$L$11,MATCH($E613,Settings!$J$8:$J$11,1),3),"")</f>
        <v/>
      </c>
      <c r="G613" s="224"/>
      <c r="H613" s="224"/>
      <c r="I613" s="224"/>
      <c r="J613" s="289"/>
    </row>
    <row r="614" spans="2:10" hidden="1" outlineLevel="1" x14ac:dyDescent="0.25">
      <c r="B614" s="286"/>
      <c r="C614" s="314"/>
      <c r="D614" s="255" t="str">
        <f>IFERROR(IF(IF(LEN($C614)=0," ",INDEX(Settings!$F$7:$F$106,MATCH($C614,Settings!$E$7:$E$106,0),1))=0,"",IF(LEN($C614)=0,"",INDEX(Settings!$F$7:$F$106,MATCH($C614,Settings!$E$7:$E$106,0),1))),"")</f>
        <v/>
      </c>
      <c r="E614" s="287"/>
      <c r="F614" s="288" t="str">
        <f>IFERROR(INDEX(Settings!$J$8:$L$11,MATCH($E614,Settings!$J$8:$J$11,1),3),"")</f>
        <v/>
      </c>
      <c r="G614" s="224"/>
      <c r="H614" s="224"/>
      <c r="I614" s="224"/>
      <c r="J614" s="289"/>
    </row>
    <row r="615" spans="2:10" hidden="1" outlineLevel="1" x14ac:dyDescent="0.25">
      <c r="B615" s="286"/>
      <c r="C615" s="314"/>
      <c r="D615" s="255" t="str">
        <f>IFERROR(IF(IF(LEN($C615)=0," ",INDEX(Settings!$F$7:$F$106,MATCH($C615,Settings!$E$7:$E$106,0),1))=0,"",IF(LEN($C615)=0,"",INDEX(Settings!$F$7:$F$106,MATCH($C615,Settings!$E$7:$E$106,0),1))),"")</f>
        <v/>
      </c>
      <c r="E615" s="287"/>
      <c r="F615" s="288" t="str">
        <f>IFERROR(INDEX(Settings!$J$8:$L$11,MATCH($E615,Settings!$J$8:$J$11,1),3),"")</f>
        <v/>
      </c>
      <c r="G615" s="224"/>
      <c r="H615" s="224"/>
      <c r="I615" s="224"/>
      <c r="J615" s="289"/>
    </row>
    <row r="616" spans="2:10" hidden="1" outlineLevel="1" x14ac:dyDescent="0.25">
      <c r="B616" s="286"/>
      <c r="C616" s="314"/>
      <c r="D616" s="255" t="str">
        <f>IFERROR(IF(IF(LEN($C616)=0," ",INDEX(Settings!$F$7:$F$106,MATCH($C616,Settings!$E$7:$E$106,0),1))=0,"",IF(LEN($C616)=0,"",INDEX(Settings!$F$7:$F$106,MATCH($C616,Settings!$E$7:$E$106,0),1))),"")</f>
        <v/>
      </c>
      <c r="E616" s="287"/>
      <c r="F616" s="288" t="str">
        <f>IFERROR(INDEX(Settings!$J$8:$L$11,MATCH($E616,Settings!$J$8:$J$11,1),3),"")</f>
        <v/>
      </c>
      <c r="G616" s="224"/>
      <c r="H616" s="224"/>
      <c r="I616" s="224"/>
      <c r="J616" s="289"/>
    </row>
    <row r="617" spans="2:10" hidden="1" outlineLevel="1" x14ac:dyDescent="0.25">
      <c r="B617" s="286"/>
      <c r="C617" s="314"/>
      <c r="D617" s="255" t="str">
        <f>IFERROR(IF(IF(LEN($C617)=0," ",INDEX(Settings!$F$7:$F$106,MATCH($C617,Settings!$E$7:$E$106,0),1))=0,"",IF(LEN($C617)=0,"",INDEX(Settings!$F$7:$F$106,MATCH($C617,Settings!$E$7:$E$106,0),1))),"")</f>
        <v/>
      </c>
      <c r="E617" s="287"/>
      <c r="F617" s="288" t="str">
        <f>IFERROR(INDEX(Settings!$J$8:$L$11,MATCH($E617,Settings!$J$8:$J$11,1),3),"")</f>
        <v/>
      </c>
      <c r="G617" s="224"/>
      <c r="H617" s="224"/>
      <c r="I617" s="224"/>
      <c r="J617" s="289"/>
    </row>
    <row r="618" spans="2:10" hidden="1" outlineLevel="1" x14ac:dyDescent="0.25">
      <c r="B618" s="286"/>
      <c r="C618" s="314"/>
      <c r="D618" s="255" t="str">
        <f>IFERROR(IF(IF(LEN($C618)=0," ",INDEX(Settings!$F$7:$F$106,MATCH($C618,Settings!$E$7:$E$106,0),1))=0,"",IF(LEN($C618)=0,"",INDEX(Settings!$F$7:$F$106,MATCH($C618,Settings!$E$7:$E$106,0),1))),"")</f>
        <v/>
      </c>
      <c r="E618" s="287"/>
      <c r="F618" s="288" t="str">
        <f>IFERROR(INDEX(Settings!$J$8:$L$11,MATCH($E618,Settings!$J$8:$J$11,1),3),"")</f>
        <v/>
      </c>
      <c r="G618" s="224"/>
      <c r="H618" s="224"/>
      <c r="I618" s="224"/>
      <c r="J618" s="289"/>
    </row>
    <row r="619" spans="2:10" hidden="1" outlineLevel="1" x14ac:dyDescent="0.25">
      <c r="B619" s="286"/>
      <c r="C619" s="314"/>
      <c r="D619" s="255" t="str">
        <f>IFERROR(IF(IF(LEN($C619)=0," ",INDEX(Settings!$F$7:$F$106,MATCH($C619,Settings!$E$7:$E$106,0),1))=0,"",IF(LEN($C619)=0,"",INDEX(Settings!$F$7:$F$106,MATCH($C619,Settings!$E$7:$E$106,0),1))),"")</f>
        <v/>
      </c>
      <c r="E619" s="287"/>
      <c r="F619" s="288" t="str">
        <f>IFERROR(INDEX(Settings!$J$8:$L$11,MATCH($E619,Settings!$J$8:$J$11,1),3),"")</f>
        <v/>
      </c>
      <c r="G619" s="224"/>
      <c r="H619" s="224"/>
      <c r="I619" s="224"/>
      <c r="J619" s="289"/>
    </row>
    <row r="620" spans="2:10" hidden="1" outlineLevel="1" x14ac:dyDescent="0.25">
      <c r="B620" s="286"/>
      <c r="C620" s="314"/>
      <c r="D620" s="255" t="str">
        <f>IFERROR(IF(IF(LEN($C620)=0," ",INDEX(Settings!$F$7:$F$106,MATCH($C620,Settings!$E$7:$E$106,0),1))=0,"",IF(LEN($C620)=0,"",INDEX(Settings!$F$7:$F$106,MATCH($C620,Settings!$E$7:$E$106,0),1))),"")</f>
        <v/>
      </c>
      <c r="E620" s="287"/>
      <c r="F620" s="288" t="str">
        <f>IFERROR(INDEX(Settings!$J$8:$L$11,MATCH($E620,Settings!$J$8:$J$11,1),3),"")</f>
        <v/>
      </c>
      <c r="G620" s="224"/>
      <c r="H620" s="224"/>
      <c r="I620" s="224"/>
      <c r="J620" s="289"/>
    </row>
    <row r="621" spans="2:10" hidden="1" outlineLevel="1" x14ac:dyDescent="0.25">
      <c r="B621" s="286"/>
      <c r="C621" s="314"/>
      <c r="D621" s="255" t="str">
        <f>IFERROR(IF(IF(LEN($C621)=0," ",INDEX(Settings!$F$7:$F$106,MATCH($C621,Settings!$E$7:$E$106,0),1))=0,"",IF(LEN($C621)=0,"",INDEX(Settings!$F$7:$F$106,MATCH($C621,Settings!$E$7:$E$106,0),1))),"")</f>
        <v/>
      </c>
      <c r="E621" s="287"/>
      <c r="F621" s="288" t="str">
        <f>IFERROR(INDEX(Settings!$J$8:$L$11,MATCH($E621,Settings!$J$8:$J$11,1),3),"")</f>
        <v/>
      </c>
      <c r="G621" s="224"/>
      <c r="H621" s="224"/>
      <c r="I621" s="224"/>
      <c r="J621" s="289"/>
    </row>
    <row r="622" spans="2:10" hidden="1" outlineLevel="1" x14ac:dyDescent="0.25">
      <c r="B622" s="286"/>
      <c r="C622" s="314"/>
      <c r="D622" s="255" t="str">
        <f>IFERROR(IF(IF(LEN($C622)=0," ",INDEX(Settings!$F$7:$F$106,MATCH($C622,Settings!$E$7:$E$106,0),1))=0,"",IF(LEN($C622)=0,"",INDEX(Settings!$F$7:$F$106,MATCH($C622,Settings!$E$7:$E$106,0),1))),"")</f>
        <v/>
      </c>
      <c r="E622" s="287"/>
      <c r="F622" s="288" t="str">
        <f>IFERROR(INDEX(Settings!$J$8:$L$11,MATCH($E622,Settings!$J$8:$J$11,1),3),"")</f>
        <v/>
      </c>
      <c r="G622" s="224"/>
      <c r="H622" s="224"/>
      <c r="I622" s="224"/>
      <c r="J622" s="289"/>
    </row>
    <row r="623" spans="2:10" hidden="1" outlineLevel="1" x14ac:dyDescent="0.25">
      <c r="B623" s="286"/>
      <c r="C623" s="314"/>
      <c r="D623" s="255" t="str">
        <f>IFERROR(IF(IF(LEN($C623)=0," ",INDEX(Settings!$F$7:$F$106,MATCH($C623,Settings!$E$7:$E$106,0),1))=0,"",IF(LEN($C623)=0,"",INDEX(Settings!$F$7:$F$106,MATCH($C623,Settings!$E$7:$E$106,0),1))),"")</f>
        <v/>
      </c>
      <c r="E623" s="287"/>
      <c r="F623" s="288" t="str">
        <f>IFERROR(INDEX(Settings!$J$8:$L$11,MATCH($E623,Settings!$J$8:$J$11,1),3),"")</f>
        <v/>
      </c>
      <c r="G623" s="224"/>
      <c r="H623" s="224"/>
      <c r="I623" s="224"/>
      <c r="J623" s="289"/>
    </row>
    <row r="624" spans="2:10" hidden="1" outlineLevel="1" x14ac:dyDescent="0.25">
      <c r="B624" s="286"/>
      <c r="C624" s="314"/>
      <c r="D624" s="255" t="str">
        <f>IFERROR(IF(IF(LEN($C624)=0," ",INDEX(Settings!$F$7:$F$106,MATCH($C624,Settings!$E$7:$E$106,0),1))=0,"",IF(LEN($C624)=0,"",INDEX(Settings!$F$7:$F$106,MATCH($C624,Settings!$E$7:$E$106,0),1))),"")</f>
        <v/>
      </c>
      <c r="E624" s="287"/>
      <c r="F624" s="288" t="str">
        <f>IFERROR(INDEX(Settings!$J$8:$L$11,MATCH($E624,Settings!$J$8:$J$11,1),3),"")</f>
        <v/>
      </c>
      <c r="G624" s="224"/>
      <c r="H624" s="224"/>
      <c r="I624" s="224"/>
      <c r="J624" s="289"/>
    </row>
    <row r="625" spans="2:10" hidden="1" outlineLevel="1" x14ac:dyDescent="0.25">
      <c r="B625" s="286"/>
      <c r="C625" s="314"/>
      <c r="D625" s="255" t="str">
        <f>IFERROR(IF(IF(LEN($C625)=0," ",INDEX(Settings!$F$7:$F$106,MATCH($C625,Settings!$E$7:$E$106,0),1))=0,"",IF(LEN($C625)=0,"",INDEX(Settings!$F$7:$F$106,MATCH($C625,Settings!$E$7:$E$106,0),1))),"")</f>
        <v/>
      </c>
      <c r="E625" s="287"/>
      <c r="F625" s="288" t="str">
        <f>IFERROR(INDEX(Settings!$J$8:$L$11,MATCH($E625,Settings!$J$8:$J$11,1),3),"")</f>
        <v/>
      </c>
      <c r="G625" s="224"/>
      <c r="H625" s="224"/>
      <c r="I625" s="224"/>
      <c r="J625" s="289"/>
    </row>
    <row r="626" spans="2:10" hidden="1" outlineLevel="1" x14ac:dyDescent="0.25">
      <c r="B626" s="286"/>
      <c r="C626" s="314"/>
      <c r="D626" s="255" t="str">
        <f>IFERROR(IF(IF(LEN($C626)=0," ",INDEX(Settings!$F$7:$F$106,MATCH($C626,Settings!$E$7:$E$106,0),1))=0,"",IF(LEN($C626)=0,"",INDEX(Settings!$F$7:$F$106,MATCH($C626,Settings!$E$7:$E$106,0),1))),"")</f>
        <v/>
      </c>
      <c r="E626" s="287"/>
      <c r="F626" s="288" t="str">
        <f>IFERROR(INDEX(Settings!$J$8:$L$11,MATCH($E626,Settings!$J$8:$J$11,1),3),"")</f>
        <v/>
      </c>
      <c r="G626" s="224"/>
      <c r="H626" s="224"/>
      <c r="I626" s="224"/>
      <c r="J626" s="289"/>
    </row>
    <row r="627" spans="2:10" hidden="1" outlineLevel="1" x14ac:dyDescent="0.25">
      <c r="B627" s="286"/>
      <c r="C627" s="314"/>
      <c r="D627" s="255" t="str">
        <f>IFERROR(IF(IF(LEN($C627)=0," ",INDEX(Settings!$F$7:$F$106,MATCH($C627,Settings!$E$7:$E$106,0),1))=0,"",IF(LEN($C627)=0,"",INDEX(Settings!$F$7:$F$106,MATCH($C627,Settings!$E$7:$E$106,0),1))),"")</f>
        <v/>
      </c>
      <c r="E627" s="287"/>
      <c r="F627" s="288" t="str">
        <f>IFERROR(INDEX(Settings!$J$8:$L$11,MATCH($E627,Settings!$J$8:$J$11,1),3),"")</f>
        <v/>
      </c>
      <c r="G627" s="224"/>
      <c r="H627" s="224"/>
      <c r="I627" s="224"/>
      <c r="J627" s="289"/>
    </row>
    <row r="628" spans="2:10" hidden="1" outlineLevel="1" x14ac:dyDescent="0.25">
      <c r="B628" s="286"/>
      <c r="C628" s="314"/>
      <c r="D628" s="255" t="str">
        <f>IFERROR(IF(IF(LEN($C628)=0," ",INDEX(Settings!$F$7:$F$106,MATCH($C628,Settings!$E$7:$E$106,0),1))=0,"",IF(LEN($C628)=0,"",INDEX(Settings!$F$7:$F$106,MATCH($C628,Settings!$E$7:$E$106,0),1))),"")</f>
        <v/>
      </c>
      <c r="E628" s="287"/>
      <c r="F628" s="288" t="str">
        <f>IFERROR(INDEX(Settings!$J$8:$L$11,MATCH($E628,Settings!$J$8:$J$11,1),3),"")</f>
        <v/>
      </c>
      <c r="G628" s="224"/>
      <c r="H628" s="224"/>
      <c r="I628" s="224"/>
      <c r="J628" s="289"/>
    </row>
    <row r="629" spans="2:10" hidden="1" outlineLevel="1" x14ac:dyDescent="0.25">
      <c r="B629" s="286"/>
      <c r="C629" s="314"/>
      <c r="D629" s="255" t="str">
        <f>IFERROR(IF(IF(LEN($C629)=0," ",INDEX(Settings!$F$7:$F$106,MATCH($C629,Settings!$E$7:$E$106,0),1))=0,"",IF(LEN($C629)=0,"",INDEX(Settings!$F$7:$F$106,MATCH($C629,Settings!$E$7:$E$106,0),1))),"")</f>
        <v/>
      </c>
      <c r="E629" s="287"/>
      <c r="F629" s="288" t="str">
        <f>IFERROR(INDEX(Settings!$J$8:$L$11,MATCH($E629,Settings!$J$8:$J$11,1),3),"")</f>
        <v/>
      </c>
      <c r="G629" s="224"/>
      <c r="H629" s="224"/>
      <c r="I629" s="224"/>
      <c r="J629" s="289"/>
    </row>
    <row r="630" spans="2:10" hidden="1" outlineLevel="1" x14ac:dyDescent="0.25">
      <c r="B630" s="286"/>
      <c r="C630" s="314"/>
      <c r="D630" s="255" t="str">
        <f>IFERROR(IF(IF(LEN($C630)=0," ",INDEX(Settings!$F$7:$F$106,MATCH($C630,Settings!$E$7:$E$106,0),1))=0,"",IF(LEN($C630)=0,"",INDEX(Settings!$F$7:$F$106,MATCH($C630,Settings!$E$7:$E$106,0),1))),"")</f>
        <v/>
      </c>
      <c r="E630" s="287"/>
      <c r="F630" s="288" t="str">
        <f>IFERROR(INDEX(Settings!$J$8:$L$11,MATCH($E630,Settings!$J$8:$J$11,1),3),"")</f>
        <v/>
      </c>
      <c r="G630" s="224"/>
      <c r="H630" s="224"/>
      <c r="I630" s="224"/>
      <c r="J630" s="289"/>
    </row>
    <row r="631" spans="2:10" hidden="1" outlineLevel="1" x14ac:dyDescent="0.25">
      <c r="B631" s="286"/>
      <c r="C631" s="314"/>
      <c r="D631" s="255" t="str">
        <f>IFERROR(IF(IF(LEN($C631)=0," ",INDEX(Settings!$F$7:$F$106,MATCH($C631,Settings!$E$7:$E$106,0),1))=0,"",IF(LEN($C631)=0,"",INDEX(Settings!$F$7:$F$106,MATCH($C631,Settings!$E$7:$E$106,0),1))),"")</f>
        <v/>
      </c>
      <c r="E631" s="287"/>
      <c r="F631" s="288" t="str">
        <f>IFERROR(INDEX(Settings!$J$8:$L$11,MATCH($E631,Settings!$J$8:$J$11,1),3),"")</f>
        <v/>
      </c>
      <c r="G631" s="224"/>
      <c r="H631" s="224"/>
      <c r="I631" s="224"/>
      <c r="J631" s="289"/>
    </row>
    <row r="632" spans="2:10" hidden="1" outlineLevel="1" x14ac:dyDescent="0.25">
      <c r="B632" s="286"/>
      <c r="C632" s="314"/>
      <c r="D632" s="255" t="str">
        <f>IFERROR(IF(IF(LEN($C632)=0," ",INDEX(Settings!$F$7:$F$106,MATCH($C632,Settings!$E$7:$E$106,0),1))=0,"",IF(LEN($C632)=0,"",INDEX(Settings!$F$7:$F$106,MATCH($C632,Settings!$E$7:$E$106,0),1))),"")</f>
        <v/>
      </c>
      <c r="E632" s="287"/>
      <c r="F632" s="288" t="str">
        <f>IFERROR(INDEX(Settings!$J$8:$L$11,MATCH($E632,Settings!$J$8:$J$11,1),3),"")</f>
        <v/>
      </c>
      <c r="G632" s="224"/>
      <c r="H632" s="224"/>
      <c r="I632" s="224"/>
      <c r="J632" s="289"/>
    </row>
    <row r="633" spans="2:10" hidden="1" outlineLevel="1" x14ac:dyDescent="0.25">
      <c r="B633" s="286"/>
      <c r="C633" s="314"/>
      <c r="D633" s="255" t="str">
        <f>IFERROR(IF(IF(LEN($C633)=0," ",INDEX(Settings!$F$7:$F$106,MATCH($C633,Settings!$E$7:$E$106,0),1))=0,"",IF(LEN($C633)=0,"",INDEX(Settings!$F$7:$F$106,MATCH($C633,Settings!$E$7:$E$106,0),1))),"")</f>
        <v/>
      </c>
      <c r="E633" s="287"/>
      <c r="F633" s="288" t="str">
        <f>IFERROR(INDEX(Settings!$J$8:$L$11,MATCH($E633,Settings!$J$8:$J$11,1),3),"")</f>
        <v/>
      </c>
      <c r="G633" s="224"/>
      <c r="H633" s="224"/>
      <c r="I633" s="224"/>
      <c r="J633" s="289"/>
    </row>
    <row r="634" spans="2:10" hidden="1" outlineLevel="1" x14ac:dyDescent="0.25">
      <c r="B634" s="286"/>
      <c r="C634" s="314"/>
      <c r="D634" s="255" t="str">
        <f>IFERROR(IF(IF(LEN($C634)=0," ",INDEX(Settings!$F$7:$F$106,MATCH($C634,Settings!$E$7:$E$106,0),1))=0,"",IF(LEN($C634)=0,"",INDEX(Settings!$F$7:$F$106,MATCH($C634,Settings!$E$7:$E$106,0),1))),"")</f>
        <v/>
      </c>
      <c r="E634" s="287"/>
      <c r="F634" s="288" t="str">
        <f>IFERROR(INDEX(Settings!$J$8:$L$11,MATCH($E634,Settings!$J$8:$J$11,1),3),"")</f>
        <v/>
      </c>
      <c r="G634" s="224"/>
      <c r="H634" s="224"/>
      <c r="I634" s="224"/>
      <c r="J634" s="289"/>
    </row>
    <row r="635" spans="2:10" hidden="1" outlineLevel="1" x14ac:dyDescent="0.25">
      <c r="B635" s="286"/>
      <c r="C635" s="314"/>
      <c r="D635" s="255" t="str">
        <f>IFERROR(IF(IF(LEN($C635)=0," ",INDEX(Settings!$F$7:$F$106,MATCH($C635,Settings!$E$7:$E$106,0),1))=0,"",IF(LEN($C635)=0,"",INDEX(Settings!$F$7:$F$106,MATCH($C635,Settings!$E$7:$E$106,0),1))),"")</f>
        <v/>
      </c>
      <c r="E635" s="287"/>
      <c r="F635" s="288" t="str">
        <f>IFERROR(INDEX(Settings!$J$8:$L$11,MATCH($E635,Settings!$J$8:$J$11,1),3),"")</f>
        <v/>
      </c>
      <c r="G635" s="224"/>
      <c r="H635" s="224"/>
      <c r="I635" s="224"/>
      <c r="J635" s="289"/>
    </row>
    <row r="636" spans="2:10" hidden="1" outlineLevel="1" x14ac:dyDescent="0.25">
      <c r="B636" s="286"/>
      <c r="C636" s="314"/>
      <c r="D636" s="255" t="str">
        <f>IFERROR(IF(IF(LEN($C636)=0," ",INDEX(Settings!$F$7:$F$106,MATCH($C636,Settings!$E$7:$E$106,0),1))=0,"",IF(LEN($C636)=0,"",INDEX(Settings!$F$7:$F$106,MATCH($C636,Settings!$E$7:$E$106,0),1))),"")</f>
        <v/>
      </c>
      <c r="E636" s="287"/>
      <c r="F636" s="288" t="str">
        <f>IFERROR(INDEX(Settings!$J$8:$L$11,MATCH($E636,Settings!$J$8:$J$11,1),3),"")</f>
        <v/>
      </c>
      <c r="G636" s="224"/>
      <c r="H636" s="224"/>
      <c r="I636" s="224"/>
      <c r="J636" s="289"/>
    </row>
    <row r="637" spans="2:10" hidden="1" outlineLevel="1" x14ac:dyDescent="0.25">
      <c r="B637" s="286"/>
      <c r="C637" s="314"/>
      <c r="D637" s="255" t="str">
        <f>IFERROR(IF(IF(LEN($C637)=0," ",INDEX(Settings!$F$7:$F$106,MATCH($C637,Settings!$E$7:$E$106,0),1))=0,"",IF(LEN($C637)=0,"",INDEX(Settings!$F$7:$F$106,MATCH($C637,Settings!$E$7:$E$106,0),1))),"")</f>
        <v/>
      </c>
      <c r="E637" s="287"/>
      <c r="F637" s="288" t="str">
        <f>IFERROR(INDEX(Settings!$J$8:$L$11,MATCH($E637,Settings!$J$8:$J$11,1),3),"")</f>
        <v/>
      </c>
      <c r="G637" s="224"/>
      <c r="H637" s="224"/>
      <c r="I637" s="224"/>
      <c r="J637" s="289"/>
    </row>
    <row r="638" spans="2:10" hidden="1" outlineLevel="1" x14ac:dyDescent="0.25">
      <c r="B638" s="286"/>
      <c r="C638" s="314"/>
      <c r="D638" s="255" t="str">
        <f>IFERROR(IF(IF(LEN($C638)=0," ",INDEX(Settings!$F$7:$F$106,MATCH($C638,Settings!$E$7:$E$106,0),1))=0,"",IF(LEN($C638)=0,"",INDEX(Settings!$F$7:$F$106,MATCH($C638,Settings!$E$7:$E$106,0),1))),"")</f>
        <v/>
      </c>
      <c r="E638" s="287"/>
      <c r="F638" s="288" t="str">
        <f>IFERROR(INDEX(Settings!$J$8:$L$11,MATCH($E638,Settings!$J$8:$J$11,1),3),"")</f>
        <v/>
      </c>
      <c r="G638" s="224"/>
      <c r="H638" s="224"/>
      <c r="I638" s="224"/>
      <c r="J638" s="289"/>
    </row>
    <row r="639" spans="2:10" hidden="1" outlineLevel="1" x14ac:dyDescent="0.25">
      <c r="B639" s="286"/>
      <c r="C639" s="314"/>
      <c r="D639" s="255" t="str">
        <f>IFERROR(IF(IF(LEN($C639)=0," ",INDEX(Settings!$F$7:$F$106,MATCH($C639,Settings!$E$7:$E$106,0),1))=0,"",IF(LEN($C639)=0,"",INDEX(Settings!$F$7:$F$106,MATCH($C639,Settings!$E$7:$E$106,0),1))),"")</f>
        <v/>
      </c>
      <c r="E639" s="287"/>
      <c r="F639" s="288" t="str">
        <f>IFERROR(INDEX(Settings!$J$8:$L$11,MATCH($E639,Settings!$J$8:$J$11,1),3),"")</f>
        <v/>
      </c>
      <c r="G639" s="224"/>
      <c r="H639" s="224"/>
      <c r="I639" s="224"/>
      <c r="J639" s="289"/>
    </row>
    <row r="640" spans="2:10" hidden="1" outlineLevel="1" x14ac:dyDescent="0.25">
      <c r="B640" s="286"/>
      <c r="C640" s="314"/>
      <c r="D640" s="255" t="str">
        <f>IFERROR(IF(IF(LEN($C640)=0," ",INDEX(Settings!$F$7:$F$106,MATCH($C640,Settings!$E$7:$E$106,0),1))=0,"",IF(LEN($C640)=0,"",INDEX(Settings!$F$7:$F$106,MATCH($C640,Settings!$E$7:$E$106,0),1))),"")</f>
        <v/>
      </c>
      <c r="E640" s="287"/>
      <c r="F640" s="288" t="str">
        <f>IFERROR(INDEX(Settings!$J$8:$L$11,MATCH($E640,Settings!$J$8:$J$11,1),3),"")</f>
        <v/>
      </c>
      <c r="G640" s="224"/>
      <c r="H640" s="224"/>
      <c r="I640" s="224"/>
      <c r="J640" s="289"/>
    </row>
    <row r="641" spans="2:10" hidden="1" outlineLevel="1" x14ac:dyDescent="0.25">
      <c r="B641" s="286"/>
      <c r="C641" s="314"/>
      <c r="D641" s="255" t="str">
        <f>IFERROR(IF(IF(LEN($C641)=0," ",INDEX(Settings!$F$7:$F$106,MATCH($C641,Settings!$E$7:$E$106,0),1))=0,"",IF(LEN($C641)=0,"",INDEX(Settings!$F$7:$F$106,MATCH($C641,Settings!$E$7:$E$106,0),1))),"")</f>
        <v/>
      </c>
      <c r="E641" s="287"/>
      <c r="F641" s="288" t="str">
        <f>IFERROR(INDEX(Settings!$J$8:$L$11,MATCH($E641,Settings!$J$8:$J$11,1),3),"")</f>
        <v/>
      </c>
      <c r="G641" s="224"/>
      <c r="H641" s="224"/>
      <c r="I641" s="224"/>
      <c r="J641" s="289"/>
    </row>
    <row r="642" spans="2:10" hidden="1" outlineLevel="1" x14ac:dyDescent="0.25">
      <c r="B642" s="286"/>
      <c r="C642" s="314"/>
      <c r="D642" s="255" t="str">
        <f>IFERROR(IF(IF(LEN($C642)=0," ",INDEX(Settings!$F$7:$F$106,MATCH($C642,Settings!$E$7:$E$106,0),1))=0,"",IF(LEN($C642)=0,"",INDEX(Settings!$F$7:$F$106,MATCH($C642,Settings!$E$7:$E$106,0),1))),"")</f>
        <v/>
      </c>
      <c r="E642" s="287"/>
      <c r="F642" s="288" t="str">
        <f>IFERROR(INDEX(Settings!$J$8:$L$11,MATCH($E642,Settings!$J$8:$J$11,1),3),"")</f>
        <v/>
      </c>
      <c r="G642" s="224"/>
      <c r="H642" s="224"/>
      <c r="I642" s="224"/>
      <c r="J642" s="289"/>
    </row>
    <row r="643" spans="2:10" hidden="1" outlineLevel="1" x14ac:dyDescent="0.25">
      <c r="B643" s="286"/>
      <c r="C643" s="314"/>
      <c r="D643" s="255" t="str">
        <f>IFERROR(IF(IF(LEN($C643)=0," ",INDEX(Settings!$F$7:$F$106,MATCH($C643,Settings!$E$7:$E$106,0),1))=0,"",IF(LEN($C643)=0,"",INDEX(Settings!$F$7:$F$106,MATCH($C643,Settings!$E$7:$E$106,0),1))),"")</f>
        <v/>
      </c>
      <c r="E643" s="287"/>
      <c r="F643" s="288" t="str">
        <f>IFERROR(INDEX(Settings!$J$8:$L$11,MATCH($E643,Settings!$J$8:$J$11,1),3),"")</f>
        <v/>
      </c>
      <c r="G643" s="224"/>
      <c r="H643" s="224"/>
      <c r="I643" s="224"/>
      <c r="J643" s="289"/>
    </row>
    <row r="644" spans="2:10" hidden="1" outlineLevel="1" x14ac:dyDescent="0.25">
      <c r="B644" s="286"/>
      <c r="C644" s="314"/>
      <c r="D644" s="255" t="str">
        <f>IFERROR(IF(IF(LEN($C644)=0," ",INDEX(Settings!$F$7:$F$106,MATCH($C644,Settings!$E$7:$E$106,0),1))=0,"",IF(LEN($C644)=0,"",INDEX(Settings!$F$7:$F$106,MATCH($C644,Settings!$E$7:$E$106,0),1))),"")</f>
        <v/>
      </c>
      <c r="E644" s="287"/>
      <c r="F644" s="288" t="str">
        <f>IFERROR(INDEX(Settings!$J$8:$L$11,MATCH($E644,Settings!$J$8:$J$11,1),3),"")</f>
        <v/>
      </c>
      <c r="G644" s="224"/>
      <c r="H644" s="224"/>
      <c r="I644" s="224"/>
      <c r="J644" s="289"/>
    </row>
    <row r="645" spans="2:10" hidden="1" outlineLevel="1" x14ac:dyDescent="0.25">
      <c r="B645" s="286"/>
      <c r="C645" s="314"/>
      <c r="D645" s="255" t="str">
        <f>IFERROR(IF(IF(LEN($C645)=0," ",INDEX(Settings!$F$7:$F$106,MATCH($C645,Settings!$E$7:$E$106,0),1))=0,"",IF(LEN($C645)=0,"",INDEX(Settings!$F$7:$F$106,MATCH($C645,Settings!$E$7:$E$106,0),1))),"")</f>
        <v/>
      </c>
      <c r="E645" s="287"/>
      <c r="F645" s="288" t="str">
        <f>IFERROR(INDEX(Settings!$J$8:$L$11,MATCH($E645,Settings!$J$8:$J$11,1),3),"")</f>
        <v/>
      </c>
      <c r="G645" s="224"/>
      <c r="H645" s="224"/>
      <c r="I645" s="224"/>
      <c r="J645" s="289"/>
    </row>
    <row r="646" spans="2:10" hidden="1" outlineLevel="1" x14ac:dyDescent="0.25">
      <c r="B646" s="286"/>
      <c r="C646" s="314"/>
      <c r="D646" s="255" t="str">
        <f>IFERROR(IF(IF(LEN($C646)=0," ",INDEX(Settings!$F$7:$F$106,MATCH($C646,Settings!$E$7:$E$106,0),1))=0,"",IF(LEN($C646)=0,"",INDEX(Settings!$F$7:$F$106,MATCH($C646,Settings!$E$7:$E$106,0),1))),"")</f>
        <v/>
      </c>
      <c r="E646" s="287"/>
      <c r="F646" s="288" t="str">
        <f>IFERROR(INDEX(Settings!$J$8:$L$11,MATCH($E646,Settings!$J$8:$J$11,1),3),"")</f>
        <v/>
      </c>
      <c r="G646" s="224"/>
      <c r="H646" s="224"/>
      <c r="I646" s="224"/>
      <c r="J646" s="289"/>
    </row>
    <row r="647" spans="2:10" hidden="1" outlineLevel="1" x14ac:dyDescent="0.25">
      <c r="B647" s="286"/>
      <c r="C647" s="314"/>
      <c r="D647" s="255" t="str">
        <f>IFERROR(IF(IF(LEN($C647)=0," ",INDEX(Settings!$F$7:$F$106,MATCH($C647,Settings!$E$7:$E$106,0),1))=0,"",IF(LEN($C647)=0,"",INDEX(Settings!$F$7:$F$106,MATCH($C647,Settings!$E$7:$E$106,0),1))),"")</f>
        <v/>
      </c>
      <c r="E647" s="287"/>
      <c r="F647" s="288" t="str">
        <f>IFERROR(INDEX(Settings!$J$8:$L$11,MATCH($E647,Settings!$J$8:$J$11,1),3),"")</f>
        <v/>
      </c>
      <c r="G647" s="224"/>
      <c r="H647" s="224"/>
      <c r="I647" s="224"/>
      <c r="J647" s="289"/>
    </row>
    <row r="648" spans="2:10" hidden="1" outlineLevel="1" x14ac:dyDescent="0.25">
      <c r="B648" s="286"/>
      <c r="C648" s="314"/>
      <c r="D648" s="255" t="str">
        <f>IFERROR(IF(IF(LEN($C648)=0," ",INDEX(Settings!$F$7:$F$106,MATCH($C648,Settings!$E$7:$E$106,0),1))=0,"",IF(LEN($C648)=0,"",INDEX(Settings!$F$7:$F$106,MATCH($C648,Settings!$E$7:$E$106,0),1))),"")</f>
        <v/>
      </c>
      <c r="E648" s="287"/>
      <c r="F648" s="288" t="str">
        <f>IFERROR(INDEX(Settings!$J$8:$L$11,MATCH($E648,Settings!$J$8:$J$11,1),3),"")</f>
        <v/>
      </c>
      <c r="G648" s="224"/>
      <c r="H648" s="224"/>
      <c r="I648" s="224"/>
      <c r="J648" s="289"/>
    </row>
    <row r="649" spans="2:10" hidden="1" outlineLevel="1" x14ac:dyDescent="0.25">
      <c r="B649" s="286"/>
      <c r="C649" s="314"/>
      <c r="D649" s="255" t="str">
        <f>IFERROR(IF(IF(LEN($C649)=0," ",INDEX(Settings!$F$7:$F$106,MATCH($C649,Settings!$E$7:$E$106,0),1))=0,"",IF(LEN($C649)=0,"",INDEX(Settings!$F$7:$F$106,MATCH($C649,Settings!$E$7:$E$106,0),1))),"")</f>
        <v/>
      </c>
      <c r="E649" s="287"/>
      <c r="F649" s="288" t="str">
        <f>IFERROR(INDEX(Settings!$J$8:$L$11,MATCH($E649,Settings!$J$8:$J$11,1),3),"")</f>
        <v/>
      </c>
      <c r="G649" s="224"/>
      <c r="H649" s="224"/>
      <c r="I649" s="224"/>
      <c r="J649" s="289"/>
    </row>
    <row r="650" spans="2:10" hidden="1" outlineLevel="1" x14ac:dyDescent="0.25">
      <c r="B650" s="286"/>
      <c r="C650" s="314"/>
      <c r="D650" s="255" t="str">
        <f>IFERROR(IF(IF(LEN($C650)=0," ",INDEX(Settings!$F$7:$F$106,MATCH($C650,Settings!$E$7:$E$106,0),1))=0,"",IF(LEN($C650)=0,"",INDEX(Settings!$F$7:$F$106,MATCH($C650,Settings!$E$7:$E$106,0),1))),"")</f>
        <v/>
      </c>
      <c r="E650" s="287"/>
      <c r="F650" s="288" t="str">
        <f>IFERROR(INDEX(Settings!$J$8:$L$11,MATCH($E650,Settings!$J$8:$J$11,1),3),"")</f>
        <v/>
      </c>
      <c r="G650" s="224"/>
      <c r="H650" s="224"/>
      <c r="I650" s="224"/>
      <c r="J650" s="289"/>
    </row>
    <row r="651" spans="2:10" hidden="1" outlineLevel="1" x14ac:dyDescent="0.25">
      <c r="B651" s="286"/>
      <c r="C651" s="314"/>
      <c r="D651" s="255" t="str">
        <f>IFERROR(IF(IF(LEN($C651)=0," ",INDEX(Settings!$F$7:$F$106,MATCH($C651,Settings!$E$7:$E$106,0),1))=0,"",IF(LEN($C651)=0,"",INDEX(Settings!$F$7:$F$106,MATCH($C651,Settings!$E$7:$E$106,0),1))),"")</f>
        <v/>
      </c>
      <c r="E651" s="287"/>
      <c r="F651" s="288" t="str">
        <f>IFERROR(INDEX(Settings!$J$8:$L$11,MATCH($E651,Settings!$J$8:$J$11,1),3),"")</f>
        <v/>
      </c>
      <c r="G651" s="224"/>
      <c r="H651" s="224"/>
      <c r="I651" s="224"/>
      <c r="J651" s="289"/>
    </row>
    <row r="652" spans="2:10" hidden="1" outlineLevel="1" x14ac:dyDescent="0.25">
      <c r="B652" s="286"/>
      <c r="C652" s="314"/>
      <c r="D652" s="255" t="str">
        <f>IFERROR(IF(IF(LEN($C652)=0," ",INDEX(Settings!$F$7:$F$106,MATCH($C652,Settings!$E$7:$E$106,0),1))=0,"",IF(LEN($C652)=0,"",INDEX(Settings!$F$7:$F$106,MATCH($C652,Settings!$E$7:$E$106,0),1))),"")</f>
        <v/>
      </c>
      <c r="E652" s="287"/>
      <c r="F652" s="288" t="str">
        <f>IFERROR(INDEX(Settings!$J$8:$L$11,MATCH($E652,Settings!$J$8:$J$11,1),3),"")</f>
        <v/>
      </c>
      <c r="G652" s="224"/>
      <c r="H652" s="224"/>
      <c r="I652" s="224"/>
      <c r="J652" s="289"/>
    </row>
    <row r="653" spans="2:10" hidden="1" outlineLevel="1" x14ac:dyDescent="0.25">
      <c r="B653" s="286"/>
      <c r="C653" s="314"/>
      <c r="D653" s="255" t="str">
        <f>IFERROR(IF(IF(LEN($C653)=0," ",INDEX(Settings!$F$7:$F$106,MATCH($C653,Settings!$E$7:$E$106,0),1))=0,"",IF(LEN($C653)=0,"",INDEX(Settings!$F$7:$F$106,MATCH($C653,Settings!$E$7:$E$106,0),1))),"")</f>
        <v/>
      </c>
      <c r="E653" s="287"/>
      <c r="F653" s="288" t="str">
        <f>IFERROR(INDEX(Settings!$J$8:$L$11,MATCH($E653,Settings!$J$8:$J$11,1),3),"")</f>
        <v/>
      </c>
      <c r="G653" s="224"/>
      <c r="H653" s="224"/>
      <c r="I653" s="224"/>
      <c r="J653" s="289"/>
    </row>
    <row r="654" spans="2:10" hidden="1" outlineLevel="1" x14ac:dyDescent="0.25">
      <c r="B654" s="286"/>
      <c r="C654" s="314"/>
      <c r="D654" s="255" t="str">
        <f>IFERROR(IF(IF(LEN($C654)=0," ",INDEX(Settings!$F$7:$F$106,MATCH($C654,Settings!$E$7:$E$106,0),1))=0,"",IF(LEN($C654)=0,"",INDEX(Settings!$F$7:$F$106,MATCH($C654,Settings!$E$7:$E$106,0),1))),"")</f>
        <v/>
      </c>
      <c r="E654" s="287"/>
      <c r="F654" s="288" t="str">
        <f>IFERROR(INDEX(Settings!$J$8:$L$11,MATCH($E654,Settings!$J$8:$J$11,1),3),"")</f>
        <v/>
      </c>
      <c r="G654" s="224"/>
      <c r="H654" s="224"/>
      <c r="I654" s="224"/>
      <c r="J654" s="289"/>
    </row>
    <row r="655" spans="2:10" hidden="1" outlineLevel="1" x14ac:dyDescent="0.25">
      <c r="B655" s="286"/>
      <c r="C655" s="314"/>
      <c r="D655" s="255" t="str">
        <f>IFERROR(IF(IF(LEN($C655)=0," ",INDEX(Settings!$F$7:$F$106,MATCH($C655,Settings!$E$7:$E$106,0),1))=0,"",IF(LEN($C655)=0,"",INDEX(Settings!$F$7:$F$106,MATCH($C655,Settings!$E$7:$E$106,0),1))),"")</f>
        <v/>
      </c>
      <c r="E655" s="287"/>
      <c r="F655" s="288" t="str">
        <f>IFERROR(INDEX(Settings!$J$8:$L$11,MATCH($E655,Settings!$J$8:$J$11,1),3),"")</f>
        <v/>
      </c>
      <c r="G655" s="224"/>
      <c r="H655" s="224"/>
      <c r="I655" s="224"/>
      <c r="J655" s="289"/>
    </row>
    <row r="656" spans="2:10" hidden="1" outlineLevel="1" x14ac:dyDescent="0.25">
      <c r="B656" s="286"/>
      <c r="C656" s="314"/>
      <c r="D656" s="255" t="str">
        <f>IFERROR(IF(IF(LEN($C656)=0," ",INDEX(Settings!$F$7:$F$106,MATCH($C656,Settings!$E$7:$E$106,0),1))=0,"",IF(LEN($C656)=0,"",INDEX(Settings!$F$7:$F$106,MATCH($C656,Settings!$E$7:$E$106,0),1))),"")</f>
        <v/>
      </c>
      <c r="E656" s="287"/>
      <c r="F656" s="288" t="str">
        <f>IFERROR(INDEX(Settings!$J$8:$L$11,MATCH($E656,Settings!$J$8:$J$11,1),3),"")</f>
        <v/>
      </c>
      <c r="G656" s="224"/>
      <c r="H656" s="224"/>
      <c r="I656" s="224"/>
      <c r="J656" s="289"/>
    </row>
    <row r="657" spans="2:10" hidden="1" outlineLevel="1" x14ac:dyDescent="0.25">
      <c r="B657" s="286"/>
      <c r="C657" s="314"/>
      <c r="D657" s="255" t="str">
        <f>IFERROR(IF(IF(LEN($C657)=0," ",INDEX(Settings!$F$7:$F$106,MATCH($C657,Settings!$E$7:$E$106,0),1))=0,"",IF(LEN($C657)=0,"",INDEX(Settings!$F$7:$F$106,MATCH($C657,Settings!$E$7:$E$106,0),1))),"")</f>
        <v/>
      </c>
      <c r="E657" s="287"/>
      <c r="F657" s="288" t="str">
        <f>IFERROR(INDEX(Settings!$J$8:$L$11,MATCH($E657,Settings!$J$8:$J$11,1),3),"")</f>
        <v/>
      </c>
      <c r="G657" s="224"/>
      <c r="H657" s="224"/>
      <c r="I657" s="224"/>
      <c r="J657" s="289"/>
    </row>
    <row r="658" spans="2:10" hidden="1" outlineLevel="1" x14ac:dyDescent="0.25">
      <c r="B658" s="286"/>
      <c r="C658" s="314"/>
      <c r="D658" s="255" t="str">
        <f>IFERROR(IF(IF(LEN($C658)=0," ",INDEX(Settings!$F$7:$F$106,MATCH($C658,Settings!$E$7:$E$106,0),1))=0,"",IF(LEN($C658)=0,"",INDEX(Settings!$F$7:$F$106,MATCH($C658,Settings!$E$7:$E$106,0),1))),"")</f>
        <v/>
      </c>
      <c r="E658" s="287"/>
      <c r="F658" s="288" t="str">
        <f>IFERROR(INDEX(Settings!$J$8:$L$11,MATCH($E658,Settings!$J$8:$J$11,1),3),"")</f>
        <v/>
      </c>
      <c r="G658" s="224"/>
      <c r="H658" s="224"/>
      <c r="I658" s="224"/>
      <c r="J658" s="289"/>
    </row>
    <row r="659" spans="2:10" hidden="1" outlineLevel="1" x14ac:dyDescent="0.25">
      <c r="B659" s="286"/>
      <c r="C659" s="314"/>
      <c r="D659" s="255" t="str">
        <f>IFERROR(IF(IF(LEN($C659)=0," ",INDEX(Settings!$F$7:$F$106,MATCH($C659,Settings!$E$7:$E$106,0),1))=0,"",IF(LEN($C659)=0,"",INDEX(Settings!$F$7:$F$106,MATCH($C659,Settings!$E$7:$E$106,0),1))),"")</f>
        <v/>
      </c>
      <c r="E659" s="287"/>
      <c r="F659" s="288" t="str">
        <f>IFERROR(INDEX(Settings!$J$8:$L$11,MATCH($E659,Settings!$J$8:$J$11,1),3),"")</f>
        <v/>
      </c>
      <c r="G659" s="224"/>
      <c r="H659" s="224"/>
      <c r="I659" s="224"/>
      <c r="J659" s="289"/>
    </row>
    <row r="660" spans="2:10" hidden="1" outlineLevel="1" x14ac:dyDescent="0.25">
      <c r="B660" s="286"/>
      <c r="C660" s="314"/>
      <c r="D660" s="255" t="str">
        <f>IFERROR(IF(IF(LEN($C660)=0," ",INDEX(Settings!$F$7:$F$106,MATCH($C660,Settings!$E$7:$E$106,0),1))=0,"",IF(LEN($C660)=0,"",INDEX(Settings!$F$7:$F$106,MATCH($C660,Settings!$E$7:$E$106,0),1))),"")</f>
        <v/>
      </c>
      <c r="E660" s="287"/>
      <c r="F660" s="288" t="str">
        <f>IFERROR(INDEX(Settings!$J$8:$L$11,MATCH($E660,Settings!$J$8:$J$11,1),3),"")</f>
        <v/>
      </c>
      <c r="G660" s="224"/>
      <c r="H660" s="224"/>
      <c r="I660" s="224"/>
      <c r="J660" s="289"/>
    </row>
    <row r="661" spans="2:10" hidden="1" outlineLevel="1" x14ac:dyDescent="0.25">
      <c r="B661" s="286"/>
      <c r="C661" s="314"/>
      <c r="D661" s="255" t="str">
        <f>IFERROR(IF(IF(LEN($C661)=0," ",INDEX(Settings!$F$7:$F$106,MATCH($C661,Settings!$E$7:$E$106,0),1))=0,"",IF(LEN($C661)=0,"",INDEX(Settings!$F$7:$F$106,MATCH($C661,Settings!$E$7:$E$106,0),1))),"")</f>
        <v/>
      </c>
      <c r="E661" s="287"/>
      <c r="F661" s="288" t="str">
        <f>IFERROR(INDEX(Settings!$J$8:$L$11,MATCH($E661,Settings!$J$8:$J$11,1),3),"")</f>
        <v/>
      </c>
      <c r="G661" s="224"/>
      <c r="H661" s="224"/>
      <c r="I661" s="224"/>
      <c r="J661" s="289"/>
    </row>
    <row r="662" spans="2:10" hidden="1" outlineLevel="1" x14ac:dyDescent="0.25">
      <c r="B662" s="286"/>
      <c r="C662" s="314"/>
      <c r="D662" s="255" t="str">
        <f>IFERROR(IF(IF(LEN($C662)=0," ",INDEX(Settings!$F$7:$F$106,MATCH($C662,Settings!$E$7:$E$106,0),1))=0,"",IF(LEN($C662)=0,"",INDEX(Settings!$F$7:$F$106,MATCH($C662,Settings!$E$7:$E$106,0),1))),"")</f>
        <v/>
      </c>
      <c r="E662" s="287"/>
      <c r="F662" s="288" t="str">
        <f>IFERROR(INDEX(Settings!$J$8:$L$11,MATCH($E662,Settings!$J$8:$J$11,1),3),"")</f>
        <v/>
      </c>
      <c r="G662" s="224"/>
      <c r="H662" s="224"/>
      <c r="I662" s="224"/>
      <c r="J662" s="289"/>
    </row>
    <row r="663" spans="2:10" hidden="1" outlineLevel="1" x14ac:dyDescent="0.25">
      <c r="B663" s="286"/>
      <c r="C663" s="314"/>
      <c r="D663" s="255" t="str">
        <f>IFERROR(IF(IF(LEN($C663)=0," ",INDEX(Settings!$F$7:$F$106,MATCH($C663,Settings!$E$7:$E$106,0),1))=0,"",IF(LEN($C663)=0,"",INDEX(Settings!$F$7:$F$106,MATCH($C663,Settings!$E$7:$E$106,0),1))),"")</f>
        <v/>
      </c>
      <c r="E663" s="287"/>
      <c r="F663" s="288" t="str">
        <f>IFERROR(INDEX(Settings!$J$8:$L$11,MATCH($E663,Settings!$J$8:$J$11,1),3),"")</f>
        <v/>
      </c>
      <c r="G663" s="224"/>
      <c r="H663" s="224"/>
      <c r="I663" s="224"/>
      <c r="J663" s="289"/>
    </row>
    <row r="664" spans="2:10" hidden="1" outlineLevel="1" x14ac:dyDescent="0.25">
      <c r="B664" s="286"/>
      <c r="C664" s="314"/>
      <c r="D664" s="255" t="str">
        <f>IFERROR(IF(IF(LEN($C664)=0," ",INDEX(Settings!$F$7:$F$106,MATCH($C664,Settings!$E$7:$E$106,0),1))=0,"",IF(LEN($C664)=0,"",INDEX(Settings!$F$7:$F$106,MATCH($C664,Settings!$E$7:$E$106,0),1))),"")</f>
        <v/>
      </c>
      <c r="E664" s="287"/>
      <c r="F664" s="288" t="str">
        <f>IFERROR(INDEX(Settings!$J$8:$L$11,MATCH($E664,Settings!$J$8:$J$11,1),3),"")</f>
        <v/>
      </c>
      <c r="G664" s="224"/>
      <c r="H664" s="224"/>
      <c r="I664" s="224"/>
      <c r="J664" s="289"/>
    </row>
    <row r="665" spans="2:10" hidden="1" outlineLevel="1" x14ac:dyDescent="0.25">
      <c r="B665" s="286"/>
      <c r="C665" s="314"/>
      <c r="D665" s="255" t="str">
        <f>IFERROR(IF(IF(LEN($C665)=0," ",INDEX(Settings!$F$7:$F$106,MATCH($C665,Settings!$E$7:$E$106,0),1))=0,"",IF(LEN($C665)=0,"",INDEX(Settings!$F$7:$F$106,MATCH($C665,Settings!$E$7:$E$106,0),1))),"")</f>
        <v/>
      </c>
      <c r="E665" s="287"/>
      <c r="F665" s="288" t="str">
        <f>IFERROR(INDEX(Settings!$J$8:$L$11,MATCH($E665,Settings!$J$8:$J$11,1),3),"")</f>
        <v/>
      </c>
      <c r="G665" s="224"/>
      <c r="H665" s="224"/>
      <c r="I665" s="224"/>
      <c r="J665" s="289"/>
    </row>
    <row r="666" spans="2:10" hidden="1" outlineLevel="1" x14ac:dyDescent="0.25">
      <c r="B666" s="286"/>
      <c r="C666" s="314"/>
      <c r="D666" s="255" t="str">
        <f>IFERROR(IF(IF(LEN($C666)=0," ",INDEX(Settings!$F$7:$F$106,MATCH($C666,Settings!$E$7:$E$106,0),1))=0,"",IF(LEN($C666)=0,"",INDEX(Settings!$F$7:$F$106,MATCH($C666,Settings!$E$7:$E$106,0),1))),"")</f>
        <v/>
      </c>
      <c r="E666" s="287"/>
      <c r="F666" s="288" t="str">
        <f>IFERROR(INDEX(Settings!$J$8:$L$11,MATCH($E666,Settings!$J$8:$J$11,1),3),"")</f>
        <v/>
      </c>
      <c r="G666" s="224"/>
      <c r="H666" s="224"/>
      <c r="I666" s="224"/>
      <c r="J666" s="289"/>
    </row>
    <row r="667" spans="2:10" hidden="1" outlineLevel="1" x14ac:dyDescent="0.25">
      <c r="B667" s="286"/>
      <c r="C667" s="314"/>
      <c r="D667" s="255" t="str">
        <f>IFERROR(IF(IF(LEN($C667)=0," ",INDEX(Settings!$F$7:$F$106,MATCH($C667,Settings!$E$7:$E$106,0),1))=0,"",IF(LEN($C667)=0,"",INDEX(Settings!$F$7:$F$106,MATCH($C667,Settings!$E$7:$E$106,0),1))),"")</f>
        <v/>
      </c>
      <c r="E667" s="287"/>
      <c r="F667" s="288" t="str">
        <f>IFERROR(INDEX(Settings!$J$8:$L$11,MATCH($E667,Settings!$J$8:$J$11,1),3),"")</f>
        <v/>
      </c>
      <c r="G667" s="224"/>
      <c r="H667" s="224"/>
      <c r="I667" s="224"/>
      <c r="J667" s="289"/>
    </row>
    <row r="668" spans="2:10" hidden="1" outlineLevel="1" x14ac:dyDescent="0.25">
      <c r="B668" s="286"/>
      <c r="C668" s="314"/>
      <c r="D668" s="255" t="str">
        <f>IFERROR(IF(IF(LEN($C668)=0," ",INDEX(Settings!$F$7:$F$106,MATCH($C668,Settings!$E$7:$E$106,0),1))=0,"",IF(LEN($C668)=0,"",INDEX(Settings!$F$7:$F$106,MATCH($C668,Settings!$E$7:$E$106,0),1))),"")</f>
        <v/>
      </c>
      <c r="E668" s="287"/>
      <c r="F668" s="288" t="str">
        <f>IFERROR(INDEX(Settings!$J$8:$L$11,MATCH($E668,Settings!$J$8:$J$11,1),3),"")</f>
        <v/>
      </c>
      <c r="G668" s="224"/>
      <c r="H668" s="224"/>
      <c r="I668" s="224"/>
      <c r="J668" s="289"/>
    </row>
    <row r="669" spans="2:10" hidden="1" outlineLevel="1" x14ac:dyDescent="0.25">
      <c r="B669" s="286"/>
      <c r="C669" s="314"/>
      <c r="D669" s="255" t="str">
        <f>IFERROR(IF(IF(LEN($C669)=0," ",INDEX(Settings!$F$7:$F$106,MATCH($C669,Settings!$E$7:$E$106,0),1))=0,"",IF(LEN($C669)=0,"",INDEX(Settings!$F$7:$F$106,MATCH($C669,Settings!$E$7:$E$106,0),1))),"")</f>
        <v/>
      </c>
      <c r="E669" s="287"/>
      <c r="F669" s="288" t="str">
        <f>IFERROR(INDEX(Settings!$J$8:$L$11,MATCH($E669,Settings!$J$8:$J$11,1),3),"")</f>
        <v/>
      </c>
      <c r="G669" s="224"/>
      <c r="H669" s="224"/>
      <c r="I669" s="224"/>
      <c r="J669" s="289"/>
    </row>
    <row r="670" spans="2:10" hidden="1" outlineLevel="1" x14ac:dyDescent="0.25">
      <c r="B670" s="286"/>
      <c r="C670" s="314"/>
      <c r="D670" s="255" t="str">
        <f>IFERROR(IF(IF(LEN($C670)=0," ",INDEX(Settings!$F$7:$F$106,MATCH($C670,Settings!$E$7:$E$106,0),1))=0,"",IF(LEN($C670)=0,"",INDEX(Settings!$F$7:$F$106,MATCH($C670,Settings!$E$7:$E$106,0),1))),"")</f>
        <v/>
      </c>
      <c r="E670" s="287"/>
      <c r="F670" s="288" t="str">
        <f>IFERROR(INDEX(Settings!$J$8:$L$11,MATCH($E670,Settings!$J$8:$J$11,1),3),"")</f>
        <v/>
      </c>
      <c r="G670" s="224"/>
      <c r="H670" s="224"/>
      <c r="I670" s="224"/>
      <c r="J670" s="289"/>
    </row>
    <row r="671" spans="2:10" hidden="1" outlineLevel="1" x14ac:dyDescent="0.25">
      <c r="B671" s="286"/>
      <c r="C671" s="314"/>
      <c r="D671" s="255" t="str">
        <f>IFERROR(IF(IF(LEN($C671)=0," ",INDEX(Settings!$F$7:$F$106,MATCH($C671,Settings!$E$7:$E$106,0),1))=0,"",IF(LEN($C671)=0,"",INDEX(Settings!$F$7:$F$106,MATCH($C671,Settings!$E$7:$E$106,0),1))),"")</f>
        <v/>
      </c>
      <c r="E671" s="287"/>
      <c r="F671" s="288" t="str">
        <f>IFERROR(INDEX(Settings!$J$8:$L$11,MATCH($E671,Settings!$J$8:$J$11,1),3),"")</f>
        <v/>
      </c>
      <c r="G671" s="224"/>
      <c r="H671" s="224"/>
      <c r="I671" s="224"/>
      <c r="J671" s="289"/>
    </row>
    <row r="672" spans="2:10" hidden="1" outlineLevel="1" x14ac:dyDescent="0.25">
      <c r="B672" s="286"/>
      <c r="C672" s="314"/>
      <c r="D672" s="255" t="str">
        <f>IFERROR(IF(IF(LEN($C672)=0," ",INDEX(Settings!$F$7:$F$106,MATCH($C672,Settings!$E$7:$E$106,0),1))=0,"",IF(LEN($C672)=0,"",INDEX(Settings!$F$7:$F$106,MATCH($C672,Settings!$E$7:$E$106,0),1))),"")</f>
        <v/>
      </c>
      <c r="E672" s="287"/>
      <c r="F672" s="288" t="str">
        <f>IFERROR(INDEX(Settings!$J$8:$L$11,MATCH($E672,Settings!$J$8:$J$11,1),3),"")</f>
        <v/>
      </c>
      <c r="G672" s="224"/>
      <c r="H672" s="224"/>
      <c r="I672" s="224"/>
      <c r="J672" s="289"/>
    </row>
    <row r="673" spans="2:10" hidden="1" outlineLevel="1" x14ac:dyDescent="0.25">
      <c r="B673" s="286"/>
      <c r="C673" s="314"/>
      <c r="D673" s="255" t="str">
        <f>IFERROR(IF(IF(LEN($C673)=0," ",INDEX(Settings!$F$7:$F$106,MATCH($C673,Settings!$E$7:$E$106,0),1))=0,"",IF(LEN($C673)=0,"",INDEX(Settings!$F$7:$F$106,MATCH($C673,Settings!$E$7:$E$106,0),1))),"")</f>
        <v/>
      </c>
      <c r="E673" s="287"/>
      <c r="F673" s="288" t="str">
        <f>IFERROR(INDEX(Settings!$J$8:$L$11,MATCH($E673,Settings!$J$8:$J$11,1),3),"")</f>
        <v/>
      </c>
      <c r="G673" s="224"/>
      <c r="H673" s="224"/>
      <c r="I673" s="224"/>
      <c r="J673" s="289"/>
    </row>
    <row r="674" spans="2:10" hidden="1" outlineLevel="1" x14ac:dyDescent="0.25">
      <c r="B674" s="286"/>
      <c r="C674" s="314"/>
      <c r="D674" s="255" t="str">
        <f>IFERROR(IF(IF(LEN($C674)=0," ",INDEX(Settings!$F$7:$F$106,MATCH($C674,Settings!$E$7:$E$106,0),1))=0,"",IF(LEN($C674)=0,"",INDEX(Settings!$F$7:$F$106,MATCH($C674,Settings!$E$7:$E$106,0),1))),"")</f>
        <v/>
      </c>
      <c r="E674" s="287"/>
      <c r="F674" s="288" t="str">
        <f>IFERROR(INDEX(Settings!$J$8:$L$11,MATCH($E674,Settings!$J$8:$J$11,1),3),"")</f>
        <v/>
      </c>
      <c r="G674" s="224"/>
      <c r="H674" s="224"/>
      <c r="I674" s="224"/>
      <c r="J674" s="289"/>
    </row>
    <row r="675" spans="2:10" hidden="1" outlineLevel="1" x14ac:dyDescent="0.25">
      <c r="B675" s="286"/>
      <c r="C675" s="314"/>
      <c r="D675" s="255" t="str">
        <f>IFERROR(IF(IF(LEN($C675)=0," ",INDEX(Settings!$F$7:$F$106,MATCH($C675,Settings!$E$7:$E$106,0),1))=0,"",IF(LEN($C675)=0,"",INDEX(Settings!$F$7:$F$106,MATCH($C675,Settings!$E$7:$E$106,0),1))),"")</f>
        <v/>
      </c>
      <c r="E675" s="287"/>
      <c r="F675" s="288" t="str">
        <f>IFERROR(INDEX(Settings!$J$8:$L$11,MATCH($E675,Settings!$J$8:$J$11,1),3),"")</f>
        <v/>
      </c>
      <c r="G675" s="224"/>
      <c r="H675" s="224"/>
      <c r="I675" s="224"/>
      <c r="J675" s="289"/>
    </row>
    <row r="676" spans="2:10" hidden="1" outlineLevel="1" x14ac:dyDescent="0.25">
      <c r="B676" s="286"/>
      <c r="C676" s="314"/>
      <c r="D676" s="255" t="str">
        <f>IFERROR(IF(IF(LEN($C676)=0," ",INDEX(Settings!$F$7:$F$106,MATCH($C676,Settings!$E$7:$E$106,0),1))=0,"",IF(LEN($C676)=0,"",INDEX(Settings!$F$7:$F$106,MATCH($C676,Settings!$E$7:$E$106,0),1))),"")</f>
        <v/>
      </c>
      <c r="E676" s="287"/>
      <c r="F676" s="288" t="str">
        <f>IFERROR(INDEX(Settings!$J$8:$L$11,MATCH($E676,Settings!$J$8:$J$11,1),3),"")</f>
        <v/>
      </c>
      <c r="G676" s="224"/>
      <c r="H676" s="224"/>
      <c r="I676" s="224"/>
      <c r="J676" s="289"/>
    </row>
    <row r="677" spans="2:10" hidden="1" outlineLevel="1" x14ac:dyDescent="0.25">
      <c r="B677" s="286"/>
      <c r="C677" s="314"/>
      <c r="D677" s="255" t="str">
        <f>IFERROR(IF(IF(LEN($C677)=0," ",INDEX(Settings!$F$7:$F$106,MATCH($C677,Settings!$E$7:$E$106,0),1))=0,"",IF(LEN($C677)=0,"",INDEX(Settings!$F$7:$F$106,MATCH($C677,Settings!$E$7:$E$106,0),1))),"")</f>
        <v/>
      </c>
      <c r="E677" s="287"/>
      <c r="F677" s="288" t="str">
        <f>IFERROR(INDEX(Settings!$J$8:$L$11,MATCH($E677,Settings!$J$8:$J$11,1),3),"")</f>
        <v/>
      </c>
      <c r="G677" s="224"/>
      <c r="H677" s="224"/>
      <c r="I677" s="224"/>
      <c r="J677" s="289"/>
    </row>
    <row r="678" spans="2:10" hidden="1" outlineLevel="1" x14ac:dyDescent="0.25">
      <c r="B678" s="286"/>
      <c r="C678" s="314"/>
      <c r="D678" s="255" t="str">
        <f>IFERROR(IF(IF(LEN($C678)=0," ",INDEX(Settings!$F$7:$F$106,MATCH($C678,Settings!$E$7:$E$106,0),1))=0,"",IF(LEN($C678)=0,"",INDEX(Settings!$F$7:$F$106,MATCH($C678,Settings!$E$7:$E$106,0),1))),"")</f>
        <v/>
      </c>
      <c r="E678" s="287"/>
      <c r="F678" s="288" t="str">
        <f>IFERROR(INDEX(Settings!$J$8:$L$11,MATCH($E678,Settings!$J$8:$J$11,1),3),"")</f>
        <v/>
      </c>
      <c r="G678" s="224"/>
      <c r="H678" s="224"/>
      <c r="I678" s="224"/>
      <c r="J678" s="289"/>
    </row>
    <row r="679" spans="2:10" hidden="1" outlineLevel="1" x14ac:dyDescent="0.25">
      <c r="B679" s="286"/>
      <c r="C679" s="314"/>
      <c r="D679" s="255" t="str">
        <f>IFERROR(IF(IF(LEN($C679)=0," ",INDEX(Settings!$F$7:$F$106,MATCH($C679,Settings!$E$7:$E$106,0),1))=0,"",IF(LEN($C679)=0,"",INDEX(Settings!$F$7:$F$106,MATCH($C679,Settings!$E$7:$E$106,0),1))),"")</f>
        <v/>
      </c>
      <c r="E679" s="287"/>
      <c r="F679" s="288" t="str">
        <f>IFERROR(INDEX(Settings!$J$8:$L$11,MATCH($E679,Settings!$J$8:$J$11,1),3),"")</f>
        <v/>
      </c>
      <c r="G679" s="224"/>
      <c r="H679" s="224"/>
      <c r="I679" s="224"/>
      <c r="J679" s="289"/>
    </row>
    <row r="680" spans="2:10" hidden="1" outlineLevel="1" x14ac:dyDescent="0.25">
      <c r="B680" s="286"/>
      <c r="C680" s="314"/>
      <c r="D680" s="255" t="str">
        <f>IFERROR(IF(IF(LEN($C680)=0," ",INDEX(Settings!$F$7:$F$106,MATCH($C680,Settings!$E$7:$E$106,0),1))=0,"",IF(LEN($C680)=0,"",INDEX(Settings!$F$7:$F$106,MATCH($C680,Settings!$E$7:$E$106,0),1))),"")</f>
        <v/>
      </c>
      <c r="E680" s="287"/>
      <c r="F680" s="288" t="str">
        <f>IFERROR(INDEX(Settings!$J$8:$L$11,MATCH($E680,Settings!$J$8:$J$11,1),3),"")</f>
        <v/>
      </c>
      <c r="G680" s="224"/>
      <c r="H680" s="224"/>
      <c r="I680" s="224"/>
      <c r="J680" s="289"/>
    </row>
    <row r="681" spans="2:10" hidden="1" outlineLevel="1" x14ac:dyDescent="0.25">
      <c r="B681" s="286"/>
      <c r="C681" s="314"/>
      <c r="D681" s="255" t="str">
        <f>IFERROR(IF(IF(LEN($C681)=0," ",INDEX(Settings!$F$7:$F$106,MATCH($C681,Settings!$E$7:$E$106,0),1))=0,"",IF(LEN($C681)=0,"",INDEX(Settings!$F$7:$F$106,MATCH($C681,Settings!$E$7:$E$106,0),1))),"")</f>
        <v/>
      </c>
      <c r="E681" s="287"/>
      <c r="F681" s="288" t="str">
        <f>IFERROR(INDEX(Settings!$J$8:$L$11,MATCH($E681,Settings!$J$8:$J$11,1),3),"")</f>
        <v/>
      </c>
      <c r="G681" s="224"/>
      <c r="H681" s="224"/>
      <c r="I681" s="224"/>
      <c r="J681" s="289"/>
    </row>
    <row r="682" spans="2:10" hidden="1" outlineLevel="1" x14ac:dyDescent="0.25">
      <c r="B682" s="286"/>
      <c r="C682" s="314"/>
      <c r="D682" s="255" t="str">
        <f>IFERROR(IF(IF(LEN($C682)=0," ",INDEX(Settings!$F$7:$F$106,MATCH($C682,Settings!$E$7:$E$106,0),1))=0,"",IF(LEN($C682)=0,"",INDEX(Settings!$F$7:$F$106,MATCH($C682,Settings!$E$7:$E$106,0),1))),"")</f>
        <v/>
      </c>
      <c r="E682" s="287"/>
      <c r="F682" s="288" t="str">
        <f>IFERROR(INDEX(Settings!$J$8:$L$11,MATCH($E682,Settings!$J$8:$J$11,1),3),"")</f>
        <v/>
      </c>
      <c r="G682" s="224"/>
      <c r="H682" s="224"/>
      <c r="I682" s="224"/>
      <c r="J682" s="289"/>
    </row>
    <row r="683" spans="2:10" hidden="1" outlineLevel="1" x14ac:dyDescent="0.25">
      <c r="B683" s="286"/>
      <c r="C683" s="314"/>
      <c r="D683" s="255" t="str">
        <f>IFERROR(IF(IF(LEN($C683)=0," ",INDEX(Settings!$F$7:$F$106,MATCH($C683,Settings!$E$7:$E$106,0),1))=0,"",IF(LEN($C683)=0,"",INDEX(Settings!$F$7:$F$106,MATCH($C683,Settings!$E$7:$E$106,0),1))),"")</f>
        <v/>
      </c>
      <c r="E683" s="287"/>
      <c r="F683" s="288" t="str">
        <f>IFERROR(INDEX(Settings!$J$8:$L$11,MATCH($E683,Settings!$J$8:$J$11,1),3),"")</f>
        <v/>
      </c>
      <c r="G683" s="224"/>
      <c r="H683" s="224"/>
      <c r="I683" s="224"/>
      <c r="J683" s="289"/>
    </row>
    <row r="684" spans="2:10" hidden="1" outlineLevel="1" x14ac:dyDescent="0.25">
      <c r="B684" s="286"/>
      <c r="C684" s="314"/>
      <c r="D684" s="255" t="str">
        <f>IFERROR(IF(IF(LEN($C684)=0," ",INDEX(Settings!$F$7:$F$106,MATCH($C684,Settings!$E$7:$E$106,0),1))=0,"",IF(LEN($C684)=0,"",INDEX(Settings!$F$7:$F$106,MATCH($C684,Settings!$E$7:$E$106,0),1))),"")</f>
        <v/>
      </c>
      <c r="E684" s="287"/>
      <c r="F684" s="288" t="str">
        <f>IFERROR(INDEX(Settings!$J$8:$L$11,MATCH($E684,Settings!$J$8:$J$11,1),3),"")</f>
        <v/>
      </c>
      <c r="G684" s="224"/>
      <c r="H684" s="224"/>
      <c r="I684" s="224"/>
      <c r="J684" s="289"/>
    </row>
    <row r="685" spans="2:10" hidden="1" outlineLevel="1" x14ac:dyDescent="0.25">
      <c r="B685" s="286"/>
      <c r="C685" s="314"/>
      <c r="D685" s="255" t="str">
        <f>IFERROR(IF(IF(LEN($C685)=0," ",INDEX(Settings!$F$7:$F$106,MATCH($C685,Settings!$E$7:$E$106,0),1))=0,"",IF(LEN($C685)=0,"",INDEX(Settings!$F$7:$F$106,MATCH($C685,Settings!$E$7:$E$106,0),1))),"")</f>
        <v/>
      </c>
      <c r="E685" s="287"/>
      <c r="F685" s="288" t="str">
        <f>IFERROR(INDEX(Settings!$J$8:$L$11,MATCH($E685,Settings!$J$8:$J$11,1),3),"")</f>
        <v/>
      </c>
      <c r="G685" s="224"/>
      <c r="H685" s="224"/>
      <c r="I685" s="224"/>
      <c r="J685" s="289"/>
    </row>
    <row r="686" spans="2:10" hidden="1" outlineLevel="1" x14ac:dyDescent="0.25">
      <c r="B686" s="286"/>
      <c r="C686" s="314"/>
      <c r="D686" s="255" t="str">
        <f>IFERROR(IF(IF(LEN($C686)=0," ",INDEX(Settings!$F$7:$F$106,MATCH($C686,Settings!$E$7:$E$106,0),1))=0,"",IF(LEN($C686)=0,"",INDEX(Settings!$F$7:$F$106,MATCH($C686,Settings!$E$7:$E$106,0),1))),"")</f>
        <v/>
      </c>
      <c r="E686" s="287"/>
      <c r="F686" s="288" t="str">
        <f>IFERROR(INDEX(Settings!$J$8:$L$11,MATCH($E686,Settings!$J$8:$J$11,1),3),"")</f>
        <v/>
      </c>
      <c r="G686" s="224"/>
      <c r="H686" s="224"/>
      <c r="I686" s="224"/>
      <c r="J686" s="289"/>
    </row>
    <row r="687" spans="2:10" hidden="1" outlineLevel="1" x14ac:dyDescent="0.25">
      <c r="B687" s="286"/>
      <c r="C687" s="314"/>
      <c r="D687" s="255" t="str">
        <f>IFERROR(IF(IF(LEN($C687)=0," ",INDEX(Settings!$F$7:$F$106,MATCH($C687,Settings!$E$7:$E$106,0),1))=0,"",IF(LEN($C687)=0,"",INDEX(Settings!$F$7:$F$106,MATCH($C687,Settings!$E$7:$E$106,0),1))),"")</f>
        <v/>
      </c>
      <c r="E687" s="287"/>
      <c r="F687" s="288" t="str">
        <f>IFERROR(INDEX(Settings!$J$8:$L$11,MATCH($E687,Settings!$J$8:$J$11,1),3),"")</f>
        <v/>
      </c>
      <c r="G687" s="224"/>
      <c r="H687" s="224"/>
      <c r="I687" s="224"/>
      <c r="J687" s="289"/>
    </row>
    <row r="688" spans="2:10" hidden="1" outlineLevel="1" x14ac:dyDescent="0.25">
      <c r="B688" s="286"/>
      <c r="C688" s="314"/>
      <c r="D688" s="255" t="str">
        <f>IFERROR(IF(IF(LEN($C688)=0," ",INDEX(Settings!$F$7:$F$106,MATCH($C688,Settings!$E$7:$E$106,0),1))=0,"",IF(LEN($C688)=0,"",INDEX(Settings!$F$7:$F$106,MATCH($C688,Settings!$E$7:$E$106,0),1))),"")</f>
        <v/>
      </c>
      <c r="E688" s="287"/>
      <c r="F688" s="288" t="str">
        <f>IFERROR(INDEX(Settings!$J$8:$L$11,MATCH($E688,Settings!$J$8:$J$11,1),3),"")</f>
        <v/>
      </c>
      <c r="G688" s="224"/>
      <c r="H688" s="224"/>
      <c r="I688" s="224"/>
      <c r="J688" s="289"/>
    </row>
    <row r="689" spans="2:10" hidden="1" outlineLevel="1" x14ac:dyDescent="0.25">
      <c r="B689" s="286"/>
      <c r="C689" s="314"/>
      <c r="D689" s="255" t="str">
        <f>IFERROR(IF(IF(LEN($C689)=0," ",INDEX(Settings!$F$7:$F$106,MATCH($C689,Settings!$E$7:$E$106,0),1))=0,"",IF(LEN($C689)=0,"",INDEX(Settings!$F$7:$F$106,MATCH($C689,Settings!$E$7:$E$106,0),1))),"")</f>
        <v/>
      </c>
      <c r="E689" s="287"/>
      <c r="F689" s="288" t="str">
        <f>IFERROR(INDEX(Settings!$J$8:$L$11,MATCH($E689,Settings!$J$8:$J$11,1),3),"")</f>
        <v/>
      </c>
      <c r="G689" s="224"/>
      <c r="H689" s="224"/>
      <c r="I689" s="224"/>
      <c r="J689" s="289"/>
    </row>
    <row r="690" spans="2:10" hidden="1" outlineLevel="1" x14ac:dyDescent="0.25">
      <c r="B690" s="286"/>
      <c r="C690" s="314"/>
      <c r="D690" s="255" t="str">
        <f>IFERROR(IF(IF(LEN($C690)=0," ",INDEX(Settings!$F$7:$F$106,MATCH($C690,Settings!$E$7:$E$106,0),1))=0,"",IF(LEN($C690)=0,"",INDEX(Settings!$F$7:$F$106,MATCH($C690,Settings!$E$7:$E$106,0),1))),"")</f>
        <v/>
      </c>
      <c r="E690" s="287"/>
      <c r="F690" s="288" t="str">
        <f>IFERROR(INDEX(Settings!$J$8:$L$11,MATCH($E690,Settings!$J$8:$J$11,1),3),"")</f>
        <v/>
      </c>
      <c r="G690" s="224"/>
      <c r="H690" s="224"/>
      <c r="I690" s="224"/>
      <c r="J690" s="289"/>
    </row>
    <row r="691" spans="2:10" hidden="1" outlineLevel="1" x14ac:dyDescent="0.25">
      <c r="B691" s="286"/>
      <c r="C691" s="314"/>
      <c r="D691" s="255" t="str">
        <f>IFERROR(IF(IF(LEN($C691)=0," ",INDEX(Settings!$F$7:$F$106,MATCH($C691,Settings!$E$7:$E$106,0),1))=0,"",IF(LEN($C691)=0,"",INDEX(Settings!$F$7:$F$106,MATCH($C691,Settings!$E$7:$E$106,0),1))),"")</f>
        <v/>
      </c>
      <c r="E691" s="287"/>
      <c r="F691" s="288" t="str">
        <f>IFERROR(INDEX(Settings!$J$8:$L$11,MATCH($E691,Settings!$J$8:$J$11,1),3),"")</f>
        <v/>
      </c>
      <c r="G691" s="224"/>
      <c r="H691" s="224"/>
      <c r="I691" s="224"/>
      <c r="J691" s="289"/>
    </row>
    <row r="692" spans="2:10" hidden="1" outlineLevel="1" x14ac:dyDescent="0.25">
      <c r="B692" s="286"/>
      <c r="C692" s="314"/>
      <c r="D692" s="255" t="str">
        <f>IFERROR(IF(IF(LEN($C692)=0," ",INDEX(Settings!$F$7:$F$106,MATCH($C692,Settings!$E$7:$E$106,0),1))=0,"",IF(LEN($C692)=0,"",INDEX(Settings!$F$7:$F$106,MATCH($C692,Settings!$E$7:$E$106,0),1))),"")</f>
        <v/>
      </c>
      <c r="E692" s="287"/>
      <c r="F692" s="288" t="str">
        <f>IFERROR(INDEX(Settings!$J$8:$L$11,MATCH($E692,Settings!$J$8:$J$11,1),3),"")</f>
        <v/>
      </c>
      <c r="G692" s="224"/>
      <c r="H692" s="224"/>
      <c r="I692" s="224"/>
      <c r="J692" s="289"/>
    </row>
    <row r="693" spans="2:10" hidden="1" outlineLevel="1" x14ac:dyDescent="0.25">
      <c r="B693" s="286"/>
      <c r="C693" s="314"/>
      <c r="D693" s="255" t="str">
        <f>IFERROR(IF(IF(LEN($C693)=0," ",INDEX(Settings!$F$7:$F$106,MATCH($C693,Settings!$E$7:$E$106,0),1))=0,"",IF(LEN($C693)=0,"",INDEX(Settings!$F$7:$F$106,MATCH($C693,Settings!$E$7:$E$106,0),1))),"")</f>
        <v/>
      </c>
      <c r="E693" s="287"/>
      <c r="F693" s="288" t="str">
        <f>IFERROR(INDEX(Settings!$J$8:$L$11,MATCH($E693,Settings!$J$8:$J$11,1),3),"")</f>
        <v/>
      </c>
      <c r="G693" s="224"/>
      <c r="H693" s="224"/>
      <c r="I693" s="224"/>
      <c r="J693" s="289"/>
    </row>
    <row r="694" spans="2:10" hidden="1" outlineLevel="1" x14ac:dyDescent="0.25">
      <c r="B694" s="286"/>
      <c r="C694" s="314"/>
      <c r="D694" s="255" t="str">
        <f>IFERROR(IF(IF(LEN($C694)=0," ",INDEX(Settings!$F$7:$F$106,MATCH($C694,Settings!$E$7:$E$106,0),1))=0,"",IF(LEN($C694)=0,"",INDEX(Settings!$F$7:$F$106,MATCH($C694,Settings!$E$7:$E$106,0),1))),"")</f>
        <v/>
      </c>
      <c r="E694" s="287"/>
      <c r="F694" s="288" t="str">
        <f>IFERROR(INDEX(Settings!$J$8:$L$11,MATCH($E694,Settings!$J$8:$J$11,1),3),"")</f>
        <v/>
      </c>
      <c r="G694" s="224"/>
      <c r="H694" s="224"/>
      <c r="I694" s="224"/>
      <c r="J694" s="289"/>
    </row>
    <row r="695" spans="2:10" hidden="1" outlineLevel="1" x14ac:dyDescent="0.25">
      <c r="B695" s="286"/>
      <c r="C695" s="314"/>
      <c r="D695" s="255" t="str">
        <f>IFERROR(IF(IF(LEN($C695)=0," ",INDEX(Settings!$F$7:$F$106,MATCH($C695,Settings!$E$7:$E$106,0),1))=0,"",IF(LEN($C695)=0,"",INDEX(Settings!$F$7:$F$106,MATCH($C695,Settings!$E$7:$E$106,0),1))),"")</f>
        <v/>
      </c>
      <c r="E695" s="287"/>
      <c r="F695" s="288" t="str">
        <f>IFERROR(INDEX(Settings!$J$8:$L$11,MATCH($E695,Settings!$J$8:$J$11,1),3),"")</f>
        <v/>
      </c>
      <c r="G695" s="224"/>
      <c r="H695" s="224"/>
      <c r="I695" s="224"/>
      <c r="J695" s="289"/>
    </row>
    <row r="696" spans="2:10" hidden="1" outlineLevel="1" x14ac:dyDescent="0.25">
      <c r="B696" s="286"/>
      <c r="C696" s="314"/>
      <c r="D696" s="255" t="str">
        <f>IFERROR(IF(IF(LEN($C696)=0," ",INDEX(Settings!$F$7:$F$106,MATCH($C696,Settings!$E$7:$E$106,0),1))=0,"",IF(LEN($C696)=0,"",INDEX(Settings!$F$7:$F$106,MATCH($C696,Settings!$E$7:$E$106,0),1))),"")</f>
        <v/>
      </c>
      <c r="E696" s="287"/>
      <c r="F696" s="288" t="str">
        <f>IFERROR(INDEX(Settings!$J$8:$L$11,MATCH($E696,Settings!$J$8:$J$11,1),3),"")</f>
        <v/>
      </c>
      <c r="G696" s="224"/>
      <c r="H696" s="224"/>
      <c r="I696" s="224"/>
      <c r="J696" s="289"/>
    </row>
    <row r="697" spans="2:10" hidden="1" outlineLevel="1" x14ac:dyDescent="0.25">
      <c r="B697" s="286"/>
      <c r="C697" s="314"/>
      <c r="D697" s="255" t="str">
        <f>IFERROR(IF(IF(LEN($C697)=0," ",INDEX(Settings!$F$7:$F$106,MATCH($C697,Settings!$E$7:$E$106,0),1))=0,"",IF(LEN($C697)=0,"",INDEX(Settings!$F$7:$F$106,MATCH($C697,Settings!$E$7:$E$106,0),1))),"")</f>
        <v/>
      </c>
      <c r="E697" s="287"/>
      <c r="F697" s="288" t="str">
        <f>IFERROR(INDEX(Settings!$J$8:$L$11,MATCH($E697,Settings!$J$8:$J$11,1),3),"")</f>
        <v/>
      </c>
      <c r="G697" s="224"/>
      <c r="H697" s="224"/>
      <c r="I697" s="224"/>
      <c r="J697" s="289"/>
    </row>
    <row r="698" spans="2:10" hidden="1" outlineLevel="1" x14ac:dyDescent="0.25">
      <c r="B698" s="286"/>
      <c r="C698" s="314"/>
      <c r="D698" s="255" t="str">
        <f>IFERROR(IF(IF(LEN($C698)=0," ",INDEX(Settings!$F$7:$F$106,MATCH($C698,Settings!$E$7:$E$106,0),1))=0,"",IF(LEN($C698)=0,"",INDEX(Settings!$F$7:$F$106,MATCH($C698,Settings!$E$7:$E$106,0),1))),"")</f>
        <v/>
      </c>
      <c r="E698" s="287"/>
      <c r="F698" s="288" t="str">
        <f>IFERROR(INDEX(Settings!$J$8:$L$11,MATCH($E698,Settings!$J$8:$J$11,1),3),"")</f>
        <v/>
      </c>
      <c r="G698" s="224"/>
      <c r="H698" s="224"/>
      <c r="I698" s="224"/>
      <c r="J698" s="289"/>
    </row>
    <row r="699" spans="2:10" hidden="1" outlineLevel="1" x14ac:dyDescent="0.25">
      <c r="B699" s="286"/>
      <c r="C699" s="314"/>
      <c r="D699" s="255" t="str">
        <f>IFERROR(IF(IF(LEN($C699)=0," ",INDEX(Settings!$F$7:$F$106,MATCH($C699,Settings!$E$7:$E$106,0),1))=0,"",IF(LEN($C699)=0,"",INDEX(Settings!$F$7:$F$106,MATCH($C699,Settings!$E$7:$E$106,0),1))),"")</f>
        <v/>
      </c>
      <c r="E699" s="287"/>
      <c r="F699" s="288" t="str">
        <f>IFERROR(INDEX(Settings!$J$8:$L$11,MATCH($E699,Settings!$J$8:$J$11,1),3),"")</f>
        <v/>
      </c>
      <c r="G699" s="224"/>
      <c r="H699" s="224"/>
      <c r="I699" s="224"/>
      <c r="J699" s="289"/>
    </row>
    <row r="700" spans="2:10" hidden="1" outlineLevel="1" x14ac:dyDescent="0.25">
      <c r="B700" s="286"/>
      <c r="C700" s="314"/>
      <c r="D700" s="255" t="str">
        <f>IFERROR(IF(IF(LEN($C700)=0," ",INDEX(Settings!$F$7:$F$106,MATCH($C700,Settings!$E$7:$E$106,0),1))=0,"",IF(LEN($C700)=0,"",INDEX(Settings!$F$7:$F$106,MATCH($C700,Settings!$E$7:$E$106,0),1))),"")</f>
        <v/>
      </c>
      <c r="E700" s="287"/>
      <c r="F700" s="288" t="str">
        <f>IFERROR(INDEX(Settings!$J$8:$L$11,MATCH($E700,Settings!$J$8:$J$11,1),3),"")</f>
        <v/>
      </c>
      <c r="G700" s="224"/>
      <c r="H700" s="224"/>
      <c r="I700" s="224"/>
      <c r="J700" s="289"/>
    </row>
    <row r="701" spans="2:10" hidden="1" outlineLevel="1" x14ac:dyDescent="0.25">
      <c r="B701" s="286"/>
      <c r="C701" s="314"/>
      <c r="D701" s="255" t="str">
        <f>IFERROR(IF(IF(LEN($C701)=0," ",INDEX(Settings!$F$7:$F$106,MATCH($C701,Settings!$E$7:$E$106,0),1))=0,"",IF(LEN($C701)=0,"",INDEX(Settings!$F$7:$F$106,MATCH($C701,Settings!$E$7:$E$106,0),1))),"")</f>
        <v/>
      </c>
      <c r="E701" s="287"/>
      <c r="F701" s="288" t="str">
        <f>IFERROR(INDEX(Settings!$J$8:$L$11,MATCH($E701,Settings!$J$8:$J$11,1),3),"")</f>
        <v/>
      </c>
      <c r="G701" s="224"/>
      <c r="H701" s="224"/>
      <c r="I701" s="224"/>
      <c r="J701" s="289"/>
    </row>
    <row r="702" spans="2:10" hidden="1" outlineLevel="1" x14ac:dyDescent="0.25">
      <c r="B702" s="286"/>
      <c r="C702" s="314"/>
      <c r="D702" s="255" t="str">
        <f>IFERROR(IF(IF(LEN($C702)=0," ",INDEX(Settings!$F$7:$F$106,MATCH($C702,Settings!$E$7:$E$106,0),1))=0,"",IF(LEN($C702)=0,"",INDEX(Settings!$F$7:$F$106,MATCH($C702,Settings!$E$7:$E$106,0),1))),"")</f>
        <v/>
      </c>
      <c r="E702" s="287"/>
      <c r="F702" s="288" t="str">
        <f>IFERROR(INDEX(Settings!$J$8:$L$11,MATCH($E702,Settings!$J$8:$J$11,1),3),"")</f>
        <v/>
      </c>
      <c r="G702" s="224"/>
      <c r="H702" s="224"/>
      <c r="I702" s="224"/>
      <c r="J702" s="289"/>
    </row>
    <row r="703" spans="2:10" hidden="1" outlineLevel="1" x14ac:dyDescent="0.25">
      <c r="B703" s="286"/>
      <c r="C703" s="314"/>
      <c r="D703" s="255" t="str">
        <f>IFERROR(IF(IF(LEN($C703)=0," ",INDEX(Settings!$F$7:$F$106,MATCH($C703,Settings!$E$7:$E$106,0),1))=0,"",IF(LEN($C703)=0,"",INDEX(Settings!$F$7:$F$106,MATCH($C703,Settings!$E$7:$E$106,0),1))),"")</f>
        <v/>
      </c>
      <c r="E703" s="287"/>
      <c r="F703" s="288" t="str">
        <f>IFERROR(INDEX(Settings!$J$8:$L$11,MATCH($E703,Settings!$J$8:$J$11,1),3),"")</f>
        <v/>
      </c>
      <c r="G703" s="224"/>
      <c r="H703" s="224"/>
      <c r="I703" s="224"/>
      <c r="J703" s="289"/>
    </row>
    <row r="704" spans="2:10" hidden="1" outlineLevel="1" x14ac:dyDescent="0.25">
      <c r="B704" s="286"/>
      <c r="C704" s="314"/>
      <c r="D704" s="255" t="str">
        <f>IFERROR(IF(IF(LEN($C704)=0," ",INDEX(Settings!$F$7:$F$106,MATCH($C704,Settings!$E$7:$E$106,0),1))=0,"",IF(LEN($C704)=0,"",INDEX(Settings!$F$7:$F$106,MATCH($C704,Settings!$E$7:$E$106,0),1))),"")</f>
        <v/>
      </c>
      <c r="E704" s="287"/>
      <c r="F704" s="288" t="str">
        <f>IFERROR(INDEX(Settings!$J$8:$L$11,MATCH($E704,Settings!$J$8:$J$11,1),3),"")</f>
        <v/>
      </c>
      <c r="G704" s="224"/>
      <c r="H704" s="224"/>
      <c r="I704" s="224"/>
      <c r="J704" s="289"/>
    </row>
    <row r="705" spans="2:10" hidden="1" outlineLevel="1" x14ac:dyDescent="0.25">
      <c r="B705" s="286"/>
      <c r="C705" s="314"/>
      <c r="D705" s="255" t="str">
        <f>IFERROR(IF(IF(LEN($C705)=0," ",INDEX(Settings!$F$7:$F$106,MATCH($C705,Settings!$E$7:$E$106,0),1))=0,"",IF(LEN($C705)=0,"",INDEX(Settings!$F$7:$F$106,MATCH($C705,Settings!$E$7:$E$106,0),1))),"")</f>
        <v/>
      </c>
      <c r="E705" s="287"/>
      <c r="F705" s="288" t="str">
        <f>IFERROR(INDEX(Settings!$J$8:$L$11,MATCH($E705,Settings!$J$8:$J$11,1),3),"")</f>
        <v/>
      </c>
      <c r="G705" s="224"/>
      <c r="H705" s="224"/>
      <c r="I705" s="224"/>
      <c r="J705" s="289"/>
    </row>
    <row r="706" spans="2:10" hidden="1" outlineLevel="1" x14ac:dyDescent="0.25">
      <c r="B706" s="286"/>
      <c r="C706" s="314"/>
      <c r="D706" s="255" t="str">
        <f>IFERROR(IF(IF(LEN($C706)=0," ",INDEX(Settings!$F$7:$F$106,MATCH($C706,Settings!$E$7:$E$106,0),1))=0,"",IF(LEN($C706)=0,"",INDEX(Settings!$F$7:$F$106,MATCH($C706,Settings!$E$7:$E$106,0),1))),"")</f>
        <v/>
      </c>
      <c r="E706" s="287"/>
      <c r="F706" s="288" t="str">
        <f>IFERROR(INDEX(Settings!$J$8:$L$11,MATCH($E706,Settings!$J$8:$J$11,1),3),"")</f>
        <v/>
      </c>
      <c r="G706" s="224"/>
      <c r="H706" s="224"/>
      <c r="I706" s="224"/>
      <c r="J706" s="289"/>
    </row>
    <row r="707" spans="2:10" hidden="1" outlineLevel="1" x14ac:dyDescent="0.25">
      <c r="B707" s="286"/>
      <c r="C707" s="314"/>
      <c r="D707" s="255" t="str">
        <f>IFERROR(IF(IF(LEN($C707)=0," ",INDEX(Settings!$F$7:$F$106,MATCH($C707,Settings!$E$7:$E$106,0),1))=0,"",IF(LEN($C707)=0,"",INDEX(Settings!$F$7:$F$106,MATCH($C707,Settings!$E$7:$E$106,0),1))),"")</f>
        <v/>
      </c>
      <c r="E707" s="287"/>
      <c r="F707" s="288" t="str">
        <f>IFERROR(INDEX(Settings!$J$8:$L$11,MATCH($E707,Settings!$J$8:$J$11,1),3),"")</f>
        <v/>
      </c>
      <c r="G707" s="224"/>
      <c r="H707" s="224"/>
      <c r="I707" s="224"/>
      <c r="J707" s="289"/>
    </row>
    <row r="708" spans="2:10" hidden="1" outlineLevel="1" x14ac:dyDescent="0.25">
      <c r="B708" s="286"/>
      <c r="C708" s="314"/>
      <c r="D708" s="255" t="str">
        <f>IFERROR(IF(IF(LEN($C708)=0," ",INDEX(Settings!$F$7:$F$106,MATCH($C708,Settings!$E$7:$E$106,0),1))=0,"",IF(LEN($C708)=0,"",INDEX(Settings!$F$7:$F$106,MATCH($C708,Settings!$E$7:$E$106,0),1))),"")</f>
        <v/>
      </c>
      <c r="E708" s="287"/>
      <c r="F708" s="288" t="str">
        <f>IFERROR(INDEX(Settings!$J$8:$L$11,MATCH($E708,Settings!$J$8:$J$11,1),3),"")</f>
        <v/>
      </c>
      <c r="G708" s="224"/>
      <c r="H708" s="224"/>
      <c r="I708" s="224"/>
      <c r="J708" s="289"/>
    </row>
    <row r="709" spans="2:10" hidden="1" outlineLevel="1" x14ac:dyDescent="0.25">
      <c r="B709" s="286"/>
      <c r="C709" s="314"/>
      <c r="D709" s="255" t="str">
        <f>IFERROR(IF(IF(LEN($C709)=0," ",INDEX(Settings!$F$7:$F$106,MATCH($C709,Settings!$E$7:$E$106,0),1))=0,"",IF(LEN($C709)=0,"",INDEX(Settings!$F$7:$F$106,MATCH($C709,Settings!$E$7:$E$106,0),1))),"")</f>
        <v/>
      </c>
      <c r="E709" s="287"/>
      <c r="F709" s="288" t="str">
        <f>IFERROR(INDEX(Settings!$J$8:$L$11,MATCH($E709,Settings!$J$8:$J$11,1),3),"")</f>
        <v/>
      </c>
      <c r="G709" s="224"/>
      <c r="H709" s="224"/>
      <c r="I709" s="224"/>
      <c r="J709" s="289"/>
    </row>
    <row r="710" spans="2:10" hidden="1" outlineLevel="1" x14ac:dyDescent="0.25">
      <c r="B710" s="286"/>
      <c r="C710" s="314"/>
      <c r="D710" s="255" t="str">
        <f>IFERROR(IF(IF(LEN($C710)=0," ",INDEX(Settings!$F$7:$F$106,MATCH($C710,Settings!$E$7:$E$106,0),1))=0,"",IF(LEN($C710)=0,"",INDEX(Settings!$F$7:$F$106,MATCH($C710,Settings!$E$7:$E$106,0),1))),"")</f>
        <v/>
      </c>
      <c r="E710" s="287"/>
      <c r="F710" s="288" t="str">
        <f>IFERROR(INDEX(Settings!$J$8:$L$11,MATCH($E710,Settings!$J$8:$J$11,1),3),"")</f>
        <v/>
      </c>
      <c r="G710" s="224"/>
      <c r="H710" s="224"/>
      <c r="I710" s="224"/>
      <c r="J710" s="289"/>
    </row>
    <row r="711" spans="2:10" hidden="1" outlineLevel="1" x14ac:dyDescent="0.25">
      <c r="B711" s="286"/>
      <c r="C711" s="314"/>
      <c r="D711" s="255" t="str">
        <f>IFERROR(IF(IF(LEN($C711)=0," ",INDEX(Settings!$F$7:$F$106,MATCH($C711,Settings!$E$7:$E$106,0),1))=0,"",IF(LEN($C711)=0,"",INDEX(Settings!$F$7:$F$106,MATCH($C711,Settings!$E$7:$E$106,0),1))),"")</f>
        <v/>
      </c>
      <c r="E711" s="287"/>
      <c r="F711" s="288" t="str">
        <f>IFERROR(INDEX(Settings!$J$8:$L$11,MATCH($E711,Settings!$J$8:$J$11,1),3),"")</f>
        <v/>
      </c>
      <c r="G711" s="224"/>
      <c r="H711" s="224"/>
      <c r="I711" s="224"/>
      <c r="J711" s="289"/>
    </row>
    <row r="712" spans="2:10" hidden="1" outlineLevel="1" x14ac:dyDescent="0.25">
      <c r="B712" s="286"/>
      <c r="C712" s="314"/>
      <c r="D712" s="255" t="str">
        <f>IFERROR(IF(IF(LEN($C712)=0," ",INDEX(Settings!$F$7:$F$106,MATCH($C712,Settings!$E$7:$E$106,0),1))=0,"",IF(LEN($C712)=0,"",INDEX(Settings!$F$7:$F$106,MATCH($C712,Settings!$E$7:$E$106,0),1))),"")</f>
        <v/>
      </c>
      <c r="E712" s="287"/>
      <c r="F712" s="288" t="str">
        <f>IFERROR(INDEX(Settings!$J$8:$L$11,MATCH($E712,Settings!$J$8:$J$11,1),3),"")</f>
        <v/>
      </c>
      <c r="G712" s="224"/>
      <c r="H712" s="224"/>
      <c r="I712" s="224"/>
      <c r="J712" s="289"/>
    </row>
    <row r="713" spans="2:10" hidden="1" outlineLevel="1" x14ac:dyDescent="0.25">
      <c r="B713" s="286"/>
      <c r="C713" s="314"/>
      <c r="D713" s="255" t="str">
        <f>IFERROR(IF(IF(LEN($C713)=0," ",INDEX(Settings!$F$7:$F$106,MATCH($C713,Settings!$E$7:$E$106,0),1))=0,"",IF(LEN($C713)=0,"",INDEX(Settings!$F$7:$F$106,MATCH($C713,Settings!$E$7:$E$106,0),1))),"")</f>
        <v/>
      </c>
      <c r="E713" s="287"/>
      <c r="F713" s="288" t="str">
        <f>IFERROR(INDEX(Settings!$J$8:$L$11,MATCH($E713,Settings!$J$8:$J$11,1),3),"")</f>
        <v/>
      </c>
      <c r="G713" s="224"/>
      <c r="H713" s="224"/>
      <c r="I713" s="224"/>
      <c r="J713" s="289"/>
    </row>
    <row r="714" spans="2:10" hidden="1" outlineLevel="1" x14ac:dyDescent="0.25">
      <c r="B714" s="286"/>
      <c r="C714" s="314"/>
      <c r="D714" s="255" t="str">
        <f>IFERROR(IF(IF(LEN($C714)=0," ",INDEX(Settings!$F$7:$F$106,MATCH($C714,Settings!$E$7:$E$106,0),1))=0,"",IF(LEN($C714)=0,"",INDEX(Settings!$F$7:$F$106,MATCH($C714,Settings!$E$7:$E$106,0),1))),"")</f>
        <v/>
      </c>
      <c r="E714" s="287"/>
      <c r="F714" s="288" t="str">
        <f>IFERROR(INDEX(Settings!$J$8:$L$11,MATCH($E714,Settings!$J$8:$J$11,1),3),"")</f>
        <v/>
      </c>
      <c r="G714" s="224"/>
      <c r="H714" s="224"/>
      <c r="I714" s="224"/>
      <c r="J714" s="289"/>
    </row>
    <row r="715" spans="2:10" hidden="1" outlineLevel="1" x14ac:dyDescent="0.25">
      <c r="B715" s="286"/>
      <c r="C715" s="314"/>
      <c r="D715" s="255" t="str">
        <f>IFERROR(IF(IF(LEN($C715)=0," ",INDEX(Settings!$F$7:$F$106,MATCH($C715,Settings!$E$7:$E$106,0),1))=0,"",IF(LEN($C715)=0,"",INDEX(Settings!$F$7:$F$106,MATCH($C715,Settings!$E$7:$E$106,0),1))),"")</f>
        <v/>
      </c>
      <c r="E715" s="287"/>
      <c r="F715" s="288" t="str">
        <f>IFERROR(INDEX(Settings!$J$8:$L$11,MATCH($E715,Settings!$J$8:$J$11,1),3),"")</f>
        <v/>
      </c>
      <c r="G715" s="224"/>
      <c r="H715" s="224"/>
      <c r="I715" s="224"/>
      <c r="J715" s="289"/>
    </row>
    <row r="716" spans="2:10" hidden="1" outlineLevel="1" x14ac:dyDescent="0.25">
      <c r="B716" s="286"/>
      <c r="C716" s="314"/>
      <c r="D716" s="255" t="str">
        <f>IFERROR(IF(IF(LEN($C716)=0," ",INDEX(Settings!$F$7:$F$106,MATCH($C716,Settings!$E$7:$E$106,0),1))=0,"",IF(LEN($C716)=0,"",INDEX(Settings!$F$7:$F$106,MATCH($C716,Settings!$E$7:$E$106,0),1))),"")</f>
        <v/>
      </c>
      <c r="E716" s="287"/>
      <c r="F716" s="288" t="str">
        <f>IFERROR(INDEX(Settings!$J$8:$L$11,MATCH($E716,Settings!$J$8:$J$11,1),3),"")</f>
        <v/>
      </c>
      <c r="G716" s="224"/>
      <c r="H716" s="224"/>
      <c r="I716" s="224"/>
      <c r="J716" s="289"/>
    </row>
    <row r="717" spans="2:10" hidden="1" outlineLevel="1" x14ac:dyDescent="0.25">
      <c r="B717" s="286"/>
      <c r="C717" s="314"/>
      <c r="D717" s="255" t="str">
        <f>IFERROR(IF(IF(LEN($C717)=0," ",INDEX(Settings!$F$7:$F$106,MATCH($C717,Settings!$E$7:$E$106,0),1))=0,"",IF(LEN($C717)=0,"",INDEX(Settings!$F$7:$F$106,MATCH($C717,Settings!$E$7:$E$106,0),1))),"")</f>
        <v/>
      </c>
      <c r="E717" s="287"/>
      <c r="F717" s="288" t="str">
        <f>IFERROR(INDEX(Settings!$J$8:$L$11,MATCH($E717,Settings!$J$8:$J$11,1),3),"")</f>
        <v/>
      </c>
      <c r="G717" s="224"/>
      <c r="H717" s="224"/>
      <c r="I717" s="224"/>
      <c r="J717" s="289"/>
    </row>
    <row r="718" spans="2:10" hidden="1" outlineLevel="1" x14ac:dyDescent="0.25">
      <c r="B718" s="286"/>
      <c r="C718" s="314"/>
      <c r="D718" s="255" t="str">
        <f>IFERROR(IF(IF(LEN($C718)=0," ",INDEX(Settings!$F$7:$F$106,MATCH($C718,Settings!$E$7:$E$106,0),1))=0,"",IF(LEN($C718)=0,"",INDEX(Settings!$F$7:$F$106,MATCH($C718,Settings!$E$7:$E$106,0),1))),"")</f>
        <v/>
      </c>
      <c r="E718" s="287"/>
      <c r="F718" s="288" t="str">
        <f>IFERROR(INDEX(Settings!$J$8:$L$11,MATCH($E718,Settings!$J$8:$J$11,1),3),"")</f>
        <v/>
      </c>
      <c r="G718" s="224"/>
      <c r="H718" s="224"/>
      <c r="I718" s="224"/>
      <c r="J718" s="289"/>
    </row>
    <row r="719" spans="2:10" hidden="1" outlineLevel="1" x14ac:dyDescent="0.25">
      <c r="B719" s="286"/>
      <c r="C719" s="314"/>
      <c r="D719" s="255" t="str">
        <f>IFERROR(IF(IF(LEN($C719)=0," ",INDEX(Settings!$F$7:$F$106,MATCH($C719,Settings!$E$7:$E$106,0),1))=0,"",IF(LEN($C719)=0,"",INDEX(Settings!$F$7:$F$106,MATCH($C719,Settings!$E$7:$E$106,0),1))),"")</f>
        <v/>
      </c>
      <c r="E719" s="287"/>
      <c r="F719" s="288" t="str">
        <f>IFERROR(INDEX(Settings!$J$8:$L$11,MATCH($E719,Settings!$J$8:$J$11,1),3),"")</f>
        <v/>
      </c>
      <c r="G719" s="224"/>
      <c r="H719" s="224"/>
      <c r="I719" s="224"/>
      <c r="J719" s="289"/>
    </row>
    <row r="720" spans="2:10" hidden="1" outlineLevel="1" x14ac:dyDescent="0.25">
      <c r="B720" s="286"/>
      <c r="C720" s="314"/>
      <c r="D720" s="255" t="str">
        <f>IFERROR(IF(IF(LEN($C720)=0," ",INDEX(Settings!$F$7:$F$106,MATCH($C720,Settings!$E$7:$E$106,0),1))=0,"",IF(LEN($C720)=0,"",INDEX(Settings!$F$7:$F$106,MATCH($C720,Settings!$E$7:$E$106,0),1))),"")</f>
        <v/>
      </c>
      <c r="E720" s="287"/>
      <c r="F720" s="288" t="str">
        <f>IFERROR(INDEX(Settings!$J$8:$L$11,MATCH($E720,Settings!$J$8:$J$11,1),3),"")</f>
        <v/>
      </c>
      <c r="G720" s="224"/>
      <c r="H720" s="224"/>
      <c r="I720" s="224"/>
      <c r="J720" s="289"/>
    </row>
    <row r="721" spans="2:10" hidden="1" outlineLevel="1" x14ac:dyDescent="0.25">
      <c r="B721" s="286"/>
      <c r="C721" s="314"/>
      <c r="D721" s="255" t="str">
        <f>IFERROR(IF(IF(LEN($C721)=0," ",INDEX(Settings!$F$7:$F$106,MATCH($C721,Settings!$E$7:$E$106,0),1))=0,"",IF(LEN($C721)=0,"",INDEX(Settings!$F$7:$F$106,MATCH($C721,Settings!$E$7:$E$106,0),1))),"")</f>
        <v/>
      </c>
      <c r="E721" s="287"/>
      <c r="F721" s="288" t="str">
        <f>IFERROR(INDEX(Settings!$J$8:$L$11,MATCH($E721,Settings!$J$8:$J$11,1),3),"")</f>
        <v/>
      </c>
      <c r="G721" s="224"/>
      <c r="H721" s="224"/>
      <c r="I721" s="224"/>
      <c r="J721" s="289"/>
    </row>
    <row r="722" spans="2:10" hidden="1" outlineLevel="1" x14ac:dyDescent="0.25">
      <c r="B722" s="286"/>
      <c r="C722" s="314"/>
      <c r="D722" s="255" t="str">
        <f>IFERROR(IF(IF(LEN($C722)=0," ",INDEX(Settings!$F$7:$F$106,MATCH($C722,Settings!$E$7:$E$106,0),1))=0,"",IF(LEN($C722)=0,"",INDEX(Settings!$F$7:$F$106,MATCH($C722,Settings!$E$7:$E$106,0),1))),"")</f>
        <v/>
      </c>
      <c r="E722" s="287"/>
      <c r="F722" s="288" t="str">
        <f>IFERROR(INDEX(Settings!$J$8:$L$11,MATCH($E722,Settings!$J$8:$J$11,1),3),"")</f>
        <v/>
      </c>
      <c r="G722" s="224"/>
      <c r="H722" s="224"/>
      <c r="I722" s="224"/>
      <c r="J722" s="289"/>
    </row>
    <row r="723" spans="2:10" hidden="1" outlineLevel="1" x14ac:dyDescent="0.25">
      <c r="B723" s="286"/>
      <c r="C723" s="314"/>
      <c r="D723" s="255" t="str">
        <f>IFERROR(IF(IF(LEN($C723)=0," ",INDEX(Settings!$F$7:$F$106,MATCH($C723,Settings!$E$7:$E$106,0),1))=0,"",IF(LEN($C723)=0,"",INDEX(Settings!$F$7:$F$106,MATCH($C723,Settings!$E$7:$E$106,0),1))),"")</f>
        <v/>
      </c>
      <c r="E723" s="287"/>
      <c r="F723" s="288" t="str">
        <f>IFERROR(INDEX(Settings!$J$8:$L$11,MATCH($E723,Settings!$J$8:$J$11,1),3),"")</f>
        <v/>
      </c>
      <c r="G723" s="224"/>
      <c r="H723" s="224"/>
      <c r="I723" s="224"/>
      <c r="J723" s="289"/>
    </row>
    <row r="724" spans="2:10" hidden="1" outlineLevel="1" x14ac:dyDescent="0.25">
      <c r="B724" s="286"/>
      <c r="C724" s="314"/>
      <c r="D724" s="255" t="str">
        <f>IFERROR(IF(IF(LEN($C724)=0," ",INDEX(Settings!$F$7:$F$106,MATCH($C724,Settings!$E$7:$E$106,0),1))=0,"",IF(LEN($C724)=0,"",INDEX(Settings!$F$7:$F$106,MATCH($C724,Settings!$E$7:$E$106,0),1))),"")</f>
        <v/>
      </c>
      <c r="E724" s="287"/>
      <c r="F724" s="288" t="str">
        <f>IFERROR(INDEX(Settings!$J$8:$L$11,MATCH($E724,Settings!$J$8:$J$11,1),3),"")</f>
        <v/>
      </c>
      <c r="G724" s="224"/>
      <c r="H724" s="224"/>
      <c r="I724" s="224"/>
      <c r="J724" s="289"/>
    </row>
    <row r="725" spans="2:10" hidden="1" outlineLevel="1" x14ac:dyDescent="0.25">
      <c r="B725" s="286"/>
      <c r="C725" s="314"/>
      <c r="D725" s="255" t="str">
        <f>IFERROR(IF(IF(LEN($C725)=0," ",INDEX(Settings!$F$7:$F$106,MATCH($C725,Settings!$E$7:$E$106,0),1))=0,"",IF(LEN($C725)=0,"",INDEX(Settings!$F$7:$F$106,MATCH($C725,Settings!$E$7:$E$106,0),1))),"")</f>
        <v/>
      </c>
      <c r="E725" s="287"/>
      <c r="F725" s="288" t="str">
        <f>IFERROR(INDEX(Settings!$J$8:$L$11,MATCH($E725,Settings!$J$8:$J$11,1),3),"")</f>
        <v/>
      </c>
      <c r="G725" s="224"/>
      <c r="H725" s="224"/>
      <c r="I725" s="224"/>
      <c r="J725" s="289"/>
    </row>
    <row r="726" spans="2:10" hidden="1" outlineLevel="1" x14ac:dyDescent="0.25">
      <c r="B726" s="286"/>
      <c r="C726" s="314"/>
      <c r="D726" s="255" t="str">
        <f>IFERROR(IF(IF(LEN($C726)=0," ",INDEX(Settings!$F$7:$F$106,MATCH($C726,Settings!$E$7:$E$106,0),1))=0,"",IF(LEN($C726)=0,"",INDEX(Settings!$F$7:$F$106,MATCH($C726,Settings!$E$7:$E$106,0),1))),"")</f>
        <v/>
      </c>
      <c r="E726" s="287"/>
      <c r="F726" s="288" t="str">
        <f>IFERROR(INDEX(Settings!$J$8:$L$11,MATCH($E726,Settings!$J$8:$J$11,1),3),"")</f>
        <v/>
      </c>
      <c r="G726" s="224"/>
      <c r="H726" s="224"/>
      <c r="I726" s="224"/>
      <c r="J726" s="289"/>
    </row>
    <row r="727" spans="2:10" hidden="1" outlineLevel="1" x14ac:dyDescent="0.25">
      <c r="B727" s="286"/>
      <c r="C727" s="314"/>
      <c r="D727" s="255" t="str">
        <f>IFERROR(IF(IF(LEN($C727)=0," ",INDEX(Settings!$F$7:$F$106,MATCH($C727,Settings!$E$7:$E$106,0),1))=0,"",IF(LEN($C727)=0,"",INDEX(Settings!$F$7:$F$106,MATCH($C727,Settings!$E$7:$E$106,0),1))),"")</f>
        <v/>
      </c>
      <c r="E727" s="287"/>
      <c r="F727" s="288" t="str">
        <f>IFERROR(INDEX(Settings!$J$8:$L$11,MATCH($E727,Settings!$J$8:$J$11,1),3),"")</f>
        <v/>
      </c>
      <c r="G727" s="224"/>
      <c r="H727" s="224"/>
      <c r="I727" s="224"/>
      <c r="J727" s="289"/>
    </row>
    <row r="728" spans="2:10" hidden="1" outlineLevel="1" x14ac:dyDescent="0.25">
      <c r="B728" s="286"/>
      <c r="C728" s="314"/>
      <c r="D728" s="255" t="str">
        <f>IFERROR(IF(IF(LEN($C728)=0," ",INDEX(Settings!$F$7:$F$106,MATCH($C728,Settings!$E$7:$E$106,0),1))=0,"",IF(LEN($C728)=0,"",INDEX(Settings!$F$7:$F$106,MATCH($C728,Settings!$E$7:$E$106,0),1))),"")</f>
        <v/>
      </c>
      <c r="E728" s="287"/>
      <c r="F728" s="288" t="str">
        <f>IFERROR(INDEX(Settings!$J$8:$L$11,MATCH($E728,Settings!$J$8:$J$11,1),3),"")</f>
        <v/>
      </c>
      <c r="G728" s="224"/>
      <c r="H728" s="224"/>
      <c r="I728" s="224"/>
      <c r="J728" s="289"/>
    </row>
    <row r="729" spans="2:10" hidden="1" outlineLevel="1" x14ac:dyDescent="0.25">
      <c r="B729" s="286"/>
      <c r="C729" s="314"/>
      <c r="D729" s="255" t="str">
        <f>IFERROR(IF(IF(LEN($C729)=0," ",INDEX(Settings!$F$7:$F$106,MATCH($C729,Settings!$E$7:$E$106,0),1))=0,"",IF(LEN($C729)=0,"",INDEX(Settings!$F$7:$F$106,MATCH($C729,Settings!$E$7:$E$106,0),1))),"")</f>
        <v/>
      </c>
      <c r="E729" s="287"/>
      <c r="F729" s="288" t="str">
        <f>IFERROR(INDEX(Settings!$J$8:$L$11,MATCH($E729,Settings!$J$8:$J$11,1),3),"")</f>
        <v/>
      </c>
      <c r="G729" s="224"/>
      <c r="H729" s="224"/>
      <c r="I729" s="224"/>
      <c r="J729" s="289"/>
    </row>
    <row r="730" spans="2:10" hidden="1" outlineLevel="1" x14ac:dyDescent="0.25">
      <c r="B730" s="286"/>
      <c r="C730" s="314"/>
      <c r="D730" s="255" t="str">
        <f>IFERROR(IF(IF(LEN($C730)=0," ",INDEX(Settings!$F$7:$F$106,MATCH($C730,Settings!$E$7:$E$106,0),1))=0,"",IF(LEN($C730)=0,"",INDEX(Settings!$F$7:$F$106,MATCH($C730,Settings!$E$7:$E$106,0),1))),"")</f>
        <v/>
      </c>
      <c r="E730" s="287"/>
      <c r="F730" s="288" t="str">
        <f>IFERROR(INDEX(Settings!$J$8:$L$11,MATCH($E730,Settings!$J$8:$J$11,1),3),"")</f>
        <v/>
      </c>
      <c r="G730" s="224"/>
      <c r="H730" s="224"/>
      <c r="I730" s="224"/>
      <c r="J730" s="289"/>
    </row>
    <row r="731" spans="2:10" hidden="1" outlineLevel="1" x14ac:dyDescent="0.25">
      <c r="B731" s="286"/>
      <c r="C731" s="314"/>
      <c r="D731" s="255" t="str">
        <f>IFERROR(IF(IF(LEN($C731)=0," ",INDEX(Settings!$F$7:$F$106,MATCH($C731,Settings!$E$7:$E$106,0),1))=0,"",IF(LEN($C731)=0,"",INDEX(Settings!$F$7:$F$106,MATCH($C731,Settings!$E$7:$E$106,0),1))),"")</f>
        <v/>
      </c>
      <c r="E731" s="287"/>
      <c r="F731" s="288" t="str">
        <f>IFERROR(INDEX(Settings!$J$8:$L$11,MATCH($E731,Settings!$J$8:$J$11,1),3),"")</f>
        <v/>
      </c>
      <c r="G731" s="224"/>
      <c r="H731" s="224"/>
      <c r="I731" s="224"/>
      <c r="J731" s="289"/>
    </row>
    <row r="732" spans="2:10" hidden="1" outlineLevel="1" x14ac:dyDescent="0.25">
      <c r="B732" s="286"/>
      <c r="C732" s="314"/>
      <c r="D732" s="255" t="str">
        <f>IFERROR(IF(IF(LEN($C732)=0," ",INDEX(Settings!$F$7:$F$106,MATCH($C732,Settings!$E$7:$E$106,0),1))=0,"",IF(LEN($C732)=0,"",INDEX(Settings!$F$7:$F$106,MATCH($C732,Settings!$E$7:$E$106,0),1))),"")</f>
        <v/>
      </c>
      <c r="E732" s="287"/>
      <c r="F732" s="288" t="str">
        <f>IFERROR(INDEX(Settings!$J$8:$L$11,MATCH($E732,Settings!$J$8:$J$11,1),3),"")</f>
        <v/>
      </c>
      <c r="G732" s="224"/>
      <c r="H732" s="224"/>
      <c r="I732" s="224"/>
      <c r="J732" s="289"/>
    </row>
    <row r="733" spans="2:10" hidden="1" outlineLevel="1" x14ac:dyDescent="0.25">
      <c r="B733" s="286"/>
      <c r="C733" s="314"/>
      <c r="D733" s="255" t="str">
        <f>IFERROR(IF(IF(LEN($C733)=0," ",INDEX(Settings!$F$7:$F$106,MATCH($C733,Settings!$E$7:$E$106,0),1))=0,"",IF(LEN($C733)=0,"",INDEX(Settings!$F$7:$F$106,MATCH($C733,Settings!$E$7:$E$106,0),1))),"")</f>
        <v/>
      </c>
      <c r="E733" s="287"/>
      <c r="F733" s="288" t="str">
        <f>IFERROR(INDEX(Settings!$J$8:$L$11,MATCH($E733,Settings!$J$8:$J$11,1),3),"")</f>
        <v/>
      </c>
      <c r="G733" s="224"/>
      <c r="H733" s="224"/>
      <c r="I733" s="224"/>
      <c r="J733" s="289"/>
    </row>
    <row r="734" spans="2:10" hidden="1" outlineLevel="1" x14ac:dyDescent="0.25">
      <c r="B734" s="286"/>
      <c r="C734" s="314"/>
      <c r="D734" s="255" t="str">
        <f>IFERROR(IF(IF(LEN($C734)=0," ",INDEX(Settings!$F$7:$F$106,MATCH($C734,Settings!$E$7:$E$106,0),1))=0,"",IF(LEN($C734)=0,"",INDEX(Settings!$F$7:$F$106,MATCH($C734,Settings!$E$7:$E$106,0),1))),"")</f>
        <v/>
      </c>
      <c r="E734" s="287"/>
      <c r="F734" s="288" t="str">
        <f>IFERROR(INDEX(Settings!$J$8:$L$11,MATCH($E734,Settings!$J$8:$J$11,1),3),"")</f>
        <v/>
      </c>
      <c r="G734" s="224"/>
      <c r="H734" s="224"/>
      <c r="I734" s="224"/>
      <c r="J734" s="289"/>
    </row>
    <row r="735" spans="2:10" hidden="1" outlineLevel="1" x14ac:dyDescent="0.25">
      <c r="B735" s="286"/>
      <c r="C735" s="314"/>
      <c r="D735" s="255" t="str">
        <f>IFERROR(IF(IF(LEN($C735)=0," ",INDEX(Settings!$F$7:$F$106,MATCH($C735,Settings!$E$7:$E$106,0),1))=0,"",IF(LEN($C735)=0,"",INDEX(Settings!$F$7:$F$106,MATCH($C735,Settings!$E$7:$E$106,0),1))),"")</f>
        <v/>
      </c>
      <c r="E735" s="287"/>
      <c r="F735" s="288" t="str">
        <f>IFERROR(INDEX(Settings!$J$8:$L$11,MATCH($E735,Settings!$J$8:$J$11,1),3),"")</f>
        <v/>
      </c>
      <c r="G735" s="224"/>
      <c r="H735" s="224"/>
      <c r="I735" s="224"/>
      <c r="J735" s="289"/>
    </row>
    <row r="736" spans="2:10" hidden="1" outlineLevel="1" x14ac:dyDescent="0.25">
      <c r="B736" s="286"/>
      <c r="C736" s="314"/>
      <c r="D736" s="255" t="str">
        <f>IFERROR(IF(IF(LEN($C736)=0," ",INDEX(Settings!$F$7:$F$106,MATCH($C736,Settings!$E$7:$E$106,0),1))=0,"",IF(LEN($C736)=0,"",INDEX(Settings!$F$7:$F$106,MATCH($C736,Settings!$E$7:$E$106,0),1))),"")</f>
        <v/>
      </c>
      <c r="E736" s="287"/>
      <c r="F736" s="288" t="str">
        <f>IFERROR(INDEX(Settings!$J$8:$L$11,MATCH($E736,Settings!$J$8:$J$11,1),3),"")</f>
        <v/>
      </c>
      <c r="G736" s="224"/>
      <c r="H736" s="224"/>
      <c r="I736" s="224"/>
      <c r="J736" s="289"/>
    </row>
    <row r="737" spans="2:10" hidden="1" outlineLevel="1" x14ac:dyDescent="0.25">
      <c r="B737" s="286"/>
      <c r="C737" s="314"/>
      <c r="D737" s="255" t="str">
        <f>IFERROR(IF(IF(LEN($C737)=0," ",INDEX(Settings!$F$7:$F$106,MATCH($C737,Settings!$E$7:$E$106,0),1))=0,"",IF(LEN($C737)=0,"",INDEX(Settings!$F$7:$F$106,MATCH($C737,Settings!$E$7:$E$106,0),1))),"")</f>
        <v/>
      </c>
      <c r="E737" s="287"/>
      <c r="F737" s="288" t="str">
        <f>IFERROR(INDEX(Settings!$J$8:$L$11,MATCH($E737,Settings!$J$8:$J$11,1),3),"")</f>
        <v/>
      </c>
      <c r="G737" s="224"/>
      <c r="H737" s="224"/>
      <c r="I737" s="224"/>
      <c r="J737" s="289"/>
    </row>
    <row r="738" spans="2:10" hidden="1" outlineLevel="1" x14ac:dyDescent="0.25">
      <c r="B738" s="286"/>
      <c r="C738" s="314"/>
      <c r="D738" s="255" t="str">
        <f>IFERROR(IF(IF(LEN($C738)=0," ",INDEX(Settings!$F$7:$F$106,MATCH($C738,Settings!$E$7:$E$106,0),1))=0,"",IF(LEN($C738)=0,"",INDEX(Settings!$F$7:$F$106,MATCH($C738,Settings!$E$7:$E$106,0),1))),"")</f>
        <v/>
      </c>
      <c r="E738" s="287"/>
      <c r="F738" s="288" t="str">
        <f>IFERROR(INDEX(Settings!$J$8:$L$11,MATCH($E738,Settings!$J$8:$J$11,1),3),"")</f>
        <v/>
      </c>
      <c r="G738" s="224"/>
      <c r="H738" s="224"/>
      <c r="I738" s="224"/>
      <c r="J738" s="289"/>
    </row>
    <row r="739" spans="2:10" hidden="1" outlineLevel="1" x14ac:dyDescent="0.25">
      <c r="B739" s="286"/>
      <c r="C739" s="314"/>
      <c r="D739" s="255" t="str">
        <f>IFERROR(IF(IF(LEN($C739)=0," ",INDEX(Settings!$F$7:$F$106,MATCH($C739,Settings!$E$7:$E$106,0),1))=0,"",IF(LEN($C739)=0,"",INDEX(Settings!$F$7:$F$106,MATCH($C739,Settings!$E$7:$E$106,0),1))),"")</f>
        <v/>
      </c>
      <c r="E739" s="287"/>
      <c r="F739" s="288" t="str">
        <f>IFERROR(INDEX(Settings!$J$8:$L$11,MATCH($E739,Settings!$J$8:$J$11,1),3),"")</f>
        <v/>
      </c>
      <c r="G739" s="224"/>
      <c r="H739" s="224"/>
      <c r="I739" s="224"/>
      <c r="J739" s="289"/>
    </row>
    <row r="740" spans="2:10" hidden="1" outlineLevel="1" x14ac:dyDescent="0.25">
      <c r="B740" s="286"/>
      <c r="C740" s="314"/>
      <c r="D740" s="255" t="str">
        <f>IFERROR(IF(IF(LEN($C740)=0," ",INDEX(Settings!$F$7:$F$106,MATCH($C740,Settings!$E$7:$E$106,0),1))=0,"",IF(LEN($C740)=0,"",INDEX(Settings!$F$7:$F$106,MATCH($C740,Settings!$E$7:$E$106,0),1))),"")</f>
        <v/>
      </c>
      <c r="E740" s="287"/>
      <c r="F740" s="288" t="str">
        <f>IFERROR(INDEX(Settings!$J$8:$L$11,MATCH($E740,Settings!$J$8:$J$11,1),3),"")</f>
        <v/>
      </c>
      <c r="G740" s="224"/>
      <c r="H740" s="224"/>
      <c r="I740" s="224"/>
      <c r="J740" s="289"/>
    </row>
    <row r="741" spans="2:10" hidden="1" outlineLevel="1" x14ac:dyDescent="0.25">
      <c r="B741" s="286"/>
      <c r="C741" s="314"/>
      <c r="D741" s="255" t="str">
        <f>IFERROR(IF(IF(LEN($C741)=0," ",INDEX(Settings!$F$7:$F$106,MATCH($C741,Settings!$E$7:$E$106,0),1))=0,"",IF(LEN($C741)=0,"",INDEX(Settings!$F$7:$F$106,MATCH($C741,Settings!$E$7:$E$106,0),1))),"")</f>
        <v/>
      </c>
      <c r="E741" s="287"/>
      <c r="F741" s="288" t="str">
        <f>IFERROR(INDEX(Settings!$J$8:$L$11,MATCH($E741,Settings!$J$8:$J$11,1),3),"")</f>
        <v/>
      </c>
      <c r="G741" s="224"/>
      <c r="H741" s="224"/>
      <c r="I741" s="224"/>
      <c r="J741" s="289"/>
    </row>
    <row r="742" spans="2:10" hidden="1" outlineLevel="1" x14ac:dyDescent="0.25">
      <c r="B742" s="286"/>
      <c r="C742" s="314"/>
      <c r="D742" s="255" t="str">
        <f>IFERROR(IF(IF(LEN($C742)=0," ",INDEX(Settings!$F$7:$F$106,MATCH($C742,Settings!$E$7:$E$106,0),1))=0,"",IF(LEN($C742)=0,"",INDEX(Settings!$F$7:$F$106,MATCH($C742,Settings!$E$7:$E$106,0),1))),"")</f>
        <v/>
      </c>
      <c r="E742" s="287"/>
      <c r="F742" s="288" t="str">
        <f>IFERROR(INDEX(Settings!$J$8:$L$11,MATCH($E742,Settings!$J$8:$J$11,1),3),"")</f>
        <v/>
      </c>
      <c r="G742" s="224"/>
      <c r="H742" s="224"/>
      <c r="I742" s="224"/>
      <c r="J742" s="289"/>
    </row>
    <row r="743" spans="2:10" hidden="1" outlineLevel="1" x14ac:dyDescent="0.25">
      <c r="B743" s="286"/>
      <c r="C743" s="314"/>
      <c r="D743" s="255" t="str">
        <f>IFERROR(IF(IF(LEN($C743)=0," ",INDEX(Settings!$F$7:$F$106,MATCH($C743,Settings!$E$7:$E$106,0),1))=0,"",IF(LEN($C743)=0,"",INDEX(Settings!$F$7:$F$106,MATCH($C743,Settings!$E$7:$E$106,0),1))),"")</f>
        <v/>
      </c>
      <c r="E743" s="287"/>
      <c r="F743" s="288" t="str">
        <f>IFERROR(INDEX(Settings!$J$8:$L$11,MATCH($E743,Settings!$J$8:$J$11,1),3),"")</f>
        <v/>
      </c>
      <c r="G743" s="224"/>
      <c r="H743" s="224"/>
      <c r="I743" s="224"/>
      <c r="J743" s="289"/>
    </row>
    <row r="744" spans="2:10" hidden="1" outlineLevel="1" x14ac:dyDescent="0.25">
      <c r="B744" s="286"/>
      <c r="C744" s="314"/>
      <c r="D744" s="255" t="str">
        <f>IFERROR(IF(IF(LEN($C744)=0," ",INDEX(Settings!$F$7:$F$106,MATCH($C744,Settings!$E$7:$E$106,0),1))=0,"",IF(LEN($C744)=0,"",INDEX(Settings!$F$7:$F$106,MATCH($C744,Settings!$E$7:$E$106,0),1))),"")</f>
        <v/>
      </c>
      <c r="E744" s="287"/>
      <c r="F744" s="288" t="str">
        <f>IFERROR(INDEX(Settings!$J$8:$L$11,MATCH($E744,Settings!$J$8:$J$11,1),3),"")</f>
        <v/>
      </c>
      <c r="G744" s="224"/>
      <c r="H744" s="224"/>
      <c r="I744" s="224"/>
      <c r="J744" s="289"/>
    </row>
    <row r="745" spans="2:10" hidden="1" outlineLevel="1" x14ac:dyDescent="0.25">
      <c r="B745" s="286"/>
      <c r="C745" s="314"/>
      <c r="D745" s="255" t="str">
        <f>IFERROR(IF(IF(LEN($C745)=0," ",INDEX(Settings!$F$7:$F$106,MATCH($C745,Settings!$E$7:$E$106,0),1))=0,"",IF(LEN($C745)=0,"",INDEX(Settings!$F$7:$F$106,MATCH($C745,Settings!$E$7:$E$106,0),1))),"")</f>
        <v/>
      </c>
      <c r="E745" s="287"/>
      <c r="F745" s="288" t="str">
        <f>IFERROR(INDEX(Settings!$J$8:$L$11,MATCH($E745,Settings!$J$8:$J$11,1),3),"")</f>
        <v/>
      </c>
      <c r="G745" s="224"/>
      <c r="H745" s="224"/>
      <c r="I745" s="224"/>
      <c r="J745" s="289"/>
    </row>
    <row r="746" spans="2:10" hidden="1" outlineLevel="1" x14ac:dyDescent="0.25">
      <c r="B746" s="286"/>
      <c r="C746" s="314"/>
      <c r="D746" s="255" t="str">
        <f>IFERROR(IF(IF(LEN($C746)=0," ",INDEX(Settings!$F$7:$F$106,MATCH($C746,Settings!$E$7:$E$106,0),1))=0,"",IF(LEN($C746)=0,"",INDEX(Settings!$F$7:$F$106,MATCH($C746,Settings!$E$7:$E$106,0),1))),"")</f>
        <v/>
      </c>
      <c r="E746" s="287"/>
      <c r="F746" s="288" t="str">
        <f>IFERROR(INDEX(Settings!$J$8:$L$11,MATCH($E746,Settings!$J$8:$J$11,1),3),"")</f>
        <v/>
      </c>
      <c r="G746" s="224"/>
      <c r="H746" s="224"/>
      <c r="I746" s="224"/>
      <c r="J746" s="289"/>
    </row>
    <row r="747" spans="2:10" hidden="1" outlineLevel="1" x14ac:dyDescent="0.25">
      <c r="B747" s="286"/>
      <c r="C747" s="314"/>
      <c r="D747" s="255" t="str">
        <f>IFERROR(IF(IF(LEN($C747)=0," ",INDEX(Settings!$F$7:$F$106,MATCH($C747,Settings!$E$7:$E$106,0),1))=0,"",IF(LEN($C747)=0,"",INDEX(Settings!$F$7:$F$106,MATCH($C747,Settings!$E$7:$E$106,0),1))),"")</f>
        <v/>
      </c>
      <c r="E747" s="287"/>
      <c r="F747" s="288" t="str">
        <f>IFERROR(INDEX(Settings!$J$8:$L$11,MATCH($E747,Settings!$J$8:$J$11,1),3),"")</f>
        <v/>
      </c>
      <c r="G747" s="224"/>
      <c r="H747" s="224"/>
      <c r="I747" s="224"/>
      <c r="J747" s="289"/>
    </row>
    <row r="748" spans="2:10" hidden="1" outlineLevel="1" x14ac:dyDescent="0.25">
      <c r="B748" s="286"/>
      <c r="C748" s="314"/>
      <c r="D748" s="255" t="str">
        <f>IFERROR(IF(IF(LEN($C748)=0," ",INDEX(Settings!$F$7:$F$106,MATCH($C748,Settings!$E$7:$E$106,0),1))=0,"",IF(LEN($C748)=0,"",INDEX(Settings!$F$7:$F$106,MATCH($C748,Settings!$E$7:$E$106,0),1))),"")</f>
        <v/>
      </c>
      <c r="E748" s="287"/>
      <c r="F748" s="288" t="str">
        <f>IFERROR(INDEX(Settings!$J$8:$L$11,MATCH($E748,Settings!$J$8:$J$11,1),3),"")</f>
        <v/>
      </c>
      <c r="G748" s="224"/>
      <c r="H748" s="224"/>
      <c r="I748" s="224"/>
      <c r="J748" s="289"/>
    </row>
    <row r="749" spans="2:10" hidden="1" outlineLevel="1" x14ac:dyDescent="0.25">
      <c r="B749" s="286"/>
      <c r="C749" s="314"/>
      <c r="D749" s="255" t="str">
        <f>IFERROR(IF(IF(LEN($C749)=0," ",INDEX(Settings!$F$7:$F$106,MATCH($C749,Settings!$E$7:$E$106,0),1))=0,"",IF(LEN($C749)=0,"",INDEX(Settings!$F$7:$F$106,MATCH($C749,Settings!$E$7:$E$106,0),1))),"")</f>
        <v/>
      </c>
      <c r="E749" s="287"/>
      <c r="F749" s="288" t="str">
        <f>IFERROR(INDEX(Settings!$J$8:$L$11,MATCH($E749,Settings!$J$8:$J$11,1),3),"")</f>
        <v/>
      </c>
      <c r="G749" s="224"/>
      <c r="H749" s="224"/>
      <c r="I749" s="224"/>
      <c r="J749" s="289"/>
    </row>
    <row r="750" spans="2:10" hidden="1" outlineLevel="1" x14ac:dyDescent="0.25">
      <c r="B750" s="286"/>
      <c r="C750" s="314"/>
      <c r="D750" s="255" t="str">
        <f>IFERROR(IF(IF(LEN($C750)=0," ",INDEX(Settings!$F$7:$F$106,MATCH($C750,Settings!$E$7:$E$106,0),1))=0,"",IF(LEN($C750)=0,"",INDEX(Settings!$F$7:$F$106,MATCH($C750,Settings!$E$7:$E$106,0),1))),"")</f>
        <v/>
      </c>
      <c r="E750" s="287"/>
      <c r="F750" s="288" t="str">
        <f>IFERROR(INDEX(Settings!$J$8:$L$11,MATCH($E750,Settings!$J$8:$J$11,1),3),"")</f>
        <v/>
      </c>
      <c r="G750" s="224"/>
      <c r="H750" s="224"/>
      <c r="I750" s="224"/>
      <c r="J750" s="289"/>
    </row>
    <row r="751" spans="2:10" hidden="1" outlineLevel="1" x14ac:dyDescent="0.25">
      <c r="B751" s="286"/>
      <c r="C751" s="314"/>
      <c r="D751" s="255" t="str">
        <f>IFERROR(IF(IF(LEN($C751)=0," ",INDEX(Settings!$F$7:$F$106,MATCH($C751,Settings!$E$7:$E$106,0),1))=0,"",IF(LEN($C751)=0,"",INDEX(Settings!$F$7:$F$106,MATCH($C751,Settings!$E$7:$E$106,0),1))),"")</f>
        <v/>
      </c>
      <c r="E751" s="287"/>
      <c r="F751" s="288" t="str">
        <f>IFERROR(INDEX(Settings!$J$8:$L$11,MATCH($E751,Settings!$J$8:$J$11,1),3),"")</f>
        <v/>
      </c>
      <c r="G751" s="224"/>
      <c r="H751" s="224"/>
      <c r="I751" s="224"/>
      <c r="J751" s="289"/>
    </row>
    <row r="752" spans="2:10" hidden="1" outlineLevel="1" x14ac:dyDescent="0.25">
      <c r="B752" s="286"/>
      <c r="C752" s="314"/>
      <c r="D752" s="255" t="str">
        <f>IFERROR(IF(IF(LEN($C752)=0," ",INDEX(Settings!$F$7:$F$106,MATCH($C752,Settings!$E$7:$E$106,0),1))=0,"",IF(LEN($C752)=0,"",INDEX(Settings!$F$7:$F$106,MATCH($C752,Settings!$E$7:$E$106,0),1))),"")</f>
        <v/>
      </c>
      <c r="E752" s="287"/>
      <c r="F752" s="288" t="str">
        <f>IFERROR(INDEX(Settings!$J$8:$L$11,MATCH($E752,Settings!$J$8:$J$11,1),3),"")</f>
        <v/>
      </c>
      <c r="G752" s="224"/>
      <c r="H752" s="224"/>
      <c r="I752" s="224"/>
      <c r="J752" s="289"/>
    </row>
    <row r="753" spans="2:10" hidden="1" outlineLevel="1" x14ac:dyDescent="0.25">
      <c r="B753" s="286"/>
      <c r="C753" s="314"/>
      <c r="D753" s="255" t="str">
        <f>IFERROR(IF(IF(LEN($C753)=0," ",INDEX(Settings!$F$7:$F$106,MATCH($C753,Settings!$E$7:$E$106,0),1))=0,"",IF(LEN($C753)=0,"",INDEX(Settings!$F$7:$F$106,MATCH($C753,Settings!$E$7:$E$106,0),1))),"")</f>
        <v/>
      </c>
      <c r="E753" s="287"/>
      <c r="F753" s="288" t="str">
        <f>IFERROR(INDEX(Settings!$J$8:$L$11,MATCH($E753,Settings!$J$8:$J$11,1),3),"")</f>
        <v/>
      </c>
      <c r="G753" s="224"/>
      <c r="H753" s="224"/>
      <c r="I753" s="224"/>
      <c r="J753" s="289"/>
    </row>
    <row r="754" spans="2:10" hidden="1" outlineLevel="1" x14ac:dyDescent="0.25">
      <c r="B754" s="286"/>
      <c r="C754" s="314"/>
      <c r="D754" s="255" t="str">
        <f>IFERROR(IF(IF(LEN($C754)=0," ",INDEX(Settings!$F$7:$F$106,MATCH($C754,Settings!$E$7:$E$106,0),1))=0,"",IF(LEN($C754)=0,"",INDEX(Settings!$F$7:$F$106,MATCH($C754,Settings!$E$7:$E$106,0),1))),"")</f>
        <v/>
      </c>
      <c r="E754" s="287"/>
      <c r="F754" s="288" t="str">
        <f>IFERROR(INDEX(Settings!$J$8:$L$11,MATCH($E754,Settings!$J$8:$J$11,1),3),"")</f>
        <v/>
      </c>
      <c r="G754" s="224"/>
      <c r="H754" s="224"/>
      <c r="I754" s="224"/>
      <c r="J754" s="289"/>
    </row>
    <row r="755" spans="2:10" hidden="1" outlineLevel="1" x14ac:dyDescent="0.25">
      <c r="B755" s="286"/>
      <c r="C755" s="314"/>
      <c r="D755" s="255" t="str">
        <f>IFERROR(IF(IF(LEN($C755)=0," ",INDEX(Settings!$F$7:$F$106,MATCH($C755,Settings!$E$7:$E$106,0),1))=0,"",IF(LEN($C755)=0,"",INDEX(Settings!$F$7:$F$106,MATCH($C755,Settings!$E$7:$E$106,0),1))),"")</f>
        <v/>
      </c>
      <c r="E755" s="287"/>
      <c r="F755" s="288" t="str">
        <f>IFERROR(INDEX(Settings!$J$8:$L$11,MATCH($E755,Settings!$J$8:$J$11,1),3),"")</f>
        <v/>
      </c>
      <c r="G755" s="224"/>
      <c r="H755" s="224"/>
      <c r="I755" s="224"/>
      <c r="J755" s="289"/>
    </row>
    <row r="756" spans="2:10" hidden="1" outlineLevel="1" x14ac:dyDescent="0.25">
      <c r="B756" s="286"/>
      <c r="C756" s="314"/>
      <c r="D756" s="255" t="str">
        <f>IFERROR(IF(IF(LEN($C756)=0," ",INDEX(Settings!$F$7:$F$106,MATCH($C756,Settings!$E$7:$E$106,0),1))=0,"",IF(LEN($C756)=0,"",INDEX(Settings!$F$7:$F$106,MATCH($C756,Settings!$E$7:$E$106,0),1))),"")</f>
        <v/>
      </c>
      <c r="E756" s="287"/>
      <c r="F756" s="288" t="str">
        <f>IFERROR(INDEX(Settings!$J$8:$L$11,MATCH($E756,Settings!$J$8:$J$11,1),3),"")</f>
        <v/>
      </c>
      <c r="G756" s="224"/>
      <c r="H756" s="224"/>
      <c r="I756" s="224"/>
      <c r="J756" s="289"/>
    </row>
    <row r="757" spans="2:10" hidden="1" outlineLevel="1" x14ac:dyDescent="0.25">
      <c r="B757" s="286"/>
      <c r="C757" s="314"/>
      <c r="D757" s="255" t="str">
        <f>IFERROR(IF(IF(LEN($C757)=0," ",INDEX(Settings!$F$7:$F$106,MATCH($C757,Settings!$E$7:$E$106,0),1))=0,"",IF(LEN($C757)=0,"",INDEX(Settings!$F$7:$F$106,MATCH($C757,Settings!$E$7:$E$106,0),1))),"")</f>
        <v/>
      </c>
      <c r="E757" s="287"/>
      <c r="F757" s="288" t="str">
        <f>IFERROR(INDEX(Settings!$J$8:$L$11,MATCH($E757,Settings!$J$8:$J$11,1),3),"")</f>
        <v/>
      </c>
      <c r="G757" s="224"/>
      <c r="H757" s="224"/>
      <c r="I757" s="224"/>
      <c r="J757" s="289"/>
    </row>
    <row r="758" spans="2:10" hidden="1" outlineLevel="1" x14ac:dyDescent="0.25">
      <c r="B758" s="286"/>
      <c r="C758" s="314"/>
      <c r="D758" s="255" t="str">
        <f>IFERROR(IF(IF(LEN($C758)=0," ",INDEX(Settings!$F$7:$F$106,MATCH($C758,Settings!$E$7:$E$106,0),1))=0,"",IF(LEN($C758)=0,"",INDEX(Settings!$F$7:$F$106,MATCH($C758,Settings!$E$7:$E$106,0),1))),"")</f>
        <v/>
      </c>
      <c r="E758" s="287"/>
      <c r="F758" s="288" t="str">
        <f>IFERROR(INDEX(Settings!$J$8:$L$11,MATCH($E758,Settings!$J$8:$J$11,1),3),"")</f>
        <v/>
      </c>
      <c r="G758" s="224"/>
      <c r="H758" s="224"/>
      <c r="I758" s="224"/>
      <c r="J758" s="289"/>
    </row>
    <row r="759" spans="2:10" hidden="1" outlineLevel="1" x14ac:dyDescent="0.25">
      <c r="B759" s="286"/>
      <c r="C759" s="314"/>
      <c r="D759" s="255" t="str">
        <f>IFERROR(IF(IF(LEN($C759)=0," ",INDEX(Settings!$F$7:$F$106,MATCH($C759,Settings!$E$7:$E$106,0),1))=0,"",IF(LEN($C759)=0,"",INDEX(Settings!$F$7:$F$106,MATCH($C759,Settings!$E$7:$E$106,0),1))),"")</f>
        <v/>
      </c>
      <c r="E759" s="287"/>
      <c r="F759" s="288" t="str">
        <f>IFERROR(INDEX(Settings!$J$8:$L$11,MATCH($E759,Settings!$J$8:$J$11,1),3),"")</f>
        <v/>
      </c>
      <c r="G759" s="224"/>
      <c r="H759" s="224"/>
      <c r="I759" s="224"/>
      <c r="J759" s="289"/>
    </row>
    <row r="760" spans="2:10" hidden="1" outlineLevel="1" x14ac:dyDescent="0.25">
      <c r="B760" s="286"/>
      <c r="C760" s="314"/>
      <c r="D760" s="255" t="str">
        <f>IFERROR(IF(IF(LEN($C760)=0," ",INDEX(Settings!$F$7:$F$106,MATCH($C760,Settings!$E$7:$E$106,0),1))=0,"",IF(LEN($C760)=0,"",INDEX(Settings!$F$7:$F$106,MATCH($C760,Settings!$E$7:$E$106,0),1))),"")</f>
        <v/>
      </c>
      <c r="E760" s="287"/>
      <c r="F760" s="288" t="str">
        <f>IFERROR(INDEX(Settings!$J$8:$L$11,MATCH($E760,Settings!$J$8:$J$11,1),3),"")</f>
        <v/>
      </c>
      <c r="G760" s="224"/>
      <c r="H760" s="224"/>
      <c r="I760" s="224"/>
      <c r="J760" s="289"/>
    </row>
    <row r="761" spans="2:10" hidden="1" outlineLevel="1" x14ac:dyDescent="0.25">
      <c r="B761" s="286"/>
      <c r="C761" s="314"/>
      <c r="D761" s="255" t="str">
        <f>IFERROR(IF(IF(LEN($C761)=0," ",INDEX(Settings!$F$7:$F$106,MATCH($C761,Settings!$E$7:$E$106,0),1))=0,"",IF(LEN($C761)=0,"",INDEX(Settings!$F$7:$F$106,MATCH($C761,Settings!$E$7:$E$106,0),1))),"")</f>
        <v/>
      </c>
      <c r="E761" s="287"/>
      <c r="F761" s="288" t="str">
        <f>IFERROR(INDEX(Settings!$J$8:$L$11,MATCH($E761,Settings!$J$8:$J$11,1),3),"")</f>
        <v/>
      </c>
      <c r="G761" s="224"/>
      <c r="H761" s="224"/>
      <c r="I761" s="224"/>
      <c r="J761" s="289"/>
    </row>
    <row r="762" spans="2:10" hidden="1" outlineLevel="1" x14ac:dyDescent="0.25">
      <c r="B762" s="286"/>
      <c r="C762" s="314"/>
      <c r="D762" s="255" t="str">
        <f>IFERROR(IF(IF(LEN($C762)=0," ",INDEX(Settings!$F$7:$F$106,MATCH($C762,Settings!$E$7:$E$106,0),1))=0,"",IF(LEN($C762)=0,"",INDEX(Settings!$F$7:$F$106,MATCH($C762,Settings!$E$7:$E$106,0),1))),"")</f>
        <v/>
      </c>
      <c r="E762" s="287"/>
      <c r="F762" s="288" t="str">
        <f>IFERROR(INDEX(Settings!$J$8:$L$11,MATCH($E762,Settings!$J$8:$J$11,1),3),"")</f>
        <v/>
      </c>
      <c r="G762" s="224"/>
      <c r="H762" s="224"/>
      <c r="I762" s="224"/>
      <c r="J762" s="289"/>
    </row>
    <row r="763" spans="2:10" hidden="1" outlineLevel="1" x14ac:dyDescent="0.25">
      <c r="B763" s="286"/>
      <c r="C763" s="314"/>
      <c r="D763" s="255" t="str">
        <f>IFERROR(IF(IF(LEN($C763)=0," ",INDEX(Settings!$F$7:$F$106,MATCH($C763,Settings!$E$7:$E$106,0),1))=0,"",IF(LEN($C763)=0,"",INDEX(Settings!$F$7:$F$106,MATCH($C763,Settings!$E$7:$E$106,0),1))),"")</f>
        <v/>
      </c>
      <c r="E763" s="287"/>
      <c r="F763" s="288" t="str">
        <f>IFERROR(INDEX(Settings!$J$8:$L$11,MATCH($E763,Settings!$J$8:$J$11,1),3),"")</f>
        <v/>
      </c>
      <c r="G763" s="224"/>
      <c r="H763" s="224"/>
      <c r="I763" s="224"/>
      <c r="J763" s="289"/>
    </row>
    <row r="764" spans="2:10" hidden="1" outlineLevel="1" x14ac:dyDescent="0.25">
      <c r="B764" s="286"/>
      <c r="C764" s="314"/>
      <c r="D764" s="255" t="str">
        <f>IFERROR(IF(IF(LEN($C764)=0," ",INDEX(Settings!$F$7:$F$106,MATCH($C764,Settings!$E$7:$E$106,0),1))=0,"",IF(LEN($C764)=0,"",INDEX(Settings!$F$7:$F$106,MATCH($C764,Settings!$E$7:$E$106,0),1))),"")</f>
        <v/>
      </c>
      <c r="E764" s="287"/>
      <c r="F764" s="288" t="str">
        <f>IFERROR(INDEX(Settings!$J$8:$L$11,MATCH($E764,Settings!$J$8:$J$11,1),3),"")</f>
        <v/>
      </c>
      <c r="G764" s="224"/>
      <c r="H764" s="224"/>
      <c r="I764" s="224"/>
      <c r="J764" s="289"/>
    </row>
    <row r="765" spans="2:10" hidden="1" outlineLevel="1" x14ac:dyDescent="0.25">
      <c r="B765" s="286"/>
      <c r="C765" s="314"/>
      <c r="D765" s="255" t="str">
        <f>IFERROR(IF(IF(LEN($C765)=0," ",INDEX(Settings!$F$7:$F$106,MATCH($C765,Settings!$E$7:$E$106,0),1))=0,"",IF(LEN($C765)=0,"",INDEX(Settings!$F$7:$F$106,MATCH($C765,Settings!$E$7:$E$106,0),1))),"")</f>
        <v/>
      </c>
      <c r="E765" s="287"/>
      <c r="F765" s="288" t="str">
        <f>IFERROR(INDEX(Settings!$J$8:$L$11,MATCH($E765,Settings!$J$8:$J$11,1),3),"")</f>
        <v/>
      </c>
      <c r="G765" s="224"/>
      <c r="H765" s="224"/>
      <c r="I765" s="224"/>
      <c r="J765" s="289"/>
    </row>
    <row r="766" spans="2:10" hidden="1" outlineLevel="1" x14ac:dyDescent="0.25">
      <c r="B766" s="286"/>
      <c r="C766" s="314"/>
      <c r="D766" s="255" t="str">
        <f>IFERROR(IF(IF(LEN($C766)=0," ",INDEX(Settings!$F$7:$F$106,MATCH($C766,Settings!$E$7:$E$106,0),1))=0,"",IF(LEN($C766)=0,"",INDEX(Settings!$F$7:$F$106,MATCH($C766,Settings!$E$7:$E$106,0),1))),"")</f>
        <v/>
      </c>
      <c r="E766" s="287"/>
      <c r="F766" s="288" t="str">
        <f>IFERROR(INDEX(Settings!$J$8:$L$11,MATCH($E766,Settings!$J$8:$J$11,1),3),"")</f>
        <v/>
      </c>
      <c r="G766" s="224"/>
      <c r="H766" s="224"/>
      <c r="I766" s="224"/>
      <c r="J766" s="289"/>
    </row>
    <row r="767" spans="2:10" hidden="1" outlineLevel="1" x14ac:dyDescent="0.25">
      <c r="B767" s="286"/>
      <c r="C767" s="314"/>
      <c r="D767" s="255" t="str">
        <f>IFERROR(IF(IF(LEN($C767)=0," ",INDEX(Settings!$F$7:$F$106,MATCH($C767,Settings!$E$7:$E$106,0),1))=0,"",IF(LEN($C767)=0,"",INDEX(Settings!$F$7:$F$106,MATCH($C767,Settings!$E$7:$E$106,0),1))),"")</f>
        <v/>
      </c>
      <c r="E767" s="287"/>
      <c r="F767" s="288" t="str">
        <f>IFERROR(INDEX(Settings!$J$8:$L$11,MATCH($E767,Settings!$J$8:$J$11,1),3),"")</f>
        <v/>
      </c>
      <c r="G767" s="224"/>
      <c r="H767" s="224"/>
      <c r="I767" s="224"/>
      <c r="J767" s="289"/>
    </row>
    <row r="768" spans="2:10" hidden="1" outlineLevel="1" x14ac:dyDescent="0.25">
      <c r="B768" s="286"/>
      <c r="C768" s="314"/>
      <c r="D768" s="255" t="str">
        <f>IFERROR(IF(IF(LEN($C768)=0," ",INDEX(Settings!$F$7:$F$106,MATCH($C768,Settings!$E$7:$E$106,0),1))=0,"",IF(LEN($C768)=0,"",INDEX(Settings!$F$7:$F$106,MATCH($C768,Settings!$E$7:$E$106,0),1))),"")</f>
        <v/>
      </c>
      <c r="E768" s="287"/>
      <c r="F768" s="288" t="str">
        <f>IFERROR(INDEX(Settings!$J$8:$L$11,MATCH($E768,Settings!$J$8:$J$11,1),3),"")</f>
        <v/>
      </c>
      <c r="G768" s="224"/>
      <c r="H768" s="224"/>
      <c r="I768" s="224"/>
      <c r="J768" s="289"/>
    </row>
    <row r="769" spans="2:10" hidden="1" outlineLevel="1" x14ac:dyDescent="0.25">
      <c r="B769" s="286"/>
      <c r="C769" s="314"/>
      <c r="D769" s="255" t="str">
        <f>IFERROR(IF(IF(LEN($C769)=0," ",INDEX(Settings!$F$7:$F$106,MATCH($C769,Settings!$E$7:$E$106,0),1))=0,"",IF(LEN($C769)=0,"",INDEX(Settings!$F$7:$F$106,MATCH($C769,Settings!$E$7:$E$106,0),1))),"")</f>
        <v/>
      </c>
      <c r="E769" s="287"/>
      <c r="F769" s="288" t="str">
        <f>IFERROR(INDEX(Settings!$J$8:$L$11,MATCH($E769,Settings!$J$8:$J$11,1),3),"")</f>
        <v/>
      </c>
      <c r="G769" s="224"/>
      <c r="H769" s="224"/>
      <c r="I769" s="224"/>
      <c r="J769" s="289"/>
    </row>
    <row r="770" spans="2:10" hidden="1" outlineLevel="1" x14ac:dyDescent="0.25">
      <c r="B770" s="286"/>
      <c r="C770" s="314"/>
      <c r="D770" s="255" t="str">
        <f>IFERROR(IF(IF(LEN($C770)=0," ",INDEX(Settings!$F$7:$F$106,MATCH($C770,Settings!$E$7:$E$106,0),1))=0,"",IF(LEN($C770)=0,"",INDEX(Settings!$F$7:$F$106,MATCH($C770,Settings!$E$7:$E$106,0),1))),"")</f>
        <v/>
      </c>
      <c r="E770" s="287"/>
      <c r="F770" s="288" t="str">
        <f>IFERROR(INDEX(Settings!$J$8:$L$11,MATCH($E770,Settings!$J$8:$J$11,1),3),"")</f>
        <v/>
      </c>
      <c r="G770" s="224"/>
      <c r="H770" s="224"/>
      <c r="I770" s="224"/>
      <c r="J770" s="289"/>
    </row>
    <row r="771" spans="2:10" hidden="1" outlineLevel="1" x14ac:dyDescent="0.25">
      <c r="B771" s="286"/>
      <c r="C771" s="314"/>
      <c r="D771" s="255" t="str">
        <f>IFERROR(IF(IF(LEN($C771)=0," ",INDEX(Settings!$F$7:$F$106,MATCH($C771,Settings!$E$7:$E$106,0),1))=0,"",IF(LEN($C771)=0,"",INDEX(Settings!$F$7:$F$106,MATCH($C771,Settings!$E$7:$E$106,0),1))),"")</f>
        <v/>
      </c>
      <c r="E771" s="287"/>
      <c r="F771" s="288" t="str">
        <f>IFERROR(INDEX(Settings!$J$8:$L$11,MATCH($E771,Settings!$J$8:$J$11,1),3),"")</f>
        <v/>
      </c>
      <c r="G771" s="224"/>
      <c r="H771" s="224"/>
      <c r="I771" s="224"/>
      <c r="J771" s="289"/>
    </row>
    <row r="772" spans="2:10" hidden="1" outlineLevel="1" x14ac:dyDescent="0.25">
      <c r="B772" s="286"/>
      <c r="C772" s="314"/>
      <c r="D772" s="255" t="str">
        <f>IFERROR(IF(IF(LEN($C772)=0," ",INDEX(Settings!$F$7:$F$106,MATCH($C772,Settings!$E$7:$E$106,0),1))=0,"",IF(LEN($C772)=0,"",INDEX(Settings!$F$7:$F$106,MATCH($C772,Settings!$E$7:$E$106,0),1))),"")</f>
        <v/>
      </c>
      <c r="E772" s="287"/>
      <c r="F772" s="288" t="str">
        <f>IFERROR(INDEX(Settings!$J$8:$L$11,MATCH($E772,Settings!$J$8:$J$11,1),3),"")</f>
        <v/>
      </c>
      <c r="G772" s="224"/>
      <c r="H772" s="224"/>
      <c r="I772" s="224"/>
      <c r="J772" s="289"/>
    </row>
    <row r="773" spans="2:10" hidden="1" outlineLevel="1" x14ac:dyDescent="0.25">
      <c r="B773" s="286"/>
      <c r="C773" s="314"/>
      <c r="D773" s="255" t="str">
        <f>IFERROR(IF(IF(LEN($C773)=0," ",INDEX(Settings!$F$7:$F$106,MATCH($C773,Settings!$E$7:$E$106,0),1))=0,"",IF(LEN($C773)=0,"",INDEX(Settings!$F$7:$F$106,MATCH($C773,Settings!$E$7:$E$106,0),1))),"")</f>
        <v/>
      </c>
      <c r="E773" s="287"/>
      <c r="F773" s="288" t="str">
        <f>IFERROR(INDEX(Settings!$J$8:$L$11,MATCH($E773,Settings!$J$8:$J$11,1),3),"")</f>
        <v/>
      </c>
      <c r="G773" s="224"/>
      <c r="H773" s="224"/>
      <c r="I773" s="224"/>
      <c r="J773" s="289"/>
    </row>
    <row r="774" spans="2:10" hidden="1" outlineLevel="1" x14ac:dyDescent="0.25">
      <c r="B774" s="286"/>
      <c r="C774" s="314"/>
      <c r="D774" s="255" t="str">
        <f>IFERROR(IF(IF(LEN($C774)=0," ",INDEX(Settings!$F$7:$F$106,MATCH($C774,Settings!$E$7:$E$106,0),1))=0,"",IF(LEN($C774)=0,"",INDEX(Settings!$F$7:$F$106,MATCH($C774,Settings!$E$7:$E$106,0),1))),"")</f>
        <v/>
      </c>
      <c r="E774" s="287"/>
      <c r="F774" s="288" t="str">
        <f>IFERROR(INDEX(Settings!$J$8:$L$11,MATCH($E774,Settings!$J$8:$J$11,1),3),"")</f>
        <v/>
      </c>
      <c r="G774" s="224"/>
      <c r="H774" s="224"/>
      <c r="I774" s="224"/>
      <c r="J774" s="289"/>
    </row>
    <row r="775" spans="2:10" hidden="1" outlineLevel="1" x14ac:dyDescent="0.25">
      <c r="B775" s="286"/>
      <c r="C775" s="314"/>
      <c r="D775" s="255" t="str">
        <f>IFERROR(IF(IF(LEN($C775)=0," ",INDEX(Settings!$F$7:$F$106,MATCH($C775,Settings!$E$7:$E$106,0),1))=0,"",IF(LEN($C775)=0,"",INDEX(Settings!$F$7:$F$106,MATCH($C775,Settings!$E$7:$E$106,0),1))),"")</f>
        <v/>
      </c>
      <c r="E775" s="287"/>
      <c r="F775" s="288" t="str">
        <f>IFERROR(INDEX(Settings!$J$8:$L$11,MATCH($E775,Settings!$J$8:$J$11,1),3),"")</f>
        <v/>
      </c>
      <c r="G775" s="224"/>
      <c r="H775" s="224"/>
      <c r="I775" s="224"/>
      <c r="J775" s="289"/>
    </row>
    <row r="776" spans="2:10" hidden="1" outlineLevel="1" x14ac:dyDescent="0.25">
      <c r="B776" s="286"/>
      <c r="C776" s="314"/>
      <c r="D776" s="255" t="str">
        <f>IFERROR(IF(IF(LEN($C776)=0," ",INDEX(Settings!$F$7:$F$106,MATCH($C776,Settings!$E$7:$E$106,0),1))=0,"",IF(LEN($C776)=0,"",INDEX(Settings!$F$7:$F$106,MATCH($C776,Settings!$E$7:$E$106,0),1))),"")</f>
        <v/>
      </c>
      <c r="E776" s="287"/>
      <c r="F776" s="288" t="str">
        <f>IFERROR(INDEX(Settings!$J$8:$L$11,MATCH($E776,Settings!$J$8:$J$11,1),3),"")</f>
        <v/>
      </c>
      <c r="G776" s="224"/>
      <c r="H776" s="224"/>
      <c r="I776" s="224"/>
      <c r="J776" s="289"/>
    </row>
    <row r="777" spans="2:10" hidden="1" outlineLevel="1" x14ac:dyDescent="0.25">
      <c r="B777" s="286"/>
      <c r="C777" s="314"/>
      <c r="D777" s="255" t="str">
        <f>IFERROR(IF(IF(LEN($C777)=0," ",INDEX(Settings!$F$7:$F$106,MATCH($C777,Settings!$E$7:$E$106,0),1))=0,"",IF(LEN($C777)=0,"",INDEX(Settings!$F$7:$F$106,MATCH($C777,Settings!$E$7:$E$106,0),1))),"")</f>
        <v/>
      </c>
      <c r="E777" s="287"/>
      <c r="F777" s="288" t="str">
        <f>IFERROR(INDEX(Settings!$J$8:$L$11,MATCH($E777,Settings!$J$8:$J$11,1),3),"")</f>
        <v/>
      </c>
      <c r="G777" s="224"/>
      <c r="H777" s="224"/>
      <c r="I777" s="224"/>
      <c r="J777" s="289"/>
    </row>
    <row r="778" spans="2:10" hidden="1" outlineLevel="1" x14ac:dyDescent="0.25">
      <c r="B778" s="286"/>
      <c r="C778" s="314"/>
      <c r="D778" s="255" t="str">
        <f>IFERROR(IF(IF(LEN($C778)=0," ",INDEX(Settings!$F$7:$F$106,MATCH($C778,Settings!$E$7:$E$106,0),1))=0,"",IF(LEN($C778)=0,"",INDEX(Settings!$F$7:$F$106,MATCH($C778,Settings!$E$7:$E$106,0),1))),"")</f>
        <v/>
      </c>
      <c r="E778" s="287"/>
      <c r="F778" s="288" t="str">
        <f>IFERROR(INDEX(Settings!$J$8:$L$11,MATCH($E778,Settings!$J$8:$J$11,1),3),"")</f>
        <v/>
      </c>
      <c r="G778" s="224"/>
      <c r="H778" s="224"/>
      <c r="I778" s="224"/>
      <c r="J778" s="289"/>
    </row>
    <row r="779" spans="2:10" hidden="1" outlineLevel="1" x14ac:dyDescent="0.25">
      <c r="B779" s="286"/>
      <c r="C779" s="314"/>
      <c r="D779" s="255" t="str">
        <f>IFERROR(IF(IF(LEN($C779)=0," ",INDEX(Settings!$F$7:$F$106,MATCH($C779,Settings!$E$7:$E$106,0),1))=0,"",IF(LEN($C779)=0,"",INDEX(Settings!$F$7:$F$106,MATCH($C779,Settings!$E$7:$E$106,0),1))),"")</f>
        <v/>
      </c>
      <c r="E779" s="287"/>
      <c r="F779" s="288" t="str">
        <f>IFERROR(INDEX(Settings!$J$8:$L$11,MATCH($E779,Settings!$J$8:$J$11,1),3),"")</f>
        <v/>
      </c>
      <c r="G779" s="224"/>
      <c r="H779" s="224"/>
      <c r="I779" s="224"/>
      <c r="J779" s="289"/>
    </row>
    <row r="780" spans="2:10" hidden="1" outlineLevel="1" x14ac:dyDescent="0.25">
      <c r="B780" s="286"/>
      <c r="C780" s="314"/>
      <c r="D780" s="255" t="str">
        <f>IFERROR(IF(IF(LEN($C780)=0," ",INDEX(Settings!$F$7:$F$106,MATCH($C780,Settings!$E$7:$E$106,0),1))=0,"",IF(LEN($C780)=0,"",INDEX(Settings!$F$7:$F$106,MATCH($C780,Settings!$E$7:$E$106,0),1))),"")</f>
        <v/>
      </c>
      <c r="E780" s="287"/>
      <c r="F780" s="288" t="str">
        <f>IFERROR(INDEX(Settings!$J$8:$L$11,MATCH($E780,Settings!$J$8:$J$11,1),3),"")</f>
        <v/>
      </c>
      <c r="G780" s="224"/>
      <c r="H780" s="224"/>
      <c r="I780" s="224"/>
      <c r="J780" s="289"/>
    </row>
    <row r="781" spans="2:10" hidden="1" outlineLevel="1" x14ac:dyDescent="0.25">
      <c r="B781" s="286"/>
      <c r="C781" s="314"/>
      <c r="D781" s="255" t="str">
        <f>IFERROR(IF(IF(LEN($C781)=0," ",INDEX(Settings!$F$7:$F$106,MATCH($C781,Settings!$E$7:$E$106,0),1))=0,"",IF(LEN($C781)=0,"",INDEX(Settings!$F$7:$F$106,MATCH($C781,Settings!$E$7:$E$106,0),1))),"")</f>
        <v/>
      </c>
      <c r="E781" s="287"/>
      <c r="F781" s="288" t="str">
        <f>IFERROR(INDEX(Settings!$J$8:$L$11,MATCH($E781,Settings!$J$8:$J$11,1),3),"")</f>
        <v/>
      </c>
      <c r="G781" s="224"/>
      <c r="H781" s="224"/>
      <c r="I781" s="224"/>
      <c r="J781" s="289"/>
    </row>
    <row r="782" spans="2:10" hidden="1" outlineLevel="1" x14ac:dyDescent="0.25">
      <c r="B782" s="286"/>
      <c r="C782" s="314"/>
      <c r="D782" s="255" t="str">
        <f>IFERROR(IF(IF(LEN($C782)=0," ",INDEX(Settings!$F$7:$F$106,MATCH($C782,Settings!$E$7:$E$106,0),1))=0,"",IF(LEN($C782)=0,"",INDEX(Settings!$F$7:$F$106,MATCH($C782,Settings!$E$7:$E$106,0),1))),"")</f>
        <v/>
      </c>
      <c r="E782" s="287"/>
      <c r="F782" s="288" t="str">
        <f>IFERROR(INDEX(Settings!$J$8:$L$11,MATCH($E782,Settings!$J$8:$J$11,1),3),"")</f>
        <v/>
      </c>
      <c r="G782" s="224"/>
      <c r="H782" s="224"/>
      <c r="I782" s="224"/>
      <c r="J782" s="289"/>
    </row>
    <row r="783" spans="2:10" hidden="1" outlineLevel="1" x14ac:dyDescent="0.25">
      <c r="B783" s="286"/>
      <c r="C783" s="314"/>
      <c r="D783" s="255" t="str">
        <f>IFERROR(IF(IF(LEN($C783)=0," ",INDEX(Settings!$F$7:$F$106,MATCH($C783,Settings!$E$7:$E$106,0),1))=0,"",IF(LEN($C783)=0,"",INDEX(Settings!$F$7:$F$106,MATCH($C783,Settings!$E$7:$E$106,0),1))),"")</f>
        <v/>
      </c>
      <c r="E783" s="287"/>
      <c r="F783" s="288" t="str">
        <f>IFERROR(INDEX(Settings!$J$8:$L$11,MATCH($E783,Settings!$J$8:$J$11,1),3),"")</f>
        <v/>
      </c>
      <c r="G783" s="224"/>
      <c r="H783" s="224"/>
      <c r="I783" s="224"/>
      <c r="J783" s="289"/>
    </row>
    <row r="784" spans="2:10" hidden="1" outlineLevel="1" x14ac:dyDescent="0.25">
      <c r="B784" s="286"/>
      <c r="C784" s="314"/>
      <c r="D784" s="255" t="str">
        <f>IFERROR(IF(IF(LEN($C784)=0," ",INDEX(Settings!$F$7:$F$106,MATCH($C784,Settings!$E$7:$E$106,0),1))=0,"",IF(LEN($C784)=0,"",INDEX(Settings!$F$7:$F$106,MATCH($C784,Settings!$E$7:$E$106,0),1))),"")</f>
        <v/>
      </c>
      <c r="E784" s="287"/>
      <c r="F784" s="288" t="str">
        <f>IFERROR(INDEX(Settings!$J$8:$L$11,MATCH($E784,Settings!$J$8:$J$11,1),3),"")</f>
        <v/>
      </c>
      <c r="G784" s="224"/>
      <c r="H784" s="224"/>
      <c r="I784" s="224"/>
      <c r="J784" s="289"/>
    </row>
    <row r="785" spans="2:10" hidden="1" outlineLevel="1" x14ac:dyDescent="0.25">
      <c r="B785" s="286"/>
      <c r="C785" s="314"/>
      <c r="D785" s="255" t="str">
        <f>IFERROR(IF(IF(LEN($C785)=0," ",INDEX(Settings!$F$7:$F$106,MATCH($C785,Settings!$E$7:$E$106,0),1))=0,"",IF(LEN($C785)=0,"",INDEX(Settings!$F$7:$F$106,MATCH($C785,Settings!$E$7:$E$106,0),1))),"")</f>
        <v/>
      </c>
      <c r="E785" s="287"/>
      <c r="F785" s="288" t="str">
        <f>IFERROR(INDEX(Settings!$J$8:$L$11,MATCH($E785,Settings!$J$8:$J$11,1),3),"")</f>
        <v/>
      </c>
      <c r="G785" s="224"/>
      <c r="H785" s="224"/>
      <c r="I785" s="224"/>
      <c r="J785" s="289"/>
    </row>
    <row r="786" spans="2:10" hidden="1" outlineLevel="1" x14ac:dyDescent="0.25">
      <c r="B786" s="286"/>
      <c r="C786" s="314"/>
      <c r="D786" s="255" t="str">
        <f>IFERROR(IF(IF(LEN($C786)=0," ",INDEX(Settings!$F$7:$F$106,MATCH($C786,Settings!$E$7:$E$106,0),1))=0,"",IF(LEN($C786)=0,"",INDEX(Settings!$F$7:$F$106,MATCH($C786,Settings!$E$7:$E$106,0),1))),"")</f>
        <v/>
      </c>
      <c r="E786" s="287"/>
      <c r="F786" s="288" t="str">
        <f>IFERROR(INDEX(Settings!$J$8:$L$11,MATCH($E786,Settings!$J$8:$J$11,1),3),"")</f>
        <v/>
      </c>
      <c r="G786" s="224"/>
      <c r="H786" s="224"/>
      <c r="I786" s="224"/>
      <c r="J786" s="289"/>
    </row>
    <row r="787" spans="2:10" hidden="1" outlineLevel="1" x14ac:dyDescent="0.25">
      <c r="B787" s="286"/>
      <c r="C787" s="314"/>
      <c r="D787" s="255" t="str">
        <f>IFERROR(IF(IF(LEN($C787)=0," ",INDEX(Settings!$F$7:$F$106,MATCH($C787,Settings!$E$7:$E$106,0),1))=0,"",IF(LEN($C787)=0,"",INDEX(Settings!$F$7:$F$106,MATCH($C787,Settings!$E$7:$E$106,0),1))),"")</f>
        <v/>
      </c>
      <c r="E787" s="287"/>
      <c r="F787" s="288" t="str">
        <f>IFERROR(INDEX(Settings!$J$8:$L$11,MATCH($E787,Settings!$J$8:$J$11,1),3),"")</f>
        <v/>
      </c>
      <c r="G787" s="224"/>
      <c r="H787" s="224"/>
      <c r="I787" s="224"/>
      <c r="J787" s="289"/>
    </row>
    <row r="788" spans="2:10" hidden="1" outlineLevel="1" x14ac:dyDescent="0.25">
      <c r="B788" s="286"/>
      <c r="C788" s="314"/>
      <c r="D788" s="255" t="str">
        <f>IFERROR(IF(IF(LEN($C788)=0," ",INDEX(Settings!$F$7:$F$106,MATCH($C788,Settings!$E$7:$E$106,0),1))=0,"",IF(LEN($C788)=0,"",INDEX(Settings!$F$7:$F$106,MATCH($C788,Settings!$E$7:$E$106,0),1))),"")</f>
        <v/>
      </c>
      <c r="E788" s="287"/>
      <c r="F788" s="288" t="str">
        <f>IFERROR(INDEX(Settings!$J$8:$L$11,MATCH($E788,Settings!$J$8:$J$11,1),3),"")</f>
        <v/>
      </c>
      <c r="G788" s="224"/>
      <c r="H788" s="224"/>
      <c r="I788" s="224"/>
      <c r="J788" s="289"/>
    </row>
    <row r="789" spans="2:10" hidden="1" outlineLevel="1" x14ac:dyDescent="0.25">
      <c r="B789" s="286"/>
      <c r="C789" s="314"/>
      <c r="D789" s="255" t="str">
        <f>IFERROR(IF(IF(LEN($C789)=0," ",INDEX(Settings!$F$7:$F$106,MATCH($C789,Settings!$E$7:$E$106,0),1))=0,"",IF(LEN($C789)=0,"",INDEX(Settings!$F$7:$F$106,MATCH($C789,Settings!$E$7:$E$106,0),1))),"")</f>
        <v/>
      </c>
      <c r="E789" s="287"/>
      <c r="F789" s="288" t="str">
        <f>IFERROR(INDEX(Settings!$J$8:$L$11,MATCH($E789,Settings!$J$8:$J$11,1),3),"")</f>
        <v/>
      </c>
      <c r="G789" s="224"/>
      <c r="H789" s="224"/>
      <c r="I789" s="224"/>
      <c r="J789" s="289"/>
    </row>
    <row r="790" spans="2:10" hidden="1" outlineLevel="1" x14ac:dyDescent="0.25">
      <c r="B790" s="286"/>
      <c r="C790" s="314"/>
      <c r="D790" s="255" t="str">
        <f>IFERROR(IF(IF(LEN($C790)=0," ",INDEX(Settings!$F$7:$F$106,MATCH($C790,Settings!$E$7:$E$106,0),1))=0,"",IF(LEN($C790)=0,"",INDEX(Settings!$F$7:$F$106,MATCH($C790,Settings!$E$7:$E$106,0),1))),"")</f>
        <v/>
      </c>
      <c r="E790" s="287"/>
      <c r="F790" s="288" t="str">
        <f>IFERROR(INDEX(Settings!$J$8:$L$11,MATCH($E790,Settings!$J$8:$J$11,1),3),"")</f>
        <v/>
      </c>
      <c r="G790" s="224"/>
      <c r="H790" s="224"/>
      <c r="I790" s="224"/>
      <c r="J790" s="289"/>
    </row>
    <row r="791" spans="2:10" hidden="1" outlineLevel="1" x14ac:dyDescent="0.25">
      <c r="B791" s="286"/>
      <c r="C791" s="314"/>
      <c r="D791" s="255" t="str">
        <f>IFERROR(IF(IF(LEN($C791)=0," ",INDEX(Settings!$F$7:$F$106,MATCH($C791,Settings!$E$7:$E$106,0),1))=0,"",IF(LEN($C791)=0,"",INDEX(Settings!$F$7:$F$106,MATCH($C791,Settings!$E$7:$E$106,0),1))),"")</f>
        <v/>
      </c>
      <c r="E791" s="287"/>
      <c r="F791" s="288" t="str">
        <f>IFERROR(INDEX(Settings!$J$8:$L$11,MATCH($E791,Settings!$J$8:$J$11,1),3),"")</f>
        <v/>
      </c>
      <c r="G791" s="224"/>
      <c r="H791" s="224"/>
      <c r="I791" s="224"/>
      <c r="J791" s="289"/>
    </row>
    <row r="792" spans="2:10" hidden="1" outlineLevel="1" x14ac:dyDescent="0.25">
      <c r="B792" s="286"/>
      <c r="C792" s="314"/>
      <c r="D792" s="255" t="str">
        <f>IFERROR(IF(IF(LEN($C792)=0," ",INDEX(Settings!$F$7:$F$106,MATCH($C792,Settings!$E$7:$E$106,0),1))=0,"",IF(LEN($C792)=0,"",INDEX(Settings!$F$7:$F$106,MATCH($C792,Settings!$E$7:$E$106,0),1))),"")</f>
        <v/>
      </c>
      <c r="E792" s="287"/>
      <c r="F792" s="288" t="str">
        <f>IFERROR(INDEX(Settings!$J$8:$L$11,MATCH($E792,Settings!$J$8:$J$11,1),3),"")</f>
        <v/>
      </c>
      <c r="G792" s="224"/>
      <c r="H792" s="224"/>
      <c r="I792" s="224"/>
      <c r="J792" s="289"/>
    </row>
    <row r="793" spans="2:10" hidden="1" outlineLevel="1" x14ac:dyDescent="0.25">
      <c r="B793" s="286"/>
      <c r="C793" s="314"/>
      <c r="D793" s="255" t="str">
        <f>IFERROR(IF(IF(LEN($C793)=0," ",INDEX(Settings!$F$7:$F$106,MATCH($C793,Settings!$E$7:$E$106,0),1))=0,"",IF(LEN($C793)=0,"",INDEX(Settings!$F$7:$F$106,MATCH($C793,Settings!$E$7:$E$106,0),1))),"")</f>
        <v/>
      </c>
      <c r="E793" s="287"/>
      <c r="F793" s="288" t="str">
        <f>IFERROR(INDEX(Settings!$J$8:$L$11,MATCH($E793,Settings!$J$8:$J$11,1),3),"")</f>
        <v/>
      </c>
      <c r="G793" s="224"/>
      <c r="H793" s="224"/>
      <c r="I793" s="224"/>
      <c r="J793" s="289"/>
    </row>
    <row r="794" spans="2:10" hidden="1" outlineLevel="1" x14ac:dyDescent="0.25">
      <c r="B794" s="286"/>
      <c r="C794" s="314"/>
      <c r="D794" s="255" t="str">
        <f>IFERROR(IF(IF(LEN($C794)=0," ",INDEX(Settings!$F$7:$F$106,MATCH($C794,Settings!$E$7:$E$106,0),1))=0,"",IF(LEN($C794)=0,"",INDEX(Settings!$F$7:$F$106,MATCH($C794,Settings!$E$7:$E$106,0),1))),"")</f>
        <v/>
      </c>
      <c r="E794" s="287"/>
      <c r="F794" s="288" t="str">
        <f>IFERROR(INDEX(Settings!$J$8:$L$11,MATCH($E794,Settings!$J$8:$J$11,1),3),"")</f>
        <v/>
      </c>
      <c r="G794" s="224"/>
      <c r="H794" s="224"/>
      <c r="I794" s="224"/>
      <c r="J794" s="289"/>
    </row>
    <row r="795" spans="2:10" hidden="1" outlineLevel="1" x14ac:dyDescent="0.25">
      <c r="B795" s="286"/>
      <c r="C795" s="314"/>
      <c r="D795" s="255" t="str">
        <f>IFERROR(IF(IF(LEN($C795)=0," ",INDEX(Settings!$F$7:$F$106,MATCH($C795,Settings!$E$7:$E$106,0),1))=0,"",IF(LEN($C795)=0,"",INDEX(Settings!$F$7:$F$106,MATCH($C795,Settings!$E$7:$E$106,0),1))),"")</f>
        <v/>
      </c>
      <c r="E795" s="287"/>
      <c r="F795" s="288" t="str">
        <f>IFERROR(INDEX(Settings!$J$8:$L$11,MATCH($E795,Settings!$J$8:$J$11,1),3),"")</f>
        <v/>
      </c>
      <c r="G795" s="224"/>
      <c r="H795" s="224"/>
      <c r="I795" s="224"/>
      <c r="J795" s="289"/>
    </row>
    <row r="796" spans="2:10" hidden="1" outlineLevel="1" x14ac:dyDescent="0.25">
      <c r="B796" s="286"/>
      <c r="C796" s="314"/>
      <c r="D796" s="255" t="str">
        <f>IFERROR(IF(IF(LEN($C796)=0," ",INDEX(Settings!$F$7:$F$106,MATCH($C796,Settings!$E$7:$E$106,0),1))=0,"",IF(LEN($C796)=0,"",INDEX(Settings!$F$7:$F$106,MATCH($C796,Settings!$E$7:$E$106,0),1))),"")</f>
        <v/>
      </c>
      <c r="E796" s="287"/>
      <c r="F796" s="288" t="str">
        <f>IFERROR(INDEX(Settings!$J$8:$L$11,MATCH($E796,Settings!$J$8:$J$11,1),3),"")</f>
        <v/>
      </c>
      <c r="G796" s="224"/>
      <c r="H796" s="224"/>
      <c r="I796" s="224"/>
      <c r="J796" s="289"/>
    </row>
    <row r="797" spans="2:10" hidden="1" outlineLevel="1" x14ac:dyDescent="0.25">
      <c r="B797" s="286"/>
      <c r="C797" s="314"/>
      <c r="D797" s="255" t="str">
        <f>IFERROR(IF(IF(LEN($C797)=0," ",INDEX(Settings!$F$7:$F$106,MATCH($C797,Settings!$E$7:$E$106,0),1))=0,"",IF(LEN($C797)=0,"",INDEX(Settings!$F$7:$F$106,MATCH($C797,Settings!$E$7:$E$106,0),1))),"")</f>
        <v/>
      </c>
      <c r="E797" s="287"/>
      <c r="F797" s="288" t="str">
        <f>IFERROR(INDEX(Settings!$J$8:$L$11,MATCH($E797,Settings!$J$8:$J$11,1),3),"")</f>
        <v/>
      </c>
      <c r="G797" s="224"/>
      <c r="H797" s="224"/>
      <c r="I797" s="224"/>
      <c r="J797" s="289"/>
    </row>
    <row r="798" spans="2:10" hidden="1" outlineLevel="1" x14ac:dyDescent="0.25">
      <c r="B798" s="286"/>
      <c r="C798" s="314"/>
      <c r="D798" s="255" t="str">
        <f>IFERROR(IF(IF(LEN($C798)=0," ",INDEX(Settings!$F$7:$F$106,MATCH($C798,Settings!$E$7:$E$106,0),1))=0,"",IF(LEN($C798)=0,"",INDEX(Settings!$F$7:$F$106,MATCH($C798,Settings!$E$7:$E$106,0),1))),"")</f>
        <v/>
      </c>
      <c r="E798" s="287"/>
      <c r="F798" s="288" t="str">
        <f>IFERROR(INDEX(Settings!$J$8:$L$11,MATCH($E798,Settings!$J$8:$J$11,1),3),"")</f>
        <v/>
      </c>
      <c r="G798" s="224"/>
      <c r="H798" s="224"/>
      <c r="I798" s="224"/>
      <c r="J798" s="289"/>
    </row>
    <row r="799" spans="2:10" hidden="1" outlineLevel="1" x14ac:dyDescent="0.25">
      <c r="B799" s="286"/>
      <c r="C799" s="314"/>
      <c r="D799" s="255" t="str">
        <f>IFERROR(IF(IF(LEN($C799)=0," ",INDEX(Settings!$F$7:$F$106,MATCH($C799,Settings!$E$7:$E$106,0),1))=0,"",IF(LEN($C799)=0,"",INDEX(Settings!$F$7:$F$106,MATCH($C799,Settings!$E$7:$E$106,0),1))),"")</f>
        <v/>
      </c>
      <c r="E799" s="287"/>
      <c r="F799" s="288" t="str">
        <f>IFERROR(INDEX(Settings!$J$8:$L$11,MATCH($E799,Settings!$J$8:$J$11,1),3),"")</f>
        <v/>
      </c>
      <c r="G799" s="224"/>
      <c r="H799" s="224"/>
      <c r="I799" s="224"/>
      <c r="J799" s="289"/>
    </row>
    <row r="800" spans="2:10" hidden="1" outlineLevel="1" x14ac:dyDescent="0.25">
      <c r="B800" s="286"/>
      <c r="C800" s="314"/>
      <c r="D800" s="255" t="str">
        <f>IFERROR(IF(IF(LEN($C800)=0," ",INDEX(Settings!$F$7:$F$106,MATCH($C800,Settings!$E$7:$E$106,0),1))=0,"",IF(LEN($C800)=0,"",INDEX(Settings!$F$7:$F$106,MATCH($C800,Settings!$E$7:$E$106,0),1))),"")</f>
        <v/>
      </c>
      <c r="E800" s="287"/>
      <c r="F800" s="288" t="str">
        <f>IFERROR(INDEX(Settings!$J$8:$L$11,MATCH($E800,Settings!$J$8:$J$11,1),3),"")</f>
        <v/>
      </c>
      <c r="G800" s="224"/>
      <c r="H800" s="224"/>
      <c r="I800" s="224"/>
      <c r="J800" s="289"/>
    </row>
    <row r="801" spans="2:10" hidden="1" outlineLevel="1" x14ac:dyDescent="0.25">
      <c r="B801" s="286"/>
      <c r="C801" s="314"/>
      <c r="D801" s="255" t="str">
        <f>IFERROR(IF(IF(LEN($C801)=0," ",INDEX(Settings!$F$7:$F$106,MATCH($C801,Settings!$E$7:$E$106,0),1))=0,"",IF(LEN($C801)=0,"",INDEX(Settings!$F$7:$F$106,MATCH($C801,Settings!$E$7:$E$106,0),1))),"")</f>
        <v/>
      </c>
      <c r="E801" s="287"/>
      <c r="F801" s="288" t="str">
        <f>IFERROR(INDEX(Settings!$J$8:$L$11,MATCH($E801,Settings!$J$8:$J$11,1),3),"")</f>
        <v/>
      </c>
      <c r="G801" s="224"/>
      <c r="H801" s="224"/>
      <c r="I801" s="224"/>
      <c r="J801" s="289"/>
    </row>
    <row r="802" spans="2:10" hidden="1" outlineLevel="1" x14ac:dyDescent="0.25">
      <c r="B802" s="286"/>
      <c r="C802" s="314"/>
      <c r="D802" s="255" t="str">
        <f>IFERROR(IF(IF(LEN($C802)=0," ",INDEX(Settings!$F$7:$F$106,MATCH($C802,Settings!$E$7:$E$106,0),1))=0,"",IF(LEN($C802)=0,"",INDEX(Settings!$F$7:$F$106,MATCH($C802,Settings!$E$7:$E$106,0),1))),"")</f>
        <v/>
      </c>
      <c r="E802" s="287"/>
      <c r="F802" s="288" t="str">
        <f>IFERROR(INDEX(Settings!$J$8:$L$11,MATCH($E802,Settings!$J$8:$J$11,1),3),"")</f>
        <v/>
      </c>
      <c r="G802" s="224"/>
      <c r="H802" s="224"/>
      <c r="I802" s="224"/>
      <c r="J802" s="289"/>
    </row>
    <row r="803" spans="2:10" hidden="1" outlineLevel="1" x14ac:dyDescent="0.25">
      <c r="B803" s="286"/>
      <c r="C803" s="314"/>
      <c r="D803" s="255" t="str">
        <f>IFERROR(IF(IF(LEN($C803)=0," ",INDEX(Settings!$F$7:$F$106,MATCH($C803,Settings!$E$7:$E$106,0),1))=0,"",IF(LEN($C803)=0,"",INDEX(Settings!$F$7:$F$106,MATCH($C803,Settings!$E$7:$E$106,0),1))),"")</f>
        <v/>
      </c>
      <c r="E803" s="287"/>
      <c r="F803" s="288" t="str">
        <f>IFERROR(INDEX(Settings!$J$8:$L$11,MATCH($E803,Settings!$J$8:$J$11,1),3),"")</f>
        <v/>
      </c>
      <c r="G803" s="224"/>
      <c r="H803" s="224"/>
      <c r="I803" s="224"/>
      <c r="J803" s="289"/>
    </row>
    <row r="804" spans="2:10" hidden="1" outlineLevel="1" x14ac:dyDescent="0.25">
      <c r="B804" s="286"/>
      <c r="C804" s="314"/>
      <c r="D804" s="255" t="str">
        <f>IFERROR(IF(IF(LEN($C804)=0," ",INDEX(Settings!$F$7:$F$106,MATCH($C804,Settings!$E$7:$E$106,0),1))=0,"",IF(LEN($C804)=0,"",INDEX(Settings!$F$7:$F$106,MATCH($C804,Settings!$E$7:$E$106,0),1))),"")</f>
        <v/>
      </c>
      <c r="E804" s="287"/>
      <c r="F804" s="288" t="str">
        <f>IFERROR(INDEX(Settings!$J$8:$L$11,MATCH($E804,Settings!$J$8:$J$11,1),3),"")</f>
        <v/>
      </c>
      <c r="G804" s="224"/>
      <c r="H804" s="224"/>
      <c r="I804" s="224"/>
      <c r="J804" s="289"/>
    </row>
    <row r="805" spans="2:10" hidden="1" outlineLevel="1" x14ac:dyDescent="0.25">
      <c r="B805" s="286"/>
      <c r="C805" s="314"/>
      <c r="D805" s="255" t="str">
        <f>IFERROR(IF(IF(LEN($C805)=0," ",INDEX(Settings!$F$7:$F$106,MATCH($C805,Settings!$E$7:$E$106,0),1))=0,"",IF(LEN($C805)=0,"",INDEX(Settings!$F$7:$F$106,MATCH($C805,Settings!$E$7:$E$106,0),1))),"")</f>
        <v/>
      </c>
      <c r="E805" s="287"/>
      <c r="F805" s="288" t="str">
        <f>IFERROR(INDEX(Settings!$J$8:$L$11,MATCH($E805,Settings!$J$8:$J$11,1),3),"")</f>
        <v/>
      </c>
      <c r="G805" s="224"/>
      <c r="H805" s="224"/>
      <c r="I805" s="224"/>
      <c r="J805" s="289"/>
    </row>
    <row r="806" spans="2:10" hidden="1" outlineLevel="1" x14ac:dyDescent="0.25">
      <c r="B806" s="286"/>
      <c r="C806" s="314"/>
      <c r="D806" s="255" t="str">
        <f>IFERROR(IF(IF(LEN($C806)=0," ",INDEX(Settings!$F$7:$F$106,MATCH($C806,Settings!$E$7:$E$106,0),1))=0,"",IF(LEN($C806)=0,"",INDEX(Settings!$F$7:$F$106,MATCH($C806,Settings!$E$7:$E$106,0),1))),"")</f>
        <v/>
      </c>
      <c r="E806" s="287"/>
      <c r="F806" s="288" t="str">
        <f>IFERROR(INDEX(Settings!$J$8:$L$11,MATCH($E806,Settings!$J$8:$J$11,1),3),"")</f>
        <v/>
      </c>
      <c r="G806" s="224"/>
      <c r="H806" s="224"/>
      <c r="I806" s="224"/>
      <c r="J806" s="289"/>
    </row>
    <row r="807" spans="2:10" hidden="1" outlineLevel="1" x14ac:dyDescent="0.25">
      <c r="B807" s="286"/>
      <c r="C807" s="314"/>
      <c r="D807" s="255" t="str">
        <f>IFERROR(IF(IF(LEN($C807)=0," ",INDEX(Settings!$F$7:$F$106,MATCH($C807,Settings!$E$7:$E$106,0),1))=0,"",IF(LEN($C807)=0,"",INDEX(Settings!$F$7:$F$106,MATCH($C807,Settings!$E$7:$E$106,0),1))),"")</f>
        <v/>
      </c>
      <c r="E807" s="287"/>
      <c r="F807" s="288" t="str">
        <f>IFERROR(INDEX(Settings!$J$8:$L$11,MATCH($E807,Settings!$J$8:$J$11,1),3),"")</f>
        <v/>
      </c>
      <c r="G807" s="224"/>
      <c r="H807" s="224"/>
      <c r="I807" s="224"/>
      <c r="J807" s="289"/>
    </row>
    <row r="808" spans="2:10" hidden="1" outlineLevel="1" x14ac:dyDescent="0.25">
      <c r="B808" s="286"/>
      <c r="C808" s="314"/>
      <c r="D808" s="255" t="str">
        <f>IFERROR(IF(IF(LEN($C808)=0," ",INDEX(Settings!$F$7:$F$106,MATCH($C808,Settings!$E$7:$E$106,0),1))=0,"",IF(LEN($C808)=0,"",INDEX(Settings!$F$7:$F$106,MATCH($C808,Settings!$E$7:$E$106,0),1))),"")</f>
        <v/>
      </c>
      <c r="E808" s="287"/>
      <c r="F808" s="288" t="str">
        <f>IFERROR(INDEX(Settings!$J$8:$L$11,MATCH($E808,Settings!$J$8:$J$11,1),3),"")</f>
        <v/>
      </c>
      <c r="G808" s="224"/>
      <c r="H808" s="224"/>
      <c r="I808" s="224"/>
      <c r="J808" s="289"/>
    </row>
    <row r="809" spans="2:10" hidden="1" outlineLevel="1" x14ac:dyDescent="0.25">
      <c r="B809" s="286"/>
      <c r="C809" s="314"/>
      <c r="D809" s="255" t="str">
        <f>IFERROR(IF(IF(LEN($C809)=0," ",INDEX(Settings!$F$7:$F$106,MATCH($C809,Settings!$E$7:$E$106,0),1))=0,"",IF(LEN($C809)=0,"",INDEX(Settings!$F$7:$F$106,MATCH($C809,Settings!$E$7:$E$106,0),1))),"")</f>
        <v/>
      </c>
      <c r="E809" s="287"/>
      <c r="F809" s="288" t="str">
        <f>IFERROR(INDEX(Settings!$J$8:$L$11,MATCH($E809,Settings!$J$8:$J$11,1),3),"")</f>
        <v/>
      </c>
      <c r="G809" s="224"/>
      <c r="H809" s="224"/>
      <c r="I809" s="224"/>
      <c r="J809" s="289"/>
    </row>
    <row r="810" spans="2:10" hidden="1" outlineLevel="1" x14ac:dyDescent="0.25">
      <c r="B810" s="286"/>
      <c r="C810" s="314"/>
      <c r="D810" s="255" t="str">
        <f>IFERROR(IF(IF(LEN($C810)=0," ",INDEX(Settings!$F$7:$F$106,MATCH($C810,Settings!$E$7:$E$106,0),1))=0,"",IF(LEN($C810)=0,"",INDEX(Settings!$F$7:$F$106,MATCH($C810,Settings!$E$7:$E$106,0),1))),"")</f>
        <v/>
      </c>
      <c r="E810" s="287"/>
      <c r="F810" s="288" t="str">
        <f>IFERROR(INDEX(Settings!$J$8:$L$11,MATCH($E810,Settings!$J$8:$J$11,1),3),"")</f>
        <v/>
      </c>
      <c r="G810" s="224"/>
      <c r="H810" s="224"/>
      <c r="I810" s="224"/>
      <c r="J810" s="289"/>
    </row>
    <row r="811" spans="2:10" hidden="1" outlineLevel="1" x14ac:dyDescent="0.25">
      <c r="B811" s="286"/>
      <c r="C811" s="314"/>
      <c r="D811" s="255" t="str">
        <f>IFERROR(IF(IF(LEN($C811)=0," ",INDEX(Settings!$F$7:$F$106,MATCH($C811,Settings!$E$7:$E$106,0),1))=0,"",IF(LEN($C811)=0,"",INDEX(Settings!$F$7:$F$106,MATCH($C811,Settings!$E$7:$E$106,0),1))),"")</f>
        <v/>
      </c>
      <c r="E811" s="287"/>
      <c r="F811" s="288" t="str">
        <f>IFERROR(INDEX(Settings!$J$8:$L$11,MATCH($E811,Settings!$J$8:$J$11,1),3),"")</f>
        <v/>
      </c>
      <c r="G811" s="224"/>
      <c r="H811" s="224"/>
      <c r="I811" s="224"/>
      <c r="J811" s="289"/>
    </row>
    <row r="812" spans="2:10" hidden="1" outlineLevel="1" x14ac:dyDescent="0.25">
      <c r="B812" s="286"/>
      <c r="C812" s="314"/>
      <c r="D812" s="255" t="str">
        <f>IFERROR(IF(IF(LEN($C812)=0," ",INDEX(Settings!$F$7:$F$106,MATCH($C812,Settings!$E$7:$E$106,0),1))=0,"",IF(LEN($C812)=0,"",INDEX(Settings!$F$7:$F$106,MATCH($C812,Settings!$E$7:$E$106,0),1))),"")</f>
        <v/>
      </c>
      <c r="E812" s="287"/>
      <c r="F812" s="288" t="str">
        <f>IFERROR(INDEX(Settings!$J$8:$L$11,MATCH($E812,Settings!$J$8:$J$11,1),3),"")</f>
        <v/>
      </c>
      <c r="G812" s="224"/>
      <c r="H812" s="224"/>
      <c r="I812" s="224"/>
      <c r="J812" s="289"/>
    </row>
    <row r="813" spans="2:10" hidden="1" outlineLevel="1" x14ac:dyDescent="0.25">
      <c r="B813" s="286"/>
      <c r="C813" s="314"/>
      <c r="D813" s="255" t="str">
        <f>IFERROR(IF(IF(LEN($C813)=0," ",INDEX(Settings!$F$7:$F$106,MATCH($C813,Settings!$E$7:$E$106,0),1))=0,"",IF(LEN($C813)=0,"",INDEX(Settings!$F$7:$F$106,MATCH($C813,Settings!$E$7:$E$106,0),1))),"")</f>
        <v/>
      </c>
      <c r="E813" s="287"/>
      <c r="F813" s="288" t="str">
        <f>IFERROR(INDEX(Settings!$J$8:$L$11,MATCH($E813,Settings!$J$8:$J$11,1),3),"")</f>
        <v/>
      </c>
      <c r="G813" s="224"/>
      <c r="H813" s="224"/>
      <c r="I813" s="224"/>
      <c r="J813" s="289"/>
    </row>
    <row r="814" spans="2:10" hidden="1" outlineLevel="1" x14ac:dyDescent="0.25">
      <c r="B814" s="286"/>
      <c r="C814" s="314"/>
      <c r="D814" s="255" t="str">
        <f>IFERROR(IF(IF(LEN($C814)=0," ",INDEX(Settings!$F$7:$F$106,MATCH($C814,Settings!$E$7:$E$106,0),1))=0,"",IF(LEN($C814)=0,"",INDEX(Settings!$F$7:$F$106,MATCH($C814,Settings!$E$7:$E$106,0),1))),"")</f>
        <v/>
      </c>
      <c r="E814" s="287"/>
      <c r="F814" s="288" t="str">
        <f>IFERROR(INDEX(Settings!$J$8:$L$11,MATCH($E814,Settings!$J$8:$J$11,1),3),"")</f>
        <v/>
      </c>
      <c r="G814" s="224"/>
      <c r="H814" s="224"/>
      <c r="I814" s="224"/>
      <c r="J814" s="289"/>
    </row>
    <row r="815" spans="2:10" hidden="1" outlineLevel="1" x14ac:dyDescent="0.25">
      <c r="B815" s="286"/>
      <c r="C815" s="314"/>
      <c r="D815" s="255" t="str">
        <f>IFERROR(IF(IF(LEN($C815)=0," ",INDEX(Settings!$F$7:$F$106,MATCH($C815,Settings!$E$7:$E$106,0),1))=0,"",IF(LEN($C815)=0,"",INDEX(Settings!$F$7:$F$106,MATCH($C815,Settings!$E$7:$E$106,0),1))),"")</f>
        <v/>
      </c>
      <c r="E815" s="287"/>
      <c r="F815" s="288" t="str">
        <f>IFERROR(INDEX(Settings!$J$8:$L$11,MATCH($E815,Settings!$J$8:$J$11,1),3),"")</f>
        <v/>
      </c>
      <c r="G815" s="224"/>
      <c r="H815" s="224"/>
      <c r="I815" s="224"/>
      <c r="J815" s="289"/>
    </row>
    <row r="816" spans="2:10" hidden="1" outlineLevel="1" x14ac:dyDescent="0.25">
      <c r="B816" s="286"/>
      <c r="C816" s="314"/>
      <c r="D816" s="255" t="str">
        <f>IFERROR(IF(IF(LEN($C816)=0," ",INDEX(Settings!$F$7:$F$106,MATCH($C816,Settings!$E$7:$E$106,0),1))=0,"",IF(LEN($C816)=0,"",INDEX(Settings!$F$7:$F$106,MATCH($C816,Settings!$E$7:$E$106,0),1))),"")</f>
        <v/>
      </c>
      <c r="E816" s="287"/>
      <c r="F816" s="288" t="str">
        <f>IFERROR(INDEX(Settings!$J$8:$L$11,MATCH($E816,Settings!$J$8:$J$11,1),3),"")</f>
        <v/>
      </c>
      <c r="G816" s="224"/>
      <c r="H816" s="224"/>
      <c r="I816" s="224"/>
      <c r="J816" s="289"/>
    </row>
    <row r="817" spans="2:10" hidden="1" outlineLevel="1" x14ac:dyDescent="0.25">
      <c r="B817" s="286"/>
      <c r="C817" s="314"/>
      <c r="D817" s="255" t="str">
        <f>IFERROR(IF(IF(LEN($C817)=0," ",INDEX(Settings!$F$7:$F$106,MATCH($C817,Settings!$E$7:$E$106,0),1))=0,"",IF(LEN($C817)=0,"",INDEX(Settings!$F$7:$F$106,MATCH($C817,Settings!$E$7:$E$106,0),1))),"")</f>
        <v/>
      </c>
      <c r="E817" s="287"/>
      <c r="F817" s="288" t="str">
        <f>IFERROR(INDEX(Settings!$J$8:$L$11,MATCH($E817,Settings!$J$8:$J$11,1),3),"")</f>
        <v/>
      </c>
      <c r="G817" s="224"/>
      <c r="H817" s="224"/>
      <c r="I817" s="224"/>
      <c r="J817" s="289"/>
    </row>
    <row r="818" spans="2:10" hidden="1" outlineLevel="1" x14ac:dyDescent="0.25">
      <c r="B818" s="286"/>
      <c r="C818" s="314"/>
      <c r="D818" s="255" t="str">
        <f>IFERROR(IF(IF(LEN($C818)=0," ",INDEX(Settings!$F$7:$F$106,MATCH($C818,Settings!$E$7:$E$106,0),1))=0,"",IF(LEN($C818)=0,"",INDEX(Settings!$F$7:$F$106,MATCH($C818,Settings!$E$7:$E$106,0),1))),"")</f>
        <v/>
      </c>
      <c r="E818" s="287"/>
      <c r="F818" s="288" t="str">
        <f>IFERROR(INDEX(Settings!$J$8:$L$11,MATCH($E818,Settings!$J$8:$J$11,1),3),"")</f>
        <v/>
      </c>
      <c r="G818" s="224"/>
      <c r="H818" s="224"/>
      <c r="I818" s="224"/>
      <c r="J818" s="289"/>
    </row>
    <row r="819" spans="2:10" hidden="1" outlineLevel="1" x14ac:dyDescent="0.25">
      <c r="B819" s="286"/>
      <c r="C819" s="314"/>
      <c r="D819" s="255" t="str">
        <f>IFERROR(IF(IF(LEN($C819)=0," ",INDEX(Settings!$F$7:$F$106,MATCH($C819,Settings!$E$7:$E$106,0),1))=0,"",IF(LEN($C819)=0,"",INDEX(Settings!$F$7:$F$106,MATCH($C819,Settings!$E$7:$E$106,0),1))),"")</f>
        <v/>
      </c>
      <c r="E819" s="287"/>
      <c r="F819" s="288" t="str">
        <f>IFERROR(INDEX(Settings!$J$8:$L$11,MATCH($E819,Settings!$J$8:$J$11,1),3),"")</f>
        <v/>
      </c>
      <c r="G819" s="224"/>
      <c r="H819" s="224"/>
      <c r="I819" s="224"/>
      <c r="J819" s="289"/>
    </row>
    <row r="820" spans="2:10" hidden="1" outlineLevel="1" x14ac:dyDescent="0.25">
      <c r="B820" s="286"/>
      <c r="C820" s="314"/>
      <c r="D820" s="255" t="str">
        <f>IFERROR(IF(IF(LEN($C820)=0," ",INDEX(Settings!$F$7:$F$106,MATCH($C820,Settings!$E$7:$E$106,0),1))=0,"",IF(LEN($C820)=0,"",INDEX(Settings!$F$7:$F$106,MATCH($C820,Settings!$E$7:$E$106,0),1))),"")</f>
        <v/>
      </c>
      <c r="E820" s="287"/>
      <c r="F820" s="288" t="str">
        <f>IFERROR(INDEX(Settings!$J$8:$L$11,MATCH($E820,Settings!$J$8:$J$11,1),3),"")</f>
        <v/>
      </c>
      <c r="G820" s="224"/>
      <c r="H820" s="224"/>
      <c r="I820" s="224"/>
      <c r="J820" s="289"/>
    </row>
    <row r="821" spans="2:10" hidden="1" outlineLevel="1" x14ac:dyDescent="0.25">
      <c r="B821" s="286"/>
      <c r="C821" s="314"/>
      <c r="D821" s="255" t="str">
        <f>IFERROR(IF(IF(LEN($C821)=0," ",INDEX(Settings!$F$7:$F$106,MATCH($C821,Settings!$E$7:$E$106,0),1))=0,"",IF(LEN($C821)=0,"",INDEX(Settings!$F$7:$F$106,MATCH($C821,Settings!$E$7:$E$106,0),1))),"")</f>
        <v/>
      </c>
      <c r="E821" s="287"/>
      <c r="F821" s="288" t="str">
        <f>IFERROR(INDEX(Settings!$J$8:$L$11,MATCH($E821,Settings!$J$8:$J$11,1),3),"")</f>
        <v/>
      </c>
      <c r="G821" s="224"/>
      <c r="H821" s="224"/>
      <c r="I821" s="224"/>
      <c r="J821" s="289"/>
    </row>
    <row r="822" spans="2:10" hidden="1" outlineLevel="1" x14ac:dyDescent="0.25">
      <c r="B822" s="286"/>
      <c r="C822" s="314"/>
      <c r="D822" s="255" t="str">
        <f>IFERROR(IF(IF(LEN($C822)=0," ",INDEX(Settings!$F$7:$F$106,MATCH($C822,Settings!$E$7:$E$106,0),1))=0,"",IF(LEN($C822)=0,"",INDEX(Settings!$F$7:$F$106,MATCH($C822,Settings!$E$7:$E$106,0),1))),"")</f>
        <v/>
      </c>
      <c r="E822" s="287"/>
      <c r="F822" s="288" t="str">
        <f>IFERROR(INDEX(Settings!$J$8:$L$11,MATCH($E822,Settings!$J$8:$J$11,1),3),"")</f>
        <v/>
      </c>
      <c r="G822" s="224"/>
      <c r="H822" s="224"/>
      <c r="I822" s="224"/>
      <c r="J822" s="289"/>
    </row>
    <row r="823" spans="2:10" hidden="1" outlineLevel="1" x14ac:dyDescent="0.25">
      <c r="B823" s="286"/>
      <c r="C823" s="314"/>
      <c r="D823" s="255" t="str">
        <f>IFERROR(IF(IF(LEN($C823)=0," ",INDEX(Settings!$F$7:$F$106,MATCH($C823,Settings!$E$7:$E$106,0),1))=0,"",IF(LEN($C823)=0,"",INDEX(Settings!$F$7:$F$106,MATCH($C823,Settings!$E$7:$E$106,0),1))),"")</f>
        <v/>
      </c>
      <c r="E823" s="287"/>
      <c r="F823" s="288" t="str">
        <f>IFERROR(INDEX(Settings!$J$8:$L$11,MATCH($E823,Settings!$J$8:$J$11,1),3),"")</f>
        <v/>
      </c>
      <c r="G823" s="224"/>
      <c r="H823" s="224"/>
      <c r="I823" s="224"/>
      <c r="J823" s="289"/>
    </row>
    <row r="824" spans="2:10" hidden="1" outlineLevel="1" x14ac:dyDescent="0.25">
      <c r="B824" s="286"/>
      <c r="C824" s="314"/>
      <c r="D824" s="255" t="str">
        <f>IFERROR(IF(IF(LEN($C824)=0," ",INDEX(Settings!$F$7:$F$106,MATCH($C824,Settings!$E$7:$E$106,0),1))=0,"",IF(LEN($C824)=0,"",INDEX(Settings!$F$7:$F$106,MATCH($C824,Settings!$E$7:$E$106,0),1))),"")</f>
        <v/>
      </c>
      <c r="E824" s="287"/>
      <c r="F824" s="288" t="str">
        <f>IFERROR(INDEX(Settings!$J$8:$L$11,MATCH($E824,Settings!$J$8:$J$11,1),3),"")</f>
        <v/>
      </c>
      <c r="G824" s="224"/>
      <c r="H824" s="224"/>
      <c r="I824" s="224"/>
      <c r="J824" s="289"/>
    </row>
    <row r="825" spans="2:10" hidden="1" outlineLevel="1" x14ac:dyDescent="0.25">
      <c r="B825" s="286"/>
      <c r="C825" s="314"/>
      <c r="D825" s="255" t="str">
        <f>IFERROR(IF(IF(LEN($C825)=0," ",INDEX(Settings!$F$7:$F$106,MATCH($C825,Settings!$E$7:$E$106,0),1))=0,"",IF(LEN($C825)=0,"",INDEX(Settings!$F$7:$F$106,MATCH($C825,Settings!$E$7:$E$106,0),1))),"")</f>
        <v/>
      </c>
      <c r="E825" s="287"/>
      <c r="F825" s="288" t="str">
        <f>IFERROR(INDEX(Settings!$J$8:$L$11,MATCH($E825,Settings!$J$8:$J$11,1),3),"")</f>
        <v/>
      </c>
      <c r="G825" s="224"/>
      <c r="H825" s="224"/>
      <c r="I825" s="224"/>
      <c r="J825" s="289"/>
    </row>
    <row r="826" spans="2:10" hidden="1" outlineLevel="1" x14ac:dyDescent="0.25">
      <c r="B826" s="286"/>
      <c r="C826" s="314"/>
      <c r="D826" s="255" t="str">
        <f>IFERROR(IF(IF(LEN($C826)=0," ",INDEX(Settings!$F$7:$F$106,MATCH($C826,Settings!$E$7:$E$106,0),1))=0,"",IF(LEN($C826)=0,"",INDEX(Settings!$F$7:$F$106,MATCH($C826,Settings!$E$7:$E$106,0),1))),"")</f>
        <v/>
      </c>
      <c r="E826" s="287"/>
      <c r="F826" s="288" t="str">
        <f>IFERROR(INDEX(Settings!$J$8:$L$11,MATCH($E826,Settings!$J$8:$J$11,1),3),"")</f>
        <v/>
      </c>
      <c r="G826" s="224"/>
      <c r="H826" s="224"/>
      <c r="I826" s="224"/>
      <c r="J826" s="289"/>
    </row>
    <row r="827" spans="2:10" hidden="1" outlineLevel="1" x14ac:dyDescent="0.25">
      <c r="B827" s="286"/>
      <c r="C827" s="314"/>
      <c r="D827" s="255" t="str">
        <f>IFERROR(IF(IF(LEN($C827)=0," ",INDEX(Settings!$F$7:$F$106,MATCH($C827,Settings!$E$7:$E$106,0),1))=0,"",IF(LEN($C827)=0,"",INDEX(Settings!$F$7:$F$106,MATCH($C827,Settings!$E$7:$E$106,0),1))),"")</f>
        <v/>
      </c>
      <c r="E827" s="287"/>
      <c r="F827" s="288" t="str">
        <f>IFERROR(INDEX(Settings!$J$8:$L$11,MATCH($E827,Settings!$J$8:$J$11,1),3),"")</f>
        <v/>
      </c>
      <c r="G827" s="224"/>
      <c r="H827" s="224"/>
      <c r="I827" s="224"/>
      <c r="J827" s="289"/>
    </row>
    <row r="828" spans="2:10" hidden="1" outlineLevel="1" x14ac:dyDescent="0.25">
      <c r="B828" s="286"/>
      <c r="C828" s="314"/>
      <c r="D828" s="255" t="str">
        <f>IFERROR(IF(IF(LEN($C828)=0," ",INDEX(Settings!$F$7:$F$106,MATCH($C828,Settings!$E$7:$E$106,0),1))=0,"",IF(LEN($C828)=0,"",INDEX(Settings!$F$7:$F$106,MATCH($C828,Settings!$E$7:$E$106,0),1))),"")</f>
        <v/>
      </c>
      <c r="E828" s="287"/>
      <c r="F828" s="288" t="str">
        <f>IFERROR(INDEX(Settings!$J$8:$L$11,MATCH($E828,Settings!$J$8:$J$11,1),3),"")</f>
        <v/>
      </c>
      <c r="G828" s="224"/>
      <c r="H828" s="224"/>
      <c r="I828" s="224"/>
      <c r="J828" s="289"/>
    </row>
    <row r="829" spans="2:10" hidden="1" outlineLevel="1" x14ac:dyDescent="0.25">
      <c r="B829" s="286"/>
      <c r="C829" s="314"/>
      <c r="D829" s="255" t="str">
        <f>IFERROR(IF(IF(LEN($C829)=0," ",INDEX(Settings!$F$7:$F$106,MATCH($C829,Settings!$E$7:$E$106,0),1))=0,"",IF(LEN($C829)=0,"",INDEX(Settings!$F$7:$F$106,MATCH($C829,Settings!$E$7:$E$106,0),1))),"")</f>
        <v/>
      </c>
      <c r="E829" s="287"/>
      <c r="F829" s="288" t="str">
        <f>IFERROR(INDEX(Settings!$J$8:$L$11,MATCH($E829,Settings!$J$8:$J$11,1),3),"")</f>
        <v/>
      </c>
      <c r="G829" s="224"/>
      <c r="H829" s="224"/>
      <c r="I829" s="224"/>
      <c r="J829" s="289"/>
    </row>
    <row r="830" spans="2:10" hidden="1" outlineLevel="1" x14ac:dyDescent="0.25">
      <c r="B830" s="286"/>
      <c r="C830" s="314"/>
      <c r="D830" s="255" t="str">
        <f>IFERROR(IF(IF(LEN($C830)=0," ",INDEX(Settings!$F$7:$F$106,MATCH($C830,Settings!$E$7:$E$106,0),1))=0,"",IF(LEN($C830)=0,"",INDEX(Settings!$F$7:$F$106,MATCH($C830,Settings!$E$7:$E$106,0),1))),"")</f>
        <v/>
      </c>
      <c r="E830" s="287"/>
      <c r="F830" s="288" t="str">
        <f>IFERROR(INDEX(Settings!$J$8:$L$11,MATCH($E830,Settings!$J$8:$J$11,1),3),"")</f>
        <v/>
      </c>
      <c r="G830" s="224"/>
      <c r="H830" s="224"/>
      <c r="I830" s="224"/>
      <c r="J830" s="289"/>
    </row>
    <row r="831" spans="2:10" hidden="1" outlineLevel="1" x14ac:dyDescent="0.25">
      <c r="B831" s="286"/>
      <c r="C831" s="314"/>
      <c r="D831" s="255" t="str">
        <f>IFERROR(IF(IF(LEN($C831)=0," ",INDEX(Settings!$F$7:$F$106,MATCH($C831,Settings!$E$7:$E$106,0),1))=0,"",IF(LEN($C831)=0,"",INDEX(Settings!$F$7:$F$106,MATCH($C831,Settings!$E$7:$E$106,0),1))),"")</f>
        <v/>
      </c>
      <c r="E831" s="287"/>
      <c r="F831" s="288" t="str">
        <f>IFERROR(INDEX(Settings!$J$8:$L$11,MATCH($E831,Settings!$J$8:$J$11,1),3),"")</f>
        <v/>
      </c>
      <c r="G831" s="224"/>
      <c r="H831" s="224"/>
      <c r="I831" s="224"/>
      <c r="J831" s="289"/>
    </row>
    <row r="832" spans="2:10" hidden="1" outlineLevel="1" x14ac:dyDescent="0.25">
      <c r="B832" s="286"/>
      <c r="C832" s="314"/>
      <c r="D832" s="255" t="str">
        <f>IFERROR(IF(IF(LEN($C832)=0," ",INDEX(Settings!$F$7:$F$106,MATCH($C832,Settings!$E$7:$E$106,0),1))=0,"",IF(LEN($C832)=0,"",INDEX(Settings!$F$7:$F$106,MATCH($C832,Settings!$E$7:$E$106,0),1))),"")</f>
        <v/>
      </c>
      <c r="E832" s="287"/>
      <c r="F832" s="288" t="str">
        <f>IFERROR(INDEX(Settings!$J$8:$L$11,MATCH($E832,Settings!$J$8:$J$11,1),3),"")</f>
        <v/>
      </c>
      <c r="G832" s="224"/>
      <c r="H832" s="224"/>
      <c r="I832" s="224"/>
      <c r="J832" s="289"/>
    </row>
    <row r="833" spans="2:10" hidden="1" outlineLevel="1" x14ac:dyDescent="0.25">
      <c r="B833" s="286"/>
      <c r="C833" s="314"/>
      <c r="D833" s="255" t="str">
        <f>IFERROR(IF(IF(LEN($C833)=0," ",INDEX(Settings!$F$7:$F$106,MATCH($C833,Settings!$E$7:$E$106,0),1))=0,"",IF(LEN($C833)=0,"",INDEX(Settings!$F$7:$F$106,MATCH($C833,Settings!$E$7:$E$106,0),1))),"")</f>
        <v/>
      </c>
      <c r="E833" s="287"/>
      <c r="F833" s="288" t="str">
        <f>IFERROR(INDEX(Settings!$J$8:$L$11,MATCH($E833,Settings!$J$8:$J$11,1),3),"")</f>
        <v/>
      </c>
      <c r="G833" s="224"/>
      <c r="H833" s="224"/>
      <c r="I833" s="224"/>
      <c r="J833" s="289"/>
    </row>
    <row r="834" spans="2:10" hidden="1" outlineLevel="1" x14ac:dyDescent="0.25">
      <c r="B834" s="286"/>
      <c r="C834" s="314"/>
      <c r="D834" s="255" t="str">
        <f>IFERROR(IF(IF(LEN($C834)=0," ",INDEX(Settings!$F$7:$F$106,MATCH($C834,Settings!$E$7:$E$106,0),1))=0,"",IF(LEN($C834)=0,"",INDEX(Settings!$F$7:$F$106,MATCH($C834,Settings!$E$7:$E$106,0),1))),"")</f>
        <v/>
      </c>
      <c r="E834" s="287"/>
      <c r="F834" s="288" t="str">
        <f>IFERROR(INDEX(Settings!$J$8:$L$11,MATCH($E834,Settings!$J$8:$J$11,1),3),"")</f>
        <v/>
      </c>
      <c r="G834" s="224"/>
      <c r="H834" s="224"/>
      <c r="I834" s="224"/>
      <c r="J834" s="289"/>
    </row>
    <row r="835" spans="2:10" hidden="1" outlineLevel="1" x14ac:dyDescent="0.25">
      <c r="B835" s="286"/>
      <c r="C835" s="314"/>
      <c r="D835" s="255" t="str">
        <f>IFERROR(IF(IF(LEN($C835)=0," ",INDEX(Settings!$F$7:$F$106,MATCH($C835,Settings!$E$7:$E$106,0),1))=0,"",IF(LEN($C835)=0,"",INDEX(Settings!$F$7:$F$106,MATCH($C835,Settings!$E$7:$E$106,0),1))),"")</f>
        <v/>
      </c>
      <c r="E835" s="287"/>
      <c r="F835" s="288" t="str">
        <f>IFERROR(INDEX(Settings!$J$8:$L$11,MATCH($E835,Settings!$J$8:$J$11,1),3),"")</f>
        <v/>
      </c>
      <c r="G835" s="224"/>
      <c r="H835" s="224"/>
      <c r="I835" s="224"/>
      <c r="J835" s="289"/>
    </row>
    <row r="836" spans="2:10" hidden="1" outlineLevel="1" x14ac:dyDescent="0.25">
      <c r="B836" s="286"/>
      <c r="C836" s="314"/>
      <c r="D836" s="255" t="str">
        <f>IFERROR(IF(IF(LEN($C836)=0," ",INDEX(Settings!$F$7:$F$106,MATCH($C836,Settings!$E$7:$E$106,0),1))=0,"",IF(LEN($C836)=0,"",INDEX(Settings!$F$7:$F$106,MATCH($C836,Settings!$E$7:$E$106,0),1))),"")</f>
        <v/>
      </c>
      <c r="E836" s="287"/>
      <c r="F836" s="288" t="str">
        <f>IFERROR(INDEX(Settings!$J$8:$L$11,MATCH($E836,Settings!$J$8:$J$11,1),3),"")</f>
        <v/>
      </c>
      <c r="G836" s="224"/>
      <c r="H836" s="224"/>
      <c r="I836" s="224"/>
      <c r="J836" s="289"/>
    </row>
    <row r="837" spans="2:10" hidden="1" outlineLevel="1" x14ac:dyDescent="0.25">
      <c r="B837" s="286"/>
      <c r="C837" s="314"/>
      <c r="D837" s="255" t="str">
        <f>IFERROR(IF(IF(LEN($C837)=0," ",INDEX(Settings!$F$7:$F$106,MATCH($C837,Settings!$E$7:$E$106,0),1))=0,"",IF(LEN($C837)=0,"",INDEX(Settings!$F$7:$F$106,MATCH($C837,Settings!$E$7:$E$106,0),1))),"")</f>
        <v/>
      </c>
      <c r="E837" s="287"/>
      <c r="F837" s="288" t="str">
        <f>IFERROR(INDEX(Settings!$J$8:$L$11,MATCH($E837,Settings!$J$8:$J$11,1),3),"")</f>
        <v/>
      </c>
      <c r="G837" s="224"/>
      <c r="H837" s="224"/>
      <c r="I837" s="224"/>
      <c r="J837" s="289"/>
    </row>
    <row r="838" spans="2:10" hidden="1" outlineLevel="1" x14ac:dyDescent="0.25">
      <c r="B838" s="286"/>
      <c r="C838" s="314"/>
      <c r="D838" s="255" t="str">
        <f>IFERROR(IF(IF(LEN($C838)=0," ",INDEX(Settings!$F$7:$F$106,MATCH($C838,Settings!$E$7:$E$106,0),1))=0,"",IF(LEN($C838)=0,"",INDEX(Settings!$F$7:$F$106,MATCH($C838,Settings!$E$7:$E$106,0),1))),"")</f>
        <v/>
      </c>
      <c r="E838" s="287"/>
      <c r="F838" s="288" t="str">
        <f>IFERROR(INDEX(Settings!$J$8:$L$11,MATCH($E838,Settings!$J$8:$J$11,1),3),"")</f>
        <v/>
      </c>
      <c r="G838" s="224"/>
      <c r="H838" s="224"/>
      <c r="I838" s="224"/>
      <c r="J838" s="289"/>
    </row>
    <row r="839" spans="2:10" hidden="1" outlineLevel="1" x14ac:dyDescent="0.25">
      <c r="B839" s="286"/>
      <c r="C839" s="314"/>
      <c r="D839" s="255" t="str">
        <f>IFERROR(IF(IF(LEN($C839)=0," ",INDEX(Settings!$F$7:$F$106,MATCH($C839,Settings!$E$7:$E$106,0),1))=0,"",IF(LEN($C839)=0,"",INDEX(Settings!$F$7:$F$106,MATCH($C839,Settings!$E$7:$E$106,0),1))),"")</f>
        <v/>
      </c>
      <c r="E839" s="287"/>
      <c r="F839" s="288" t="str">
        <f>IFERROR(INDEX(Settings!$J$8:$L$11,MATCH($E839,Settings!$J$8:$J$11,1),3),"")</f>
        <v/>
      </c>
      <c r="G839" s="224"/>
      <c r="H839" s="224"/>
      <c r="I839" s="224"/>
      <c r="J839" s="289"/>
    </row>
    <row r="840" spans="2:10" hidden="1" outlineLevel="1" x14ac:dyDescent="0.25">
      <c r="B840" s="286"/>
      <c r="C840" s="314"/>
      <c r="D840" s="255" t="str">
        <f>IFERROR(IF(IF(LEN($C840)=0," ",INDEX(Settings!$F$7:$F$106,MATCH($C840,Settings!$E$7:$E$106,0),1))=0,"",IF(LEN($C840)=0,"",INDEX(Settings!$F$7:$F$106,MATCH($C840,Settings!$E$7:$E$106,0),1))),"")</f>
        <v/>
      </c>
      <c r="E840" s="287"/>
      <c r="F840" s="288" t="str">
        <f>IFERROR(INDEX(Settings!$J$8:$L$11,MATCH($E840,Settings!$J$8:$J$11,1),3),"")</f>
        <v/>
      </c>
      <c r="G840" s="224"/>
      <c r="H840" s="224"/>
      <c r="I840" s="224"/>
      <c r="J840" s="289"/>
    </row>
    <row r="841" spans="2:10" hidden="1" outlineLevel="1" x14ac:dyDescent="0.25">
      <c r="B841" s="286"/>
      <c r="C841" s="314"/>
      <c r="D841" s="255" t="str">
        <f>IFERROR(IF(IF(LEN($C841)=0," ",INDEX(Settings!$F$7:$F$106,MATCH($C841,Settings!$E$7:$E$106,0),1))=0,"",IF(LEN($C841)=0,"",INDEX(Settings!$F$7:$F$106,MATCH($C841,Settings!$E$7:$E$106,0),1))),"")</f>
        <v/>
      </c>
      <c r="E841" s="287"/>
      <c r="F841" s="288" t="str">
        <f>IFERROR(INDEX(Settings!$J$8:$L$11,MATCH($E841,Settings!$J$8:$J$11,1),3),"")</f>
        <v/>
      </c>
      <c r="G841" s="224"/>
      <c r="H841" s="224"/>
      <c r="I841" s="224"/>
      <c r="J841" s="289"/>
    </row>
    <row r="842" spans="2:10" hidden="1" outlineLevel="1" x14ac:dyDescent="0.25">
      <c r="B842" s="286"/>
      <c r="C842" s="314"/>
      <c r="D842" s="255" t="str">
        <f>IFERROR(IF(IF(LEN($C842)=0," ",INDEX(Settings!$F$7:$F$106,MATCH($C842,Settings!$E$7:$E$106,0),1))=0,"",IF(LEN($C842)=0,"",INDEX(Settings!$F$7:$F$106,MATCH($C842,Settings!$E$7:$E$106,0),1))),"")</f>
        <v/>
      </c>
      <c r="E842" s="287"/>
      <c r="F842" s="288" t="str">
        <f>IFERROR(INDEX(Settings!$J$8:$L$11,MATCH($E842,Settings!$J$8:$J$11,1),3),"")</f>
        <v/>
      </c>
      <c r="G842" s="224"/>
      <c r="H842" s="224"/>
      <c r="I842" s="224"/>
      <c r="J842" s="289"/>
    </row>
    <row r="843" spans="2:10" hidden="1" outlineLevel="1" x14ac:dyDescent="0.25">
      <c r="B843" s="286"/>
      <c r="C843" s="314"/>
      <c r="D843" s="255" t="str">
        <f>IFERROR(IF(IF(LEN($C843)=0," ",INDEX(Settings!$F$7:$F$106,MATCH($C843,Settings!$E$7:$E$106,0),1))=0,"",IF(LEN($C843)=0,"",INDEX(Settings!$F$7:$F$106,MATCH($C843,Settings!$E$7:$E$106,0),1))),"")</f>
        <v/>
      </c>
      <c r="E843" s="287"/>
      <c r="F843" s="288" t="str">
        <f>IFERROR(INDEX(Settings!$J$8:$L$11,MATCH($E843,Settings!$J$8:$J$11,1),3),"")</f>
        <v/>
      </c>
      <c r="G843" s="224"/>
      <c r="H843" s="224"/>
      <c r="I843" s="224"/>
      <c r="J843" s="289"/>
    </row>
    <row r="844" spans="2:10" hidden="1" outlineLevel="1" x14ac:dyDescent="0.25">
      <c r="B844" s="286"/>
      <c r="C844" s="314"/>
      <c r="D844" s="255" t="str">
        <f>IFERROR(IF(IF(LEN($C844)=0," ",INDEX(Settings!$F$7:$F$106,MATCH($C844,Settings!$E$7:$E$106,0),1))=0,"",IF(LEN($C844)=0,"",INDEX(Settings!$F$7:$F$106,MATCH($C844,Settings!$E$7:$E$106,0),1))),"")</f>
        <v/>
      </c>
      <c r="E844" s="287"/>
      <c r="F844" s="288" t="str">
        <f>IFERROR(INDEX(Settings!$J$8:$L$11,MATCH($E844,Settings!$J$8:$J$11,1),3),"")</f>
        <v/>
      </c>
      <c r="G844" s="224"/>
      <c r="H844" s="224"/>
      <c r="I844" s="224"/>
      <c r="J844" s="289"/>
    </row>
    <row r="845" spans="2:10" hidden="1" outlineLevel="1" x14ac:dyDescent="0.25">
      <c r="B845" s="286"/>
      <c r="C845" s="314"/>
      <c r="D845" s="255" t="str">
        <f>IFERROR(IF(IF(LEN($C845)=0," ",INDEX(Settings!$F$7:$F$106,MATCH($C845,Settings!$E$7:$E$106,0),1))=0,"",IF(LEN($C845)=0,"",INDEX(Settings!$F$7:$F$106,MATCH($C845,Settings!$E$7:$E$106,0),1))),"")</f>
        <v/>
      </c>
      <c r="E845" s="287"/>
      <c r="F845" s="288" t="str">
        <f>IFERROR(INDEX(Settings!$J$8:$L$11,MATCH($E845,Settings!$J$8:$J$11,1),3),"")</f>
        <v/>
      </c>
      <c r="G845" s="224"/>
      <c r="H845" s="224"/>
      <c r="I845" s="224"/>
      <c r="J845" s="289"/>
    </row>
    <row r="846" spans="2:10" hidden="1" outlineLevel="1" x14ac:dyDescent="0.25">
      <c r="B846" s="286"/>
      <c r="C846" s="314"/>
      <c r="D846" s="255" t="str">
        <f>IFERROR(IF(IF(LEN($C846)=0," ",INDEX(Settings!$F$7:$F$106,MATCH($C846,Settings!$E$7:$E$106,0),1))=0,"",IF(LEN($C846)=0,"",INDEX(Settings!$F$7:$F$106,MATCH($C846,Settings!$E$7:$E$106,0),1))),"")</f>
        <v/>
      </c>
      <c r="E846" s="287"/>
      <c r="F846" s="288" t="str">
        <f>IFERROR(INDEX(Settings!$J$8:$L$11,MATCH($E846,Settings!$J$8:$J$11,1),3),"")</f>
        <v/>
      </c>
      <c r="G846" s="224"/>
      <c r="H846" s="224"/>
      <c r="I846" s="224"/>
      <c r="J846" s="289"/>
    </row>
    <row r="847" spans="2:10" hidden="1" outlineLevel="1" x14ac:dyDescent="0.25">
      <c r="B847" s="286"/>
      <c r="C847" s="314"/>
      <c r="D847" s="255" t="str">
        <f>IFERROR(IF(IF(LEN($C847)=0," ",INDEX(Settings!$F$7:$F$106,MATCH($C847,Settings!$E$7:$E$106,0),1))=0,"",IF(LEN($C847)=0,"",INDEX(Settings!$F$7:$F$106,MATCH($C847,Settings!$E$7:$E$106,0),1))),"")</f>
        <v/>
      </c>
      <c r="E847" s="287"/>
      <c r="F847" s="288" t="str">
        <f>IFERROR(INDEX(Settings!$J$8:$L$11,MATCH($E847,Settings!$J$8:$J$11,1),3),"")</f>
        <v/>
      </c>
      <c r="G847" s="224"/>
      <c r="H847" s="224"/>
      <c r="I847" s="224"/>
      <c r="J847" s="289"/>
    </row>
    <row r="848" spans="2:10" hidden="1" outlineLevel="1" x14ac:dyDescent="0.25">
      <c r="B848" s="286"/>
      <c r="C848" s="314"/>
      <c r="D848" s="255" t="str">
        <f>IFERROR(IF(IF(LEN($C848)=0," ",INDEX(Settings!$F$7:$F$106,MATCH($C848,Settings!$E$7:$E$106,0),1))=0,"",IF(LEN($C848)=0,"",INDEX(Settings!$F$7:$F$106,MATCH($C848,Settings!$E$7:$E$106,0),1))),"")</f>
        <v/>
      </c>
      <c r="E848" s="287"/>
      <c r="F848" s="288" t="str">
        <f>IFERROR(INDEX(Settings!$J$8:$L$11,MATCH($E848,Settings!$J$8:$J$11,1),3),"")</f>
        <v/>
      </c>
      <c r="G848" s="224"/>
      <c r="H848" s="224"/>
      <c r="I848" s="224"/>
      <c r="J848" s="289"/>
    </row>
    <row r="849" spans="2:10" hidden="1" outlineLevel="1" x14ac:dyDescent="0.25">
      <c r="B849" s="286"/>
      <c r="C849" s="314"/>
      <c r="D849" s="255" t="str">
        <f>IFERROR(IF(IF(LEN($C849)=0," ",INDEX(Settings!$F$7:$F$106,MATCH($C849,Settings!$E$7:$E$106,0),1))=0,"",IF(LEN($C849)=0,"",INDEX(Settings!$F$7:$F$106,MATCH($C849,Settings!$E$7:$E$106,0),1))),"")</f>
        <v/>
      </c>
      <c r="E849" s="287"/>
      <c r="F849" s="288" t="str">
        <f>IFERROR(INDEX(Settings!$J$8:$L$11,MATCH($E849,Settings!$J$8:$J$11,1),3),"")</f>
        <v/>
      </c>
      <c r="G849" s="224"/>
      <c r="H849" s="224"/>
      <c r="I849" s="224"/>
      <c r="J849" s="289"/>
    </row>
    <row r="850" spans="2:10" hidden="1" outlineLevel="1" x14ac:dyDescent="0.25">
      <c r="B850" s="286"/>
      <c r="C850" s="314"/>
      <c r="D850" s="255" t="str">
        <f>IFERROR(IF(IF(LEN($C850)=0," ",INDEX(Settings!$F$7:$F$106,MATCH($C850,Settings!$E$7:$E$106,0),1))=0,"",IF(LEN($C850)=0,"",INDEX(Settings!$F$7:$F$106,MATCH($C850,Settings!$E$7:$E$106,0),1))),"")</f>
        <v/>
      </c>
      <c r="E850" s="287"/>
      <c r="F850" s="288" t="str">
        <f>IFERROR(INDEX(Settings!$J$8:$L$11,MATCH($E850,Settings!$J$8:$J$11,1),3),"")</f>
        <v/>
      </c>
      <c r="G850" s="224"/>
      <c r="H850" s="224"/>
      <c r="I850" s="224"/>
      <c r="J850" s="289"/>
    </row>
    <row r="851" spans="2:10" hidden="1" outlineLevel="1" x14ac:dyDescent="0.25">
      <c r="B851" s="286"/>
      <c r="C851" s="314"/>
      <c r="D851" s="255" t="str">
        <f>IFERROR(IF(IF(LEN($C851)=0," ",INDEX(Settings!$F$7:$F$106,MATCH($C851,Settings!$E$7:$E$106,0),1))=0,"",IF(LEN($C851)=0,"",INDEX(Settings!$F$7:$F$106,MATCH($C851,Settings!$E$7:$E$106,0),1))),"")</f>
        <v/>
      </c>
      <c r="E851" s="287"/>
      <c r="F851" s="288" t="str">
        <f>IFERROR(INDEX(Settings!$J$8:$L$11,MATCH($E851,Settings!$J$8:$J$11,1),3),"")</f>
        <v/>
      </c>
      <c r="G851" s="224"/>
      <c r="H851" s="224"/>
      <c r="I851" s="224"/>
      <c r="J851" s="289"/>
    </row>
    <row r="852" spans="2:10" hidden="1" outlineLevel="1" x14ac:dyDescent="0.25">
      <c r="B852" s="286"/>
      <c r="C852" s="314"/>
      <c r="D852" s="255" t="str">
        <f>IFERROR(IF(IF(LEN($C852)=0," ",INDEX(Settings!$F$7:$F$106,MATCH($C852,Settings!$E$7:$E$106,0),1))=0,"",IF(LEN($C852)=0,"",INDEX(Settings!$F$7:$F$106,MATCH($C852,Settings!$E$7:$E$106,0),1))),"")</f>
        <v/>
      </c>
      <c r="E852" s="287"/>
      <c r="F852" s="288" t="str">
        <f>IFERROR(INDEX(Settings!$J$8:$L$11,MATCH($E852,Settings!$J$8:$J$11,1),3),"")</f>
        <v/>
      </c>
      <c r="G852" s="224"/>
      <c r="H852" s="224"/>
      <c r="I852" s="224"/>
      <c r="J852" s="289"/>
    </row>
    <row r="853" spans="2:10" hidden="1" outlineLevel="1" x14ac:dyDescent="0.25">
      <c r="B853" s="286"/>
      <c r="C853" s="314"/>
      <c r="D853" s="255" t="str">
        <f>IFERROR(IF(IF(LEN($C853)=0," ",INDEX(Settings!$F$7:$F$106,MATCH($C853,Settings!$E$7:$E$106,0),1))=0,"",IF(LEN($C853)=0,"",INDEX(Settings!$F$7:$F$106,MATCH($C853,Settings!$E$7:$E$106,0),1))),"")</f>
        <v/>
      </c>
      <c r="E853" s="287"/>
      <c r="F853" s="288" t="str">
        <f>IFERROR(INDEX(Settings!$J$8:$L$11,MATCH($E853,Settings!$J$8:$J$11,1),3),"")</f>
        <v/>
      </c>
      <c r="G853" s="224"/>
      <c r="H853" s="224"/>
      <c r="I853" s="224"/>
      <c r="J853" s="289"/>
    </row>
    <row r="854" spans="2:10" hidden="1" outlineLevel="1" x14ac:dyDescent="0.25">
      <c r="B854" s="286"/>
      <c r="C854" s="314"/>
      <c r="D854" s="255" t="str">
        <f>IFERROR(IF(IF(LEN($C854)=0," ",INDEX(Settings!$F$7:$F$106,MATCH($C854,Settings!$E$7:$E$106,0),1))=0,"",IF(LEN($C854)=0,"",INDEX(Settings!$F$7:$F$106,MATCH($C854,Settings!$E$7:$E$106,0),1))),"")</f>
        <v/>
      </c>
      <c r="E854" s="287"/>
      <c r="F854" s="288" t="str">
        <f>IFERROR(INDEX(Settings!$J$8:$L$11,MATCH($E854,Settings!$J$8:$J$11,1),3),"")</f>
        <v/>
      </c>
      <c r="G854" s="224"/>
      <c r="H854" s="224"/>
      <c r="I854" s="224"/>
      <c r="J854" s="289"/>
    </row>
    <row r="855" spans="2:10" hidden="1" outlineLevel="1" x14ac:dyDescent="0.25">
      <c r="B855" s="286"/>
      <c r="C855" s="314"/>
      <c r="D855" s="255" t="str">
        <f>IFERROR(IF(IF(LEN($C855)=0," ",INDEX(Settings!$F$7:$F$106,MATCH($C855,Settings!$E$7:$E$106,0),1))=0,"",IF(LEN($C855)=0,"",INDEX(Settings!$F$7:$F$106,MATCH($C855,Settings!$E$7:$E$106,0),1))),"")</f>
        <v/>
      </c>
      <c r="E855" s="287"/>
      <c r="F855" s="288" t="str">
        <f>IFERROR(INDEX(Settings!$J$8:$L$11,MATCH($E855,Settings!$J$8:$J$11,1),3),"")</f>
        <v/>
      </c>
      <c r="G855" s="224"/>
      <c r="H855" s="224"/>
      <c r="I855" s="224"/>
      <c r="J855" s="289"/>
    </row>
    <row r="856" spans="2:10" hidden="1" outlineLevel="1" x14ac:dyDescent="0.25">
      <c r="B856" s="286"/>
      <c r="C856" s="314"/>
      <c r="D856" s="255" t="str">
        <f>IFERROR(IF(IF(LEN($C856)=0," ",INDEX(Settings!$F$7:$F$106,MATCH($C856,Settings!$E$7:$E$106,0),1))=0,"",IF(LEN($C856)=0,"",INDEX(Settings!$F$7:$F$106,MATCH($C856,Settings!$E$7:$E$106,0),1))),"")</f>
        <v/>
      </c>
      <c r="E856" s="287"/>
      <c r="F856" s="288" t="str">
        <f>IFERROR(INDEX(Settings!$J$8:$L$11,MATCH($E856,Settings!$J$8:$J$11,1),3),"")</f>
        <v/>
      </c>
      <c r="G856" s="224"/>
      <c r="H856" s="224"/>
      <c r="I856" s="224"/>
      <c r="J856" s="289"/>
    </row>
    <row r="857" spans="2:10" hidden="1" outlineLevel="1" x14ac:dyDescent="0.25">
      <c r="B857" s="286"/>
      <c r="C857" s="314"/>
      <c r="D857" s="255" t="str">
        <f>IFERROR(IF(IF(LEN($C857)=0," ",INDEX(Settings!$F$7:$F$106,MATCH($C857,Settings!$E$7:$E$106,0),1))=0,"",IF(LEN($C857)=0,"",INDEX(Settings!$F$7:$F$106,MATCH($C857,Settings!$E$7:$E$106,0),1))),"")</f>
        <v/>
      </c>
      <c r="E857" s="287"/>
      <c r="F857" s="288" t="str">
        <f>IFERROR(INDEX(Settings!$J$8:$L$11,MATCH($E857,Settings!$J$8:$J$11,1),3),"")</f>
        <v/>
      </c>
      <c r="G857" s="224"/>
      <c r="H857" s="224"/>
      <c r="I857" s="224"/>
      <c r="J857" s="289"/>
    </row>
    <row r="858" spans="2:10" hidden="1" outlineLevel="1" x14ac:dyDescent="0.25">
      <c r="B858" s="286"/>
      <c r="C858" s="314"/>
      <c r="D858" s="255" t="str">
        <f>IFERROR(IF(IF(LEN($C858)=0," ",INDEX(Settings!$F$7:$F$106,MATCH($C858,Settings!$E$7:$E$106,0),1))=0,"",IF(LEN($C858)=0,"",INDEX(Settings!$F$7:$F$106,MATCH($C858,Settings!$E$7:$E$106,0),1))),"")</f>
        <v/>
      </c>
      <c r="E858" s="287"/>
      <c r="F858" s="288" t="str">
        <f>IFERROR(INDEX(Settings!$J$8:$L$11,MATCH($E858,Settings!$J$8:$J$11,1),3),"")</f>
        <v/>
      </c>
      <c r="G858" s="224"/>
      <c r="H858" s="224"/>
      <c r="I858" s="224"/>
      <c r="J858" s="289"/>
    </row>
    <row r="859" spans="2:10" hidden="1" outlineLevel="1" x14ac:dyDescent="0.25">
      <c r="B859" s="286"/>
      <c r="C859" s="314"/>
      <c r="D859" s="255" t="str">
        <f>IFERROR(IF(IF(LEN($C859)=0," ",INDEX(Settings!$F$7:$F$106,MATCH($C859,Settings!$E$7:$E$106,0),1))=0,"",IF(LEN($C859)=0,"",INDEX(Settings!$F$7:$F$106,MATCH($C859,Settings!$E$7:$E$106,0),1))),"")</f>
        <v/>
      </c>
      <c r="E859" s="287"/>
      <c r="F859" s="288" t="str">
        <f>IFERROR(INDEX(Settings!$J$8:$L$11,MATCH($E859,Settings!$J$8:$J$11,1),3),"")</f>
        <v/>
      </c>
      <c r="G859" s="224"/>
      <c r="H859" s="224"/>
      <c r="I859" s="224"/>
      <c r="J859" s="289"/>
    </row>
    <row r="860" spans="2:10" hidden="1" outlineLevel="1" x14ac:dyDescent="0.25">
      <c r="B860" s="286"/>
      <c r="C860" s="314"/>
      <c r="D860" s="255" t="str">
        <f>IFERROR(IF(IF(LEN($C860)=0," ",INDEX(Settings!$F$7:$F$106,MATCH($C860,Settings!$E$7:$E$106,0),1))=0,"",IF(LEN($C860)=0,"",INDEX(Settings!$F$7:$F$106,MATCH($C860,Settings!$E$7:$E$106,0),1))),"")</f>
        <v/>
      </c>
      <c r="E860" s="287"/>
      <c r="F860" s="288" t="str">
        <f>IFERROR(INDEX(Settings!$J$8:$L$11,MATCH($E860,Settings!$J$8:$J$11,1),3),"")</f>
        <v/>
      </c>
      <c r="G860" s="224"/>
      <c r="H860" s="224"/>
      <c r="I860" s="224"/>
      <c r="J860" s="289"/>
    </row>
    <row r="861" spans="2:10" hidden="1" outlineLevel="1" x14ac:dyDescent="0.25">
      <c r="B861" s="286"/>
      <c r="C861" s="314"/>
      <c r="D861" s="255" t="str">
        <f>IFERROR(IF(IF(LEN($C861)=0," ",INDEX(Settings!$F$7:$F$106,MATCH($C861,Settings!$E$7:$E$106,0),1))=0,"",IF(LEN($C861)=0,"",INDEX(Settings!$F$7:$F$106,MATCH($C861,Settings!$E$7:$E$106,0),1))),"")</f>
        <v/>
      </c>
      <c r="E861" s="287"/>
      <c r="F861" s="288" t="str">
        <f>IFERROR(INDEX(Settings!$J$8:$L$11,MATCH($E861,Settings!$J$8:$J$11,1),3),"")</f>
        <v/>
      </c>
      <c r="G861" s="224"/>
      <c r="H861" s="224"/>
      <c r="I861" s="224"/>
      <c r="J861" s="289"/>
    </row>
    <row r="862" spans="2:10" hidden="1" outlineLevel="1" x14ac:dyDescent="0.25">
      <c r="B862" s="286"/>
      <c r="C862" s="314"/>
      <c r="D862" s="255" t="str">
        <f>IFERROR(IF(IF(LEN($C862)=0," ",INDEX(Settings!$F$7:$F$106,MATCH($C862,Settings!$E$7:$E$106,0),1))=0,"",IF(LEN($C862)=0,"",INDEX(Settings!$F$7:$F$106,MATCH($C862,Settings!$E$7:$E$106,0),1))),"")</f>
        <v/>
      </c>
      <c r="E862" s="287"/>
      <c r="F862" s="288" t="str">
        <f>IFERROR(INDEX(Settings!$J$8:$L$11,MATCH($E862,Settings!$J$8:$J$11,1),3),"")</f>
        <v/>
      </c>
      <c r="G862" s="224"/>
      <c r="H862" s="224"/>
      <c r="I862" s="224"/>
      <c r="J862" s="289"/>
    </row>
    <row r="863" spans="2:10" hidden="1" outlineLevel="1" x14ac:dyDescent="0.25">
      <c r="B863" s="286"/>
      <c r="C863" s="314"/>
      <c r="D863" s="255" t="str">
        <f>IFERROR(IF(IF(LEN($C863)=0," ",INDEX(Settings!$F$7:$F$106,MATCH($C863,Settings!$E$7:$E$106,0),1))=0,"",IF(LEN($C863)=0,"",INDEX(Settings!$F$7:$F$106,MATCH($C863,Settings!$E$7:$E$106,0),1))),"")</f>
        <v/>
      </c>
      <c r="E863" s="287"/>
      <c r="F863" s="288" t="str">
        <f>IFERROR(INDEX(Settings!$J$8:$L$11,MATCH($E863,Settings!$J$8:$J$11,1),3),"")</f>
        <v/>
      </c>
      <c r="G863" s="224"/>
      <c r="H863" s="224"/>
      <c r="I863" s="224"/>
      <c r="J863" s="289"/>
    </row>
    <row r="864" spans="2:10" hidden="1" outlineLevel="1" x14ac:dyDescent="0.25">
      <c r="B864" s="286"/>
      <c r="C864" s="314"/>
      <c r="D864" s="255" t="str">
        <f>IFERROR(IF(IF(LEN($C864)=0," ",INDEX(Settings!$F$7:$F$106,MATCH($C864,Settings!$E$7:$E$106,0),1))=0,"",IF(LEN($C864)=0,"",INDEX(Settings!$F$7:$F$106,MATCH($C864,Settings!$E$7:$E$106,0),1))),"")</f>
        <v/>
      </c>
      <c r="E864" s="287"/>
      <c r="F864" s="288" t="str">
        <f>IFERROR(INDEX(Settings!$J$8:$L$11,MATCH($E864,Settings!$J$8:$J$11,1),3),"")</f>
        <v/>
      </c>
      <c r="G864" s="224"/>
      <c r="H864" s="224"/>
      <c r="I864" s="224"/>
      <c r="J864" s="289"/>
    </row>
    <row r="865" spans="2:10" hidden="1" outlineLevel="1" x14ac:dyDescent="0.25">
      <c r="B865" s="286"/>
      <c r="C865" s="314"/>
      <c r="D865" s="255" t="str">
        <f>IFERROR(IF(IF(LEN($C865)=0," ",INDEX(Settings!$F$7:$F$106,MATCH($C865,Settings!$E$7:$E$106,0),1))=0,"",IF(LEN($C865)=0,"",INDEX(Settings!$F$7:$F$106,MATCH($C865,Settings!$E$7:$E$106,0),1))),"")</f>
        <v/>
      </c>
      <c r="E865" s="287"/>
      <c r="F865" s="288" t="str">
        <f>IFERROR(INDEX(Settings!$J$8:$L$11,MATCH($E865,Settings!$J$8:$J$11,1),3),"")</f>
        <v/>
      </c>
      <c r="G865" s="224"/>
      <c r="H865" s="224"/>
      <c r="I865" s="224"/>
      <c r="J865" s="289"/>
    </row>
    <row r="866" spans="2:10" hidden="1" outlineLevel="1" x14ac:dyDescent="0.25">
      <c r="B866" s="286"/>
      <c r="C866" s="314"/>
      <c r="D866" s="255" t="str">
        <f>IFERROR(IF(IF(LEN($C866)=0," ",INDEX(Settings!$F$7:$F$106,MATCH($C866,Settings!$E$7:$E$106,0),1))=0,"",IF(LEN($C866)=0,"",INDEX(Settings!$F$7:$F$106,MATCH($C866,Settings!$E$7:$E$106,0),1))),"")</f>
        <v/>
      </c>
      <c r="E866" s="287"/>
      <c r="F866" s="288" t="str">
        <f>IFERROR(INDEX(Settings!$J$8:$L$11,MATCH($E866,Settings!$J$8:$J$11,1),3),"")</f>
        <v/>
      </c>
      <c r="G866" s="224"/>
      <c r="H866" s="224"/>
      <c r="I866" s="224"/>
      <c r="J866" s="289"/>
    </row>
    <row r="867" spans="2:10" hidden="1" outlineLevel="1" x14ac:dyDescent="0.25">
      <c r="B867" s="286"/>
      <c r="C867" s="314"/>
      <c r="D867" s="255" t="str">
        <f>IFERROR(IF(IF(LEN($C867)=0," ",INDEX(Settings!$F$7:$F$106,MATCH($C867,Settings!$E$7:$E$106,0),1))=0,"",IF(LEN($C867)=0,"",INDEX(Settings!$F$7:$F$106,MATCH($C867,Settings!$E$7:$E$106,0),1))),"")</f>
        <v/>
      </c>
      <c r="E867" s="287"/>
      <c r="F867" s="288" t="str">
        <f>IFERROR(INDEX(Settings!$J$8:$L$11,MATCH($E867,Settings!$J$8:$J$11,1),3),"")</f>
        <v/>
      </c>
      <c r="G867" s="224"/>
      <c r="H867" s="224"/>
      <c r="I867" s="224"/>
      <c r="J867" s="289"/>
    </row>
    <row r="868" spans="2:10" hidden="1" outlineLevel="1" x14ac:dyDescent="0.25">
      <c r="B868" s="286"/>
      <c r="C868" s="314"/>
      <c r="D868" s="255" t="str">
        <f>IFERROR(IF(IF(LEN($C868)=0," ",INDEX(Settings!$F$7:$F$106,MATCH($C868,Settings!$E$7:$E$106,0),1))=0,"",IF(LEN($C868)=0,"",INDEX(Settings!$F$7:$F$106,MATCH($C868,Settings!$E$7:$E$106,0),1))),"")</f>
        <v/>
      </c>
      <c r="E868" s="287"/>
      <c r="F868" s="288" t="str">
        <f>IFERROR(INDEX(Settings!$J$8:$L$11,MATCH($E868,Settings!$J$8:$J$11,1),3),"")</f>
        <v/>
      </c>
      <c r="G868" s="224"/>
      <c r="H868" s="224"/>
      <c r="I868" s="224"/>
      <c r="J868" s="289"/>
    </row>
    <row r="869" spans="2:10" hidden="1" outlineLevel="1" x14ac:dyDescent="0.25">
      <c r="B869" s="286"/>
      <c r="C869" s="314"/>
      <c r="D869" s="255" t="str">
        <f>IFERROR(IF(IF(LEN($C869)=0," ",INDEX(Settings!$F$7:$F$106,MATCH($C869,Settings!$E$7:$E$106,0),1))=0,"",IF(LEN($C869)=0,"",INDEX(Settings!$F$7:$F$106,MATCH($C869,Settings!$E$7:$E$106,0),1))),"")</f>
        <v/>
      </c>
      <c r="E869" s="287"/>
      <c r="F869" s="288" t="str">
        <f>IFERROR(INDEX(Settings!$J$8:$L$11,MATCH($E869,Settings!$J$8:$J$11,1),3),"")</f>
        <v/>
      </c>
      <c r="G869" s="224"/>
      <c r="H869" s="224"/>
      <c r="I869" s="224"/>
      <c r="J869" s="289"/>
    </row>
    <row r="870" spans="2:10" hidden="1" outlineLevel="1" x14ac:dyDescent="0.25">
      <c r="B870" s="286"/>
      <c r="C870" s="314"/>
      <c r="D870" s="255" t="str">
        <f>IFERROR(IF(IF(LEN($C870)=0," ",INDEX(Settings!$F$7:$F$106,MATCH($C870,Settings!$E$7:$E$106,0),1))=0,"",IF(LEN($C870)=0,"",INDEX(Settings!$F$7:$F$106,MATCH($C870,Settings!$E$7:$E$106,0),1))),"")</f>
        <v/>
      </c>
      <c r="E870" s="287"/>
      <c r="F870" s="288" t="str">
        <f>IFERROR(INDEX(Settings!$J$8:$L$11,MATCH($E870,Settings!$J$8:$J$11,1),3),"")</f>
        <v/>
      </c>
      <c r="G870" s="224"/>
      <c r="H870" s="224"/>
      <c r="I870" s="224"/>
      <c r="J870" s="289"/>
    </row>
    <row r="871" spans="2:10" hidden="1" outlineLevel="1" x14ac:dyDescent="0.25">
      <c r="B871" s="286"/>
      <c r="C871" s="314"/>
      <c r="D871" s="255" t="str">
        <f>IFERROR(IF(IF(LEN($C871)=0," ",INDEX(Settings!$F$7:$F$106,MATCH($C871,Settings!$E$7:$E$106,0),1))=0,"",IF(LEN($C871)=0,"",INDEX(Settings!$F$7:$F$106,MATCH($C871,Settings!$E$7:$E$106,0),1))),"")</f>
        <v/>
      </c>
      <c r="E871" s="287"/>
      <c r="F871" s="288" t="str">
        <f>IFERROR(INDEX(Settings!$J$8:$L$11,MATCH($E871,Settings!$J$8:$J$11,1),3),"")</f>
        <v/>
      </c>
      <c r="G871" s="224"/>
      <c r="H871" s="224"/>
      <c r="I871" s="224"/>
      <c r="J871" s="289"/>
    </row>
    <row r="872" spans="2:10" hidden="1" outlineLevel="1" x14ac:dyDescent="0.25">
      <c r="B872" s="286"/>
      <c r="C872" s="314"/>
      <c r="D872" s="255" t="str">
        <f>IFERROR(IF(IF(LEN($C872)=0," ",INDEX(Settings!$F$7:$F$106,MATCH($C872,Settings!$E$7:$E$106,0),1))=0,"",IF(LEN($C872)=0,"",INDEX(Settings!$F$7:$F$106,MATCH($C872,Settings!$E$7:$E$106,0),1))),"")</f>
        <v/>
      </c>
      <c r="E872" s="287"/>
      <c r="F872" s="288" t="str">
        <f>IFERROR(INDEX(Settings!$J$8:$L$11,MATCH($E872,Settings!$J$8:$J$11,1),3),"")</f>
        <v/>
      </c>
      <c r="G872" s="224"/>
      <c r="H872" s="224"/>
      <c r="I872" s="224"/>
      <c r="J872" s="289"/>
    </row>
    <row r="873" spans="2:10" hidden="1" outlineLevel="1" x14ac:dyDescent="0.25">
      <c r="B873" s="286"/>
      <c r="C873" s="314"/>
      <c r="D873" s="255" t="str">
        <f>IFERROR(IF(IF(LEN($C873)=0," ",INDEX(Settings!$F$7:$F$106,MATCH($C873,Settings!$E$7:$E$106,0),1))=0,"",IF(LEN($C873)=0,"",INDEX(Settings!$F$7:$F$106,MATCH($C873,Settings!$E$7:$E$106,0),1))),"")</f>
        <v/>
      </c>
      <c r="E873" s="287"/>
      <c r="F873" s="288" t="str">
        <f>IFERROR(INDEX(Settings!$J$8:$L$11,MATCH($E873,Settings!$J$8:$J$11,1),3),"")</f>
        <v/>
      </c>
      <c r="G873" s="224"/>
      <c r="H873" s="224"/>
      <c r="I873" s="224"/>
      <c r="J873" s="289"/>
    </row>
    <row r="874" spans="2:10" hidden="1" outlineLevel="1" x14ac:dyDescent="0.25">
      <c r="B874" s="286"/>
      <c r="C874" s="314"/>
      <c r="D874" s="255" t="str">
        <f>IFERROR(IF(IF(LEN($C874)=0," ",INDEX(Settings!$F$7:$F$106,MATCH($C874,Settings!$E$7:$E$106,0),1))=0,"",IF(LEN($C874)=0,"",INDEX(Settings!$F$7:$F$106,MATCH($C874,Settings!$E$7:$E$106,0),1))),"")</f>
        <v/>
      </c>
      <c r="E874" s="287"/>
      <c r="F874" s="288" t="str">
        <f>IFERROR(INDEX(Settings!$J$8:$L$11,MATCH($E874,Settings!$J$8:$J$11,1),3),"")</f>
        <v/>
      </c>
      <c r="G874" s="224"/>
      <c r="H874" s="224"/>
      <c r="I874" s="224"/>
      <c r="J874" s="289"/>
    </row>
    <row r="875" spans="2:10" hidden="1" outlineLevel="1" x14ac:dyDescent="0.25">
      <c r="B875" s="286"/>
      <c r="C875" s="314"/>
      <c r="D875" s="255" t="str">
        <f>IFERROR(IF(IF(LEN($C875)=0," ",INDEX(Settings!$F$7:$F$106,MATCH($C875,Settings!$E$7:$E$106,0),1))=0,"",IF(LEN($C875)=0,"",INDEX(Settings!$F$7:$F$106,MATCH($C875,Settings!$E$7:$E$106,0),1))),"")</f>
        <v/>
      </c>
      <c r="E875" s="287"/>
      <c r="F875" s="288" t="str">
        <f>IFERROR(INDEX(Settings!$J$8:$L$11,MATCH($E875,Settings!$J$8:$J$11,1),3),"")</f>
        <v/>
      </c>
      <c r="G875" s="224"/>
      <c r="H875" s="224"/>
      <c r="I875" s="224"/>
      <c r="J875" s="289"/>
    </row>
    <row r="876" spans="2:10" hidden="1" outlineLevel="1" x14ac:dyDescent="0.25">
      <c r="B876" s="286"/>
      <c r="C876" s="314"/>
      <c r="D876" s="255" t="str">
        <f>IFERROR(IF(IF(LEN($C876)=0," ",INDEX(Settings!$F$7:$F$106,MATCH($C876,Settings!$E$7:$E$106,0),1))=0,"",IF(LEN($C876)=0,"",INDEX(Settings!$F$7:$F$106,MATCH($C876,Settings!$E$7:$E$106,0),1))),"")</f>
        <v/>
      </c>
      <c r="E876" s="287"/>
      <c r="F876" s="288" t="str">
        <f>IFERROR(INDEX(Settings!$J$8:$L$11,MATCH($E876,Settings!$J$8:$J$11,1),3),"")</f>
        <v/>
      </c>
      <c r="G876" s="224"/>
      <c r="H876" s="224"/>
      <c r="I876" s="224"/>
      <c r="J876" s="289"/>
    </row>
    <row r="877" spans="2:10" hidden="1" outlineLevel="1" x14ac:dyDescent="0.25">
      <c r="B877" s="286"/>
      <c r="C877" s="314"/>
      <c r="D877" s="255" t="str">
        <f>IFERROR(IF(IF(LEN($C877)=0," ",INDEX(Settings!$F$7:$F$106,MATCH($C877,Settings!$E$7:$E$106,0),1))=0,"",IF(LEN($C877)=0,"",INDEX(Settings!$F$7:$F$106,MATCH($C877,Settings!$E$7:$E$106,0),1))),"")</f>
        <v/>
      </c>
      <c r="E877" s="287"/>
      <c r="F877" s="288" t="str">
        <f>IFERROR(INDEX(Settings!$J$8:$L$11,MATCH($E877,Settings!$J$8:$J$11,1),3),"")</f>
        <v/>
      </c>
      <c r="G877" s="224"/>
      <c r="H877" s="224"/>
      <c r="I877" s="224"/>
      <c r="J877" s="289"/>
    </row>
    <row r="878" spans="2:10" hidden="1" outlineLevel="1" x14ac:dyDescent="0.25">
      <c r="B878" s="286"/>
      <c r="C878" s="314"/>
      <c r="D878" s="255" t="str">
        <f>IFERROR(IF(IF(LEN($C878)=0," ",INDEX(Settings!$F$7:$F$106,MATCH($C878,Settings!$E$7:$E$106,0),1))=0,"",IF(LEN($C878)=0,"",INDEX(Settings!$F$7:$F$106,MATCH($C878,Settings!$E$7:$E$106,0),1))),"")</f>
        <v/>
      </c>
      <c r="E878" s="287"/>
      <c r="F878" s="288" t="str">
        <f>IFERROR(INDEX(Settings!$J$8:$L$11,MATCH($E878,Settings!$J$8:$J$11,1),3),"")</f>
        <v/>
      </c>
      <c r="G878" s="224"/>
      <c r="H878" s="224"/>
      <c r="I878" s="224"/>
      <c r="J878" s="289"/>
    </row>
    <row r="879" spans="2:10" hidden="1" outlineLevel="1" x14ac:dyDescent="0.25">
      <c r="B879" s="286"/>
      <c r="C879" s="314"/>
      <c r="D879" s="255" t="str">
        <f>IFERROR(IF(IF(LEN($C879)=0," ",INDEX(Settings!$F$7:$F$106,MATCH($C879,Settings!$E$7:$E$106,0),1))=0,"",IF(LEN($C879)=0,"",INDEX(Settings!$F$7:$F$106,MATCH($C879,Settings!$E$7:$E$106,0),1))),"")</f>
        <v/>
      </c>
      <c r="E879" s="287"/>
      <c r="F879" s="288" t="str">
        <f>IFERROR(INDEX(Settings!$J$8:$L$11,MATCH($E879,Settings!$J$8:$J$11,1),3),"")</f>
        <v/>
      </c>
      <c r="G879" s="224"/>
      <c r="H879" s="224"/>
      <c r="I879" s="224"/>
      <c r="J879" s="289"/>
    </row>
    <row r="880" spans="2:10" hidden="1" outlineLevel="1" x14ac:dyDescent="0.25">
      <c r="B880" s="286"/>
      <c r="C880" s="314"/>
      <c r="D880" s="255" t="str">
        <f>IFERROR(IF(IF(LEN($C880)=0," ",INDEX(Settings!$F$7:$F$106,MATCH($C880,Settings!$E$7:$E$106,0),1))=0,"",IF(LEN($C880)=0,"",INDEX(Settings!$F$7:$F$106,MATCH($C880,Settings!$E$7:$E$106,0),1))),"")</f>
        <v/>
      </c>
      <c r="E880" s="287"/>
      <c r="F880" s="288" t="str">
        <f>IFERROR(INDEX(Settings!$J$8:$L$11,MATCH($E880,Settings!$J$8:$J$11,1),3),"")</f>
        <v/>
      </c>
      <c r="G880" s="224"/>
      <c r="H880" s="224"/>
      <c r="I880" s="224"/>
      <c r="J880" s="289"/>
    </row>
    <row r="881" spans="2:10" hidden="1" outlineLevel="1" x14ac:dyDescent="0.25">
      <c r="B881" s="286"/>
      <c r="C881" s="314"/>
      <c r="D881" s="255" t="str">
        <f>IFERROR(IF(IF(LEN($C881)=0," ",INDEX(Settings!$F$7:$F$106,MATCH($C881,Settings!$E$7:$E$106,0),1))=0,"",IF(LEN($C881)=0,"",INDEX(Settings!$F$7:$F$106,MATCH($C881,Settings!$E$7:$E$106,0),1))),"")</f>
        <v/>
      </c>
      <c r="E881" s="287"/>
      <c r="F881" s="288" t="str">
        <f>IFERROR(INDEX(Settings!$J$8:$L$11,MATCH($E881,Settings!$J$8:$J$11,1),3),"")</f>
        <v/>
      </c>
      <c r="G881" s="224"/>
      <c r="H881" s="224"/>
      <c r="I881" s="224"/>
      <c r="J881" s="289"/>
    </row>
    <row r="882" spans="2:10" hidden="1" outlineLevel="1" x14ac:dyDescent="0.25">
      <c r="B882" s="286"/>
      <c r="C882" s="314"/>
      <c r="D882" s="255" t="str">
        <f>IFERROR(IF(IF(LEN($C882)=0," ",INDEX(Settings!$F$7:$F$106,MATCH($C882,Settings!$E$7:$E$106,0),1))=0,"",IF(LEN($C882)=0,"",INDEX(Settings!$F$7:$F$106,MATCH($C882,Settings!$E$7:$E$106,0),1))),"")</f>
        <v/>
      </c>
      <c r="E882" s="287"/>
      <c r="F882" s="288" t="str">
        <f>IFERROR(INDEX(Settings!$J$8:$L$11,MATCH($E882,Settings!$J$8:$J$11,1),3),"")</f>
        <v/>
      </c>
      <c r="G882" s="224"/>
      <c r="H882" s="224"/>
      <c r="I882" s="224"/>
      <c r="J882" s="289"/>
    </row>
    <row r="883" spans="2:10" hidden="1" outlineLevel="1" x14ac:dyDescent="0.25">
      <c r="B883" s="286"/>
      <c r="C883" s="314"/>
      <c r="D883" s="255" t="str">
        <f>IFERROR(IF(IF(LEN($C883)=0," ",INDEX(Settings!$F$7:$F$106,MATCH($C883,Settings!$E$7:$E$106,0),1))=0,"",IF(LEN($C883)=0,"",INDEX(Settings!$F$7:$F$106,MATCH($C883,Settings!$E$7:$E$106,0),1))),"")</f>
        <v/>
      </c>
      <c r="E883" s="287"/>
      <c r="F883" s="288" t="str">
        <f>IFERROR(INDEX(Settings!$J$8:$L$11,MATCH($E883,Settings!$J$8:$J$11,1),3),"")</f>
        <v/>
      </c>
      <c r="G883" s="224"/>
      <c r="H883" s="224"/>
      <c r="I883" s="224"/>
      <c r="J883" s="289"/>
    </row>
    <row r="884" spans="2:10" hidden="1" outlineLevel="1" x14ac:dyDescent="0.25">
      <c r="B884" s="286"/>
      <c r="C884" s="314"/>
      <c r="D884" s="255" t="str">
        <f>IFERROR(IF(IF(LEN($C884)=0," ",INDEX(Settings!$F$7:$F$106,MATCH($C884,Settings!$E$7:$E$106,0),1))=0,"",IF(LEN($C884)=0,"",INDEX(Settings!$F$7:$F$106,MATCH($C884,Settings!$E$7:$E$106,0),1))),"")</f>
        <v/>
      </c>
      <c r="E884" s="287"/>
      <c r="F884" s="288" t="str">
        <f>IFERROR(INDEX(Settings!$J$8:$L$11,MATCH($E884,Settings!$J$8:$J$11,1),3),"")</f>
        <v/>
      </c>
      <c r="G884" s="224"/>
      <c r="H884" s="224"/>
      <c r="I884" s="224"/>
      <c r="J884" s="289"/>
    </row>
    <row r="885" spans="2:10" hidden="1" outlineLevel="1" x14ac:dyDescent="0.25">
      <c r="B885" s="286"/>
      <c r="C885" s="314"/>
      <c r="D885" s="255" t="str">
        <f>IFERROR(IF(IF(LEN($C885)=0," ",INDEX(Settings!$F$7:$F$106,MATCH($C885,Settings!$E$7:$E$106,0),1))=0,"",IF(LEN($C885)=0,"",INDEX(Settings!$F$7:$F$106,MATCH($C885,Settings!$E$7:$E$106,0),1))),"")</f>
        <v/>
      </c>
      <c r="E885" s="287"/>
      <c r="F885" s="288" t="str">
        <f>IFERROR(INDEX(Settings!$J$8:$L$11,MATCH($E885,Settings!$J$8:$J$11,1),3),"")</f>
        <v/>
      </c>
      <c r="G885" s="224"/>
      <c r="H885" s="224"/>
      <c r="I885" s="224"/>
      <c r="J885" s="289"/>
    </row>
    <row r="886" spans="2:10" hidden="1" outlineLevel="1" x14ac:dyDescent="0.25">
      <c r="B886" s="286"/>
      <c r="C886" s="314"/>
      <c r="D886" s="255" t="str">
        <f>IFERROR(IF(IF(LEN($C886)=0," ",INDEX(Settings!$F$7:$F$106,MATCH($C886,Settings!$E$7:$E$106,0),1))=0,"",IF(LEN($C886)=0,"",INDEX(Settings!$F$7:$F$106,MATCH($C886,Settings!$E$7:$E$106,0),1))),"")</f>
        <v/>
      </c>
      <c r="E886" s="287"/>
      <c r="F886" s="288" t="str">
        <f>IFERROR(INDEX(Settings!$J$8:$L$11,MATCH($E886,Settings!$J$8:$J$11,1),3),"")</f>
        <v/>
      </c>
      <c r="G886" s="224"/>
      <c r="H886" s="224"/>
      <c r="I886" s="224"/>
      <c r="J886" s="289"/>
    </row>
    <row r="887" spans="2:10" hidden="1" outlineLevel="1" x14ac:dyDescent="0.25">
      <c r="B887" s="286"/>
      <c r="C887" s="314"/>
      <c r="D887" s="255" t="str">
        <f>IFERROR(IF(IF(LEN($C887)=0," ",INDEX(Settings!$F$7:$F$106,MATCH($C887,Settings!$E$7:$E$106,0),1))=0,"",IF(LEN($C887)=0,"",INDEX(Settings!$F$7:$F$106,MATCH($C887,Settings!$E$7:$E$106,0),1))),"")</f>
        <v/>
      </c>
      <c r="E887" s="287"/>
      <c r="F887" s="288" t="str">
        <f>IFERROR(INDEX(Settings!$J$8:$L$11,MATCH($E887,Settings!$J$8:$J$11,1),3),"")</f>
        <v/>
      </c>
      <c r="G887" s="224"/>
      <c r="H887" s="224"/>
      <c r="I887" s="224"/>
      <c r="J887" s="289"/>
    </row>
    <row r="888" spans="2:10" hidden="1" outlineLevel="1" x14ac:dyDescent="0.25">
      <c r="B888" s="286"/>
      <c r="C888" s="314"/>
      <c r="D888" s="255" t="str">
        <f>IFERROR(IF(IF(LEN($C888)=0," ",INDEX(Settings!$F$7:$F$106,MATCH($C888,Settings!$E$7:$E$106,0),1))=0,"",IF(LEN($C888)=0,"",INDEX(Settings!$F$7:$F$106,MATCH($C888,Settings!$E$7:$E$106,0),1))),"")</f>
        <v/>
      </c>
      <c r="E888" s="287"/>
      <c r="F888" s="288" t="str">
        <f>IFERROR(INDEX(Settings!$J$8:$L$11,MATCH($E888,Settings!$J$8:$J$11,1),3),"")</f>
        <v/>
      </c>
      <c r="G888" s="224"/>
      <c r="H888" s="224"/>
      <c r="I888" s="224"/>
      <c r="J888" s="289"/>
    </row>
    <row r="889" spans="2:10" hidden="1" outlineLevel="1" x14ac:dyDescent="0.25">
      <c r="B889" s="286"/>
      <c r="C889" s="314"/>
      <c r="D889" s="255" t="str">
        <f>IFERROR(IF(IF(LEN($C889)=0," ",INDEX(Settings!$F$7:$F$106,MATCH($C889,Settings!$E$7:$E$106,0),1))=0,"",IF(LEN($C889)=0,"",INDEX(Settings!$F$7:$F$106,MATCH($C889,Settings!$E$7:$E$106,0),1))),"")</f>
        <v/>
      </c>
      <c r="E889" s="287"/>
      <c r="F889" s="288" t="str">
        <f>IFERROR(INDEX(Settings!$J$8:$L$11,MATCH($E889,Settings!$J$8:$J$11,1),3),"")</f>
        <v/>
      </c>
      <c r="G889" s="224"/>
      <c r="H889" s="224"/>
      <c r="I889" s="224"/>
      <c r="J889" s="289"/>
    </row>
    <row r="890" spans="2:10" hidden="1" outlineLevel="1" x14ac:dyDescent="0.25">
      <c r="B890" s="286"/>
      <c r="C890" s="314"/>
      <c r="D890" s="255" t="str">
        <f>IFERROR(IF(IF(LEN($C890)=0," ",INDEX(Settings!$F$7:$F$106,MATCH($C890,Settings!$E$7:$E$106,0),1))=0,"",IF(LEN($C890)=0,"",INDEX(Settings!$F$7:$F$106,MATCH($C890,Settings!$E$7:$E$106,0),1))),"")</f>
        <v/>
      </c>
      <c r="E890" s="287"/>
      <c r="F890" s="288" t="str">
        <f>IFERROR(INDEX(Settings!$J$8:$L$11,MATCH($E890,Settings!$J$8:$J$11,1),3),"")</f>
        <v/>
      </c>
      <c r="G890" s="224"/>
      <c r="H890" s="224"/>
      <c r="I890" s="224"/>
      <c r="J890" s="289"/>
    </row>
    <row r="891" spans="2:10" hidden="1" outlineLevel="1" x14ac:dyDescent="0.25">
      <c r="B891" s="286"/>
      <c r="C891" s="314"/>
      <c r="D891" s="255" t="str">
        <f>IFERROR(IF(IF(LEN($C891)=0," ",INDEX(Settings!$F$7:$F$106,MATCH($C891,Settings!$E$7:$E$106,0),1))=0,"",IF(LEN($C891)=0,"",INDEX(Settings!$F$7:$F$106,MATCH($C891,Settings!$E$7:$E$106,0),1))),"")</f>
        <v/>
      </c>
      <c r="E891" s="287"/>
      <c r="F891" s="288" t="str">
        <f>IFERROR(INDEX(Settings!$J$8:$L$11,MATCH($E891,Settings!$J$8:$J$11,1),3),"")</f>
        <v/>
      </c>
      <c r="G891" s="224"/>
      <c r="H891" s="224"/>
      <c r="I891" s="224"/>
      <c r="J891" s="289"/>
    </row>
    <row r="892" spans="2:10" hidden="1" outlineLevel="1" x14ac:dyDescent="0.25">
      <c r="B892" s="286"/>
      <c r="C892" s="314"/>
      <c r="D892" s="255" t="str">
        <f>IFERROR(IF(IF(LEN($C892)=0," ",INDEX(Settings!$F$7:$F$106,MATCH($C892,Settings!$E$7:$E$106,0),1))=0,"",IF(LEN($C892)=0,"",INDEX(Settings!$F$7:$F$106,MATCH($C892,Settings!$E$7:$E$106,0),1))),"")</f>
        <v/>
      </c>
      <c r="E892" s="287"/>
      <c r="F892" s="288" t="str">
        <f>IFERROR(INDEX(Settings!$J$8:$L$11,MATCH($E892,Settings!$J$8:$J$11,1),3),"")</f>
        <v/>
      </c>
      <c r="G892" s="224"/>
      <c r="H892" s="224"/>
      <c r="I892" s="224"/>
      <c r="J892" s="289"/>
    </row>
    <row r="893" spans="2:10" hidden="1" outlineLevel="1" x14ac:dyDescent="0.25">
      <c r="B893" s="286"/>
      <c r="C893" s="314"/>
      <c r="D893" s="255" t="str">
        <f>IFERROR(IF(IF(LEN($C893)=0," ",INDEX(Settings!$F$7:$F$106,MATCH($C893,Settings!$E$7:$E$106,0),1))=0,"",IF(LEN($C893)=0,"",INDEX(Settings!$F$7:$F$106,MATCH($C893,Settings!$E$7:$E$106,0),1))),"")</f>
        <v/>
      </c>
      <c r="E893" s="287"/>
      <c r="F893" s="288" t="str">
        <f>IFERROR(INDEX(Settings!$J$8:$L$11,MATCH($E893,Settings!$J$8:$J$11,1),3),"")</f>
        <v/>
      </c>
      <c r="G893" s="224"/>
      <c r="H893" s="224"/>
      <c r="I893" s="224"/>
      <c r="J893" s="289"/>
    </row>
    <row r="894" spans="2:10" hidden="1" outlineLevel="1" x14ac:dyDescent="0.25">
      <c r="B894" s="286"/>
      <c r="C894" s="314"/>
      <c r="D894" s="255" t="str">
        <f>IFERROR(IF(IF(LEN($C894)=0," ",INDEX(Settings!$F$7:$F$106,MATCH($C894,Settings!$E$7:$E$106,0),1))=0,"",IF(LEN($C894)=0,"",INDEX(Settings!$F$7:$F$106,MATCH($C894,Settings!$E$7:$E$106,0),1))),"")</f>
        <v/>
      </c>
      <c r="E894" s="287"/>
      <c r="F894" s="288" t="str">
        <f>IFERROR(INDEX(Settings!$J$8:$L$11,MATCH($E894,Settings!$J$8:$J$11,1),3),"")</f>
        <v/>
      </c>
      <c r="G894" s="224"/>
      <c r="H894" s="224"/>
      <c r="I894" s="224"/>
      <c r="J894" s="289"/>
    </row>
    <row r="895" spans="2:10" hidden="1" outlineLevel="1" x14ac:dyDescent="0.25">
      <c r="B895" s="286"/>
      <c r="C895" s="314"/>
      <c r="D895" s="255" t="str">
        <f>IFERROR(IF(IF(LEN($C895)=0," ",INDEX(Settings!$F$7:$F$106,MATCH($C895,Settings!$E$7:$E$106,0),1))=0,"",IF(LEN($C895)=0,"",INDEX(Settings!$F$7:$F$106,MATCH($C895,Settings!$E$7:$E$106,0),1))),"")</f>
        <v/>
      </c>
      <c r="E895" s="287"/>
      <c r="F895" s="288" t="str">
        <f>IFERROR(INDEX(Settings!$J$8:$L$11,MATCH($E895,Settings!$J$8:$J$11,1),3),"")</f>
        <v/>
      </c>
      <c r="G895" s="224"/>
      <c r="H895" s="224"/>
      <c r="I895" s="224"/>
      <c r="J895" s="289"/>
    </row>
    <row r="896" spans="2:10" hidden="1" outlineLevel="1" x14ac:dyDescent="0.25">
      <c r="B896" s="286"/>
      <c r="C896" s="314"/>
      <c r="D896" s="255" t="str">
        <f>IFERROR(IF(IF(LEN($C896)=0," ",INDEX(Settings!$F$7:$F$106,MATCH($C896,Settings!$E$7:$E$106,0),1))=0,"",IF(LEN($C896)=0,"",INDEX(Settings!$F$7:$F$106,MATCH($C896,Settings!$E$7:$E$106,0),1))),"")</f>
        <v/>
      </c>
      <c r="E896" s="287"/>
      <c r="F896" s="288" t="str">
        <f>IFERROR(INDEX(Settings!$J$8:$L$11,MATCH($E896,Settings!$J$8:$J$11,1),3),"")</f>
        <v/>
      </c>
      <c r="G896" s="224"/>
      <c r="H896" s="224"/>
      <c r="I896" s="224"/>
      <c r="J896" s="289"/>
    </row>
    <row r="897" spans="2:10" hidden="1" outlineLevel="1" x14ac:dyDescent="0.25">
      <c r="B897" s="286"/>
      <c r="C897" s="314"/>
      <c r="D897" s="255" t="str">
        <f>IFERROR(IF(IF(LEN($C897)=0," ",INDEX(Settings!$F$7:$F$106,MATCH($C897,Settings!$E$7:$E$106,0),1))=0,"",IF(LEN($C897)=0,"",INDEX(Settings!$F$7:$F$106,MATCH($C897,Settings!$E$7:$E$106,0),1))),"")</f>
        <v/>
      </c>
      <c r="E897" s="287"/>
      <c r="F897" s="288" t="str">
        <f>IFERROR(INDEX(Settings!$J$8:$L$11,MATCH($E897,Settings!$J$8:$J$11,1),3),"")</f>
        <v/>
      </c>
      <c r="G897" s="224"/>
      <c r="H897" s="224"/>
      <c r="I897" s="224"/>
      <c r="J897" s="289"/>
    </row>
    <row r="898" spans="2:10" hidden="1" outlineLevel="1" x14ac:dyDescent="0.25">
      <c r="B898" s="286"/>
      <c r="C898" s="314"/>
      <c r="D898" s="255" t="str">
        <f>IFERROR(IF(IF(LEN($C898)=0," ",INDEX(Settings!$F$7:$F$106,MATCH($C898,Settings!$E$7:$E$106,0),1))=0,"",IF(LEN($C898)=0,"",INDEX(Settings!$F$7:$F$106,MATCH($C898,Settings!$E$7:$E$106,0),1))),"")</f>
        <v/>
      </c>
      <c r="E898" s="287"/>
      <c r="F898" s="288" t="str">
        <f>IFERROR(INDEX(Settings!$J$8:$L$11,MATCH($E898,Settings!$J$8:$J$11,1),3),"")</f>
        <v/>
      </c>
      <c r="G898" s="224"/>
      <c r="H898" s="224"/>
      <c r="I898" s="224"/>
      <c r="J898" s="289"/>
    </row>
    <row r="899" spans="2:10" hidden="1" outlineLevel="1" x14ac:dyDescent="0.25">
      <c r="B899" s="286"/>
      <c r="C899" s="314"/>
      <c r="D899" s="255" t="str">
        <f>IFERROR(IF(IF(LEN($C899)=0," ",INDEX(Settings!$F$7:$F$106,MATCH($C899,Settings!$E$7:$E$106,0),1))=0,"",IF(LEN($C899)=0,"",INDEX(Settings!$F$7:$F$106,MATCH($C899,Settings!$E$7:$E$106,0),1))),"")</f>
        <v/>
      </c>
      <c r="E899" s="287"/>
      <c r="F899" s="288" t="str">
        <f>IFERROR(INDEX(Settings!$J$8:$L$11,MATCH($E899,Settings!$J$8:$J$11,1),3),"")</f>
        <v/>
      </c>
      <c r="G899" s="224"/>
      <c r="H899" s="224"/>
      <c r="I899" s="224"/>
      <c r="J899" s="289"/>
    </row>
    <row r="900" spans="2:10" hidden="1" outlineLevel="1" x14ac:dyDescent="0.25">
      <c r="B900" s="286"/>
      <c r="C900" s="314"/>
      <c r="D900" s="255" t="str">
        <f>IFERROR(IF(IF(LEN($C900)=0," ",INDEX(Settings!$F$7:$F$106,MATCH($C900,Settings!$E$7:$E$106,0),1))=0,"",IF(LEN($C900)=0,"",INDEX(Settings!$F$7:$F$106,MATCH($C900,Settings!$E$7:$E$106,0),1))),"")</f>
        <v/>
      </c>
      <c r="E900" s="287"/>
      <c r="F900" s="288" t="str">
        <f>IFERROR(INDEX(Settings!$J$8:$L$11,MATCH($E900,Settings!$J$8:$J$11,1),3),"")</f>
        <v/>
      </c>
      <c r="G900" s="224"/>
      <c r="H900" s="224"/>
      <c r="I900" s="224"/>
      <c r="J900" s="289"/>
    </row>
    <row r="901" spans="2:10" hidden="1" outlineLevel="1" x14ac:dyDescent="0.25">
      <c r="B901" s="286"/>
      <c r="C901" s="314"/>
      <c r="D901" s="255" t="str">
        <f>IFERROR(IF(IF(LEN($C901)=0," ",INDEX(Settings!$F$7:$F$106,MATCH($C901,Settings!$E$7:$E$106,0),1))=0,"",IF(LEN($C901)=0,"",INDEX(Settings!$F$7:$F$106,MATCH($C901,Settings!$E$7:$E$106,0),1))),"")</f>
        <v/>
      </c>
      <c r="E901" s="287"/>
      <c r="F901" s="288" t="str">
        <f>IFERROR(INDEX(Settings!$J$8:$L$11,MATCH($E901,Settings!$J$8:$J$11,1),3),"")</f>
        <v/>
      </c>
      <c r="G901" s="224"/>
      <c r="H901" s="224"/>
      <c r="I901" s="224"/>
      <c r="J901" s="289"/>
    </row>
    <row r="902" spans="2:10" hidden="1" outlineLevel="1" x14ac:dyDescent="0.25">
      <c r="B902" s="286"/>
      <c r="C902" s="314"/>
      <c r="D902" s="255" t="str">
        <f>IFERROR(IF(IF(LEN($C902)=0," ",INDEX(Settings!$F$7:$F$106,MATCH($C902,Settings!$E$7:$E$106,0),1))=0,"",IF(LEN($C902)=0,"",INDEX(Settings!$F$7:$F$106,MATCH($C902,Settings!$E$7:$E$106,0),1))),"")</f>
        <v/>
      </c>
      <c r="E902" s="287"/>
      <c r="F902" s="288" t="str">
        <f>IFERROR(INDEX(Settings!$J$8:$L$11,MATCH($E902,Settings!$J$8:$J$11,1),3),"")</f>
        <v/>
      </c>
      <c r="G902" s="224"/>
      <c r="H902" s="224"/>
      <c r="I902" s="224"/>
      <c r="J902" s="289"/>
    </row>
    <row r="903" spans="2:10" hidden="1" outlineLevel="1" x14ac:dyDescent="0.25">
      <c r="B903" s="286"/>
      <c r="C903" s="314"/>
      <c r="D903" s="255" t="str">
        <f>IFERROR(IF(IF(LEN($C903)=0," ",INDEX(Settings!$F$7:$F$106,MATCH($C903,Settings!$E$7:$E$106,0),1))=0,"",IF(LEN($C903)=0,"",INDEX(Settings!$F$7:$F$106,MATCH($C903,Settings!$E$7:$E$106,0),1))),"")</f>
        <v/>
      </c>
      <c r="E903" s="287"/>
      <c r="F903" s="288" t="str">
        <f>IFERROR(INDEX(Settings!$J$8:$L$11,MATCH($E903,Settings!$J$8:$J$11,1),3),"")</f>
        <v/>
      </c>
      <c r="G903" s="224"/>
      <c r="H903" s="224"/>
      <c r="I903" s="224"/>
      <c r="J903" s="289"/>
    </row>
    <row r="904" spans="2:10" hidden="1" outlineLevel="1" x14ac:dyDescent="0.25">
      <c r="B904" s="286"/>
      <c r="C904" s="314"/>
      <c r="D904" s="255" t="str">
        <f>IFERROR(IF(IF(LEN($C904)=0," ",INDEX(Settings!$F$7:$F$106,MATCH($C904,Settings!$E$7:$E$106,0),1))=0,"",IF(LEN($C904)=0,"",INDEX(Settings!$F$7:$F$106,MATCH($C904,Settings!$E$7:$E$106,0),1))),"")</f>
        <v/>
      </c>
      <c r="E904" s="287"/>
      <c r="F904" s="288" t="str">
        <f>IFERROR(INDEX(Settings!$J$8:$L$11,MATCH($E904,Settings!$J$8:$J$11,1),3),"")</f>
        <v/>
      </c>
      <c r="G904" s="224"/>
      <c r="H904" s="224"/>
      <c r="I904" s="224"/>
      <c r="J904" s="289"/>
    </row>
    <row r="905" spans="2:10" hidden="1" outlineLevel="1" x14ac:dyDescent="0.25">
      <c r="B905" s="286"/>
      <c r="C905" s="314"/>
      <c r="D905" s="255" t="str">
        <f>IFERROR(IF(IF(LEN($C905)=0," ",INDEX(Settings!$F$7:$F$106,MATCH($C905,Settings!$E$7:$E$106,0),1))=0,"",IF(LEN($C905)=0,"",INDEX(Settings!$F$7:$F$106,MATCH($C905,Settings!$E$7:$E$106,0),1))),"")</f>
        <v/>
      </c>
      <c r="E905" s="287"/>
      <c r="F905" s="288" t="str">
        <f>IFERROR(INDEX(Settings!$J$8:$L$11,MATCH($E905,Settings!$J$8:$J$11,1),3),"")</f>
        <v/>
      </c>
      <c r="G905" s="224"/>
      <c r="H905" s="224"/>
      <c r="I905" s="224"/>
      <c r="J905" s="289"/>
    </row>
    <row r="906" spans="2:10" hidden="1" outlineLevel="1" x14ac:dyDescent="0.25">
      <c r="B906" s="286"/>
      <c r="C906" s="314"/>
      <c r="D906" s="255" t="str">
        <f>IFERROR(IF(IF(LEN($C906)=0," ",INDEX(Settings!$F$7:$F$106,MATCH($C906,Settings!$E$7:$E$106,0),1))=0,"",IF(LEN($C906)=0,"",INDEX(Settings!$F$7:$F$106,MATCH($C906,Settings!$E$7:$E$106,0),1))),"")</f>
        <v/>
      </c>
      <c r="E906" s="287"/>
      <c r="F906" s="288" t="str">
        <f>IFERROR(INDEX(Settings!$J$8:$L$11,MATCH($E906,Settings!$J$8:$J$11,1),3),"")</f>
        <v/>
      </c>
      <c r="G906" s="224"/>
      <c r="H906" s="224"/>
      <c r="I906" s="224"/>
      <c r="J906" s="289"/>
    </row>
    <row r="907" spans="2:10" hidden="1" outlineLevel="1" x14ac:dyDescent="0.25">
      <c r="B907" s="286"/>
      <c r="C907" s="314"/>
      <c r="D907" s="255" t="str">
        <f>IFERROR(IF(IF(LEN($C907)=0," ",INDEX(Settings!$F$7:$F$106,MATCH($C907,Settings!$E$7:$E$106,0),1))=0,"",IF(LEN($C907)=0,"",INDEX(Settings!$F$7:$F$106,MATCH($C907,Settings!$E$7:$E$106,0),1))),"")</f>
        <v/>
      </c>
      <c r="E907" s="287"/>
      <c r="F907" s="288" t="str">
        <f>IFERROR(INDEX(Settings!$J$8:$L$11,MATCH($E907,Settings!$J$8:$J$11,1),3),"")</f>
        <v/>
      </c>
      <c r="G907" s="224"/>
      <c r="H907" s="224"/>
      <c r="I907" s="224"/>
      <c r="J907" s="289"/>
    </row>
    <row r="908" spans="2:10" hidden="1" outlineLevel="1" x14ac:dyDescent="0.25">
      <c r="B908" s="286"/>
      <c r="C908" s="314"/>
      <c r="D908" s="255" t="str">
        <f>IFERROR(IF(IF(LEN($C908)=0," ",INDEX(Settings!$F$7:$F$106,MATCH($C908,Settings!$E$7:$E$106,0),1))=0,"",IF(LEN($C908)=0,"",INDEX(Settings!$F$7:$F$106,MATCH($C908,Settings!$E$7:$E$106,0),1))),"")</f>
        <v/>
      </c>
      <c r="E908" s="287"/>
      <c r="F908" s="288" t="str">
        <f>IFERROR(INDEX(Settings!$J$8:$L$11,MATCH($E908,Settings!$J$8:$J$11,1),3),"")</f>
        <v/>
      </c>
      <c r="G908" s="224"/>
      <c r="H908" s="224"/>
      <c r="I908" s="224"/>
      <c r="J908" s="289"/>
    </row>
    <row r="909" spans="2:10" hidden="1" outlineLevel="1" x14ac:dyDescent="0.25">
      <c r="B909" s="286"/>
      <c r="C909" s="314"/>
      <c r="D909" s="255" t="str">
        <f>IFERROR(IF(IF(LEN($C909)=0," ",INDEX(Settings!$F$7:$F$106,MATCH($C909,Settings!$E$7:$E$106,0),1))=0,"",IF(LEN($C909)=0,"",INDEX(Settings!$F$7:$F$106,MATCH($C909,Settings!$E$7:$E$106,0),1))),"")</f>
        <v/>
      </c>
      <c r="E909" s="287"/>
      <c r="F909" s="288" t="str">
        <f>IFERROR(INDEX(Settings!$J$8:$L$11,MATCH($E909,Settings!$J$8:$J$11,1),3),"")</f>
        <v/>
      </c>
      <c r="G909" s="224"/>
      <c r="H909" s="224"/>
      <c r="I909" s="224"/>
      <c r="J909" s="289"/>
    </row>
    <row r="910" spans="2:10" hidden="1" outlineLevel="1" x14ac:dyDescent="0.25">
      <c r="B910" s="286"/>
      <c r="C910" s="314"/>
      <c r="D910" s="255" t="str">
        <f>IFERROR(IF(IF(LEN($C910)=0," ",INDEX(Settings!$F$7:$F$106,MATCH($C910,Settings!$E$7:$E$106,0),1))=0,"",IF(LEN($C910)=0,"",INDEX(Settings!$F$7:$F$106,MATCH($C910,Settings!$E$7:$E$106,0),1))),"")</f>
        <v/>
      </c>
      <c r="E910" s="287"/>
      <c r="F910" s="288" t="str">
        <f>IFERROR(INDEX(Settings!$J$8:$L$11,MATCH($E910,Settings!$J$8:$J$11,1),3),"")</f>
        <v/>
      </c>
      <c r="G910" s="224"/>
      <c r="H910" s="224"/>
      <c r="I910" s="224"/>
      <c r="J910" s="289"/>
    </row>
    <row r="911" spans="2:10" hidden="1" outlineLevel="1" x14ac:dyDescent="0.25">
      <c r="B911" s="286"/>
      <c r="C911" s="314"/>
      <c r="D911" s="255" t="str">
        <f>IFERROR(IF(IF(LEN($C911)=0," ",INDEX(Settings!$F$7:$F$106,MATCH($C911,Settings!$E$7:$E$106,0),1))=0,"",IF(LEN($C911)=0,"",INDEX(Settings!$F$7:$F$106,MATCH($C911,Settings!$E$7:$E$106,0),1))),"")</f>
        <v/>
      </c>
      <c r="E911" s="287"/>
      <c r="F911" s="288" t="str">
        <f>IFERROR(INDEX(Settings!$J$8:$L$11,MATCH($E911,Settings!$J$8:$J$11,1),3),"")</f>
        <v/>
      </c>
      <c r="G911" s="224"/>
      <c r="H911" s="224"/>
      <c r="I911" s="224"/>
      <c r="J911" s="289"/>
    </row>
    <row r="912" spans="2:10" hidden="1" outlineLevel="1" x14ac:dyDescent="0.25">
      <c r="B912" s="286"/>
      <c r="C912" s="314"/>
      <c r="D912" s="255" t="str">
        <f>IFERROR(IF(IF(LEN($C912)=0," ",INDEX(Settings!$F$7:$F$106,MATCH($C912,Settings!$E$7:$E$106,0),1))=0,"",IF(LEN($C912)=0,"",INDEX(Settings!$F$7:$F$106,MATCH($C912,Settings!$E$7:$E$106,0),1))),"")</f>
        <v/>
      </c>
      <c r="E912" s="287"/>
      <c r="F912" s="288" t="str">
        <f>IFERROR(INDEX(Settings!$J$8:$L$11,MATCH($E912,Settings!$J$8:$J$11,1),3),"")</f>
        <v/>
      </c>
      <c r="G912" s="224"/>
      <c r="H912" s="224"/>
      <c r="I912" s="224"/>
      <c r="J912" s="289"/>
    </row>
    <row r="913" spans="2:10" hidden="1" outlineLevel="1" x14ac:dyDescent="0.25">
      <c r="B913" s="286"/>
      <c r="C913" s="314"/>
      <c r="D913" s="255" t="str">
        <f>IFERROR(IF(IF(LEN($C913)=0," ",INDEX(Settings!$F$7:$F$106,MATCH($C913,Settings!$E$7:$E$106,0),1))=0,"",IF(LEN($C913)=0,"",INDEX(Settings!$F$7:$F$106,MATCH($C913,Settings!$E$7:$E$106,0),1))),"")</f>
        <v/>
      </c>
      <c r="E913" s="287"/>
      <c r="F913" s="288" t="str">
        <f>IFERROR(INDEX(Settings!$J$8:$L$11,MATCH($E913,Settings!$J$8:$J$11,1),3),"")</f>
        <v/>
      </c>
      <c r="G913" s="224"/>
      <c r="H913" s="224"/>
      <c r="I913" s="224"/>
      <c r="J913" s="289"/>
    </row>
    <row r="914" spans="2:10" hidden="1" outlineLevel="1" x14ac:dyDescent="0.25">
      <c r="B914" s="286"/>
      <c r="C914" s="314"/>
      <c r="D914" s="255" t="str">
        <f>IFERROR(IF(IF(LEN($C914)=0," ",INDEX(Settings!$F$7:$F$106,MATCH($C914,Settings!$E$7:$E$106,0),1))=0,"",IF(LEN($C914)=0,"",INDEX(Settings!$F$7:$F$106,MATCH($C914,Settings!$E$7:$E$106,0),1))),"")</f>
        <v/>
      </c>
      <c r="E914" s="287"/>
      <c r="F914" s="288" t="str">
        <f>IFERROR(INDEX(Settings!$J$8:$L$11,MATCH($E914,Settings!$J$8:$J$11,1),3),"")</f>
        <v/>
      </c>
      <c r="G914" s="224"/>
      <c r="H914" s="224"/>
      <c r="I914" s="224"/>
      <c r="J914" s="289"/>
    </row>
    <row r="915" spans="2:10" hidden="1" outlineLevel="1" x14ac:dyDescent="0.25">
      <c r="B915" s="286"/>
      <c r="C915" s="314"/>
      <c r="D915" s="255" t="str">
        <f>IFERROR(IF(IF(LEN($C915)=0," ",INDEX(Settings!$F$7:$F$106,MATCH($C915,Settings!$E$7:$E$106,0),1))=0,"",IF(LEN($C915)=0,"",INDEX(Settings!$F$7:$F$106,MATCH($C915,Settings!$E$7:$E$106,0),1))),"")</f>
        <v/>
      </c>
      <c r="E915" s="287"/>
      <c r="F915" s="288" t="str">
        <f>IFERROR(INDEX(Settings!$J$8:$L$11,MATCH($E915,Settings!$J$8:$J$11,1),3),"")</f>
        <v/>
      </c>
      <c r="G915" s="224"/>
      <c r="H915" s="224"/>
      <c r="I915" s="224"/>
      <c r="J915" s="289"/>
    </row>
    <row r="916" spans="2:10" hidden="1" outlineLevel="1" x14ac:dyDescent="0.25">
      <c r="B916" s="286"/>
      <c r="C916" s="314"/>
      <c r="D916" s="255" t="str">
        <f>IFERROR(IF(IF(LEN($C916)=0," ",INDEX(Settings!$F$7:$F$106,MATCH($C916,Settings!$E$7:$E$106,0),1))=0,"",IF(LEN($C916)=0,"",INDEX(Settings!$F$7:$F$106,MATCH($C916,Settings!$E$7:$E$106,0),1))),"")</f>
        <v/>
      </c>
      <c r="E916" s="287"/>
      <c r="F916" s="288" t="str">
        <f>IFERROR(INDEX(Settings!$J$8:$L$11,MATCH($E916,Settings!$J$8:$J$11,1),3),"")</f>
        <v/>
      </c>
      <c r="G916" s="224"/>
      <c r="H916" s="224"/>
      <c r="I916" s="224"/>
      <c r="J916" s="289"/>
    </row>
    <row r="917" spans="2:10" hidden="1" outlineLevel="1" x14ac:dyDescent="0.25">
      <c r="B917" s="286"/>
      <c r="C917" s="314"/>
      <c r="D917" s="255" t="str">
        <f>IFERROR(IF(IF(LEN($C917)=0," ",INDEX(Settings!$F$7:$F$106,MATCH($C917,Settings!$E$7:$E$106,0),1))=0,"",IF(LEN($C917)=0,"",INDEX(Settings!$F$7:$F$106,MATCH($C917,Settings!$E$7:$E$106,0),1))),"")</f>
        <v/>
      </c>
      <c r="E917" s="287"/>
      <c r="F917" s="288" t="str">
        <f>IFERROR(INDEX(Settings!$J$8:$L$11,MATCH($E917,Settings!$J$8:$J$11,1),3),"")</f>
        <v/>
      </c>
      <c r="G917" s="224"/>
      <c r="H917" s="224"/>
      <c r="I917" s="224"/>
      <c r="J917" s="289"/>
    </row>
    <row r="918" spans="2:10" hidden="1" outlineLevel="1" x14ac:dyDescent="0.25">
      <c r="B918" s="286"/>
      <c r="C918" s="314"/>
      <c r="D918" s="255" t="str">
        <f>IFERROR(IF(IF(LEN($C918)=0," ",INDEX(Settings!$F$7:$F$106,MATCH($C918,Settings!$E$7:$E$106,0),1))=0,"",IF(LEN($C918)=0,"",INDEX(Settings!$F$7:$F$106,MATCH($C918,Settings!$E$7:$E$106,0),1))),"")</f>
        <v/>
      </c>
      <c r="E918" s="287"/>
      <c r="F918" s="288" t="str">
        <f>IFERROR(INDEX(Settings!$J$8:$L$11,MATCH($E918,Settings!$J$8:$J$11,1),3),"")</f>
        <v/>
      </c>
      <c r="G918" s="224"/>
      <c r="H918" s="224"/>
      <c r="I918" s="224"/>
      <c r="J918" s="289"/>
    </row>
    <row r="919" spans="2:10" hidden="1" outlineLevel="1" x14ac:dyDescent="0.25">
      <c r="B919" s="286"/>
      <c r="C919" s="314"/>
      <c r="D919" s="255" t="str">
        <f>IFERROR(IF(IF(LEN($C919)=0," ",INDEX(Settings!$F$7:$F$106,MATCH($C919,Settings!$E$7:$E$106,0),1))=0,"",IF(LEN($C919)=0,"",INDEX(Settings!$F$7:$F$106,MATCH($C919,Settings!$E$7:$E$106,0),1))),"")</f>
        <v/>
      </c>
      <c r="E919" s="287"/>
      <c r="F919" s="288" t="str">
        <f>IFERROR(INDEX(Settings!$J$8:$L$11,MATCH($E919,Settings!$J$8:$J$11,1),3),"")</f>
        <v/>
      </c>
      <c r="G919" s="224"/>
      <c r="H919" s="224"/>
      <c r="I919" s="224"/>
      <c r="J919" s="289"/>
    </row>
    <row r="920" spans="2:10" hidden="1" outlineLevel="1" x14ac:dyDescent="0.25">
      <c r="B920" s="286"/>
      <c r="C920" s="314"/>
      <c r="D920" s="255" t="str">
        <f>IFERROR(IF(IF(LEN($C920)=0," ",INDEX(Settings!$F$7:$F$106,MATCH($C920,Settings!$E$7:$E$106,0),1))=0,"",IF(LEN($C920)=0,"",INDEX(Settings!$F$7:$F$106,MATCH($C920,Settings!$E$7:$E$106,0),1))),"")</f>
        <v/>
      </c>
      <c r="E920" s="287"/>
      <c r="F920" s="288" t="str">
        <f>IFERROR(INDEX(Settings!$J$8:$L$11,MATCH($E920,Settings!$J$8:$J$11,1),3),"")</f>
        <v/>
      </c>
      <c r="G920" s="224"/>
      <c r="H920" s="224"/>
      <c r="I920" s="224"/>
      <c r="J920" s="289"/>
    </row>
    <row r="921" spans="2:10" hidden="1" outlineLevel="1" x14ac:dyDescent="0.25">
      <c r="B921" s="286"/>
      <c r="C921" s="314"/>
      <c r="D921" s="255" t="str">
        <f>IFERROR(IF(IF(LEN($C921)=0," ",INDEX(Settings!$F$7:$F$106,MATCH($C921,Settings!$E$7:$E$106,0),1))=0,"",IF(LEN($C921)=0,"",INDEX(Settings!$F$7:$F$106,MATCH($C921,Settings!$E$7:$E$106,0),1))),"")</f>
        <v/>
      </c>
      <c r="E921" s="287"/>
      <c r="F921" s="288" t="str">
        <f>IFERROR(INDEX(Settings!$J$8:$L$11,MATCH($E921,Settings!$J$8:$J$11,1),3),"")</f>
        <v/>
      </c>
      <c r="G921" s="224"/>
      <c r="H921" s="224"/>
      <c r="I921" s="224"/>
      <c r="J921" s="289"/>
    </row>
    <row r="922" spans="2:10" hidden="1" outlineLevel="1" x14ac:dyDescent="0.25">
      <c r="B922" s="286"/>
      <c r="C922" s="314"/>
      <c r="D922" s="255" t="str">
        <f>IFERROR(IF(IF(LEN($C922)=0," ",INDEX(Settings!$F$7:$F$106,MATCH($C922,Settings!$E$7:$E$106,0),1))=0,"",IF(LEN($C922)=0,"",INDEX(Settings!$F$7:$F$106,MATCH($C922,Settings!$E$7:$E$106,0),1))),"")</f>
        <v/>
      </c>
      <c r="E922" s="287"/>
      <c r="F922" s="288" t="str">
        <f>IFERROR(INDEX(Settings!$J$8:$L$11,MATCH($E922,Settings!$J$8:$J$11,1),3),"")</f>
        <v/>
      </c>
      <c r="G922" s="224"/>
      <c r="H922" s="224"/>
      <c r="I922" s="224"/>
      <c r="J922" s="289"/>
    </row>
    <row r="923" spans="2:10" hidden="1" outlineLevel="1" x14ac:dyDescent="0.25">
      <c r="B923" s="286"/>
      <c r="C923" s="314"/>
      <c r="D923" s="255" t="str">
        <f>IFERROR(IF(IF(LEN($C923)=0," ",INDEX(Settings!$F$7:$F$106,MATCH($C923,Settings!$E$7:$E$106,0),1))=0,"",IF(LEN($C923)=0,"",INDEX(Settings!$F$7:$F$106,MATCH($C923,Settings!$E$7:$E$106,0),1))),"")</f>
        <v/>
      </c>
      <c r="E923" s="287"/>
      <c r="F923" s="288" t="str">
        <f>IFERROR(INDEX(Settings!$J$8:$L$11,MATCH($E923,Settings!$J$8:$J$11,1),3),"")</f>
        <v/>
      </c>
      <c r="G923" s="224"/>
      <c r="H923" s="224"/>
      <c r="I923" s="224"/>
      <c r="J923" s="289"/>
    </row>
    <row r="924" spans="2:10" hidden="1" outlineLevel="1" x14ac:dyDescent="0.25">
      <c r="B924" s="286"/>
      <c r="C924" s="314"/>
      <c r="D924" s="255" t="str">
        <f>IFERROR(IF(IF(LEN($C924)=0," ",INDEX(Settings!$F$7:$F$106,MATCH($C924,Settings!$E$7:$E$106,0),1))=0,"",IF(LEN($C924)=0,"",INDEX(Settings!$F$7:$F$106,MATCH($C924,Settings!$E$7:$E$106,0),1))),"")</f>
        <v/>
      </c>
      <c r="E924" s="287"/>
      <c r="F924" s="288" t="str">
        <f>IFERROR(INDEX(Settings!$J$8:$L$11,MATCH($E924,Settings!$J$8:$J$11,1),3),"")</f>
        <v/>
      </c>
      <c r="G924" s="224"/>
      <c r="H924" s="224"/>
      <c r="I924" s="224"/>
      <c r="J924" s="289"/>
    </row>
    <row r="925" spans="2:10" hidden="1" outlineLevel="1" x14ac:dyDescent="0.25">
      <c r="B925" s="286"/>
      <c r="C925" s="314"/>
      <c r="D925" s="255" t="str">
        <f>IFERROR(IF(IF(LEN($C925)=0," ",INDEX(Settings!$F$7:$F$106,MATCH($C925,Settings!$E$7:$E$106,0),1))=0,"",IF(LEN($C925)=0,"",INDEX(Settings!$F$7:$F$106,MATCH($C925,Settings!$E$7:$E$106,0),1))),"")</f>
        <v/>
      </c>
      <c r="E925" s="287"/>
      <c r="F925" s="288" t="str">
        <f>IFERROR(INDEX(Settings!$J$8:$L$11,MATCH($E925,Settings!$J$8:$J$11,1),3),"")</f>
        <v/>
      </c>
      <c r="G925" s="224"/>
      <c r="H925" s="224"/>
      <c r="I925" s="224"/>
      <c r="J925" s="289"/>
    </row>
    <row r="926" spans="2:10" hidden="1" outlineLevel="1" x14ac:dyDescent="0.25">
      <c r="B926" s="286"/>
      <c r="C926" s="314"/>
      <c r="D926" s="255" t="str">
        <f>IFERROR(IF(IF(LEN($C926)=0," ",INDEX(Settings!$F$7:$F$106,MATCH($C926,Settings!$E$7:$E$106,0),1))=0,"",IF(LEN($C926)=0,"",INDEX(Settings!$F$7:$F$106,MATCH($C926,Settings!$E$7:$E$106,0),1))),"")</f>
        <v/>
      </c>
      <c r="E926" s="287"/>
      <c r="F926" s="288" t="str">
        <f>IFERROR(INDEX(Settings!$J$8:$L$11,MATCH($E926,Settings!$J$8:$J$11,1),3),"")</f>
        <v/>
      </c>
      <c r="G926" s="224"/>
      <c r="H926" s="224"/>
      <c r="I926" s="224"/>
      <c r="J926" s="289"/>
    </row>
    <row r="927" spans="2:10" hidden="1" outlineLevel="1" x14ac:dyDescent="0.25">
      <c r="B927" s="286"/>
      <c r="C927" s="314"/>
      <c r="D927" s="255" t="str">
        <f>IFERROR(IF(IF(LEN($C927)=0," ",INDEX(Settings!$F$7:$F$106,MATCH($C927,Settings!$E$7:$E$106,0),1))=0,"",IF(LEN($C927)=0,"",INDEX(Settings!$F$7:$F$106,MATCH($C927,Settings!$E$7:$E$106,0),1))),"")</f>
        <v/>
      </c>
      <c r="E927" s="287"/>
      <c r="F927" s="288" t="str">
        <f>IFERROR(INDEX(Settings!$J$8:$L$11,MATCH($E927,Settings!$J$8:$J$11,1),3),"")</f>
        <v/>
      </c>
      <c r="G927" s="224"/>
      <c r="H927" s="224"/>
      <c r="I927" s="224"/>
      <c r="J927" s="289"/>
    </row>
    <row r="928" spans="2:10" hidden="1" outlineLevel="1" x14ac:dyDescent="0.25">
      <c r="B928" s="286"/>
      <c r="C928" s="314"/>
      <c r="D928" s="255" t="str">
        <f>IFERROR(IF(IF(LEN($C928)=0," ",INDEX(Settings!$F$7:$F$106,MATCH($C928,Settings!$E$7:$E$106,0),1))=0,"",IF(LEN($C928)=0,"",INDEX(Settings!$F$7:$F$106,MATCH($C928,Settings!$E$7:$E$106,0),1))),"")</f>
        <v/>
      </c>
      <c r="E928" s="287"/>
      <c r="F928" s="288" t="str">
        <f>IFERROR(INDEX(Settings!$J$8:$L$11,MATCH($E928,Settings!$J$8:$J$11,1),3),"")</f>
        <v/>
      </c>
      <c r="G928" s="224"/>
      <c r="H928" s="224"/>
      <c r="I928" s="224"/>
      <c r="J928" s="289"/>
    </row>
    <row r="929" spans="2:10" hidden="1" outlineLevel="1" x14ac:dyDescent="0.25">
      <c r="B929" s="286"/>
      <c r="C929" s="314"/>
      <c r="D929" s="255" t="str">
        <f>IFERROR(IF(IF(LEN($C929)=0," ",INDEX(Settings!$F$7:$F$106,MATCH($C929,Settings!$E$7:$E$106,0),1))=0,"",IF(LEN($C929)=0,"",INDEX(Settings!$F$7:$F$106,MATCH($C929,Settings!$E$7:$E$106,0),1))),"")</f>
        <v/>
      </c>
      <c r="E929" s="287"/>
      <c r="F929" s="288" t="str">
        <f>IFERROR(INDEX(Settings!$J$8:$L$11,MATCH($E929,Settings!$J$8:$J$11,1),3),"")</f>
        <v/>
      </c>
      <c r="G929" s="224"/>
      <c r="H929" s="224"/>
      <c r="I929" s="224"/>
      <c r="J929" s="289"/>
    </row>
    <row r="930" spans="2:10" hidden="1" outlineLevel="1" x14ac:dyDescent="0.25">
      <c r="B930" s="286"/>
      <c r="C930" s="314"/>
      <c r="D930" s="255" t="str">
        <f>IFERROR(IF(IF(LEN($C930)=0," ",INDEX(Settings!$F$7:$F$106,MATCH($C930,Settings!$E$7:$E$106,0),1))=0,"",IF(LEN($C930)=0,"",INDEX(Settings!$F$7:$F$106,MATCH($C930,Settings!$E$7:$E$106,0),1))),"")</f>
        <v/>
      </c>
      <c r="E930" s="287"/>
      <c r="F930" s="288" t="str">
        <f>IFERROR(INDEX(Settings!$J$8:$L$11,MATCH($E930,Settings!$J$8:$J$11,1),3),"")</f>
        <v/>
      </c>
      <c r="G930" s="224"/>
      <c r="H930" s="224"/>
      <c r="I930" s="224"/>
      <c r="J930" s="289"/>
    </row>
    <row r="931" spans="2:10" hidden="1" outlineLevel="1" x14ac:dyDescent="0.25">
      <c r="B931" s="286"/>
      <c r="C931" s="314"/>
      <c r="D931" s="255" t="str">
        <f>IFERROR(IF(IF(LEN($C931)=0," ",INDEX(Settings!$F$7:$F$106,MATCH($C931,Settings!$E$7:$E$106,0),1))=0,"",IF(LEN($C931)=0,"",INDEX(Settings!$F$7:$F$106,MATCH($C931,Settings!$E$7:$E$106,0),1))),"")</f>
        <v/>
      </c>
      <c r="E931" s="287"/>
      <c r="F931" s="288" t="str">
        <f>IFERROR(INDEX(Settings!$J$8:$L$11,MATCH($E931,Settings!$J$8:$J$11,1),3),"")</f>
        <v/>
      </c>
      <c r="G931" s="224"/>
      <c r="H931" s="224"/>
      <c r="I931" s="224"/>
      <c r="J931" s="289"/>
    </row>
    <row r="932" spans="2:10" hidden="1" outlineLevel="1" x14ac:dyDescent="0.25">
      <c r="B932" s="286"/>
      <c r="C932" s="314"/>
      <c r="D932" s="255" t="str">
        <f>IFERROR(IF(IF(LEN($C932)=0," ",INDEX(Settings!$F$7:$F$106,MATCH($C932,Settings!$E$7:$E$106,0),1))=0,"",IF(LEN($C932)=0,"",INDEX(Settings!$F$7:$F$106,MATCH($C932,Settings!$E$7:$E$106,0),1))),"")</f>
        <v/>
      </c>
      <c r="E932" s="287"/>
      <c r="F932" s="288" t="str">
        <f>IFERROR(INDEX(Settings!$J$8:$L$11,MATCH($E932,Settings!$J$8:$J$11,1),3),"")</f>
        <v/>
      </c>
      <c r="G932" s="224"/>
      <c r="H932" s="224"/>
      <c r="I932" s="224"/>
      <c r="J932" s="289"/>
    </row>
    <row r="933" spans="2:10" hidden="1" outlineLevel="1" x14ac:dyDescent="0.25">
      <c r="B933" s="286"/>
      <c r="C933" s="314"/>
      <c r="D933" s="255" t="str">
        <f>IFERROR(IF(IF(LEN($C933)=0," ",INDEX(Settings!$F$7:$F$106,MATCH($C933,Settings!$E$7:$E$106,0),1))=0,"",IF(LEN($C933)=0,"",INDEX(Settings!$F$7:$F$106,MATCH($C933,Settings!$E$7:$E$106,0),1))),"")</f>
        <v/>
      </c>
      <c r="E933" s="287"/>
      <c r="F933" s="288" t="str">
        <f>IFERROR(INDEX(Settings!$J$8:$L$11,MATCH($E933,Settings!$J$8:$J$11,1),3),"")</f>
        <v/>
      </c>
      <c r="G933" s="224"/>
      <c r="H933" s="224"/>
      <c r="I933" s="224"/>
      <c r="J933" s="289"/>
    </row>
    <row r="934" spans="2:10" hidden="1" outlineLevel="1" x14ac:dyDescent="0.25">
      <c r="B934" s="286"/>
      <c r="C934" s="314"/>
      <c r="D934" s="255" t="str">
        <f>IFERROR(IF(IF(LEN($C934)=0," ",INDEX(Settings!$F$7:$F$106,MATCH($C934,Settings!$E$7:$E$106,0),1))=0,"",IF(LEN($C934)=0,"",INDEX(Settings!$F$7:$F$106,MATCH($C934,Settings!$E$7:$E$106,0),1))),"")</f>
        <v/>
      </c>
      <c r="E934" s="287"/>
      <c r="F934" s="288" t="str">
        <f>IFERROR(INDEX(Settings!$J$8:$L$11,MATCH($E934,Settings!$J$8:$J$11,1),3),"")</f>
        <v/>
      </c>
      <c r="G934" s="224"/>
      <c r="H934" s="224"/>
      <c r="I934" s="224"/>
      <c r="J934" s="289"/>
    </row>
    <row r="935" spans="2:10" hidden="1" outlineLevel="1" x14ac:dyDescent="0.25">
      <c r="B935" s="286"/>
      <c r="C935" s="314"/>
      <c r="D935" s="255" t="str">
        <f>IFERROR(IF(IF(LEN($C935)=0," ",INDEX(Settings!$F$7:$F$106,MATCH($C935,Settings!$E$7:$E$106,0),1))=0,"",IF(LEN($C935)=0,"",INDEX(Settings!$F$7:$F$106,MATCH($C935,Settings!$E$7:$E$106,0),1))),"")</f>
        <v/>
      </c>
      <c r="E935" s="287"/>
      <c r="F935" s="288" t="str">
        <f>IFERROR(INDEX(Settings!$J$8:$L$11,MATCH($E935,Settings!$J$8:$J$11,1),3),"")</f>
        <v/>
      </c>
      <c r="G935" s="224"/>
      <c r="H935" s="224"/>
      <c r="I935" s="224"/>
      <c r="J935" s="289"/>
    </row>
    <row r="936" spans="2:10" hidden="1" outlineLevel="1" x14ac:dyDescent="0.25">
      <c r="B936" s="286"/>
      <c r="C936" s="314"/>
      <c r="D936" s="255" t="str">
        <f>IFERROR(IF(IF(LEN($C936)=0," ",INDEX(Settings!$F$7:$F$106,MATCH($C936,Settings!$E$7:$E$106,0),1))=0,"",IF(LEN($C936)=0,"",INDEX(Settings!$F$7:$F$106,MATCH($C936,Settings!$E$7:$E$106,0),1))),"")</f>
        <v/>
      </c>
      <c r="E936" s="287"/>
      <c r="F936" s="288" t="str">
        <f>IFERROR(INDEX(Settings!$J$8:$L$11,MATCH($E936,Settings!$J$8:$J$11,1),3),"")</f>
        <v/>
      </c>
      <c r="G936" s="224"/>
      <c r="H936" s="224"/>
      <c r="I936" s="224"/>
      <c r="J936" s="289"/>
    </row>
    <row r="937" spans="2:10" hidden="1" outlineLevel="1" x14ac:dyDescent="0.25">
      <c r="B937" s="286"/>
      <c r="C937" s="314"/>
      <c r="D937" s="255" t="str">
        <f>IFERROR(IF(IF(LEN($C937)=0," ",INDEX(Settings!$F$7:$F$106,MATCH($C937,Settings!$E$7:$E$106,0),1))=0,"",IF(LEN($C937)=0,"",INDEX(Settings!$F$7:$F$106,MATCH($C937,Settings!$E$7:$E$106,0),1))),"")</f>
        <v/>
      </c>
      <c r="E937" s="287"/>
      <c r="F937" s="288" t="str">
        <f>IFERROR(INDEX(Settings!$J$8:$L$11,MATCH($E937,Settings!$J$8:$J$11,1),3),"")</f>
        <v/>
      </c>
      <c r="G937" s="224"/>
      <c r="H937" s="224"/>
      <c r="I937" s="224"/>
      <c r="J937" s="289"/>
    </row>
    <row r="938" spans="2:10" hidden="1" outlineLevel="1" x14ac:dyDescent="0.25">
      <c r="B938" s="286"/>
      <c r="C938" s="314"/>
      <c r="D938" s="255" t="str">
        <f>IFERROR(IF(IF(LEN($C938)=0," ",INDEX(Settings!$F$7:$F$106,MATCH($C938,Settings!$E$7:$E$106,0),1))=0,"",IF(LEN($C938)=0,"",INDEX(Settings!$F$7:$F$106,MATCH($C938,Settings!$E$7:$E$106,0),1))),"")</f>
        <v/>
      </c>
      <c r="E938" s="287"/>
      <c r="F938" s="288" t="str">
        <f>IFERROR(INDEX(Settings!$J$8:$L$11,MATCH($E938,Settings!$J$8:$J$11,1),3),"")</f>
        <v/>
      </c>
      <c r="G938" s="224"/>
      <c r="H938" s="224"/>
      <c r="I938" s="224"/>
      <c r="J938" s="289"/>
    </row>
    <row r="939" spans="2:10" hidden="1" outlineLevel="1" x14ac:dyDescent="0.25">
      <c r="B939" s="286"/>
      <c r="C939" s="314"/>
      <c r="D939" s="255" t="str">
        <f>IFERROR(IF(IF(LEN($C939)=0," ",INDEX(Settings!$F$7:$F$106,MATCH($C939,Settings!$E$7:$E$106,0),1))=0,"",IF(LEN($C939)=0,"",INDEX(Settings!$F$7:$F$106,MATCH($C939,Settings!$E$7:$E$106,0),1))),"")</f>
        <v/>
      </c>
      <c r="E939" s="287"/>
      <c r="F939" s="288" t="str">
        <f>IFERROR(INDEX(Settings!$J$8:$L$11,MATCH($E939,Settings!$J$8:$J$11,1),3),"")</f>
        <v/>
      </c>
      <c r="G939" s="224"/>
      <c r="H939" s="224"/>
      <c r="I939" s="224"/>
      <c r="J939" s="289"/>
    </row>
    <row r="940" spans="2:10" hidden="1" outlineLevel="1" x14ac:dyDescent="0.25">
      <c r="B940" s="286"/>
      <c r="C940" s="314"/>
      <c r="D940" s="255" t="str">
        <f>IFERROR(IF(IF(LEN($C940)=0," ",INDEX(Settings!$F$7:$F$106,MATCH($C940,Settings!$E$7:$E$106,0),1))=0,"",IF(LEN($C940)=0,"",INDEX(Settings!$F$7:$F$106,MATCH($C940,Settings!$E$7:$E$106,0),1))),"")</f>
        <v/>
      </c>
      <c r="E940" s="287"/>
      <c r="F940" s="288" t="str">
        <f>IFERROR(INDEX(Settings!$J$8:$L$11,MATCH($E940,Settings!$J$8:$J$11,1),3),"")</f>
        <v/>
      </c>
      <c r="G940" s="224"/>
      <c r="H940" s="224"/>
      <c r="I940" s="224"/>
      <c r="J940" s="289"/>
    </row>
    <row r="941" spans="2:10" hidden="1" outlineLevel="1" x14ac:dyDescent="0.25">
      <c r="B941" s="286"/>
      <c r="C941" s="314"/>
      <c r="D941" s="255" t="str">
        <f>IFERROR(IF(IF(LEN($C941)=0," ",INDEX(Settings!$F$7:$F$106,MATCH($C941,Settings!$E$7:$E$106,0),1))=0,"",IF(LEN($C941)=0,"",INDEX(Settings!$F$7:$F$106,MATCH($C941,Settings!$E$7:$E$106,0),1))),"")</f>
        <v/>
      </c>
      <c r="E941" s="287"/>
      <c r="F941" s="288" t="str">
        <f>IFERROR(INDEX(Settings!$J$8:$L$11,MATCH($E941,Settings!$J$8:$J$11,1),3),"")</f>
        <v/>
      </c>
      <c r="G941" s="224"/>
      <c r="H941" s="224"/>
      <c r="I941" s="224"/>
      <c r="J941" s="289"/>
    </row>
    <row r="942" spans="2:10" hidden="1" outlineLevel="1" x14ac:dyDescent="0.25">
      <c r="B942" s="286"/>
      <c r="C942" s="314"/>
      <c r="D942" s="255" t="str">
        <f>IFERROR(IF(IF(LEN($C942)=0," ",INDEX(Settings!$F$7:$F$106,MATCH($C942,Settings!$E$7:$E$106,0),1))=0,"",IF(LEN($C942)=0,"",INDEX(Settings!$F$7:$F$106,MATCH($C942,Settings!$E$7:$E$106,0),1))),"")</f>
        <v/>
      </c>
      <c r="E942" s="287"/>
      <c r="F942" s="288" t="str">
        <f>IFERROR(INDEX(Settings!$J$8:$L$11,MATCH($E942,Settings!$J$8:$J$11,1),3),"")</f>
        <v/>
      </c>
      <c r="G942" s="224"/>
      <c r="H942" s="224"/>
      <c r="I942" s="224"/>
      <c r="J942" s="289"/>
    </row>
    <row r="943" spans="2:10" hidden="1" outlineLevel="1" x14ac:dyDescent="0.25">
      <c r="B943" s="286"/>
      <c r="C943" s="314"/>
      <c r="D943" s="255" t="str">
        <f>IFERROR(IF(IF(LEN($C943)=0," ",INDEX(Settings!$F$7:$F$106,MATCH($C943,Settings!$E$7:$E$106,0),1))=0,"",IF(LEN($C943)=0,"",INDEX(Settings!$F$7:$F$106,MATCH($C943,Settings!$E$7:$E$106,0),1))),"")</f>
        <v/>
      </c>
      <c r="E943" s="287"/>
      <c r="F943" s="288" t="str">
        <f>IFERROR(INDEX(Settings!$J$8:$L$11,MATCH($E943,Settings!$J$8:$J$11,1),3),"")</f>
        <v/>
      </c>
      <c r="G943" s="224"/>
      <c r="H943" s="224"/>
      <c r="I943" s="224"/>
      <c r="J943" s="289"/>
    </row>
    <row r="944" spans="2:10" hidden="1" outlineLevel="1" x14ac:dyDescent="0.25">
      <c r="B944" s="286"/>
      <c r="C944" s="314"/>
      <c r="D944" s="255" t="str">
        <f>IFERROR(IF(IF(LEN($C944)=0," ",INDEX(Settings!$F$7:$F$106,MATCH($C944,Settings!$E$7:$E$106,0),1))=0,"",IF(LEN($C944)=0,"",INDEX(Settings!$F$7:$F$106,MATCH($C944,Settings!$E$7:$E$106,0),1))),"")</f>
        <v/>
      </c>
      <c r="E944" s="287"/>
      <c r="F944" s="288" t="str">
        <f>IFERROR(INDEX(Settings!$J$8:$L$11,MATCH($E944,Settings!$J$8:$J$11,1),3),"")</f>
        <v/>
      </c>
      <c r="G944" s="224"/>
      <c r="H944" s="224"/>
      <c r="I944" s="224"/>
      <c r="J944" s="289"/>
    </row>
    <row r="945" spans="2:10" hidden="1" outlineLevel="1" x14ac:dyDescent="0.25">
      <c r="B945" s="286"/>
      <c r="C945" s="314"/>
      <c r="D945" s="255" t="str">
        <f>IFERROR(IF(IF(LEN($C945)=0," ",INDEX(Settings!$F$7:$F$106,MATCH($C945,Settings!$E$7:$E$106,0),1))=0,"",IF(LEN($C945)=0,"",INDEX(Settings!$F$7:$F$106,MATCH($C945,Settings!$E$7:$E$106,0),1))),"")</f>
        <v/>
      </c>
      <c r="E945" s="287"/>
      <c r="F945" s="288" t="str">
        <f>IFERROR(INDEX(Settings!$J$8:$L$11,MATCH($E945,Settings!$J$8:$J$11,1),3),"")</f>
        <v/>
      </c>
      <c r="G945" s="224"/>
      <c r="H945" s="224"/>
      <c r="I945" s="224"/>
      <c r="J945" s="289"/>
    </row>
    <row r="946" spans="2:10" hidden="1" outlineLevel="1" x14ac:dyDescent="0.25">
      <c r="B946" s="286"/>
      <c r="C946" s="314"/>
      <c r="D946" s="255" t="str">
        <f>IFERROR(IF(IF(LEN($C946)=0," ",INDEX(Settings!$F$7:$F$106,MATCH($C946,Settings!$E$7:$E$106,0),1))=0,"",IF(LEN($C946)=0,"",INDEX(Settings!$F$7:$F$106,MATCH($C946,Settings!$E$7:$E$106,0),1))),"")</f>
        <v/>
      </c>
      <c r="E946" s="287"/>
      <c r="F946" s="288" t="str">
        <f>IFERROR(INDEX(Settings!$J$8:$L$11,MATCH($E946,Settings!$J$8:$J$11,1),3),"")</f>
        <v/>
      </c>
      <c r="G946" s="224"/>
      <c r="H946" s="224"/>
      <c r="I946" s="224"/>
      <c r="J946" s="289"/>
    </row>
    <row r="947" spans="2:10" hidden="1" outlineLevel="1" x14ac:dyDescent="0.25">
      <c r="B947" s="286"/>
      <c r="C947" s="314"/>
      <c r="D947" s="255" t="str">
        <f>IFERROR(IF(IF(LEN($C947)=0," ",INDEX(Settings!$F$7:$F$106,MATCH($C947,Settings!$E$7:$E$106,0),1))=0,"",IF(LEN($C947)=0,"",INDEX(Settings!$F$7:$F$106,MATCH($C947,Settings!$E$7:$E$106,0),1))),"")</f>
        <v/>
      </c>
      <c r="E947" s="287"/>
      <c r="F947" s="288" t="str">
        <f>IFERROR(INDEX(Settings!$J$8:$L$11,MATCH($E947,Settings!$J$8:$J$11,1),3),"")</f>
        <v/>
      </c>
      <c r="G947" s="224"/>
      <c r="H947" s="224"/>
      <c r="I947" s="224"/>
      <c r="J947" s="289"/>
    </row>
    <row r="948" spans="2:10" hidden="1" outlineLevel="1" x14ac:dyDescent="0.25">
      <c r="B948" s="286"/>
      <c r="C948" s="314"/>
      <c r="D948" s="255" t="str">
        <f>IFERROR(IF(IF(LEN($C948)=0," ",INDEX(Settings!$F$7:$F$106,MATCH($C948,Settings!$E$7:$E$106,0),1))=0,"",IF(LEN($C948)=0,"",INDEX(Settings!$F$7:$F$106,MATCH($C948,Settings!$E$7:$E$106,0),1))),"")</f>
        <v/>
      </c>
      <c r="E948" s="287"/>
      <c r="F948" s="288" t="str">
        <f>IFERROR(INDEX(Settings!$J$8:$L$11,MATCH($E948,Settings!$J$8:$J$11,1),3),"")</f>
        <v/>
      </c>
      <c r="G948" s="224"/>
      <c r="H948" s="224"/>
      <c r="I948" s="224"/>
      <c r="J948" s="289"/>
    </row>
    <row r="949" spans="2:10" hidden="1" outlineLevel="1" x14ac:dyDescent="0.25">
      <c r="B949" s="286"/>
      <c r="C949" s="314"/>
      <c r="D949" s="255" t="str">
        <f>IFERROR(IF(IF(LEN($C949)=0," ",INDEX(Settings!$F$7:$F$106,MATCH($C949,Settings!$E$7:$E$106,0),1))=0,"",IF(LEN($C949)=0,"",INDEX(Settings!$F$7:$F$106,MATCH($C949,Settings!$E$7:$E$106,0),1))),"")</f>
        <v/>
      </c>
      <c r="E949" s="287"/>
      <c r="F949" s="288" t="str">
        <f>IFERROR(INDEX(Settings!$J$8:$L$11,MATCH($E949,Settings!$J$8:$J$11,1),3),"")</f>
        <v/>
      </c>
      <c r="G949" s="224"/>
      <c r="H949" s="224"/>
      <c r="I949" s="224"/>
      <c r="J949" s="289"/>
    </row>
    <row r="950" spans="2:10" hidden="1" outlineLevel="1" x14ac:dyDescent="0.25">
      <c r="B950" s="286"/>
      <c r="C950" s="314"/>
      <c r="D950" s="255" t="str">
        <f>IFERROR(IF(IF(LEN($C950)=0," ",INDEX(Settings!$F$7:$F$106,MATCH($C950,Settings!$E$7:$E$106,0),1))=0,"",IF(LEN($C950)=0,"",INDEX(Settings!$F$7:$F$106,MATCH($C950,Settings!$E$7:$E$106,0),1))),"")</f>
        <v/>
      </c>
      <c r="E950" s="287"/>
      <c r="F950" s="288" t="str">
        <f>IFERROR(INDEX(Settings!$J$8:$L$11,MATCH($E950,Settings!$J$8:$J$11,1),3),"")</f>
        <v/>
      </c>
      <c r="G950" s="224"/>
      <c r="H950" s="224"/>
      <c r="I950" s="224"/>
      <c r="J950" s="289"/>
    </row>
    <row r="951" spans="2:10" hidden="1" outlineLevel="1" x14ac:dyDescent="0.25">
      <c r="B951" s="286"/>
      <c r="C951" s="314"/>
      <c r="D951" s="255" t="str">
        <f>IFERROR(IF(IF(LEN($C951)=0," ",INDEX(Settings!$F$7:$F$106,MATCH($C951,Settings!$E$7:$E$106,0),1))=0,"",IF(LEN($C951)=0,"",INDEX(Settings!$F$7:$F$106,MATCH($C951,Settings!$E$7:$E$106,0),1))),"")</f>
        <v/>
      </c>
      <c r="E951" s="287"/>
      <c r="F951" s="288" t="str">
        <f>IFERROR(INDEX(Settings!$J$8:$L$11,MATCH($E951,Settings!$J$8:$J$11,1),3),"")</f>
        <v/>
      </c>
      <c r="G951" s="224"/>
      <c r="H951" s="224"/>
      <c r="I951" s="224"/>
      <c r="J951" s="289"/>
    </row>
    <row r="952" spans="2:10" hidden="1" outlineLevel="1" x14ac:dyDescent="0.25">
      <c r="B952" s="286"/>
      <c r="C952" s="314"/>
      <c r="D952" s="255" t="str">
        <f>IFERROR(IF(IF(LEN($C952)=0," ",INDEX(Settings!$F$7:$F$106,MATCH($C952,Settings!$E$7:$E$106,0),1))=0,"",IF(LEN($C952)=0,"",INDEX(Settings!$F$7:$F$106,MATCH($C952,Settings!$E$7:$E$106,0),1))),"")</f>
        <v/>
      </c>
      <c r="E952" s="287"/>
      <c r="F952" s="288" t="str">
        <f>IFERROR(INDEX(Settings!$J$8:$L$11,MATCH($E952,Settings!$J$8:$J$11,1),3),"")</f>
        <v/>
      </c>
      <c r="G952" s="224"/>
      <c r="H952" s="224"/>
      <c r="I952" s="224"/>
      <c r="J952" s="289"/>
    </row>
    <row r="953" spans="2:10" hidden="1" outlineLevel="1" x14ac:dyDescent="0.25">
      <c r="B953" s="286"/>
      <c r="C953" s="314"/>
      <c r="D953" s="255" t="str">
        <f>IFERROR(IF(IF(LEN($C953)=0," ",INDEX(Settings!$F$7:$F$106,MATCH($C953,Settings!$E$7:$E$106,0),1))=0,"",IF(LEN($C953)=0,"",INDEX(Settings!$F$7:$F$106,MATCH($C953,Settings!$E$7:$E$106,0),1))),"")</f>
        <v/>
      </c>
      <c r="E953" s="287"/>
      <c r="F953" s="288" t="str">
        <f>IFERROR(INDEX(Settings!$J$8:$L$11,MATCH($E953,Settings!$J$8:$J$11,1),3),"")</f>
        <v/>
      </c>
      <c r="G953" s="224"/>
      <c r="H953" s="224"/>
      <c r="I953" s="224"/>
      <c r="J953" s="289"/>
    </row>
    <row r="954" spans="2:10" hidden="1" outlineLevel="1" x14ac:dyDescent="0.25">
      <c r="B954" s="286"/>
      <c r="C954" s="314"/>
      <c r="D954" s="255" t="str">
        <f>IFERROR(IF(IF(LEN($C954)=0," ",INDEX(Settings!$F$7:$F$106,MATCH($C954,Settings!$E$7:$E$106,0),1))=0,"",IF(LEN($C954)=0,"",INDEX(Settings!$F$7:$F$106,MATCH($C954,Settings!$E$7:$E$106,0),1))),"")</f>
        <v/>
      </c>
      <c r="E954" s="287"/>
      <c r="F954" s="288" t="str">
        <f>IFERROR(INDEX(Settings!$J$8:$L$11,MATCH($E954,Settings!$J$8:$J$11,1),3),"")</f>
        <v/>
      </c>
      <c r="G954" s="224"/>
      <c r="H954" s="224"/>
      <c r="I954" s="224"/>
      <c r="J954" s="289"/>
    </row>
    <row r="955" spans="2:10" hidden="1" outlineLevel="1" x14ac:dyDescent="0.25">
      <c r="B955" s="286"/>
      <c r="C955" s="314"/>
      <c r="D955" s="255" t="str">
        <f>IFERROR(IF(IF(LEN($C955)=0," ",INDEX(Settings!$F$7:$F$106,MATCH($C955,Settings!$E$7:$E$106,0),1))=0,"",IF(LEN($C955)=0,"",INDEX(Settings!$F$7:$F$106,MATCH($C955,Settings!$E$7:$E$106,0),1))),"")</f>
        <v/>
      </c>
      <c r="E955" s="287"/>
      <c r="F955" s="288" t="str">
        <f>IFERROR(INDEX(Settings!$J$8:$L$11,MATCH($E955,Settings!$J$8:$J$11,1),3),"")</f>
        <v/>
      </c>
      <c r="G955" s="224"/>
      <c r="H955" s="224"/>
      <c r="I955" s="224"/>
      <c r="J955" s="289"/>
    </row>
    <row r="956" spans="2:10" hidden="1" outlineLevel="1" x14ac:dyDescent="0.25">
      <c r="B956" s="286"/>
      <c r="C956" s="314"/>
      <c r="D956" s="255" t="str">
        <f>IFERROR(IF(IF(LEN($C956)=0," ",INDEX(Settings!$F$7:$F$106,MATCH($C956,Settings!$E$7:$E$106,0),1))=0,"",IF(LEN($C956)=0,"",INDEX(Settings!$F$7:$F$106,MATCH($C956,Settings!$E$7:$E$106,0),1))),"")</f>
        <v/>
      </c>
      <c r="E956" s="287"/>
      <c r="F956" s="288" t="str">
        <f>IFERROR(INDEX(Settings!$J$8:$L$11,MATCH($E956,Settings!$J$8:$J$11,1),3),"")</f>
        <v/>
      </c>
      <c r="G956" s="224"/>
      <c r="H956" s="224"/>
      <c r="I956" s="224"/>
      <c r="J956" s="289"/>
    </row>
    <row r="957" spans="2:10" hidden="1" outlineLevel="1" x14ac:dyDescent="0.25">
      <c r="B957" s="286"/>
      <c r="C957" s="314"/>
      <c r="D957" s="255" t="str">
        <f>IFERROR(IF(IF(LEN($C957)=0," ",INDEX(Settings!$F$7:$F$106,MATCH($C957,Settings!$E$7:$E$106,0),1))=0,"",IF(LEN($C957)=0,"",INDEX(Settings!$F$7:$F$106,MATCH($C957,Settings!$E$7:$E$106,0),1))),"")</f>
        <v/>
      </c>
      <c r="E957" s="287"/>
      <c r="F957" s="288" t="str">
        <f>IFERROR(INDEX(Settings!$J$8:$L$11,MATCH($E957,Settings!$J$8:$J$11,1),3),"")</f>
        <v/>
      </c>
      <c r="G957" s="224"/>
      <c r="H957" s="224"/>
      <c r="I957" s="224"/>
      <c r="J957" s="289"/>
    </row>
    <row r="958" spans="2:10" hidden="1" outlineLevel="1" x14ac:dyDescent="0.25">
      <c r="B958" s="286"/>
      <c r="C958" s="314"/>
      <c r="D958" s="255" t="str">
        <f>IFERROR(IF(IF(LEN($C958)=0," ",INDEX(Settings!$F$7:$F$106,MATCH($C958,Settings!$E$7:$E$106,0),1))=0,"",IF(LEN($C958)=0,"",INDEX(Settings!$F$7:$F$106,MATCH($C958,Settings!$E$7:$E$106,0),1))),"")</f>
        <v/>
      </c>
      <c r="E958" s="287"/>
      <c r="F958" s="288" t="str">
        <f>IFERROR(INDEX(Settings!$J$8:$L$11,MATCH($E958,Settings!$J$8:$J$11,1),3),"")</f>
        <v/>
      </c>
      <c r="G958" s="224"/>
      <c r="H958" s="224"/>
      <c r="I958" s="224"/>
      <c r="J958" s="289"/>
    </row>
    <row r="959" spans="2:10" hidden="1" outlineLevel="1" x14ac:dyDescent="0.25">
      <c r="B959" s="286"/>
      <c r="C959" s="314"/>
      <c r="D959" s="255" t="str">
        <f>IFERROR(IF(IF(LEN($C959)=0," ",INDEX(Settings!$F$7:$F$106,MATCH($C959,Settings!$E$7:$E$106,0),1))=0,"",IF(LEN($C959)=0,"",INDEX(Settings!$F$7:$F$106,MATCH($C959,Settings!$E$7:$E$106,0),1))),"")</f>
        <v/>
      </c>
      <c r="E959" s="287"/>
      <c r="F959" s="288" t="str">
        <f>IFERROR(INDEX(Settings!$J$8:$L$11,MATCH($E959,Settings!$J$8:$J$11,1),3),"")</f>
        <v/>
      </c>
      <c r="G959" s="224"/>
      <c r="H959" s="224"/>
      <c r="I959" s="224"/>
      <c r="J959" s="289"/>
    </row>
    <row r="960" spans="2:10" hidden="1" outlineLevel="1" x14ac:dyDescent="0.25">
      <c r="B960" s="286"/>
      <c r="C960" s="314"/>
      <c r="D960" s="255" t="str">
        <f>IFERROR(IF(IF(LEN($C960)=0," ",INDEX(Settings!$F$7:$F$106,MATCH($C960,Settings!$E$7:$E$106,0),1))=0,"",IF(LEN($C960)=0,"",INDEX(Settings!$F$7:$F$106,MATCH($C960,Settings!$E$7:$E$106,0),1))),"")</f>
        <v/>
      </c>
      <c r="E960" s="287"/>
      <c r="F960" s="288" t="str">
        <f>IFERROR(INDEX(Settings!$J$8:$L$11,MATCH($E960,Settings!$J$8:$J$11,1),3),"")</f>
        <v/>
      </c>
      <c r="G960" s="224"/>
      <c r="H960" s="224"/>
      <c r="I960" s="224"/>
      <c r="J960" s="289"/>
    </row>
    <row r="961" spans="2:10" hidden="1" outlineLevel="1" x14ac:dyDescent="0.25">
      <c r="B961" s="286"/>
      <c r="C961" s="314"/>
      <c r="D961" s="255" t="str">
        <f>IFERROR(IF(IF(LEN($C961)=0," ",INDEX(Settings!$F$7:$F$106,MATCH($C961,Settings!$E$7:$E$106,0),1))=0,"",IF(LEN($C961)=0,"",INDEX(Settings!$F$7:$F$106,MATCH($C961,Settings!$E$7:$E$106,0),1))),"")</f>
        <v/>
      </c>
      <c r="E961" s="287"/>
      <c r="F961" s="288" t="str">
        <f>IFERROR(INDEX(Settings!$J$8:$L$11,MATCH($E961,Settings!$J$8:$J$11,1),3),"")</f>
        <v/>
      </c>
      <c r="G961" s="224"/>
      <c r="H961" s="224"/>
      <c r="I961" s="224"/>
      <c r="J961" s="289"/>
    </row>
    <row r="962" spans="2:10" hidden="1" outlineLevel="1" x14ac:dyDescent="0.25">
      <c r="B962" s="286"/>
      <c r="C962" s="314"/>
      <c r="D962" s="255" t="str">
        <f>IFERROR(IF(IF(LEN($C962)=0," ",INDEX(Settings!$F$7:$F$106,MATCH($C962,Settings!$E$7:$E$106,0),1))=0,"",IF(LEN($C962)=0,"",INDEX(Settings!$F$7:$F$106,MATCH($C962,Settings!$E$7:$E$106,0),1))),"")</f>
        <v/>
      </c>
      <c r="E962" s="287"/>
      <c r="F962" s="288" t="str">
        <f>IFERROR(INDEX(Settings!$J$8:$L$11,MATCH($E962,Settings!$J$8:$J$11,1),3),"")</f>
        <v/>
      </c>
      <c r="G962" s="224"/>
      <c r="H962" s="224"/>
      <c r="I962" s="224"/>
      <c r="J962" s="289"/>
    </row>
    <row r="963" spans="2:10" hidden="1" outlineLevel="1" x14ac:dyDescent="0.25">
      <c r="B963" s="286"/>
      <c r="C963" s="314"/>
      <c r="D963" s="255" t="str">
        <f>IFERROR(IF(IF(LEN($C963)=0," ",INDEX(Settings!$F$7:$F$106,MATCH($C963,Settings!$E$7:$E$106,0),1))=0,"",IF(LEN($C963)=0,"",INDEX(Settings!$F$7:$F$106,MATCH($C963,Settings!$E$7:$E$106,0),1))),"")</f>
        <v/>
      </c>
      <c r="E963" s="287"/>
      <c r="F963" s="288" t="str">
        <f>IFERROR(INDEX(Settings!$J$8:$L$11,MATCH($E963,Settings!$J$8:$J$11,1),3),"")</f>
        <v/>
      </c>
      <c r="G963" s="224"/>
      <c r="H963" s="224"/>
      <c r="I963" s="224"/>
      <c r="J963" s="289"/>
    </row>
    <row r="964" spans="2:10" hidden="1" outlineLevel="1" x14ac:dyDescent="0.25">
      <c r="B964" s="286"/>
      <c r="C964" s="314"/>
      <c r="D964" s="255" t="str">
        <f>IFERROR(IF(IF(LEN($C964)=0," ",INDEX(Settings!$F$7:$F$106,MATCH($C964,Settings!$E$7:$E$106,0),1))=0,"",IF(LEN($C964)=0,"",INDEX(Settings!$F$7:$F$106,MATCH($C964,Settings!$E$7:$E$106,0),1))),"")</f>
        <v/>
      </c>
      <c r="E964" s="287"/>
      <c r="F964" s="288" t="str">
        <f>IFERROR(INDEX(Settings!$J$8:$L$11,MATCH($E964,Settings!$J$8:$J$11,1),3),"")</f>
        <v/>
      </c>
      <c r="G964" s="224"/>
      <c r="H964" s="224"/>
      <c r="I964" s="224"/>
      <c r="J964" s="289"/>
    </row>
    <row r="965" spans="2:10" hidden="1" outlineLevel="1" x14ac:dyDescent="0.25">
      <c r="B965" s="286"/>
      <c r="C965" s="314"/>
      <c r="D965" s="255" t="str">
        <f>IFERROR(IF(IF(LEN($C965)=0," ",INDEX(Settings!$F$7:$F$106,MATCH($C965,Settings!$E$7:$E$106,0),1))=0,"",IF(LEN($C965)=0,"",INDEX(Settings!$F$7:$F$106,MATCH($C965,Settings!$E$7:$E$106,0),1))),"")</f>
        <v/>
      </c>
      <c r="E965" s="287"/>
      <c r="F965" s="288" t="str">
        <f>IFERROR(INDEX(Settings!$J$8:$L$11,MATCH($E965,Settings!$J$8:$J$11,1),3),"")</f>
        <v/>
      </c>
      <c r="G965" s="224"/>
      <c r="H965" s="224"/>
      <c r="I965" s="224"/>
      <c r="J965" s="289"/>
    </row>
    <row r="966" spans="2:10" hidden="1" outlineLevel="1" x14ac:dyDescent="0.25">
      <c r="B966" s="286"/>
      <c r="C966" s="314"/>
      <c r="D966" s="255" t="str">
        <f>IFERROR(IF(IF(LEN($C966)=0," ",INDEX(Settings!$F$7:$F$106,MATCH($C966,Settings!$E$7:$E$106,0),1))=0,"",IF(LEN($C966)=0,"",INDEX(Settings!$F$7:$F$106,MATCH($C966,Settings!$E$7:$E$106,0),1))),"")</f>
        <v/>
      </c>
      <c r="E966" s="287"/>
      <c r="F966" s="288" t="str">
        <f>IFERROR(INDEX(Settings!$J$8:$L$11,MATCH($E966,Settings!$J$8:$J$11,1),3),"")</f>
        <v/>
      </c>
      <c r="G966" s="224"/>
      <c r="H966" s="224"/>
      <c r="I966" s="224"/>
      <c r="J966" s="289"/>
    </row>
    <row r="967" spans="2:10" hidden="1" outlineLevel="1" x14ac:dyDescent="0.25">
      <c r="B967" s="286"/>
      <c r="C967" s="314"/>
      <c r="D967" s="255" t="str">
        <f>IFERROR(IF(IF(LEN($C967)=0," ",INDEX(Settings!$F$7:$F$106,MATCH($C967,Settings!$E$7:$E$106,0),1))=0,"",IF(LEN($C967)=0,"",INDEX(Settings!$F$7:$F$106,MATCH($C967,Settings!$E$7:$E$106,0),1))),"")</f>
        <v/>
      </c>
      <c r="E967" s="287"/>
      <c r="F967" s="288" t="str">
        <f>IFERROR(INDEX(Settings!$J$8:$L$11,MATCH($E967,Settings!$J$8:$J$11,1),3),"")</f>
        <v/>
      </c>
      <c r="G967" s="224"/>
      <c r="H967" s="224"/>
      <c r="I967" s="224"/>
      <c r="J967" s="289"/>
    </row>
    <row r="968" spans="2:10" hidden="1" outlineLevel="1" x14ac:dyDescent="0.25">
      <c r="B968" s="286"/>
      <c r="C968" s="314"/>
      <c r="D968" s="255" t="str">
        <f>IFERROR(IF(IF(LEN($C968)=0," ",INDEX(Settings!$F$7:$F$106,MATCH($C968,Settings!$E$7:$E$106,0),1))=0,"",IF(LEN($C968)=0,"",INDEX(Settings!$F$7:$F$106,MATCH($C968,Settings!$E$7:$E$106,0),1))),"")</f>
        <v/>
      </c>
      <c r="E968" s="287"/>
      <c r="F968" s="288" t="str">
        <f>IFERROR(INDEX(Settings!$J$8:$L$11,MATCH($E968,Settings!$J$8:$J$11,1),3),"")</f>
        <v/>
      </c>
      <c r="G968" s="224"/>
      <c r="H968" s="224"/>
      <c r="I968" s="224"/>
      <c r="J968" s="289"/>
    </row>
    <row r="969" spans="2:10" hidden="1" outlineLevel="1" x14ac:dyDescent="0.25">
      <c r="B969" s="286"/>
      <c r="C969" s="314"/>
      <c r="D969" s="255" t="str">
        <f>IFERROR(IF(IF(LEN($C969)=0," ",INDEX(Settings!$F$7:$F$106,MATCH($C969,Settings!$E$7:$E$106,0),1))=0,"",IF(LEN($C969)=0,"",INDEX(Settings!$F$7:$F$106,MATCH($C969,Settings!$E$7:$E$106,0),1))),"")</f>
        <v/>
      </c>
      <c r="E969" s="287"/>
      <c r="F969" s="288" t="str">
        <f>IFERROR(INDEX(Settings!$J$8:$L$11,MATCH($E969,Settings!$J$8:$J$11,1),3),"")</f>
        <v/>
      </c>
      <c r="G969" s="224"/>
      <c r="H969" s="224"/>
      <c r="I969" s="224"/>
      <c r="J969" s="289"/>
    </row>
    <row r="970" spans="2:10" hidden="1" outlineLevel="1" x14ac:dyDescent="0.25">
      <c r="B970" s="286"/>
      <c r="C970" s="314"/>
      <c r="D970" s="255" t="str">
        <f>IFERROR(IF(IF(LEN($C970)=0," ",INDEX(Settings!$F$7:$F$106,MATCH($C970,Settings!$E$7:$E$106,0),1))=0,"",IF(LEN($C970)=0,"",INDEX(Settings!$F$7:$F$106,MATCH($C970,Settings!$E$7:$E$106,0),1))),"")</f>
        <v/>
      </c>
      <c r="E970" s="287"/>
      <c r="F970" s="288" t="str">
        <f>IFERROR(INDEX(Settings!$J$8:$L$11,MATCH($E970,Settings!$J$8:$J$11,1),3),"")</f>
        <v/>
      </c>
      <c r="G970" s="224"/>
      <c r="H970" s="224"/>
      <c r="I970" s="224"/>
      <c r="J970" s="289"/>
    </row>
    <row r="971" spans="2:10" hidden="1" outlineLevel="1" x14ac:dyDescent="0.25">
      <c r="B971" s="286"/>
      <c r="C971" s="314"/>
      <c r="D971" s="255" t="str">
        <f>IFERROR(IF(IF(LEN($C971)=0," ",INDEX(Settings!$F$7:$F$106,MATCH($C971,Settings!$E$7:$E$106,0),1))=0,"",IF(LEN($C971)=0,"",INDEX(Settings!$F$7:$F$106,MATCH($C971,Settings!$E$7:$E$106,0),1))),"")</f>
        <v/>
      </c>
      <c r="E971" s="287"/>
      <c r="F971" s="288" t="str">
        <f>IFERROR(INDEX(Settings!$J$8:$L$11,MATCH($E971,Settings!$J$8:$J$11,1),3),"")</f>
        <v/>
      </c>
      <c r="G971" s="224"/>
      <c r="H971" s="224"/>
      <c r="I971" s="224"/>
      <c r="J971" s="289"/>
    </row>
    <row r="972" spans="2:10" hidden="1" outlineLevel="1" x14ac:dyDescent="0.25">
      <c r="B972" s="286"/>
      <c r="C972" s="314"/>
      <c r="D972" s="255" t="str">
        <f>IFERROR(IF(IF(LEN($C972)=0," ",INDEX(Settings!$F$7:$F$106,MATCH($C972,Settings!$E$7:$E$106,0),1))=0,"",IF(LEN($C972)=0,"",INDEX(Settings!$F$7:$F$106,MATCH($C972,Settings!$E$7:$E$106,0),1))),"")</f>
        <v/>
      </c>
      <c r="E972" s="287"/>
      <c r="F972" s="288" t="str">
        <f>IFERROR(INDEX(Settings!$J$8:$L$11,MATCH($E972,Settings!$J$8:$J$11,1),3),"")</f>
        <v/>
      </c>
      <c r="G972" s="224"/>
      <c r="H972" s="224"/>
      <c r="I972" s="224"/>
      <c r="J972" s="289"/>
    </row>
    <row r="973" spans="2:10" hidden="1" outlineLevel="1" x14ac:dyDescent="0.25">
      <c r="B973" s="286"/>
      <c r="C973" s="314"/>
      <c r="D973" s="255" t="str">
        <f>IFERROR(IF(IF(LEN($C973)=0," ",INDEX(Settings!$F$7:$F$106,MATCH($C973,Settings!$E$7:$E$106,0),1))=0,"",IF(LEN($C973)=0,"",INDEX(Settings!$F$7:$F$106,MATCH($C973,Settings!$E$7:$E$106,0),1))),"")</f>
        <v/>
      </c>
      <c r="E973" s="287"/>
      <c r="F973" s="288" t="str">
        <f>IFERROR(INDEX(Settings!$J$8:$L$11,MATCH($E973,Settings!$J$8:$J$11,1),3),"")</f>
        <v/>
      </c>
      <c r="G973" s="224"/>
      <c r="H973" s="224"/>
      <c r="I973" s="224"/>
      <c r="J973" s="289"/>
    </row>
    <row r="974" spans="2:10" hidden="1" outlineLevel="1" x14ac:dyDescent="0.25">
      <c r="B974" s="286"/>
      <c r="C974" s="314"/>
      <c r="D974" s="255" t="str">
        <f>IFERROR(IF(IF(LEN($C974)=0," ",INDEX(Settings!$F$7:$F$106,MATCH($C974,Settings!$E$7:$E$106,0),1))=0,"",IF(LEN($C974)=0,"",INDEX(Settings!$F$7:$F$106,MATCH($C974,Settings!$E$7:$E$106,0),1))),"")</f>
        <v/>
      </c>
      <c r="E974" s="287"/>
      <c r="F974" s="288" t="str">
        <f>IFERROR(INDEX(Settings!$J$8:$L$11,MATCH($E974,Settings!$J$8:$J$11,1),3),"")</f>
        <v/>
      </c>
      <c r="G974" s="224"/>
      <c r="H974" s="224"/>
      <c r="I974" s="224"/>
      <c r="J974" s="289"/>
    </row>
    <row r="975" spans="2:10" hidden="1" outlineLevel="1" x14ac:dyDescent="0.25">
      <c r="B975" s="286"/>
      <c r="C975" s="314"/>
      <c r="D975" s="255" t="str">
        <f>IFERROR(IF(IF(LEN($C975)=0," ",INDEX(Settings!$F$7:$F$106,MATCH($C975,Settings!$E$7:$E$106,0),1))=0,"",IF(LEN($C975)=0,"",INDEX(Settings!$F$7:$F$106,MATCH($C975,Settings!$E$7:$E$106,0),1))),"")</f>
        <v/>
      </c>
      <c r="E975" s="287"/>
      <c r="F975" s="288" t="str">
        <f>IFERROR(INDEX(Settings!$J$8:$L$11,MATCH($E975,Settings!$J$8:$J$11,1),3),"")</f>
        <v/>
      </c>
      <c r="G975" s="224"/>
      <c r="H975" s="224"/>
      <c r="I975" s="224"/>
      <c r="J975" s="289"/>
    </row>
    <row r="976" spans="2:10" hidden="1" outlineLevel="1" x14ac:dyDescent="0.25">
      <c r="B976" s="286"/>
      <c r="C976" s="314"/>
      <c r="D976" s="255" t="str">
        <f>IFERROR(IF(IF(LEN($C976)=0," ",INDEX(Settings!$F$7:$F$106,MATCH($C976,Settings!$E$7:$E$106,0),1))=0,"",IF(LEN($C976)=0,"",INDEX(Settings!$F$7:$F$106,MATCH($C976,Settings!$E$7:$E$106,0),1))),"")</f>
        <v/>
      </c>
      <c r="E976" s="287"/>
      <c r="F976" s="288" t="str">
        <f>IFERROR(INDEX(Settings!$J$8:$L$11,MATCH($E976,Settings!$J$8:$J$11,1),3),"")</f>
        <v/>
      </c>
      <c r="G976" s="224"/>
      <c r="H976" s="224"/>
      <c r="I976" s="224"/>
      <c r="J976" s="289"/>
    </row>
    <row r="977" spans="2:10" hidden="1" outlineLevel="1" x14ac:dyDescent="0.25">
      <c r="B977" s="286"/>
      <c r="C977" s="314"/>
      <c r="D977" s="255" t="str">
        <f>IFERROR(IF(IF(LEN($C977)=0," ",INDEX(Settings!$F$7:$F$106,MATCH($C977,Settings!$E$7:$E$106,0),1))=0,"",IF(LEN($C977)=0,"",INDEX(Settings!$F$7:$F$106,MATCH($C977,Settings!$E$7:$E$106,0),1))),"")</f>
        <v/>
      </c>
      <c r="E977" s="287"/>
      <c r="F977" s="288" t="str">
        <f>IFERROR(INDEX(Settings!$J$8:$L$11,MATCH($E977,Settings!$J$8:$J$11,1),3),"")</f>
        <v/>
      </c>
      <c r="G977" s="224"/>
      <c r="H977" s="224"/>
      <c r="I977" s="224"/>
      <c r="J977" s="289"/>
    </row>
    <row r="978" spans="2:10" hidden="1" outlineLevel="1" x14ac:dyDescent="0.25">
      <c r="B978" s="286"/>
      <c r="C978" s="314"/>
      <c r="D978" s="255" t="str">
        <f>IFERROR(IF(IF(LEN($C978)=0," ",INDEX(Settings!$F$7:$F$106,MATCH($C978,Settings!$E$7:$E$106,0),1))=0,"",IF(LEN($C978)=0,"",INDEX(Settings!$F$7:$F$106,MATCH($C978,Settings!$E$7:$E$106,0),1))),"")</f>
        <v/>
      </c>
      <c r="E978" s="287"/>
      <c r="F978" s="288" t="str">
        <f>IFERROR(INDEX(Settings!$J$8:$L$11,MATCH($E978,Settings!$J$8:$J$11,1),3),"")</f>
        <v/>
      </c>
      <c r="G978" s="224"/>
      <c r="H978" s="224"/>
      <c r="I978" s="224"/>
      <c r="J978" s="289"/>
    </row>
    <row r="979" spans="2:10" hidden="1" outlineLevel="1" x14ac:dyDescent="0.25">
      <c r="B979" s="286"/>
      <c r="C979" s="314"/>
      <c r="D979" s="255" t="str">
        <f>IFERROR(IF(IF(LEN($C979)=0," ",INDEX(Settings!$F$7:$F$106,MATCH($C979,Settings!$E$7:$E$106,0),1))=0,"",IF(LEN($C979)=0,"",INDEX(Settings!$F$7:$F$106,MATCH($C979,Settings!$E$7:$E$106,0),1))),"")</f>
        <v/>
      </c>
      <c r="E979" s="287"/>
      <c r="F979" s="288" t="str">
        <f>IFERROR(INDEX(Settings!$J$8:$L$11,MATCH($E979,Settings!$J$8:$J$11,1),3),"")</f>
        <v/>
      </c>
      <c r="G979" s="224"/>
      <c r="H979" s="224"/>
      <c r="I979" s="224"/>
      <c r="J979" s="289"/>
    </row>
    <row r="980" spans="2:10" hidden="1" outlineLevel="1" x14ac:dyDescent="0.25">
      <c r="B980" s="286"/>
      <c r="C980" s="314"/>
      <c r="D980" s="255" t="str">
        <f>IFERROR(IF(IF(LEN($C980)=0," ",INDEX(Settings!$F$7:$F$106,MATCH($C980,Settings!$E$7:$E$106,0),1))=0,"",IF(LEN($C980)=0,"",INDEX(Settings!$F$7:$F$106,MATCH($C980,Settings!$E$7:$E$106,0),1))),"")</f>
        <v/>
      </c>
      <c r="E980" s="287"/>
      <c r="F980" s="288" t="str">
        <f>IFERROR(INDEX(Settings!$J$8:$L$11,MATCH($E980,Settings!$J$8:$J$11,1),3),"")</f>
        <v/>
      </c>
      <c r="G980" s="224"/>
      <c r="H980" s="224"/>
      <c r="I980" s="224"/>
      <c r="J980" s="289"/>
    </row>
    <row r="981" spans="2:10" hidden="1" outlineLevel="1" x14ac:dyDescent="0.25">
      <c r="B981" s="286"/>
      <c r="C981" s="314"/>
      <c r="D981" s="255" t="str">
        <f>IFERROR(IF(IF(LEN($C981)=0," ",INDEX(Settings!$F$7:$F$106,MATCH($C981,Settings!$E$7:$E$106,0),1))=0,"",IF(LEN($C981)=0,"",INDEX(Settings!$F$7:$F$106,MATCH($C981,Settings!$E$7:$E$106,0),1))),"")</f>
        <v/>
      </c>
      <c r="E981" s="287"/>
      <c r="F981" s="288" t="str">
        <f>IFERROR(INDEX(Settings!$J$8:$L$11,MATCH($E981,Settings!$J$8:$J$11,1),3),"")</f>
        <v/>
      </c>
      <c r="G981" s="224"/>
      <c r="H981" s="224"/>
      <c r="I981" s="224"/>
      <c r="J981" s="289"/>
    </row>
    <row r="982" spans="2:10" hidden="1" outlineLevel="1" x14ac:dyDescent="0.25">
      <c r="B982" s="286"/>
      <c r="C982" s="314"/>
      <c r="D982" s="255" t="str">
        <f>IFERROR(IF(IF(LEN($C982)=0," ",INDEX(Settings!$F$7:$F$106,MATCH($C982,Settings!$E$7:$E$106,0),1))=0,"",IF(LEN($C982)=0,"",INDEX(Settings!$F$7:$F$106,MATCH($C982,Settings!$E$7:$E$106,0),1))),"")</f>
        <v/>
      </c>
      <c r="E982" s="287"/>
      <c r="F982" s="288" t="str">
        <f>IFERROR(INDEX(Settings!$J$8:$L$11,MATCH($E982,Settings!$J$8:$J$11,1),3),"")</f>
        <v/>
      </c>
      <c r="G982" s="224"/>
      <c r="H982" s="224"/>
      <c r="I982" s="224"/>
      <c r="J982" s="289"/>
    </row>
    <row r="983" spans="2:10" hidden="1" outlineLevel="1" x14ac:dyDescent="0.25">
      <c r="B983" s="286"/>
      <c r="C983" s="314"/>
      <c r="D983" s="255" t="str">
        <f>IFERROR(IF(IF(LEN($C983)=0," ",INDEX(Settings!$F$7:$F$106,MATCH($C983,Settings!$E$7:$E$106,0),1))=0,"",IF(LEN($C983)=0,"",INDEX(Settings!$F$7:$F$106,MATCH($C983,Settings!$E$7:$E$106,0),1))),"")</f>
        <v/>
      </c>
      <c r="E983" s="287"/>
      <c r="F983" s="288" t="str">
        <f>IFERROR(INDEX(Settings!$J$8:$L$11,MATCH($E983,Settings!$J$8:$J$11,1),3),"")</f>
        <v/>
      </c>
      <c r="G983" s="224"/>
      <c r="H983" s="224"/>
      <c r="I983" s="224"/>
      <c r="J983" s="289"/>
    </row>
    <row r="984" spans="2:10" hidden="1" outlineLevel="1" x14ac:dyDescent="0.25">
      <c r="B984" s="286"/>
      <c r="C984" s="314"/>
      <c r="D984" s="255" t="str">
        <f>IFERROR(IF(IF(LEN($C984)=0," ",INDEX(Settings!$F$7:$F$106,MATCH($C984,Settings!$E$7:$E$106,0),1))=0,"",IF(LEN($C984)=0,"",INDEX(Settings!$F$7:$F$106,MATCH($C984,Settings!$E$7:$E$106,0),1))),"")</f>
        <v/>
      </c>
      <c r="E984" s="287"/>
      <c r="F984" s="288" t="str">
        <f>IFERROR(INDEX(Settings!$J$8:$L$11,MATCH($E984,Settings!$J$8:$J$11,1),3),"")</f>
        <v/>
      </c>
      <c r="G984" s="224"/>
      <c r="H984" s="224"/>
      <c r="I984" s="224"/>
      <c r="J984" s="289"/>
    </row>
    <row r="985" spans="2:10" hidden="1" outlineLevel="1" x14ac:dyDescent="0.25">
      <c r="B985" s="286"/>
      <c r="C985" s="314"/>
      <c r="D985" s="255" t="str">
        <f>IFERROR(IF(IF(LEN($C985)=0," ",INDEX(Settings!$F$7:$F$106,MATCH($C985,Settings!$E$7:$E$106,0),1))=0,"",IF(LEN($C985)=0,"",INDEX(Settings!$F$7:$F$106,MATCH($C985,Settings!$E$7:$E$106,0),1))),"")</f>
        <v/>
      </c>
      <c r="E985" s="287"/>
      <c r="F985" s="288" t="str">
        <f>IFERROR(INDEX(Settings!$J$8:$L$11,MATCH($E985,Settings!$J$8:$J$11,1),3),"")</f>
        <v/>
      </c>
      <c r="G985" s="224"/>
      <c r="H985" s="224"/>
      <c r="I985" s="224"/>
      <c r="J985" s="289"/>
    </row>
    <row r="986" spans="2:10" hidden="1" outlineLevel="1" x14ac:dyDescent="0.25">
      <c r="B986" s="286"/>
      <c r="C986" s="314"/>
      <c r="D986" s="255" t="str">
        <f>IFERROR(IF(IF(LEN($C986)=0," ",INDEX(Settings!$F$7:$F$106,MATCH($C986,Settings!$E$7:$E$106,0),1))=0,"",IF(LEN($C986)=0,"",INDEX(Settings!$F$7:$F$106,MATCH($C986,Settings!$E$7:$E$106,0),1))),"")</f>
        <v/>
      </c>
      <c r="E986" s="287"/>
      <c r="F986" s="288" t="str">
        <f>IFERROR(INDEX(Settings!$J$8:$L$11,MATCH($E986,Settings!$J$8:$J$11,1),3),"")</f>
        <v/>
      </c>
      <c r="G986" s="224"/>
      <c r="H986" s="224"/>
      <c r="I986" s="224"/>
      <c r="J986" s="289"/>
    </row>
    <row r="987" spans="2:10" hidden="1" outlineLevel="1" x14ac:dyDescent="0.25">
      <c r="B987" s="286"/>
      <c r="C987" s="314"/>
      <c r="D987" s="255" t="str">
        <f>IFERROR(IF(IF(LEN($C987)=0," ",INDEX(Settings!$F$7:$F$106,MATCH($C987,Settings!$E$7:$E$106,0),1))=0,"",IF(LEN($C987)=0,"",INDEX(Settings!$F$7:$F$106,MATCH($C987,Settings!$E$7:$E$106,0),1))),"")</f>
        <v/>
      </c>
      <c r="E987" s="287"/>
      <c r="F987" s="288" t="str">
        <f>IFERROR(INDEX(Settings!$J$8:$L$11,MATCH($E987,Settings!$J$8:$J$11,1),3),"")</f>
        <v/>
      </c>
      <c r="G987" s="224"/>
      <c r="H987" s="224"/>
      <c r="I987" s="224"/>
      <c r="J987" s="289"/>
    </row>
    <row r="988" spans="2:10" hidden="1" outlineLevel="1" x14ac:dyDescent="0.25">
      <c r="B988" s="286"/>
      <c r="C988" s="314"/>
      <c r="D988" s="255" t="str">
        <f>IFERROR(IF(IF(LEN($C988)=0," ",INDEX(Settings!$F$7:$F$106,MATCH($C988,Settings!$E$7:$E$106,0),1))=0,"",IF(LEN($C988)=0,"",INDEX(Settings!$F$7:$F$106,MATCH($C988,Settings!$E$7:$E$106,0),1))),"")</f>
        <v/>
      </c>
      <c r="E988" s="287"/>
      <c r="F988" s="288" t="str">
        <f>IFERROR(INDEX(Settings!$J$8:$L$11,MATCH($E988,Settings!$J$8:$J$11,1),3),"")</f>
        <v/>
      </c>
      <c r="G988" s="224"/>
      <c r="H988" s="224"/>
      <c r="I988" s="224"/>
      <c r="J988" s="289"/>
    </row>
    <row r="989" spans="2:10" hidden="1" outlineLevel="1" x14ac:dyDescent="0.25">
      <c r="B989" s="286"/>
      <c r="C989" s="314"/>
      <c r="D989" s="255" t="str">
        <f>IFERROR(IF(IF(LEN($C989)=0," ",INDEX(Settings!$F$7:$F$106,MATCH($C989,Settings!$E$7:$E$106,0),1))=0,"",IF(LEN($C989)=0,"",INDEX(Settings!$F$7:$F$106,MATCH($C989,Settings!$E$7:$E$106,0),1))),"")</f>
        <v/>
      </c>
      <c r="E989" s="287"/>
      <c r="F989" s="288" t="str">
        <f>IFERROR(INDEX(Settings!$J$8:$L$11,MATCH($E989,Settings!$J$8:$J$11,1),3),"")</f>
        <v/>
      </c>
      <c r="G989" s="224"/>
      <c r="H989" s="224"/>
      <c r="I989" s="224"/>
      <c r="J989" s="289"/>
    </row>
    <row r="990" spans="2:10" hidden="1" outlineLevel="1" x14ac:dyDescent="0.25">
      <c r="B990" s="286"/>
      <c r="C990" s="314"/>
      <c r="D990" s="255" t="str">
        <f>IFERROR(IF(IF(LEN($C990)=0," ",INDEX(Settings!$F$7:$F$106,MATCH($C990,Settings!$E$7:$E$106,0),1))=0,"",IF(LEN($C990)=0,"",INDEX(Settings!$F$7:$F$106,MATCH($C990,Settings!$E$7:$E$106,0),1))),"")</f>
        <v/>
      </c>
      <c r="E990" s="287"/>
      <c r="F990" s="288" t="str">
        <f>IFERROR(INDEX(Settings!$J$8:$L$11,MATCH($E990,Settings!$J$8:$J$11,1),3),"")</f>
        <v/>
      </c>
      <c r="G990" s="224"/>
      <c r="H990" s="224"/>
      <c r="I990" s="224"/>
      <c r="J990" s="289"/>
    </row>
    <row r="991" spans="2:10" hidden="1" outlineLevel="1" x14ac:dyDescent="0.25">
      <c r="B991" s="286"/>
      <c r="C991" s="314"/>
      <c r="D991" s="255" t="str">
        <f>IFERROR(IF(IF(LEN($C991)=0," ",INDEX(Settings!$F$7:$F$106,MATCH($C991,Settings!$E$7:$E$106,0),1))=0,"",IF(LEN($C991)=0,"",INDEX(Settings!$F$7:$F$106,MATCH($C991,Settings!$E$7:$E$106,0),1))),"")</f>
        <v/>
      </c>
      <c r="E991" s="287"/>
      <c r="F991" s="288" t="str">
        <f>IFERROR(INDEX(Settings!$J$8:$L$11,MATCH($E991,Settings!$J$8:$J$11,1),3),"")</f>
        <v/>
      </c>
      <c r="G991" s="224"/>
      <c r="H991" s="224"/>
      <c r="I991" s="224"/>
      <c r="J991" s="289"/>
    </row>
    <row r="992" spans="2:10" hidden="1" outlineLevel="1" x14ac:dyDescent="0.25">
      <c r="B992" s="286"/>
      <c r="C992" s="314"/>
      <c r="D992" s="255" t="str">
        <f>IFERROR(IF(IF(LEN($C992)=0," ",INDEX(Settings!$F$7:$F$106,MATCH($C992,Settings!$E$7:$E$106,0),1))=0,"",IF(LEN($C992)=0,"",INDEX(Settings!$F$7:$F$106,MATCH($C992,Settings!$E$7:$E$106,0),1))),"")</f>
        <v/>
      </c>
      <c r="E992" s="287"/>
      <c r="F992" s="288" t="str">
        <f>IFERROR(INDEX(Settings!$J$8:$L$11,MATCH($E992,Settings!$J$8:$J$11,1),3),"")</f>
        <v/>
      </c>
      <c r="G992" s="224"/>
      <c r="H992" s="224"/>
      <c r="I992" s="224"/>
      <c r="J992" s="289"/>
    </row>
    <row r="993" spans="2:10" hidden="1" outlineLevel="1" x14ac:dyDescent="0.25">
      <c r="B993" s="286"/>
      <c r="C993" s="314"/>
      <c r="D993" s="255" t="str">
        <f>IFERROR(IF(IF(LEN($C993)=0," ",INDEX(Settings!$F$7:$F$106,MATCH($C993,Settings!$E$7:$E$106,0),1))=0,"",IF(LEN($C993)=0,"",INDEX(Settings!$F$7:$F$106,MATCH($C993,Settings!$E$7:$E$106,0),1))),"")</f>
        <v/>
      </c>
      <c r="E993" s="287"/>
      <c r="F993" s="288" t="str">
        <f>IFERROR(INDEX(Settings!$J$8:$L$11,MATCH($E993,Settings!$J$8:$J$11,1),3),"")</f>
        <v/>
      </c>
      <c r="G993" s="224"/>
      <c r="H993" s="224"/>
      <c r="I993" s="224"/>
      <c r="J993" s="289"/>
    </row>
    <row r="994" spans="2:10" hidden="1" outlineLevel="1" x14ac:dyDescent="0.25">
      <c r="B994" s="286"/>
      <c r="C994" s="314"/>
      <c r="D994" s="255" t="str">
        <f>IFERROR(IF(IF(LEN($C994)=0," ",INDEX(Settings!$F$7:$F$106,MATCH($C994,Settings!$E$7:$E$106,0),1))=0,"",IF(LEN($C994)=0,"",INDEX(Settings!$F$7:$F$106,MATCH($C994,Settings!$E$7:$E$106,0),1))),"")</f>
        <v/>
      </c>
      <c r="E994" s="287"/>
      <c r="F994" s="288" t="str">
        <f>IFERROR(INDEX(Settings!$J$8:$L$11,MATCH($E994,Settings!$J$8:$J$11,1),3),"")</f>
        <v/>
      </c>
      <c r="G994" s="224"/>
      <c r="H994" s="224"/>
      <c r="I994" s="224"/>
      <c r="J994" s="289"/>
    </row>
    <row r="995" spans="2:10" hidden="1" outlineLevel="1" x14ac:dyDescent="0.25">
      <c r="B995" s="286"/>
      <c r="C995" s="314"/>
      <c r="D995" s="255" t="str">
        <f>IFERROR(IF(IF(LEN($C995)=0," ",INDEX(Settings!$F$7:$F$106,MATCH($C995,Settings!$E$7:$E$106,0),1))=0,"",IF(LEN($C995)=0,"",INDEX(Settings!$F$7:$F$106,MATCH($C995,Settings!$E$7:$E$106,0),1))),"")</f>
        <v/>
      </c>
      <c r="E995" s="287"/>
      <c r="F995" s="288" t="str">
        <f>IFERROR(INDEX(Settings!$J$8:$L$11,MATCH($E995,Settings!$J$8:$J$11,1),3),"")</f>
        <v/>
      </c>
      <c r="G995" s="224"/>
      <c r="H995" s="224"/>
      <c r="I995" s="224"/>
      <c r="J995" s="289"/>
    </row>
    <row r="996" spans="2:10" hidden="1" outlineLevel="1" x14ac:dyDescent="0.25">
      <c r="B996" s="286"/>
      <c r="C996" s="314"/>
      <c r="D996" s="255" t="str">
        <f>IFERROR(IF(IF(LEN($C996)=0," ",INDEX(Settings!$F$7:$F$106,MATCH($C996,Settings!$E$7:$E$106,0),1))=0,"",IF(LEN($C996)=0,"",INDEX(Settings!$F$7:$F$106,MATCH($C996,Settings!$E$7:$E$106,0),1))),"")</f>
        <v/>
      </c>
      <c r="E996" s="287"/>
      <c r="F996" s="288" t="str">
        <f>IFERROR(INDEX(Settings!$J$8:$L$11,MATCH($E996,Settings!$J$8:$J$11,1),3),"")</f>
        <v/>
      </c>
      <c r="G996" s="224"/>
      <c r="H996" s="224"/>
      <c r="I996" s="224"/>
      <c r="J996" s="289"/>
    </row>
    <row r="997" spans="2:10" hidden="1" outlineLevel="1" x14ac:dyDescent="0.25">
      <c r="B997" s="286"/>
      <c r="C997" s="314"/>
      <c r="D997" s="255" t="str">
        <f>IFERROR(IF(IF(LEN($C997)=0," ",INDEX(Settings!$F$7:$F$106,MATCH($C997,Settings!$E$7:$E$106,0),1))=0,"",IF(LEN($C997)=0,"",INDEX(Settings!$F$7:$F$106,MATCH($C997,Settings!$E$7:$E$106,0),1))),"")</f>
        <v/>
      </c>
      <c r="E997" s="287"/>
      <c r="F997" s="288" t="str">
        <f>IFERROR(INDEX(Settings!$J$8:$L$11,MATCH($E997,Settings!$J$8:$J$11,1),3),"")</f>
        <v/>
      </c>
      <c r="G997" s="224"/>
      <c r="H997" s="224"/>
      <c r="I997" s="224"/>
      <c r="J997" s="289"/>
    </row>
    <row r="998" spans="2:10" hidden="1" outlineLevel="1" x14ac:dyDescent="0.25">
      <c r="B998" s="286"/>
      <c r="C998" s="314"/>
      <c r="D998" s="255" t="str">
        <f>IFERROR(IF(IF(LEN($C998)=0," ",INDEX(Settings!$F$7:$F$106,MATCH($C998,Settings!$E$7:$E$106,0),1))=0,"",IF(LEN($C998)=0,"",INDEX(Settings!$F$7:$F$106,MATCH($C998,Settings!$E$7:$E$106,0),1))),"")</f>
        <v/>
      </c>
      <c r="E998" s="287"/>
      <c r="F998" s="288" t="str">
        <f>IFERROR(INDEX(Settings!$J$8:$L$11,MATCH($E998,Settings!$J$8:$J$11,1),3),"")</f>
        <v/>
      </c>
      <c r="G998" s="224"/>
      <c r="H998" s="224"/>
      <c r="I998" s="224"/>
      <c r="J998" s="289"/>
    </row>
    <row r="999" spans="2:10" hidden="1" outlineLevel="1" x14ac:dyDescent="0.25">
      <c r="B999" s="286"/>
      <c r="C999" s="314"/>
      <c r="D999" s="255" t="str">
        <f>IFERROR(IF(IF(LEN($C999)=0," ",INDEX(Settings!$F$7:$F$106,MATCH($C999,Settings!$E$7:$E$106,0),1))=0,"",IF(LEN($C999)=0,"",INDEX(Settings!$F$7:$F$106,MATCH($C999,Settings!$E$7:$E$106,0),1))),"")</f>
        <v/>
      </c>
      <c r="E999" s="287"/>
      <c r="F999" s="288" t="str">
        <f>IFERROR(INDEX(Settings!$J$8:$L$11,MATCH($E999,Settings!$J$8:$J$11,1),3),"")</f>
        <v/>
      </c>
      <c r="G999" s="224"/>
      <c r="H999" s="224"/>
      <c r="I999" s="224"/>
      <c r="J999" s="289"/>
    </row>
    <row r="1000" spans="2:10" hidden="1" outlineLevel="1" x14ac:dyDescent="0.25">
      <c r="B1000" s="286"/>
      <c r="C1000" s="314"/>
      <c r="D1000" s="255" t="str">
        <f>IFERROR(IF(IF(LEN($C1000)=0," ",INDEX(Settings!$F$7:$F$106,MATCH($C1000,Settings!$E$7:$E$106,0),1))=0,"",IF(LEN($C1000)=0,"",INDEX(Settings!$F$7:$F$106,MATCH($C1000,Settings!$E$7:$E$106,0),1))),"")</f>
        <v/>
      </c>
      <c r="E1000" s="287"/>
      <c r="F1000" s="288" t="str">
        <f>IFERROR(INDEX(Settings!$J$8:$L$11,MATCH($E1000,Settings!$J$8:$J$11,1),3),"")</f>
        <v/>
      </c>
      <c r="G1000" s="224"/>
      <c r="H1000" s="224"/>
      <c r="I1000" s="224"/>
      <c r="J1000" s="289"/>
    </row>
    <row r="1001" spans="2:10" hidden="1" outlineLevel="1" x14ac:dyDescent="0.25">
      <c r="B1001" s="286"/>
      <c r="C1001" s="314"/>
      <c r="D1001" s="255" t="str">
        <f>IFERROR(IF(IF(LEN($C1001)=0," ",INDEX(Settings!$F$7:$F$106,MATCH($C1001,Settings!$E$7:$E$106,0),1))=0,"",IF(LEN($C1001)=0,"",INDEX(Settings!$F$7:$F$106,MATCH($C1001,Settings!$E$7:$E$106,0),1))),"")</f>
        <v/>
      </c>
      <c r="E1001" s="287"/>
      <c r="F1001" s="288" t="str">
        <f>IFERROR(INDEX(Settings!$J$8:$L$11,MATCH($E1001,Settings!$J$8:$J$11,1),3),"")</f>
        <v/>
      </c>
      <c r="G1001" s="224"/>
      <c r="H1001" s="224"/>
      <c r="I1001" s="224"/>
      <c r="J1001" s="289"/>
    </row>
    <row r="1002" spans="2:10" hidden="1" outlineLevel="1" x14ac:dyDescent="0.25">
      <c r="B1002" s="286"/>
      <c r="C1002" s="314"/>
      <c r="D1002" s="255" t="str">
        <f>IFERROR(IF(IF(LEN($C1002)=0," ",INDEX(Settings!$F$7:$F$106,MATCH($C1002,Settings!$E$7:$E$106,0),1))=0,"",IF(LEN($C1002)=0,"",INDEX(Settings!$F$7:$F$106,MATCH($C1002,Settings!$E$7:$E$106,0),1))),"")</f>
        <v/>
      </c>
      <c r="E1002" s="287"/>
      <c r="F1002" s="288" t="str">
        <f>IFERROR(INDEX(Settings!$J$8:$L$11,MATCH($E1002,Settings!$J$8:$J$11,1),3),"")</f>
        <v/>
      </c>
      <c r="G1002" s="224"/>
      <c r="H1002" s="224"/>
      <c r="I1002" s="224"/>
      <c r="J1002" s="289"/>
    </row>
    <row r="1003" spans="2:10" hidden="1" outlineLevel="1" x14ac:dyDescent="0.25">
      <c r="B1003" s="286"/>
      <c r="C1003" s="314"/>
      <c r="D1003" s="255" t="str">
        <f>IFERROR(IF(IF(LEN($C1003)=0," ",INDEX(Settings!$F$7:$F$106,MATCH($C1003,Settings!$E$7:$E$106,0),1))=0,"",IF(LEN($C1003)=0,"",INDEX(Settings!$F$7:$F$106,MATCH($C1003,Settings!$E$7:$E$106,0),1))),"")</f>
        <v/>
      </c>
      <c r="E1003" s="287"/>
      <c r="F1003" s="288" t="str">
        <f>IFERROR(INDEX(Settings!$J$8:$L$11,MATCH($E1003,Settings!$J$8:$J$11,1),3),"")</f>
        <v/>
      </c>
      <c r="G1003" s="224"/>
      <c r="H1003" s="224"/>
      <c r="I1003" s="224"/>
      <c r="J1003" s="289"/>
    </row>
    <row r="1004" spans="2:10" hidden="1" outlineLevel="1" x14ac:dyDescent="0.25">
      <c r="B1004" s="286"/>
      <c r="C1004" s="314"/>
      <c r="D1004" s="255" t="str">
        <f>IFERROR(IF(IF(LEN($C1004)=0," ",INDEX(Settings!$F$7:$F$106,MATCH($C1004,Settings!$E$7:$E$106,0),1))=0,"",IF(LEN($C1004)=0,"",INDEX(Settings!$F$7:$F$106,MATCH($C1004,Settings!$E$7:$E$106,0),1))),"")</f>
        <v/>
      </c>
      <c r="E1004" s="287"/>
      <c r="F1004" s="288" t="str">
        <f>IFERROR(INDEX(Settings!$J$8:$L$11,MATCH($E1004,Settings!$J$8:$J$11,1),3),"")</f>
        <v/>
      </c>
      <c r="G1004" s="224"/>
      <c r="H1004" s="224"/>
      <c r="I1004" s="224"/>
      <c r="J1004" s="289"/>
    </row>
    <row r="1005" spans="2:10" hidden="1" outlineLevel="1" x14ac:dyDescent="0.25">
      <c r="B1005" s="286"/>
      <c r="C1005" s="314"/>
      <c r="D1005" s="255" t="str">
        <f>IFERROR(IF(IF(LEN($C1005)=0," ",INDEX(Settings!$F$7:$F$106,MATCH($C1005,Settings!$E$7:$E$106,0),1))=0,"",IF(LEN($C1005)=0,"",INDEX(Settings!$F$7:$F$106,MATCH($C1005,Settings!$E$7:$E$106,0),1))),"")</f>
        <v/>
      </c>
      <c r="E1005" s="287"/>
      <c r="F1005" s="288" t="str">
        <f>IFERROR(INDEX(Settings!$J$8:$L$11,MATCH($E1005,Settings!$J$8:$J$11,1),3),"")</f>
        <v/>
      </c>
      <c r="G1005" s="224"/>
      <c r="H1005" s="224"/>
      <c r="I1005" s="224"/>
      <c r="J1005" s="289"/>
    </row>
    <row r="1006" spans="2:10" collapsed="1" x14ac:dyDescent="0.25">
      <c r="B1006" s="230"/>
      <c r="C1006" s="230"/>
      <c r="D1006" s="280"/>
      <c r="E1006" s="230"/>
      <c r="F1006" s="281"/>
      <c r="G1006" s="230"/>
      <c r="H1006" s="230"/>
      <c r="I1006" s="230"/>
      <c r="J1006" s="230"/>
    </row>
    <row r="1007" spans="2:10" ht="23.1" customHeight="1" x14ac:dyDescent="0.25">
      <c r="B1007" s="21"/>
      <c r="C1007" s="19"/>
      <c r="D1007" s="21"/>
      <c r="E1007" s="19"/>
      <c r="F1007" s="19"/>
      <c r="G1007" s="19"/>
      <c r="H1007" s="19"/>
      <c r="I1007" s="19"/>
      <c r="J1007" s="19"/>
    </row>
  </sheetData>
  <sheetProtection algorithmName="SHA-512" hashValue="wMCeOEhbcZsun4f/cZ2SYpTOHU7yDlqhjB38raS67RK3Mfzl6dt22K+q+159k1zfCSlGiXZUJyDtTsVV8Y4XJA==" saltValue="Mc2PHPwUg2Cdpos4rctMmg==" spinCount="100000" sheet="1" objects="1" scenarios="1"/>
  <phoneticPr fontId="49" type="noConversion"/>
  <conditionalFormatting sqref="F6:F1006">
    <cfRule type="containsText" dxfId="15" priority="1" operator="containsText" text="Very High Risk">
      <formula>NOT(ISERROR(SEARCH("Very High Risk",F6)))</formula>
    </cfRule>
    <cfRule type="containsText" dxfId="14" priority="2" operator="containsText" text="High Risk">
      <formula>NOT(ISERROR(SEARCH("High Risk",F6)))</formula>
    </cfRule>
    <cfRule type="containsText" dxfId="13" priority="3" operator="containsText" text="Medium Risk">
      <formula>NOT(ISERROR(SEARCH("Medium Risk",F6)))</formula>
    </cfRule>
    <cfRule type="containsText" dxfId="12" priority="4" operator="containsText" text="Low Risk">
      <formula>NOT(ISERROR(SEARCH("Low Risk",F6)))</formula>
    </cfRule>
  </conditionalFormatting>
  <dataValidations count="1">
    <dataValidation type="list" allowBlank="1" showInputMessage="1" showErrorMessage="1" sqref="G6:I1005" xr:uid="{C50B3321-309E-4176-95FF-63957C11098B}">
      <formula1>"Yes,No"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scale="5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68B0794-0ED6-4B63-90BE-6BB4A4576000}">
          <x14:formula1>
            <xm:f>OFFSET(Settings!$E$7,,,COUNTA(Settings!$E$7:$E$106),1)</xm:f>
          </x14:formula1>
          <xm:sqref>C6:C1005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A836F-7271-4142-981B-ED3BBBDD3142}">
  <sheetPr codeName="Sheet2"/>
  <dimension ref="A1:AQ108"/>
  <sheetViews>
    <sheetView showGridLines="0" showRowColHeaders="0" zoomScaleNormal="100" workbookViewId="0">
      <pane ySplit="6" topLeftCell="A7" activePane="bottomLeft" state="frozen"/>
      <selection pane="bottomLeft" activeCell="A7" sqref="A7"/>
    </sheetView>
  </sheetViews>
  <sheetFormatPr defaultRowHeight="15" outlineLevelRow="1" x14ac:dyDescent="0.25"/>
  <cols>
    <col min="1" max="1" width="3.7109375" style="34" customWidth="1"/>
    <col min="2" max="2" width="22.28515625" style="34" customWidth="1"/>
    <col min="3" max="3" width="17.7109375" style="34" customWidth="1"/>
    <col min="4" max="34" width="5.140625" style="34" customWidth="1"/>
    <col min="35" max="35" width="2.5703125" style="34" customWidth="1"/>
    <col min="36" max="36" width="8.28515625" style="34" customWidth="1"/>
    <col min="37" max="37" width="2.5703125" style="34" customWidth="1"/>
    <col min="38" max="43" width="5.7109375" style="34" customWidth="1"/>
    <col min="44" max="16384" width="9.140625" style="34"/>
  </cols>
  <sheetData>
    <row r="1" spans="1:43" ht="6.75" customHeight="1" x14ac:dyDescent="0.25">
      <c r="A1" s="1"/>
      <c r="B1" s="1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1"/>
      <c r="O1" s="1"/>
      <c r="P1" s="1"/>
    </row>
    <row r="2" spans="1:43" s="74" customFormat="1" ht="20.100000000000001" customHeight="1" x14ac:dyDescent="0.3">
      <c r="A2" s="4"/>
      <c r="B2" s="46" t="s">
        <v>117</v>
      </c>
      <c r="C2" s="3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</row>
    <row r="3" spans="1:43" s="83" customFormat="1" ht="24" customHeight="1" x14ac:dyDescent="0.35">
      <c r="A3" s="79"/>
      <c r="B3" s="80" t="str">
        <f>"EMPLOYEE TIMESHEET"&amp;" "&amp;"-"&amp;" "&amp;Dashboard!C9&amp;" "&amp;Dashboard!F9</f>
        <v>EMPLOYEE TIMESHEET - 2020 JUNE</v>
      </c>
      <c r="C3" s="81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</row>
    <row r="4" spans="1:43" ht="9.9499999999999993" customHeight="1" x14ac:dyDescent="0.25">
      <c r="B4" s="85"/>
      <c r="C4" s="85"/>
    </row>
    <row r="5" spans="1:43" ht="25.5" customHeight="1" x14ac:dyDescent="0.25">
      <c r="D5" s="265">
        <v>1</v>
      </c>
      <c r="E5" s="265">
        <v>2</v>
      </c>
      <c r="F5" s="265">
        <v>3</v>
      </c>
      <c r="G5" s="265">
        <v>4</v>
      </c>
      <c r="H5" s="265">
        <v>5</v>
      </c>
      <c r="I5" s="265">
        <v>6</v>
      </c>
      <c r="J5" s="265">
        <v>7</v>
      </c>
      <c r="K5" s="265">
        <v>8</v>
      </c>
      <c r="L5" s="265">
        <v>9</v>
      </c>
      <c r="M5" s="265">
        <v>10</v>
      </c>
      <c r="N5" s="265">
        <v>11</v>
      </c>
      <c r="O5" s="265">
        <v>12</v>
      </c>
      <c r="P5" s="265">
        <v>13</v>
      </c>
      <c r="Q5" s="265">
        <v>14</v>
      </c>
      <c r="R5" s="265">
        <v>15</v>
      </c>
      <c r="S5" s="265">
        <v>16</v>
      </c>
      <c r="T5" s="265">
        <v>17</v>
      </c>
      <c r="U5" s="265">
        <v>18</v>
      </c>
      <c r="V5" s="265">
        <v>19</v>
      </c>
      <c r="W5" s="265">
        <v>20</v>
      </c>
      <c r="X5" s="265">
        <v>21</v>
      </c>
      <c r="Y5" s="265">
        <v>22</v>
      </c>
      <c r="Z5" s="265">
        <v>23</v>
      </c>
      <c r="AA5" s="265">
        <v>24</v>
      </c>
      <c r="AB5" s="265">
        <v>25</v>
      </c>
      <c r="AC5" s="265">
        <v>26</v>
      </c>
      <c r="AD5" s="265">
        <v>27</v>
      </c>
      <c r="AE5" s="265">
        <v>28</v>
      </c>
      <c r="AF5" s="265">
        <v>29</v>
      </c>
      <c r="AG5" s="265">
        <v>30</v>
      </c>
      <c r="AH5" s="265">
        <v>31</v>
      </c>
      <c r="AJ5" s="364" t="s">
        <v>67</v>
      </c>
      <c r="AK5" s="57"/>
      <c r="AL5" s="215" t="s">
        <v>85</v>
      </c>
      <c r="AM5" s="216"/>
      <c r="AN5" s="216"/>
      <c r="AO5" s="216"/>
      <c r="AP5" s="216"/>
      <c r="AQ5" s="217"/>
    </row>
    <row r="6" spans="1:43" ht="23.25" customHeight="1" x14ac:dyDescent="0.25">
      <c r="B6" s="194" t="s">
        <v>9</v>
      </c>
      <c r="C6" s="194" t="s">
        <v>11</v>
      </c>
      <c r="D6" s="266" t="str">
        <f>IFERROR(INDEX(Calculations!$BB$5:$BC$275,MATCH(WEEKDAY(DATE(Calculations!$AD$7,Calculations!$AE$7,EmployeeTimesheet!D$5),2),Calculations!$BB$5:$BB$11,0),2),"")</f>
        <v>Mon</v>
      </c>
      <c r="E6" s="266" t="str">
        <f>IFERROR(INDEX(Calculations!$BB$5:$BC$275,MATCH(WEEKDAY(DATE(Calculations!$AD$7,Calculations!$AE$7,EmployeeTimesheet!E$5),2),Calculations!$BB$5:$BB$11,0),2),"")</f>
        <v>Tue</v>
      </c>
      <c r="F6" s="266" t="str">
        <f>IFERROR(INDEX(Calculations!$BB$5:$BC$275,MATCH(WEEKDAY(DATE(Calculations!$AD$7,Calculations!$AE$7,EmployeeTimesheet!F$5),2),Calculations!$BB$5:$BB$11,0),2),"")</f>
        <v>Wed</v>
      </c>
      <c r="G6" s="266" t="str">
        <f>IFERROR(INDEX(Calculations!$BB$5:$BC$275,MATCH(WEEKDAY(DATE(Calculations!$AD$7,Calculations!$AE$7,EmployeeTimesheet!G$5),2),Calculations!$BB$5:$BB$11,0),2),"")</f>
        <v>Thu</v>
      </c>
      <c r="H6" s="266" t="str">
        <f>IFERROR(INDEX(Calculations!$BB$5:$BC$275,MATCH(WEEKDAY(DATE(Calculations!$AD$7,Calculations!$AE$7,EmployeeTimesheet!H$5),2),Calculations!$BB$5:$BB$11,0),2),"")</f>
        <v>Fri</v>
      </c>
      <c r="I6" s="266" t="str">
        <f>IFERROR(INDEX(Calculations!$BB$5:$BC$275,MATCH(WEEKDAY(DATE(Calculations!$AD$7,Calculations!$AE$7,EmployeeTimesheet!I$5),2),Calculations!$BB$5:$BB$11,0),2),"")</f>
        <v>Sat</v>
      </c>
      <c r="J6" s="266" t="str">
        <f>IFERROR(INDEX(Calculations!$BB$5:$BC$275,MATCH(WEEKDAY(DATE(Calculations!$AD$7,Calculations!$AE$7,EmployeeTimesheet!J$5),2),Calculations!$BB$5:$BB$11,0),2),"")</f>
        <v>Sun</v>
      </c>
      <c r="K6" s="266" t="str">
        <f>IFERROR(INDEX(Calculations!$BB$5:$BC$275,MATCH(WEEKDAY(DATE(Calculations!$AD$7,Calculations!$AE$7,EmployeeTimesheet!K$5),2),Calculations!$BB$5:$BB$11,0),2),"")</f>
        <v>Mon</v>
      </c>
      <c r="L6" s="266" t="str">
        <f>IFERROR(INDEX(Calculations!$BB$5:$BC$275,MATCH(WEEKDAY(DATE(Calculations!$AD$7,Calculations!$AE$7,EmployeeTimesheet!L$5),2),Calculations!$BB$5:$BB$11,0),2),"")</f>
        <v>Tue</v>
      </c>
      <c r="M6" s="266" t="str">
        <f>IFERROR(INDEX(Calculations!$BB$5:$BC$275,MATCH(WEEKDAY(DATE(Calculations!$AD$7,Calculations!$AE$7,EmployeeTimesheet!M$5),2),Calculations!$BB$5:$BB$11,0),2),"")</f>
        <v>Wed</v>
      </c>
      <c r="N6" s="266" t="str">
        <f>IFERROR(INDEX(Calculations!$BB$5:$BC$275,MATCH(WEEKDAY(DATE(Calculations!$AD$7,Calculations!$AE$7,EmployeeTimesheet!N$5),2),Calculations!$BB$5:$BB$11,0),2),"")</f>
        <v>Thu</v>
      </c>
      <c r="O6" s="266" t="str">
        <f>IFERROR(INDEX(Calculations!$BB$5:$BC$275,MATCH(WEEKDAY(DATE(Calculations!$AD$7,Calculations!$AE$7,EmployeeTimesheet!O$5),2),Calculations!$BB$5:$BB$11,0),2),"")</f>
        <v>Fri</v>
      </c>
      <c r="P6" s="266" t="str">
        <f>IFERROR(INDEX(Calculations!$BB$5:$BC$275,MATCH(WEEKDAY(DATE(Calculations!$AD$7,Calculations!$AE$7,EmployeeTimesheet!P$5),2),Calculations!$BB$5:$BB$11,0),2),"")</f>
        <v>Sat</v>
      </c>
      <c r="Q6" s="266" t="str">
        <f>IFERROR(INDEX(Calculations!$BB$5:$BC$275,MATCH(WEEKDAY(DATE(Calculations!$AD$7,Calculations!$AE$7,EmployeeTimesheet!Q$5),2),Calculations!$BB$5:$BB$11,0),2),"")</f>
        <v>Sun</v>
      </c>
      <c r="R6" s="266" t="str">
        <f>IFERROR(INDEX(Calculations!$BB$5:$BC$275,MATCH(WEEKDAY(DATE(Calculations!$AD$7,Calculations!$AE$7,EmployeeTimesheet!R$5),2),Calculations!$BB$5:$BB$11,0),2),"")</f>
        <v>Mon</v>
      </c>
      <c r="S6" s="266" t="str">
        <f>IFERROR(INDEX(Calculations!$BB$5:$BC$275,MATCH(WEEKDAY(DATE(Calculations!$AD$7,Calculations!$AE$7,EmployeeTimesheet!S$5),2),Calculations!$BB$5:$BB$11,0),2),"")</f>
        <v>Tue</v>
      </c>
      <c r="T6" s="266" t="str">
        <f>IFERROR(INDEX(Calculations!$BB$5:$BC$275,MATCH(WEEKDAY(DATE(Calculations!$AD$7,Calculations!$AE$7,EmployeeTimesheet!T$5),2),Calculations!$BB$5:$BB$11,0),2),"")</f>
        <v>Wed</v>
      </c>
      <c r="U6" s="266" t="str">
        <f>IFERROR(INDEX(Calculations!$BB$5:$BC$275,MATCH(WEEKDAY(DATE(Calculations!$AD$7,Calculations!$AE$7,EmployeeTimesheet!U$5),2),Calculations!$BB$5:$BB$11,0),2),"")</f>
        <v>Thu</v>
      </c>
      <c r="V6" s="266" t="str">
        <f>IFERROR(INDEX(Calculations!$BB$5:$BC$275,MATCH(WEEKDAY(DATE(Calculations!$AD$7,Calculations!$AE$7,EmployeeTimesheet!V$5),2),Calculations!$BB$5:$BB$11,0),2),"")</f>
        <v>Fri</v>
      </c>
      <c r="W6" s="266" t="str">
        <f>IFERROR(INDEX(Calculations!$BB$5:$BC$275,MATCH(WEEKDAY(DATE(Calculations!$AD$7,Calculations!$AE$7,EmployeeTimesheet!W$5),2),Calculations!$BB$5:$BB$11,0),2),"")</f>
        <v>Sat</v>
      </c>
      <c r="X6" s="266" t="str">
        <f>IFERROR(INDEX(Calculations!$BB$5:$BC$275,MATCH(WEEKDAY(DATE(Calculations!$AD$7,Calculations!$AE$7,EmployeeTimesheet!X$5),2),Calculations!$BB$5:$BB$11,0),2),"")</f>
        <v>Sun</v>
      </c>
      <c r="Y6" s="266" t="str">
        <f>IFERROR(INDEX(Calculations!$BB$5:$BC$275,MATCH(WEEKDAY(DATE(Calculations!$AD$7,Calculations!$AE$7,EmployeeTimesheet!Y$5),2),Calculations!$BB$5:$BB$11,0),2),"")</f>
        <v>Mon</v>
      </c>
      <c r="Z6" s="266" t="str">
        <f>IFERROR(INDEX(Calculations!$BB$5:$BC$275,MATCH(WEEKDAY(DATE(Calculations!$AD$7,Calculations!$AE$7,EmployeeTimesheet!Z$5),2),Calculations!$BB$5:$BB$11,0),2),"")</f>
        <v>Tue</v>
      </c>
      <c r="AA6" s="266" t="str">
        <f>IFERROR(INDEX(Calculations!$BB$5:$BC$275,MATCH(WEEKDAY(DATE(Calculations!$AD$7,Calculations!$AE$7,EmployeeTimesheet!AA$5),2),Calculations!$BB$5:$BB$11,0),2),"")</f>
        <v>Wed</v>
      </c>
      <c r="AB6" s="266" t="str">
        <f>IFERROR(INDEX(Calculations!$BB$5:$BC$275,MATCH(WEEKDAY(DATE(Calculations!$AD$7,Calculations!$AE$7,EmployeeTimesheet!AB$5),2),Calculations!$BB$5:$BB$11,0),2),"")</f>
        <v>Thu</v>
      </c>
      <c r="AC6" s="266" t="str">
        <f>IFERROR(INDEX(Calculations!$BB$5:$BC$275,MATCH(WEEKDAY(DATE(Calculations!$AD$7,Calculations!$AE$7,EmployeeTimesheet!AC$5),2),Calculations!$BB$5:$BB$11,0),2),"")</f>
        <v>Fri</v>
      </c>
      <c r="AD6" s="266" t="str">
        <f>IFERROR(INDEX(Calculations!$BB$5:$BC$275,MATCH(WEEKDAY(DATE(Calculations!$AD$7,Calculations!$AE$7,EmployeeTimesheet!AD$5),2),Calculations!$BB$5:$BB$11,0),2),"")</f>
        <v>Sat</v>
      </c>
      <c r="AE6" s="266" t="str">
        <f>IFERROR(INDEX(Calculations!$BB$5:$BC$275,MATCH(WEEKDAY(DATE(Calculations!$AD$7,Calculations!$AE$7,EmployeeTimesheet!AE$5),2),Calculations!$BB$5:$BB$11,0),2),"")</f>
        <v>Sun</v>
      </c>
      <c r="AF6" s="266" t="str">
        <f>IFERROR(INDEX(Calculations!$BB$5:$BC$275,MATCH(WEEKDAY(DATE(Calculations!$AD$7,Calculations!$AE$7,EmployeeTimesheet!AF$5),2),Calculations!$BB$5:$BB$11,0),2),"")</f>
        <v>Mon</v>
      </c>
      <c r="AG6" s="266" t="str">
        <f>IFERROR(INDEX(Calculations!$BB$5:$BC$275,MATCH(WEEKDAY(DATE(Calculations!$AD$7,Calculations!$AE$7,EmployeeTimesheet!AG$5),2),Calculations!$BB$5:$BB$11,0),2),"")</f>
        <v>Tue</v>
      </c>
      <c r="AH6" s="266" t="str">
        <f>IFERROR(INDEX(Calculations!$BB$5:$BC$275,MATCH(WEEKDAY(DATE(Calculations!$AD$7,Calculations!$AE$7,EmployeeTimesheet!AH$5),2),Calculations!$BB$5:$BB$11,0),2),"")</f>
        <v>Wed</v>
      </c>
      <c r="AJ6" s="365"/>
      <c r="AK6" s="57"/>
      <c r="AL6" s="227" t="s">
        <v>69</v>
      </c>
      <c r="AM6" s="228" t="s">
        <v>71</v>
      </c>
      <c r="AN6" s="228" t="s">
        <v>72</v>
      </c>
      <c r="AO6" s="228" t="s">
        <v>70</v>
      </c>
      <c r="AP6" s="228" t="s">
        <v>73</v>
      </c>
      <c r="AQ6" s="229" t="s">
        <v>74</v>
      </c>
    </row>
    <row r="7" spans="1:43" ht="15.75" customHeight="1" x14ac:dyDescent="0.25">
      <c r="A7" s="47"/>
      <c r="B7" s="256" t="s">
        <v>123</v>
      </c>
      <c r="C7" s="257" t="str">
        <f>IFERROR(IF(IF(LEN($B7)=0," ",INDEX(Settings!$E$7:$F$106,MATCH($B7,Settings!$E$7:$E$106,0),2))=0,"",IF(LEN($B7)=0," ",INDEX(Settings!$E$7:$F$106,MATCH($B7,Settings!$E$7:$E$106,0),2))),"")</f>
        <v>Sales</v>
      </c>
      <c r="D7" s="261"/>
      <c r="E7" s="262" t="s">
        <v>68</v>
      </c>
      <c r="F7" s="263" t="s">
        <v>68</v>
      </c>
      <c r="G7" s="262"/>
      <c r="H7" s="262"/>
      <c r="I7" s="262"/>
      <c r="J7" s="262"/>
      <c r="K7" s="262"/>
      <c r="L7" s="262"/>
      <c r="M7" s="262"/>
      <c r="N7" s="262" t="s">
        <v>68</v>
      </c>
      <c r="O7" s="262"/>
      <c r="P7" s="262"/>
      <c r="Q7" s="262"/>
      <c r="R7" s="262"/>
      <c r="S7" s="262"/>
      <c r="T7" s="262"/>
      <c r="U7" s="262"/>
      <c r="V7" s="262"/>
      <c r="W7" s="262"/>
      <c r="X7" s="262"/>
      <c r="Y7" s="262"/>
      <c r="Z7" s="262"/>
      <c r="AA7" s="262"/>
      <c r="AB7" s="262"/>
      <c r="AC7" s="262"/>
      <c r="AD7" s="262"/>
      <c r="AE7" s="262"/>
      <c r="AF7" s="262"/>
      <c r="AG7" s="263" t="s">
        <v>77</v>
      </c>
      <c r="AH7" s="264"/>
      <c r="AI7" s="47"/>
      <c r="AJ7" s="258">
        <f>IFERROR(IF(COUNTIF($D7:$AH7,"x")=0," ",COUNTIF($D7:$AH7,"x")),"")</f>
        <v>3</v>
      </c>
      <c r="AK7" s="56"/>
      <c r="AL7" s="196">
        <f ca="1">IF(COUNTIF(OFFSET($D7,,,ROW($A$7)-ROW($A$6),Calculations!$BE$16),"x")=0,"",COUNTIF(OFFSET($D7,,,ROW($A$7)-ROW($A$6),Calculations!$BE$16),"x"))</f>
        <v>2</v>
      </c>
      <c r="AM7" s="197">
        <f ca="1">IF((COUNTIF(OFFSET($D7,,,ROW($A$7)-ROW($A$6),SUM(Calculations!$BE$16,Calculations!$BF$16)),"x")-SUM($AL7))=0,"",COUNTIF(OFFSET($D7,,,ROW($A$7)-ROW($A$6),SUM(Calculations!$BE$16,Calculations!$BF$16)),"x")-SUM($AL7))</f>
        <v>1</v>
      </c>
      <c r="AN7" s="197" t="str">
        <f ca="1">IF((COUNTIF(OFFSET($D7,,,ROW($A$7)-ROW($A$6),SUM(Calculations!$BE$16:$BG$16)),"x")-SUM($AL7,$AM7))=0,"",COUNTIF(OFFSET($D7,,,ROW($A$7)-ROW($A$6),SUM(Calculations!$BE$16:$BG$16)),"x")-SUM($AL7,$AM7))</f>
        <v/>
      </c>
      <c r="AO7" s="197" t="str">
        <f ca="1">IF((COUNTIF(OFFSET($D7,,,ROW($A$7)-ROW($A$6),SUM(Calculations!$BE$16:$BH$16)),"x")-SUM($AM7,$AN7,$AL7))=0,"",COUNTIF(OFFSET($D7,,,ROW($A$7)-ROW($A$6),SUM(Calculations!$BE$16:$BH$16)),"x")-SUM($AM7,$AN7,$AL7))</f>
        <v/>
      </c>
      <c r="AP7" s="197" t="str">
        <f ca="1">IF((COUNTIF(OFFSET($D7,,,ROW($A$7)-ROW($A$6),SUM(Calculations!$BE$16:$BI$16)),"x")-SUM($AN7,$AO7,$AM7,$AL7))=0,"",COUNTIF(OFFSET($D7,,,ROW($A$7)-ROW($A$6),SUM(Calculations!$BE$16:$BI$16)),"x")-SUM($AN7,$AO7,$AM7,$AL7))</f>
        <v/>
      </c>
      <c r="AQ7" s="198" t="str">
        <f ca="1">IF((COUNTIF(OFFSET($D7,,,ROW($A$7)-ROW($A$6),SUM(Calculations!$BE$16:$BJ$16)),"x")-SUM($AO7,$AP7,$AN7,$AM7,$AL7))=0,"",COUNTIF(OFFSET($D7,,,ROW($A$7)-ROW($A$6),SUM(Calculations!$BE$16:$BJ$16,#REF!)),"x")-SUM($AO7,$AP7,$AN7,$AM7,$AL7))</f>
        <v/>
      </c>
    </row>
    <row r="8" spans="1:43" ht="15.75" customHeight="1" x14ac:dyDescent="0.25">
      <c r="A8" s="47"/>
      <c r="B8" s="256" t="s">
        <v>121</v>
      </c>
      <c r="C8" s="257" t="str">
        <f>IFERROR(IF(IF(LEN($B8)=0," ",INDEX(Settings!$E$7:$F$106,MATCH($B8,Settings!$E$7:$E$106,0),2))=0,"",IF(LEN($B8)=0," ",INDEX(Settings!$E$7:$F$106,MATCH($B8,Settings!$E$7:$E$106,0),2))),"")</f>
        <v>Manufacturing</v>
      </c>
      <c r="D8" s="220" t="s">
        <v>68</v>
      </c>
      <c r="E8" s="201"/>
      <c r="F8" s="218" t="s">
        <v>77</v>
      </c>
      <c r="G8" s="201" t="s">
        <v>68</v>
      </c>
      <c r="H8" s="201" t="s">
        <v>68</v>
      </c>
      <c r="I8" s="201"/>
      <c r="J8" s="201"/>
      <c r="K8" s="201"/>
      <c r="L8" s="201" t="s">
        <v>68</v>
      </c>
      <c r="M8" s="201"/>
      <c r="N8" s="201"/>
      <c r="O8" s="201" t="s">
        <v>68</v>
      </c>
      <c r="P8" s="201"/>
      <c r="Q8" s="201"/>
      <c r="R8" s="201"/>
      <c r="S8" s="201"/>
      <c r="T8" s="201" t="s">
        <v>68</v>
      </c>
      <c r="U8" s="201"/>
      <c r="V8" s="201" t="s">
        <v>68</v>
      </c>
      <c r="W8" s="201"/>
      <c r="X8" s="201"/>
      <c r="Y8" s="201"/>
      <c r="Z8" s="201"/>
      <c r="AA8" s="201" t="s">
        <v>68</v>
      </c>
      <c r="AB8" s="201"/>
      <c r="AC8" s="201"/>
      <c r="AD8" s="201" t="s">
        <v>77</v>
      </c>
      <c r="AE8" s="201"/>
      <c r="AF8" s="201"/>
      <c r="AG8" s="218"/>
      <c r="AH8" s="260"/>
      <c r="AJ8" s="258">
        <f t="shared" ref="AJ8:AJ77" si="0">IFERROR(IF(COUNTIF($D8:$AH8,"x")=0," ",COUNTIF($D8:$AH8,"x")),"")</f>
        <v>8</v>
      </c>
      <c r="AK8" s="56"/>
      <c r="AL8" s="199">
        <f ca="1">IF(COUNTIF(OFFSET($D8,,,ROW($A$7)-ROW($A$6),Calculations!$BE$16),"x")=0,"",COUNTIF(OFFSET($D8,,,ROW($A$7)-ROW($A$6),Calculations!$BE$16),"x"))</f>
        <v>3</v>
      </c>
      <c r="AM8" s="195">
        <f ca="1">IF((COUNTIF(OFFSET($D8,,,ROW($A$7)-ROW($A$6),SUM(Calculations!$BE$16,Calculations!$BF$16)),"x")-SUM($AL8))=0,"",COUNTIF(OFFSET($D8,,,ROW($A$7)-ROW($A$6),SUM(Calculations!$BE$16,Calculations!$BF$16)),"x")-SUM($AL8))</f>
        <v>2</v>
      </c>
      <c r="AN8" s="195">
        <f ca="1">IF((COUNTIF(OFFSET($D8,,,ROW($A$7)-ROW($A$6),SUM(Calculations!$BE$16:$BG$16)),"x")-SUM($AL8,$AM8))=0,"",COUNTIF(OFFSET($D8,,,ROW($A$7)-ROW($A$6),SUM(Calculations!$BE$16:$BG$16)),"x")-SUM($AL8,$AM8))</f>
        <v>2</v>
      </c>
      <c r="AO8" s="195">
        <f ca="1">IF((COUNTIF(OFFSET($D8,,,ROW($A$7)-ROW($A$6),SUM(Calculations!$BE$16:$BH$16)),"x")-SUM($AM8,$AN8,$AL8))=0,"",COUNTIF(OFFSET($D8,,,ROW($A$7)-ROW($A$6),SUM(Calculations!$BE$16:$BH$16)),"x")-SUM($AM8,$AN8,$AL8))</f>
        <v>1</v>
      </c>
      <c r="AP8" s="195" t="str">
        <f ca="1">IF((COUNTIF(OFFSET($D8,,,ROW($A$7)-ROW($A$6),SUM(Calculations!$BE$16:$BI$16)),"x")-SUM($AN8,$AO8,$AM8,$AL8))=0,"",COUNTIF(OFFSET($D8,,,ROW($A$7)-ROW($A$6),SUM(Calculations!$BE$16:$BI$16)),"x")-SUM($AN8,$AO8,$AM8,$AL8))</f>
        <v/>
      </c>
      <c r="AQ8" s="200" t="str">
        <f ca="1">IF((COUNTIF(OFFSET($D8,,,ROW($A$7)-ROW($A$6),SUM(Calculations!$BE$16:$BJ$16)),"x")-SUM($AO8,$AP8,$AN8,$AM8,$AL8))=0,"",COUNTIF(OFFSET($D8,,,ROW($A$7)-ROW($A$6),SUM(Calculations!$BE$16:$BJ$16,#REF!)),"x")-SUM($AO8,$AP8,$AN8,$AM8,$AL8))</f>
        <v/>
      </c>
    </row>
    <row r="9" spans="1:43" ht="15.75" customHeight="1" x14ac:dyDescent="0.25">
      <c r="A9" s="47"/>
      <c r="B9" s="256" t="s">
        <v>119</v>
      </c>
      <c r="C9" s="257" t="str">
        <f>IFERROR(IF(IF(LEN($B9)=0," ",INDEX(Settings!$E$7:$F$106,MATCH($B9,Settings!$E$7:$E$106,0),2))=0,"",IF(LEN($B9)=0," ",INDEX(Settings!$E$7:$F$106,MATCH($B9,Settings!$E$7:$E$106,0),2))),"")</f>
        <v>Manufacturing</v>
      </c>
      <c r="D9" s="220" t="s">
        <v>77</v>
      </c>
      <c r="E9" s="201"/>
      <c r="F9" s="218" t="s">
        <v>68</v>
      </c>
      <c r="G9" s="201"/>
      <c r="H9" s="201"/>
      <c r="I9" s="201"/>
      <c r="J9" s="201"/>
      <c r="K9" s="201" t="s">
        <v>68</v>
      </c>
      <c r="L9" s="201"/>
      <c r="M9" s="201"/>
      <c r="N9" s="201"/>
      <c r="O9" s="201"/>
      <c r="P9" s="201"/>
      <c r="Q9" s="201"/>
      <c r="R9" s="201" t="s">
        <v>68</v>
      </c>
      <c r="S9" s="201"/>
      <c r="T9" s="201"/>
      <c r="U9" s="201"/>
      <c r="V9" s="201"/>
      <c r="W9" s="201"/>
      <c r="X9" s="201" t="s">
        <v>68</v>
      </c>
      <c r="Y9" s="201"/>
      <c r="Z9" s="201"/>
      <c r="AA9" s="201"/>
      <c r="AB9" s="201"/>
      <c r="AC9" s="201"/>
      <c r="AD9" s="201"/>
      <c r="AE9" s="201"/>
      <c r="AF9" s="201" t="s">
        <v>77</v>
      </c>
      <c r="AG9" s="218"/>
      <c r="AH9" s="260"/>
      <c r="AJ9" s="258">
        <f t="shared" si="0"/>
        <v>4</v>
      </c>
      <c r="AK9" s="56"/>
      <c r="AL9" s="199">
        <f ca="1">IF(COUNTIF(OFFSET($D9,,,ROW($A$7)-ROW($A$6),Calculations!$BE$16),"x")=0,"",COUNTIF(OFFSET($D9,,,ROW($A$7)-ROW($A$6),Calculations!$BE$16),"x"))</f>
        <v>1</v>
      </c>
      <c r="AM9" s="195">
        <f ca="1">IF((COUNTIF(OFFSET($D9,,,ROW($A$7)-ROW($A$6),SUM(Calculations!$BE$16,Calculations!$BF$16)),"x")-SUM($AL9))=0,"",COUNTIF(OFFSET($D9,,,ROW($A$7)-ROW($A$6),SUM(Calculations!$BE$16,Calculations!$BF$16)),"x")-SUM($AL9))</f>
        <v>1</v>
      </c>
      <c r="AN9" s="195">
        <f ca="1">IF((COUNTIF(OFFSET($D9,,,ROW($A$7)-ROW($A$6),SUM(Calculations!$BE$16:$BG$16)),"x")-SUM($AL9,$AM9))=0,"",COUNTIF(OFFSET($D9,,,ROW($A$7)-ROW($A$6),SUM(Calculations!$BE$16:$BG$16)),"x")-SUM($AL9,$AM9))</f>
        <v>2</v>
      </c>
      <c r="AO9" s="195" t="str">
        <f ca="1">IF((COUNTIF(OFFSET($D9,,,ROW($A$7)-ROW($A$6),SUM(Calculations!$BE$16:$BH$16)),"x")-SUM($AM9,$AN9,$AL9))=0,"",COUNTIF(OFFSET($D9,,,ROW($A$7)-ROW($A$6),SUM(Calculations!$BE$16:$BH$16)),"x")-SUM($AM9,$AN9,$AL9))</f>
        <v/>
      </c>
      <c r="AP9" s="195" t="str">
        <f ca="1">IF((COUNTIF(OFFSET($D9,,,ROW($A$7)-ROW($A$6),SUM(Calculations!$BE$16:$BI$16)),"x")-SUM($AN9,$AO9,$AM9,$AL9))=0,"",COUNTIF(OFFSET($D9,,,ROW($A$7)-ROW($A$6),SUM(Calculations!$BE$16:$BI$16)),"x")-SUM($AN9,$AO9,$AM9,$AL9))</f>
        <v/>
      </c>
      <c r="AQ9" s="200" t="str">
        <f ca="1">IF((COUNTIF(OFFSET($D9,,,ROW($A$7)-ROW($A$6),SUM(Calculations!$BE$16:$BJ$16)),"x")-SUM($AO9,$AP9,$AN9,$AM9,$AL9))=0,"",COUNTIF(OFFSET($D9,,,ROW($A$7)-ROW($A$6),SUM(Calculations!$BE$16:$BJ$16,#REF!)),"x")-SUM($AO9,$AP9,$AN9,$AM9,$AL9))</f>
        <v/>
      </c>
    </row>
    <row r="10" spans="1:43" ht="15.75" customHeight="1" x14ac:dyDescent="0.25">
      <c r="A10" s="47"/>
      <c r="B10" s="256" t="s">
        <v>122</v>
      </c>
      <c r="C10" s="257" t="str">
        <f>IFERROR(IF(IF(LEN($B10)=0," ",INDEX(Settings!$E$7:$F$106,MATCH($B10,Settings!$E$7:$E$106,0),2))=0,"",IF(LEN($B10)=0," ",INDEX(Settings!$E$7:$F$106,MATCH($B10,Settings!$E$7:$E$106,0),2))),"")</f>
        <v>Human Resources</v>
      </c>
      <c r="D10" s="220"/>
      <c r="E10" s="201" t="s">
        <v>68</v>
      </c>
      <c r="F10" s="218"/>
      <c r="G10" s="201"/>
      <c r="H10" s="201"/>
      <c r="I10" s="201"/>
      <c r="J10" s="201"/>
      <c r="K10" s="201"/>
      <c r="L10" s="201"/>
      <c r="M10" s="201"/>
      <c r="N10" s="201"/>
      <c r="O10" s="201"/>
      <c r="P10" s="201"/>
      <c r="Q10" s="201"/>
      <c r="R10" s="201"/>
      <c r="S10" s="201"/>
      <c r="T10" s="201"/>
      <c r="U10" s="201"/>
      <c r="V10" s="201"/>
      <c r="W10" s="201"/>
      <c r="X10" s="201"/>
      <c r="Y10" s="201"/>
      <c r="Z10" s="201"/>
      <c r="AA10" s="201"/>
      <c r="AB10" s="201"/>
      <c r="AC10" s="201"/>
      <c r="AD10" s="201"/>
      <c r="AE10" s="201" t="s">
        <v>68</v>
      </c>
      <c r="AF10" s="201"/>
      <c r="AG10" s="218"/>
      <c r="AH10" s="260"/>
      <c r="AJ10" s="258">
        <f t="shared" si="0"/>
        <v>2</v>
      </c>
      <c r="AK10" s="56"/>
      <c r="AL10" s="199">
        <f ca="1">IF(COUNTIF(OFFSET($D10,,,ROW($A$7)-ROW($A$6),Calculations!$BE$16),"x")=0,"",COUNTIF(OFFSET($D10,,,ROW($A$7)-ROW($A$6),Calculations!$BE$16),"x"))</f>
        <v>1</v>
      </c>
      <c r="AM10" s="195" t="str">
        <f ca="1">IF((COUNTIF(OFFSET($D10,,,ROW($A$7)-ROW($A$6),SUM(Calculations!$BE$16,Calculations!$BF$16)),"x")-SUM($AL10))=0,"",COUNTIF(OFFSET($D10,,,ROW($A$7)-ROW($A$6),SUM(Calculations!$BE$16,Calculations!$BF$16)),"x")-SUM($AL10))</f>
        <v/>
      </c>
      <c r="AN10" s="195" t="str">
        <f ca="1">IF((COUNTIF(OFFSET($D10,,,ROW($A$7)-ROW($A$6),SUM(Calculations!$BE$16:$BG$16)),"x")-SUM($AL10,$AM10))=0,"",COUNTIF(OFFSET($D10,,,ROW($A$7)-ROW($A$6),SUM(Calculations!$BE$16:$BG$16)),"x")-SUM($AL10,$AM10))</f>
        <v/>
      </c>
      <c r="AO10" s="195">
        <f ca="1">IF((COUNTIF(OFFSET($D10,,,ROW($A$7)-ROW($A$6),SUM(Calculations!$BE$16:$BH$16)),"x")-SUM($AM10,$AN10,$AL10))=0,"",COUNTIF(OFFSET($D10,,,ROW($A$7)-ROW($A$6),SUM(Calculations!$BE$16:$BH$16)),"x")-SUM($AM10,$AN10,$AL10))</f>
        <v>1</v>
      </c>
      <c r="AP10" s="195" t="str">
        <f ca="1">IF((COUNTIF(OFFSET($D10,,,ROW($A$7)-ROW($A$6),SUM(Calculations!$BE$16:$BI$16)),"x")-SUM($AN10,$AO10,$AM10,$AL10))=0,"",COUNTIF(OFFSET($D10,,,ROW($A$7)-ROW($A$6),SUM(Calculations!$BE$16:$BI$16)),"x")-SUM($AN10,$AO10,$AM10,$AL10))</f>
        <v/>
      </c>
      <c r="AQ10" s="200" t="str">
        <f ca="1">IF((COUNTIF(OFFSET($D10,,,ROW($A$7)-ROW($A$6),SUM(Calculations!$BE$16:$BJ$16)),"x")-SUM($AO10,$AP10,$AN10,$AM10,$AL10))=0,"",COUNTIF(OFFSET($D10,,,ROW($A$7)-ROW($A$6),SUM(Calculations!$BE$16:$BJ$16,#REF!)),"x")-SUM($AO10,$AP10,$AN10,$AM10,$AL10))</f>
        <v/>
      </c>
    </row>
    <row r="11" spans="1:43" ht="15.75" customHeight="1" x14ac:dyDescent="0.25">
      <c r="A11" s="47"/>
      <c r="B11" s="256" t="s">
        <v>120</v>
      </c>
      <c r="C11" s="257" t="str">
        <f>IFERROR(IF(IF(LEN($B11)=0," ",INDEX(Settings!$E$7:$F$106,MATCH($B11,Settings!$E$7:$E$106,0),2))=0,"",IF(LEN($B11)=0," ",INDEX(Settings!$E$7:$F$106,MATCH($B11,Settings!$E$7:$E$106,0),2))),"")</f>
        <v>Sales</v>
      </c>
      <c r="D11" s="220"/>
      <c r="E11" s="201"/>
      <c r="F11" s="218"/>
      <c r="G11" s="201"/>
      <c r="H11" s="201" t="s">
        <v>68</v>
      </c>
      <c r="I11" s="201"/>
      <c r="J11" s="201"/>
      <c r="K11" s="201"/>
      <c r="L11" s="201"/>
      <c r="M11" s="201"/>
      <c r="N11" s="201"/>
      <c r="O11" s="201"/>
      <c r="P11" s="201"/>
      <c r="Q11" s="201"/>
      <c r="R11" s="201"/>
      <c r="S11" s="201"/>
      <c r="T11" s="201"/>
      <c r="U11" s="201"/>
      <c r="V11" s="201"/>
      <c r="W11" s="201"/>
      <c r="X11" s="201"/>
      <c r="Y11" s="201"/>
      <c r="Z11" s="201"/>
      <c r="AA11" s="201"/>
      <c r="AB11" s="201"/>
      <c r="AC11" s="201"/>
      <c r="AD11" s="201"/>
      <c r="AE11" s="201"/>
      <c r="AF11" s="201" t="s">
        <v>68</v>
      </c>
      <c r="AG11" s="218"/>
      <c r="AH11" s="260"/>
      <c r="AJ11" s="258">
        <f t="shared" si="0"/>
        <v>2</v>
      </c>
      <c r="AK11" s="56"/>
      <c r="AL11" s="199">
        <f ca="1">IF(COUNTIF(OFFSET($D11,,,ROW($A$7)-ROW($A$6),Calculations!$BE$16),"x")=0,"",COUNTIF(OFFSET($D11,,,ROW($A$7)-ROW($A$6),Calculations!$BE$16),"x"))</f>
        <v>1</v>
      </c>
      <c r="AM11" s="195" t="str">
        <f ca="1">IF((COUNTIF(OFFSET($D11,,,ROW($A$7)-ROW($A$6),SUM(Calculations!$BE$16,Calculations!$BF$16)),"x")-SUM($AL11))=0,"",COUNTIF(OFFSET($D11,,,ROW($A$7)-ROW($A$6),SUM(Calculations!$BE$16,Calculations!$BF$16)),"x")-SUM($AL11))</f>
        <v/>
      </c>
      <c r="AN11" s="195" t="str">
        <f ca="1">IF((COUNTIF(OFFSET($D11,,,ROW($A$7)-ROW($A$6),SUM(Calculations!$BE$16:$BG$16)),"x")-SUM($AL11,$AM11))=0,"",COUNTIF(OFFSET($D11,,,ROW($A$7)-ROW($A$6),SUM(Calculations!$BE$16:$BG$16)),"x")-SUM($AL11,$AM11))</f>
        <v/>
      </c>
      <c r="AO11" s="195" t="str">
        <f ca="1">IF((COUNTIF(OFFSET($D11,,,ROW($A$7)-ROW($A$6),SUM(Calculations!$BE$16:$BH$16)),"x")-SUM($AM11,$AN11,$AL11))=0,"",COUNTIF(OFFSET($D11,,,ROW($A$7)-ROW($A$6),SUM(Calculations!$BE$16:$BH$16)),"x")-SUM($AM11,$AN11,$AL11))</f>
        <v/>
      </c>
      <c r="AP11" s="195">
        <f ca="1">IF((COUNTIF(OFFSET($D11,,,ROW($A$7)-ROW($A$6),SUM(Calculations!$BE$16:$BI$16)),"x")-SUM($AN11,$AO11,$AM11,$AL11))=0,"",COUNTIF(OFFSET($D11,,,ROW($A$7)-ROW($A$6),SUM(Calculations!$BE$16:$BI$16)),"x")-SUM($AN11,$AO11,$AM11,$AL11))</f>
        <v>1</v>
      </c>
      <c r="AQ11" s="200" t="str">
        <f ca="1">IF((COUNTIF(OFFSET($D11,,,ROW($A$7)-ROW($A$6),SUM(Calculations!$BE$16:$BJ$16)),"x")-SUM($AO11,$AP11,$AN11,$AM11,$AL11))=0,"",COUNTIF(OFFSET($D11,,,ROW($A$7)-ROW($A$6),SUM(Calculations!$BE$16:$BJ$16,#REF!)),"x")-SUM($AO11,$AP11,$AN11,$AM11,$AL11))</f>
        <v/>
      </c>
    </row>
    <row r="12" spans="1:43" ht="15.75" customHeight="1" x14ac:dyDescent="0.25">
      <c r="A12" s="47"/>
      <c r="B12" s="256" t="s">
        <v>132</v>
      </c>
      <c r="C12" s="257" t="str">
        <f>IFERROR(IF(IF(LEN($B12)=0," ",INDEX(Settings!$E$7:$F$106,MATCH($B12,Settings!$E$7:$E$106,0),2))=0,"",IF(LEN($B12)=0," ",INDEX(Settings!$E$7:$F$106,MATCH($B12,Settings!$E$7:$E$106,0),2))),"")</f>
        <v>Finance</v>
      </c>
      <c r="D12" s="220"/>
      <c r="E12" s="201" t="s">
        <v>68</v>
      </c>
      <c r="F12" s="218"/>
      <c r="G12" s="201"/>
      <c r="H12" s="201"/>
      <c r="I12" s="201"/>
      <c r="J12" s="201"/>
      <c r="K12" s="201"/>
      <c r="L12" s="201"/>
      <c r="M12" s="201"/>
      <c r="N12" s="201"/>
      <c r="O12" s="201"/>
      <c r="P12" s="201"/>
      <c r="Q12" s="201"/>
      <c r="R12" s="201"/>
      <c r="S12" s="201"/>
      <c r="T12" s="201"/>
      <c r="U12" s="201"/>
      <c r="V12" s="201"/>
      <c r="W12" s="201"/>
      <c r="X12" s="201"/>
      <c r="Y12" s="201"/>
      <c r="Z12" s="201"/>
      <c r="AA12" s="201"/>
      <c r="AB12" s="201"/>
      <c r="AC12" s="201"/>
      <c r="AD12" s="201"/>
      <c r="AE12" s="201" t="s">
        <v>68</v>
      </c>
      <c r="AF12" s="201"/>
      <c r="AG12" s="218"/>
      <c r="AH12" s="260"/>
      <c r="AJ12" s="258">
        <f t="shared" si="0"/>
        <v>2</v>
      </c>
      <c r="AK12" s="56"/>
      <c r="AL12" s="199">
        <f ca="1">IF(COUNTIF(OFFSET($D12,,,ROW($A$7)-ROW($A$6),Calculations!$BE$16),"x")=0,"",COUNTIF(OFFSET($D12,,,ROW($A$7)-ROW($A$6),Calculations!$BE$16),"x"))</f>
        <v>1</v>
      </c>
      <c r="AM12" s="195" t="str">
        <f ca="1">IF((COUNTIF(OFFSET($D12,,,ROW($A$7)-ROW($A$6),SUM(Calculations!$BE$16,Calculations!$BF$16)),"x")-SUM($AL12))=0,"",COUNTIF(OFFSET($D12,,,ROW($A$7)-ROW($A$6),SUM(Calculations!$BE$16,Calculations!$BF$16)),"x")-SUM($AL12))</f>
        <v/>
      </c>
      <c r="AN12" s="195" t="str">
        <f ca="1">IF((COUNTIF(OFFSET($D12,,,ROW($A$7)-ROW($A$6),SUM(Calculations!$BE$16:$BG$16)),"x")-SUM($AL12,$AM12))=0,"",COUNTIF(OFFSET($D12,,,ROW($A$7)-ROW($A$6),SUM(Calculations!$BE$16:$BG$16)),"x")-SUM($AL12,$AM12))</f>
        <v/>
      </c>
      <c r="AO12" s="195">
        <f ca="1">IF((COUNTIF(OFFSET($D12,,,ROW($A$7)-ROW($A$6),SUM(Calculations!$BE$16:$BH$16)),"x")-SUM($AM12,$AN12,$AL12))=0,"",COUNTIF(OFFSET($D12,,,ROW($A$7)-ROW($A$6),SUM(Calculations!$BE$16:$BH$16)),"x")-SUM($AM12,$AN12,$AL12))</f>
        <v>1</v>
      </c>
      <c r="AP12" s="195" t="str">
        <f ca="1">IF((COUNTIF(OFFSET($D12,,,ROW($A$7)-ROW($A$6),SUM(Calculations!$BE$16:$BI$16)),"x")-SUM($AN12,$AO12,$AM12,$AL12))=0,"",COUNTIF(OFFSET($D12,,,ROW($A$7)-ROW($A$6),SUM(Calculations!$BE$16:$BI$16)),"x")-SUM($AN12,$AO12,$AM12,$AL12))</f>
        <v/>
      </c>
      <c r="AQ12" s="200" t="str">
        <f ca="1">IF((COUNTIF(OFFSET($D12,,,ROW($A$7)-ROW($A$6),SUM(Calculations!$BE$16:$BJ$16)),"x")-SUM($AO12,$AP12,$AN12,$AM12,$AL12))=0,"",COUNTIF(OFFSET($D12,,,ROW($A$7)-ROW($A$6),SUM(Calculations!$BE$16:$BJ$16,#REF!)),"x")-SUM($AO12,$AP12,$AN12,$AM12,$AL12))</f>
        <v/>
      </c>
    </row>
    <row r="13" spans="1:43" ht="15.75" customHeight="1" x14ac:dyDescent="0.25">
      <c r="A13" s="47"/>
      <c r="B13" s="256" t="s">
        <v>130</v>
      </c>
      <c r="C13" s="257" t="str">
        <f>IFERROR(IF(IF(LEN($B13)=0," ",INDEX(Settings!$E$7:$F$106,MATCH($B13,Settings!$E$7:$E$106,0),2))=0,"",IF(LEN($B13)=0," ",INDEX(Settings!$E$7:$F$106,MATCH($B13,Settings!$E$7:$E$106,0),2))),"")</f>
        <v>Human Resources</v>
      </c>
      <c r="D13" s="225"/>
      <c r="E13" s="219"/>
      <c r="F13" s="226"/>
      <c r="G13" s="201"/>
      <c r="H13" s="201"/>
      <c r="I13" s="201"/>
      <c r="J13" s="201"/>
      <c r="K13" s="201"/>
      <c r="L13" s="201"/>
      <c r="M13" s="201"/>
      <c r="N13" s="201"/>
      <c r="O13" s="201"/>
      <c r="P13" s="201"/>
      <c r="Q13" s="201"/>
      <c r="R13" s="201"/>
      <c r="S13" s="201"/>
      <c r="T13" s="201"/>
      <c r="U13" s="201"/>
      <c r="V13" s="201"/>
      <c r="W13" s="201"/>
      <c r="X13" s="201"/>
      <c r="Y13" s="201"/>
      <c r="Z13" s="201"/>
      <c r="AA13" s="201"/>
      <c r="AB13" s="201"/>
      <c r="AC13" s="201"/>
      <c r="AD13" s="201"/>
      <c r="AE13" s="219"/>
      <c r="AF13" s="219"/>
      <c r="AG13" s="226"/>
      <c r="AH13" s="260"/>
      <c r="AJ13" s="258" t="str">
        <f t="shared" si="0"/>
        <v xml:space="preserve"> </v>
      </c>
      <c r="AK13" s="56"/>
      <c r="AL13" s="199" t="str">
        <f ca="1">IF(COUNTIF(OFFSET($D13,,,ROW($A$7)-ROW($A$6),Calculations!$BE$16),"x")=0,"",COUNTIF(OFFSET($D13,,,ROW($A$7)-ROW($A$6),Calculations!$BE$16),"x"))</f>
        <v/>
      </c>
      <c r="AM13" s="195" t="str">
        <f ca="1">IF((COUNTIF(OFFSET($D13,,,ROW($A$7)-ROW($A$6),SUM(Calculations!$BE$16,Calculations!$BF$16)),"x")-SUM($AL13))=0,"",COUNTIF(OFFSET($D13,,,ROW($A$7)-ROW($A$6),SUM(Calculations!$BE$16,Calculations!$BF$16)),"x")-SUM($AL13))</f>
        <v/>
      </c>
      <c r="AN13" s="195" t="str">
        <f ca="1">IF((COUNTIF(OFFSET($D13,,,ROW($A$7)-ROW($A$6),SUM(Calculations!$BE$16:$BG$16)),"x")-SUM($AL13,$AM13))=0,"",COUNTIF(OFFSET($D13,,,ROW($A$7)-ROW($A$6),SUM(Calculations!$BE$16:$BG$16)),"x")-SUM($AL13,$AM13))</f>
        <v/>
      </c>
      <c r="AO13" s="195" t="str">
        <f ca="1">IF((COUNTIF(OFFSET($D13,,,ROW($A$7)-ROW($A$6),SUM(Calculations!$BE$16:$BH$16)),"x")-SUM($AM13,$AN13,$AL13))=0,"",COUNTIF(OFFSET($D13,,,ROW($A$7)-ROW($A$6),SUM(Calculations!$BE$16:$BH$16)),"x")-SUM($AM13,$AN13,$AL13))</f>
        <v/>
      </c>
      <c r="AP13" s="195" t="str">
        <f ca="1">IF((COUNTIF(OFFSET($D13,,,ROW($A$7)-ROW($A$6),SUM(Calculations!$BE$16:$BI$16)),"x")-SUM($AN13,$AO13,$AM13,$AL13))=0,"",COUNTIF(OFFSET($D13,,,ROW($A$7)-ROW($A$6),SUM(Calculations!$BE$16:$BI$16)),"x")-SUM($AN13,$AO13,$AM13,$AL13))</f>
        <v/>
      </c>
      <c r="AQ13" s="200" t="str">
        <f ca="1">IF((COUNTIF(OFFSET($D13,,,ROW($A$7)-ROW($A$6),SUM(Calculations!$BE$16:$BJ$16)),"x")-SUM($AO13,$AP13,$AN13,$AM13,$AL13))=0,"",COUNTIF(OFFSET($D13,,,ROW($A$7)-ROW($A$6),SUM(Calculations!$BE$16:$BJ$16,#REF!)),"x")-SUM($AO13,$AP13,$AN13,$AM13,$AL13))</f>
        <v/>
      </c>
    </row>
    <row r="14" spans="1:43" ht="15.75" customHeight="1" x14ac:dyDescent="0.25">
      <c r="A14" s="47"/>
      <c r="B14" s="256" t="s">
        <v>124</v>
      </c>
      <c r="C14" s="257" t="str">
        <f>IFERROR(IF(IF(LEN($B14)=0," ",INDEX(Settings!$E$7:$F$106,MATCH($B14,Settings!$E$7:$E$106,0),2))=0,"",IF(LEN($B14)=0," ",INDEX(Settings!$E$7:$F$106,MATCH($B14,Settings!$E$7:$E$106,0),2))),"")</f>
        <v>IT</v>
      </c>
      <c r="D14" s="220"/>
      <c r="E14" s="201" t="s">
        <v>68</v>
      </c>
      <c r="F14" s="201"/>
      <c r="G14" s="201"/>
      <c r="H14" s="201"/>
      <c r="I14" s="201"/>
      <c r="J14" s="201" t="s">
        <v>68</v>
      </c>
      <c r="K14" s="201"/>
      <c r="L14" s="201"/>
      <c r="M14" s="201"/>
      <c r="N14" s="201"/>
      <c r="O14" s="201"/>
      <c r="P14" s="201"/>
      <c r="Q14" s="201"/>
      <c r="R14" s="201" t="s">
        <v>77</v>
      </c>
      <c r="S14" s="201" t="s">
        <v>68</v>
      </c>
      <c r="T14" s="201"/>
      <c r="U14" s="201"/>
      <c r="V14" s="201"/>
      <c r="W14" s="201"/>
      <c r="X14" s="201"/>
      <c r="Y14" s="201" t="s">
        <v>68</v>
      </c>
      <c r="Z14" s="201"/>
      <c r="AA14" s="201"/>
      <c r="AB14" s="201"/>
      <c r="AC14" s="201"/>
      <c r="AD14" s="201"/>
      <c r="AE14" s="201"/>
      <c r="AF14" s="201"/>
      <c r="AG14" s="201"/>
      <c r="AH14" s="259"/>
      <c r="AJ14" s="258">
        <f t="shared" si="0"/>
        <v>4</v>
      </c>
      <c r="AK14" s="56"/>
      <c r="AL14" s="199">
        <f ca="1">IF(COUNTIF(OFFSET($D14,,,ROW($A$7)-ROW($A$6),Calculations!$BE$16),"x")=0,"",COUNTIF(OFFSET($D14,,,ROW($A$7)-ROW($A$6),Calculations!$BE$16),"x"))</f>
        <v>2</v>
      </c>
      <c r="AM14" s="195" t="str">
        <f ca="1">IF((COUNTIF(OFFSET($D14,,,ROW($A$7)-ROW($A$6),SUM(Calculations!$BE$16,Calculations!$BF$16)),"x")-SUM($AL14))=0,"",COUNTIF(OFFSET($D14,,,ROW($A$7)-ROW($A$6),SUM(Calculations!$BE$16,Calculations!$BF$16)),"x")-SUM($AL14))</f>
        <v/>
      </c>
      <c r="AN14" s="195">
        <f ca="1">IF((COUNTIF(OFFSET($D14,,,ROW($A$7)-ROW($A$6),SUM(Calculations!$BE$16:$BG$16)),"x")-SUM($AL14,$AM14))=0,"",COUNTIF(OFFSET($D14,,,ROW($A$7)-ROW($A$6),SUM(Calculations!$BE$16:$BG$16)),"x")-SUM($AL14,$AM14))</f>
        <v>1</v>
      </c>
      <c r="AO14" s="195">
        <f ca="1">IF((COUNTIF(OFFSET($D14,,,ROW($A$7)-ROW($A$6),SUM(Calculations!$BE$16:$BH$16)),"x")-SUM($AM14,$AN14,$AL14))=0,"",COUNTIF(OFFSET($D14,,,ROW($A$7)-ROW($A$6),SUM(Calculations!$BE$16:$BH$16)),"x")-SUM($AM14,$AN14,$AL14))</f>
        <v>1</v>
      </c>
      <c r="AP14" s="195" t="str">
        <f ca="1">IF((COUNTIF(OFFSET($D14,,,ROW($A$7)-ROW($A$6),SUM(Calculations!$BE$16:$BI$16)),"x")-SUM($AN14,$AO14,$AM14,$AL14))=0,"",COUNTIF(OFFSET($D14,,,ROW($A$7)-ROW($A$6),SUM(Calculations!$BE$16:$BI$16)),"x")-SUM($AN14,$AO14,$AM14,$AL14))</f>
        <v/>
      </c>
      <c r="AQ14" s="200" t="str">
        <f ca="1">IF((COUNTIF(OFFSET($D14,,,ROW($A$7)-ROW($A$6),SUM(Calculations!$BE$16:$BJ$16)),"x")-SUM($AO14,$AP14,$AN14,$AM14,$AL14))=0,"",COUNTIF(OFFSET($D14,,,ROW($A$7)-ROW($A$6),SUM(Calculations!$BE$16:$BJ$16,#REF!)),"x")-SUM($AO14,$AP14,$AN14,$AM14,$AL14))</f>
        <v/>
      </c>
    </row>
    <row r="15" spans="1:43" ht="15.75" customHeight="1" x14ac:dyDescent="0.25">
      <c r="A15" s="47"/>
      <c r="B15" s="256" t="s">
        <v>155</v>
      </c>
      <c r="C15" s="257" t="str">
        <f>IFERROR(IF(IF(LEN($B15)=0," ",INDEX(Settings!$E$7:$F$106,MATCH($B15,Settings!$E$7:$E$106,0),2))=0,"",IF(LEN($B15)=0," ",INDEX(Settings!$E$7:$F$106,MATCH($B15,Settings!$E$7:$E$106,0),2))),"")</f>
        <v>IT</v>
      </c>
      <c r="D15" s="220"/>
      <c r="E15" s="201"/>
      <c r="F15" s="201" t="s">
        <v>68</v>
      </c>
      <c r="G15" s="201"/>
      <c r="H15" s="201"/>
      <c r="I15" s="201"/>
      <c r="J15" s="201"/>
      <c r="K15" s="201"/>
      <c r="L15" s="201"/>
      <c r="M15" s="201"/>
      <c r="N15" s="201"/>
      <c r="O15" s="201"/>
      <c r="P15" s="201"/>
      <c r="Q15" s="201"/>
      <c r="R15" s="201"/>
      <c r="S15" s="201"/>
      <c r="T15" s="201"/>
      <c r="U15" s="201"/>
      <c r="V15" s="201"/>
      <c r="W15" s="201"/>
      <c r="X15" s="201"/>
      <c r="Y15" s="201"/>
      <c r="Z15" s="201"/>
      <c r="AA15" s="201"/>
      <c r="AB15" s="201"/>
      <c r="AC15" s="201"/>
      <c r="AD15" s="201"/>
      <c r="AE15" s="201"/>
      <c r="AF15" s="201"/>
      <c r="AG15" s="201"/>
      <c r="AH15" s="202"/>
      <c r="AJ15" s="258">
        <f t="shared" si="0"/>
        <v>1</v>
      </c>
      <c r="AK15" s="56"/>
      <c r="AL15" s="199">
        <f ca="1">IF(COUNTIF(OFFSET($D15,,,ROW($A$7)-ROW($A$6),Calculations!$BE$16),"x")=0,"",COUNTIF(OFFSET($D15,,,ROW($A$7)-ROW($A$6),Calculations!$BE$16),"x"))</f>
        <v>1</v>
      </c>
      <c r="AM15" s="195" t="str">
        <f ca="1">IF((COUNTIF(OFFSET($D15,,,ROW($A$7)-ROW($A$6),SUM(Calculations!$BE$16,Calculations!$BF$16)),"x")-SUM($AL15))=0,"",COUNTIF(OFFSET($D15,,,ROW($A$7)-ROW($A$6),SUM(Calculations!$BE$16,Calculations!$BF$16)),"x")-SUM($AL15))</f>
        <v/>
      </c>
      <c r="AN15" s="195" t="str">
        <f ca="1">IF((COUNTIF(OFFSET($D15,,,ROW($A$7)-ROW($A$6),SUM(Calculations!$BE$16:$BG$16)),"x")-SUM($AL15,$AM15))=0,"",COUNTIF(OFFSET($D15,,,ROW($A$7)-ROW($A$6),SUM(Calculations!$BE$16:$BG$16)),"x")-SUM($AL15,$AM15))</f>
        <v/>
      </c>
      <c r="AO15" s="195" t="str">
        <f ca="1">IF((COUNTIF(OFFSET($D15,,,ROW($A$7)-ROW($A$6),SUM(Calculations!$BE$16:$BH$16)),"x")-SUM($AM15,$AN15,$AL15))=0,"",COUNTIF(OFFSET($D15,,,ROW($A$7)-ROW($A$6),SUM(Calculations!$BE$16:$BH$16)),"x")-SUM($AM15,$AN15,$AL15))</f>
        <v/>
      </c>
      <c r="AP15" s="195" t="str">
        <f ca="1">IF((COUNTIF(OFFSET($D15,,,ROW($A$7)-ROW($A$6),SUM(Calculations!$BE$16:$BI$16)),"x")-SUM($AN15,$AO15,$AM15,$AL15))=0,"",COUNTIF(OFFSET($D15,,,ROW($A$7)-ROW($A$6),SUM(Calculations!$BE$16:$BI$16)),"x")-SUM($AN15,$AO15,$AM15,$AL15))</f>
        <v/>
      </c>
      <c r="AQ15" s="200" t="str">
        <f ca="1">IF((COUNTIF(OFFSET($D15,,,ROW($A$7)-ROW($A$6),SUM(Calculations!$BE$16:$BJ$16)),"x")-SUM($AO15,$AP15,$AN15,$AM15,$AL15))=0,"",COUNTIF(OFFSET($D15,,,ROW($A$7)-ROW($A$6),SUM(Calculations!$BE$16:$BJ$16,#REF!)),"x")-SUM($AO15,$AP15,$AN15,$AM15,$AL15))</f>
        <v/>
      </c>
    </row>
    <row r="16" spans="1:43" ht="15.75" customHeight="1" x14ac:dyDescent="0.25">
      <c r="A16" s="47"/>
      <c r="B16" s="256" t="s">
        <v>127</v>
      </c>
      <c r="C16" s="257" t="str">
        <f>IFERROR(IF(IF(LEN($B16)=0," ",INDEX(Settings!$E$7:$F$106,MATCH($B16,Settings!$E$7:$E$106,0),2))=0,"",IF(LEN($B16)=0," ",INDEX(Settings!$E$7:$F$106,MATCH($B16,Settings!$E$7:$E$106,0),2))),"")</f>
        <v>IT</v>
      </c>
      <c r="D16" s="220" t="s">
        <v>68</v>
      </c>
      <c r="E16" s="201"/>
      <c r="F16" s="201"/>
      <c r="G16" s="201"/>
      <c r="H16" s="201"/>
      <c r="I16" s="201"/>
      <c r="J16" s="201"/>
      <c r="K16" s="201"/>
      <c r="L16" s="201"/>
      <c r="M16" s="201"/>
      <c r="N16" s="201"/>
      <c r="O16" s="201"/>
      <c r="P16" s="201"/>
      <c r="Q16" s="201"/>
      <c r="R16" s="201"/>
      <c r="S16" s="201"/>
      <c r="T16" s="201"/>
      <c r="U16" s="201"/>
      <c r="V16" s="201"/>
      <c r="W16" s="201"/>
      <c r="X16" s="201"/>
      <c r="Y16" s="201"/>
      <c r="Z16" s="201"/>
      <c r="AA16" s="201"/>
      <c r="AB16" s="201"/>
      <c r="AC16" s="201"/>
      <c r="AD16" s="201"/>
      <c r="AE16" s="201"/>
      <c r="AF16" s="201"/>
      <c r="AG16" s="201"/>
      <c r="AH16" s="202"/>
      <c r="AJ16" s="258">
        <f t="shared" si="0"/>
        <v>1</v>
      </c>
      <c r="AK16" s="56"/>
      <c r="AL16" s="199">
        <f ca="1">IF(COUNTIF(OFFSET($D16,,,ROW($A$7)-ROW($A$6),Calculations!$BE$16),"x")=0,"",COUNTIF(OFFSET($D16,,,ROW($A$7)-ROW($A$6),Calculations!$BE$16),"x"))</f>
        <v>1</v>
      </c>
      <c r="AM16" s="195" t="str">
        <f ca="1">IF((COUNTIF(OFFSET($D16,,,ROW($A$7)-ROW($A$6),SUM(Calculations!$BE$16,Calculations!$BF$16)),"x")-SUM($AL16))=0,"",COUNTIF(OFFSET($D16,,,ROW($A$7)-ROW($A$6),SUM(Calculations!$BE$16,Calculations!$BF$16)),"x")-SUM($AL16))</f>
        <v/>
      </c>
      <c r="AN16" s="195" t="str">
        <f ca="1">IF((COUNTIF(OFFSET($D16,,,ROW($A$7)-ROW($A$6),SUM(Calculations!$BE$16:$BG$16)),"x")-SUM($AL16,$AM16))=0,"",COUNTIF(OFFSET($D16,,,ROW($A$7)-ROW($A$6),SUM(Calculations!$BE$16:$BG$16)),"x")-SUM($AL16,$AM16))</f>
        <v/>
      </c>
      <c r="AO16" s="195" t="str">
        <f ca="1">IF((COUNTIF(OFFSET($D16,,,ROW($A$7)-ROW($A$6),SUM(Calculations!$BE$16:$BH$16)),"x")-SUM($AM16,$AN16,$AL16))=0,"",COUNTIF(OFFSET($D16,,,ROW($A$7)-ROW($A$6),SUM(Calculations!$BE$16:$BH$16)),"x")-SUM($AM16,$AN16,$AL16))</f>
        <v/>
      </c>
      <c r="AP16" s="195" t="str">
        <f ca="1">IF((COUNTIF(OFFSET($D16,,,ROW($A$7)-ROW($A$6),SUM(Calculations!$BE$16:$BI$16)),"x")-SUM($AN16,$AO16,$AM16,$AL16))=0,"",COUNTIF(OFFSET($D16,,,ROW($A$7)-ROW($A$6),SUM(Calculations!$BE$16:$BI$16)),"x")-SUM($AN16,$AO16,$AM16,$AL16))</f>
        <v/>
      </c>
      <c r="AQ16" s="200" t="str">
        <f ca="1">IF((COUNTIF(OFFSET($D16,,,ROW($A$7)-ROW($A$6),SUM(Calculations!$BE$16:$BJ$16)),"x")-SUM($AO16,$AP16,$AN16,$AM16,$AL16))=0,"",COUNTIF(OFFSET($D16,,,ROW($A$7)-ROW($A$6),SUM(Calculations!$BE$16:$BJ$16,#REF!)),"x")-SUM($AO16,$AP16,$AN16,$AM16,$AL16))</f>
        <v/>
      </c>
    </row>
    <row r="17" spans="1:43" ht="15.75" customHeight="1" x14ac:dyDescent="0.25">
      <c r="A17" s="47"/>
      <c r="B17" s="256"/>
      <c r="C17" s="257" t="str">
        <f>IFERROR(IF(IF(LEN($B17)=0," ",INDEX(Settings!$E$7:$F$106,MATCH($B17,Settings!$E$7:$E$106,0),2))=0,"",IF(LEN($B17)=0," ",INDEX(Settings!$E$7:$F$106,MATCH($B17,Settings!$E$7:$E$106,0),2))),"")</f>
        <v xml:space="preserve"> </v>
      </c>
      <c r="D17" s="220"/>
      <c r="E17" s="201"/>
      <c r="F17" s="201"/>
      <c r="G17" s="201"/>
      <c r="H17" s="201"/>
      <c r="I17" s="201"/>
      <c r="J17" s="201"/>
      <c r="K17" s="201"/>
      <c r="L17" s="201"/>
      <c r="M17" s="201"/>
      <c r="N17" s="201"/>
      <c r="O17" s="201"/>
      <c r="P17" s="201"/>
      <c r="Q17" s="201"/>
      <c r="R17" s="201"/>
      <c r="S17" s="201"/>
      <c r="T17" s="201"/>
      <c r="U17" s="201"/>
      <c r="V17" s="201"/>
      <c r="W17" s="201"/>
      <c r="X17" s="201"/>
      <c r="Y17" s="201"/>
      <c r="Z17" s="201"/>
      <c r="AA17" s="201"/>
      <c r="AB17" s="201"/>
      <c r="AC17" s="201"/>
      <c r="AD17" s="201"/>
      <c r="AE17" s="201"/>
      <c r="AF17" s="201"/>
      <c r="AG17" s="201"/>
      <c r="AH17" s="202"/>
      <c r="AJ17" s="258" t="str">
        <f t="shared" si="0"/>
        <v xml:space="preserve"> </v>
      </c>
      <c r="AK17" s="56"/>
      <c r="AL17" s="199" t="str">
        <f ca="1">IF(COUNTIF(OFFSET($D17,,,ROW($A$7)-ROW($A$6),Calculations!$BE$16),"x")=0,"",COUNTIF(OFFSET($D17,,,ROW($A$7)-ROW($A$6),Calculations!$BE$16),"x"))</f>
        <v/>
      </c>
      <c r="AM17" s="195" t="str">
        <f ca="1">IF((COUNTIF(OFFSET($D17,,,ROW($A$7)-ROW($A$6),SUM(Calculations!$BE$16,Calculations!$BF$16)),"x")-SUM($AL17))=0,"",COUNTIF(OFFSET($D17,,,ROW($A$7)-ROW($A$6),SUM(Calculations!$BE$16,Calculations!$BF$16)),"x")-SUM($AL17))</f>
        <v/>
      </c>
      <c r="AN17" s="195" t="str">
        <f ca="1">IF((COUNTIF(OFFSET($D17,,,ROW($A$7)-ROW($A$6),SUM(Calculations!$BE$16:$BG$16)),"x")-SUM($AL17,$AM17))=0,"",COUNTIF(OFFSET($D17,,,ROW($A$7)-ROW($A$6),SUM(Calculations!$BE$16:$BG$16)),"x")-SUM($AL17,$AM17))</f>
        <v/>
      </c>
      <c r="AO17" s="195" t="str">
        <f ca="1">IF((COUNTIF(OFFSET($D17,,,ROW($A$7)-ROW($A$6),SUM(Calculations!$BE$16:$BH$16)),"x")-SUM($AM17,$AN17,$AL17))=0,"",COUNTIF(OFFSET($D17,,,ROW($A$7)-ROW($A$6),SUM(Calculations!$BE$16:$BH$16)),"x")-SUM($AM17,$AN17,$AL17))</f>
        <v/>
      </c>
      <c r="AP17" s="195" t="str">
        <f ca="1">IF((COUNTIF(OFFSET($D17,,,ROW($A$7)-ROW($A$6),SUM(Calculations!$BE$16:$BI$16)),"x")-SUM($AN17,$AO17,$AM17,$AL17))=0,"",COUNTIF(OFFSET($D17,,,ROW($A$7)-ROW($A$6),SUM(Calculations!$BE$16:$BI$16)),"x")-SUM($AN17,$AO17,$AM17,$AL17))</f>
        <v/>
      </c>
      <c r="AQ17" s="200" t="str">
        <f ca="1">IF((COUNTIF(OFFSET($D17,,,ROW($A$7)-ROW($A$6),SUM(Calculations!$BE$16:$BJ$16)),"x")-SUM($AO17,$AP17,$AN17,$AM17,$AL17))=0,"",COUNTIF(OFFSET($D17,,,ROW($A$7)-ROW($A$6),SUM(Calculations!$BE$16:$BJ$16,#REF!)),"x")-SUM($AO17,$AP17,$AN17,$AM17,$AL17))</f>
        <v/>
      </c>
    </row>
    <row r="18" spans="1:43" ht="15.75" customHeight="1" x14ac:dyDescent="0.25">
      <c r="A18" s="47"/>
      <c r="B18" s="256"/>
      <c r="C18" s="257" t="str">
        <f>IFERROR(IF(IF(LEN($B18)=0," ",INDEX(Settings!$E$7:$F$106,MATCH($B18,Settings!$E$7:$E$106,0),2))=0,"",IF(LEN($B18)=0," ",INDEX(Settings!$E$7:$F$106,MATCH($B18,Settings!$E$7:$E$106,0),2))),"")</f>
        <v xml:space="preserve"> </v>
      </c>
      <c r="D18" s="220"/>
      <c r="E18" s="201"/>
      <c r="F18" s="201"/>
      <c r="G18" s="201"/>
      <c r="H18" s="201"/>
      <c r="I18" s="201"/>
      <c r="J18" s="201"/>
      <c r="K18" s="201"/>
      <c r="L18" s="201"/>
      <c r="M18" s="201"/>
      <c r="N18" s="201"/>
      <c r="O18" s="201"/>
      <c r="P18" s="201"/>
      <c r="Q18" s="201"/>
      <c r="R18" s="201"/>
      <c r="S18" s="201"/>
      <c r="T18" s="201"/>
      <c r="U18" s="201"/>
      <c r="V18" s="201"/>
      <c r="W18" s="201"/>
      <c r="X18" s="201"/>
      <c r="Y18" s="201"/>
      <c r="Z18" s="201"/>
      <c r="AA18" s="201"/>
      <c r="AB18" s="201"/>
      <c r="AC18" s="201"/>
      <c r="AD18" s="201"/>
      <c r="AE18" s="201"/>
      <c r="AF18" s="201"/>
      <c r="AG18" s="201"/>
      <c r="AH18" s="202"/>
      <c r="AJ18" s="258" t="str">
        <f t="shared" si="0"/>
        <v xml:space="preserve"> </v>
      </c>
      <c r="AK18" s="56"/>
      <c r="AL18" s="199" t="str">
        <f ca="1">IF(COUNTIF(OFFSET($D18,,,ROW($A$7)-ROW($A$6),Calculations!$BE$16),"x")=0,"",COUNTIF(OFFSET($D18,,,ROW($A$7)-ROW($A$6),Calculations!$BE$16),"x"))</f>
        <v/>
      </c>
      <c r="AM18" s="195" t="str">
        <f ca="1">IF((COUNTIF(OFFSET($D18,,,ROW($A$7)-ROW($A$6),SUM(Calculations!$BE$16,Calculations!$BF$16)),"x")-SUM($AL18))=0,"",COUNTIF(OFFSET($D18,,,ROW($A$7)-ROW($A$6),SUM(Calculations!$BE$16,Calculations!$BF$16)),"x")-SUM($AL18))</f>
        <v/>
      </c>
      <c r="AN18" s="195" t="str">
        <f ca="1">IF((COUNTIF(OFFSET($D18,,,ROW($A$7)-ROW($A$6),SUM(Calculations!$BE$16:$BG$16)),"x")-SUM($AL18,$AM18))=0,"",COUNTIF(OFFSET($D18,,,ROW($A$7)-ROW($A$6),SUM(Calculations!$BE$16:$BG$16)),"x")-SUM($AL18,$AM18))</f>
        <v/>
      </c>
      <c r="AO18" s="195" t="str">
        <f ca="1">IF((COUNTIF(OFFSET($D18,,,ROW($A$7)-ROW($A$6),SUM(Calculations!$BE$16:$BH$16)),"x")-SUM($AM18,$AN18,$AL18))=0,"",COUNTIF(OFFSET($D18,,,ROW($A$7)-ROW($A$6),SUM(Calculations!$BE$16:$BH$16)),"x")-SUM($AM18,$AN18,$AL18))</f>
        <v/>
      </c>
      <c r="AP18" s="195" t="str">
        <f ca="1">IF((COUNTIF(OFFSET($D18,,,ROW($A$7)-ROW($A$6),SUM(Calculations!$BE$16:$BI$16)),"x")-SUM($AN18,$AO18,$AM18,$AL18))=0,"",COUNTIF(OFFSET($D18,,,ROW($A$7)-ROW($A$6),SUM(Calculations!$BE$16:$BI$16)),"x")-SUM($AN18,$AO18,$AM18,$AL18))</f>
        <v/>
      </c>
      <c r="AQ18" s="200" t="str">
        <f ca="1">IF((COUNTIF(OFFSET($D18,,,ROW($A$7)-ROW($A$6),SUM(Calculations!$BE$16:$BJ$16)),"x")-SUM($AO18,$AP18,$AN18,$AM18,$AL18))=0,"",COUNTIF(OFFSET($D18,,,ROW($A$7)-ROW($A$6),SUM(Calculations!$BE$16:$BJ$16,#REF!)),"x")-SUM($AO18,$AP18,$AN18,$AM18,$AL18))</f>
        <v/>
      </c>
    </row>
    <row r="19" spans="1:43" ht="15.75" customHeight="1" x14ac:dyDescent="0.25">
      <c r="A19" s="47"/>
      <c r="B19" s="256"/>
      <c r="C19" s="257" t="str">
        <f>IFERROR(IF(IF(LEN($B19)=0," ",INDEX(Settings!$E$7:$F$106,MATCH($B19,Settings!$E$7:$E$106,0),2))=0,"",IF(LEN($B19)=0," ",INDEX(Settings!$E$7:$F$106,MATCH($B19,Settings!$E$7:$E$106,0),2))),"")</f>
        <v xml:space="preserve"> </v>
      </c>
      <c r="D19" s="220"/>
      <c r="E19" s="201"/>
      <c r="F19" s="201"/>
      <c r="G19" s="201"/>
      <c r="H19" s="201"/>
      <c r="I19" s="201"/>
      <c r="J19" s="201"/>
      <c r="K19" s="201"/>
      <c r="L19" s="201"/>
      <c r="M19" s="201"/>
      <c r="N19" s="201"/>
      <c r="O19" s="201"/>
      <c r="P19" s="201"/>
      <c r="Q19" s="201"/>
      <c r="R19" s="201"/>
      <c r="S19" s="201"/>
      <c r="T19" s="201"/>
      <c r="U19" s="201"/>
      <c r="V19" s="201"/>
      <c r="W19" s="201"/>
      <c r="X19" s="201"/>
      <c r="Y19" s="201"/>
      <c r="Z19" s="201"/>
      <c r="AA19" s="201"/>
      <c r="AB19" s="201"/>
      <c r="AC19" s="201"/>
      <c r="AD19" s="201"/>
      <c r="AE19" s="201"/>
      <c r="AF19" s="201"/>
      <c r="AG19" s="201"/>
      <c r="AH19" s="202"/>
      <c r="AJ19" s="258" t="str">
        <f t="shared" si="0"/>
        <v xml:space="preserve"> </v>
      </c>
      <c r="AK19" s="56"/>
      <c r="AL19" s="199" t="str">
        <f ca="1">IF(COUNTIF(OFFSET($D19,,,ROW($A$7)-ROW($A$6),Calculations!$BE$16),"x")=0,"",COUNTIF(OFFSET($D19,,,ROW($A$7)-ROW($A$6),Calculations!$BE$16),"x"))</f>
        <v/>
      </c>
      <c r="AM19" s="195" t="str">
        <f ca="1">IF((COUNTIF(OFFSET($D19,,,ROW($A$7)-ROW($A$6),SUM(Calculations!$BE$16,Calculations!$BF$16)),"x")-SUM($AL19))=0,"",COUNTIF(OFFSET($D19,,,ROW($A$7)-ROW($A$6),SUM(Calculations!$BE$16,Calculations!$BF$16)),"x")-SUM($AL19))</f>
        <v/>
      </c>
      <c r="AN19" s="195" t="str">
        <f ca="1">IF((COUNTIF(OFFSET($D19,,,ROW($A$7)-ROW($A$6),SUM(Calculations!$BE$16:$BG$16)),"x")-SUM($AL19,$AM19))=0,"",COUNTIF(OFFSET($D19,,,ROW($A$7)-ROW($A$6),SUM(Calculations!$BE$16:$BG$16)),"x")-SUM($AL19,$AM19))</f>
        <v/>
      </c>
      <c r="AO19" s="195" t="str">
        <f ca="1">IF((COUNTIF(OFFSET($D19,,,ROW($A$7)-ROW($A$6),SUM(Calculations!$BE$16:$BH$16)),"x")-SUM($AM19,$AN19,$AL19))=0,"",COUNTIF(OFFSET($D19,,,ROW($A$7)-ROW($A$6),SUM(Calculations!$BE$16:$BH$16)),"x")-SUM($AM19,$AN19,$AL19))</f>
        <v/>
      </c>
      <c r="AP19" s="195" t="str">
        <f ca="1">IF((COUNTIF(OFFSET($D19,,,ROW($A$7)-ROW($A$6),SUM(Calculations!$BE$16:$BI$16)),"x")-SUM($AN19,$AO19,$AM19,$AL19))=0,"",COUNTIF(OFFSET($D19,,,ROW($A$7)-ROW($A$6),SUM(Calculations!$BE$16:$BI$16)),"x")-SUM($AN19,$AO19,$AM19,$AL19))</f>
        <v/>
      </c>
      <c r="AQ19" s="200" t="str">
        <f ca="1">IF((COUNTIF(OFFSET($D19,,,ROW($A$7)-ROW($A$6),SUM(Calculations!$BE$16:$BJ$16)),"x")-SUM($AO19,$AP19,$AN19,$AM19,$AL19))=0,"",COUNTIF(OFFSET($D19,,,ROW($A$7)-ROW($A$6),SUM(Calculations!$BE$16:$BJ$16,#REF!)),"x")-SUM($AO19,$AP19,$AN19,$AM19,$AL19))</f>
        <v/>
      </c>
    </row>
    <row r="20" spans="1:43" ht="15.75" customHeight="1" x14ac:dyDescent="0.25">
      <c r="A20" s="47"/>
      <c r="B20" s="256"/>
      <c r="C20" s="257" t="str">
        <f>IFERROR(IF(IF(LEN($B20)=0," ",INDEX(Settings!$E$7:$F$106,MATCH($B20,Settings!$E$7:$E$106,0),2))=0,"",IF(LEN($B20)=0," ",INDEX(Settings!$E$7:$F$106,MATCH($B20,Settings!$E$7:$E$106,0),2))),"")</f>
        <v xml:space="preserve"> </v>
      </c>
      <c r="D20" s="220"/>
      <c r="E20" s="201"/>
      <c r="F20" s="201"/>
      <c r="G20" s="201"/>
      <c r="H20" s="201"/>
      <c r="I20" s="201"/>
      <c r="J20" s="201"/>
      <c r="K20" s="201"/>
      <c r="L20" s="201"/>
      <c r="M20" s="201"/>
      <c r="N20" s="201"/>
      <c r="O20" s="201"/>
      <c r="P20" s="201"/>
      <c r="Q20" s="201"/>
      <c r="R20" s="201"/>
      <c r="S20" s="201"/>
      <c r="T20" s="201"/>
      <c r="U20" s="201"/>
      <c r="V20" s="201"/>
      <c r="W20" s="201"/>
      <c r="X20" s="201"/>
      <c r="Y20" s="201"/>
      <c r="Z20" s="201"/>
      <c r="AA20" s="201"/>
      <c r="AB20" s="201"/>
      <c r="AC20" s="201"/>
      <c r="AD20" s="201"/>
      <c r="AE20" s="201"/>
      <c r="AF20" s="201"/>
      <c r="AG20" s="201"/>
      <c r="AH20" s="202"/>
      <c r="AJ20" s="258" t="str">
        <f t="shared" si="0"/>
        <v xml:space="preserve"> </v>
      </c>
      <c r="AK20" s="56"/>
      <c r="AL20" s="199" t="str">
        <f ca="1">IF(COUNTIF(OFFSET($D20,,,ROW($A$7)-ROW($A$6),Calculations!$BE$16),"x")=0,"",COUNTIF(OFFSET($D20,,,ROW($A$7)-ROW($A$6),Calculations!$BE$16),"x"))</f>
        <v/>
      </c>
      <c r="AM20" s="195" t="str">
        <f ca="1">IF((COUNTIF(OFFSET($D20,,,ROW($A$7)-ROW($A$6),SUM(Calculations!$BE$16,Calculations!$BF$16)),"x")-SUM($AL20))=0,"",COUNTIF(OFFSET($D20,,,ROW($A$7)-ROW($A$6),SUM(Calculations!$BE$16,Calculations!$BF$16)),"x")-SUM($AL20))</f>
        <v/>
      </c>
      <c r="AN20" s="195" t="str">
        <f ca="1">IF((COUNTIF(OFFSET($D20,,,ROW($A$7)-ROW($A$6),SUM(Calculations!$BE$16:$BG$16)),"x")-SUM($AL20,$AM20))=0,"",COUNTIF(OFFSET($D20,,,ROW($A$7)-ROW($A$6),SUM(Calculations!$BE$16:$BG$16)),"x")-SUM($AL20,$AM20))</f>
        <v/>
      </c>
      <c r="AO20" s="195" t="str">
        <f ca="1">IF((COUNTIF(OFFSET($D20,,,ROW($A$7)-ROW($A$6),SUM(Calculations!$BE$16:$BH$16)),"x")-SUM($AM20,$AN20,$AL20))=0,"",COUNTIF(OFFSET($D20,,,ROW($A$7)-ROW($A$6),SUM(Calculations!$BE$16:$BH$16)),"x")-SUM($AM20,$AN20,$AL20))</f>
        <v/>
      </c>
      <c r="AP20" s="195" t="str">
        <f ca="1">IF((COUNTIF(OFFSET($D20,,,ROW($A$7)-ROW($A$6),SUM(Calculations!$BE$16:$BI$16)),"x")-SUM($AN20,$AO20,$AM20,$AL20))=0,"",COUNTIF(OFFSET($D20,,,ROW($A$7)-ROW($A$6),SUM(Calculations!$BE$16:$BI$16)),"x")-SUM($AN20,$AO20,$AM20,$AL20))</f>
        <v/>
      </c>
      <c r="AQ20" s="200" t="str">
        <f ca="1">IF((COUNTIF(OFFSET($D20,,,ROW($A$7)-ROW($A$6),SUM(Calculations!$BE$16:$BJ$16)),"x")-SUM($AO20,$AP20,$AN20,$AM20,$AL20))=0,"",COUNTIF(OFFSET($D20,,,ROW($A$7)-ROW($A$6),SUM(Calculations!$BE$16:$BJ$16,#REF!)),"x")-SUM($AO20,$AP20,$AN20,$AM20,$AL20))</f>
        <v/>
      </c>
    </row>
    <row r="21" spans="1:43" ht="15.75" customHeight="1" x14ac:dyDescent="0.25">
      <c r="A21" s="47"/>
      <c r="B21" s="256"/>
      <c r="C21" s="257" t="str">
        <f>IFERROR(IF(IF(LEN($B21)=0," ",INDEX(Settings!$E$7:$F$106,MATCH($B21,Settings!$E$7:$E$106,0),2))=0,"",IF(LEN($B21)=0," ",INDEX(Settings!$E$7:$F$106,MATCH($B21,Settings!$E$7:$E$106,0),2))),"")</f>
        <v xml:space="preserve"> </v>
      </c>
      <c r="D21" s="220"/>
      <c r="E21" s="201"/>
      <c r="F21" s="201"/>
      <c r="G21" s="201"/>
      <c r="H21" s="201"/>
      <c r="I21" s="201"/>
      <c r="J21" s="201"/>
      <c r="K21" s="201"/>
      <c r="L21" s="201"/>
      <c r="M21" s="201"/>
      <c r="N21" s="201"/>
      <c r="O21" s="201"/>
      <c r="P21" s="201"/>
      <c r="Q21" s="201"/>
      <c r="R21" s="201"/>
      <c r="S21" s="201"/>
      <c r="T21" s="201"/>
      <c r="U21" s="201"/>
      <c r="V21" s="201"/>
      <c r="W21" s="201"/>
      <c r="X21" s="201"/>
      <c r="Y21" s="201"/>
      <c r="Z21" s="201"/>
      <c r="AA21" s="201"/>
      <c r="AB21" s="201"/>
      <c r="AC21" s="201"/>
      <c r="AD21" s="201"/>
      <c r="AE21" s="201"/>
      <c r="AF21" s="201"/>
      <c r="AG21" s="201"/>
      <c r="AH21" s="202"/>
      <c r="AJ21" s="258" t="str">
        <f t="shared" si="0"/>
        <v xml:space="preserve"> </v>
      </c>
      <c r="AK21" s="56"/>
      <c r="AL21" s="199" t="str">
        <f ca="1">IF(COUNTIF(OFFSET($D21,,,ROW($A$7)-ROW($A$6),Calculations!$BE$16),"x")=0,"",COUNTIF(OFFSET($D21,,,ROW($A$7)-ROW($A$6),Calculations!$BE$16),"x"))</f>
        <v/>
      </c>
      <c r="AM21" s="195" t="str">
        <f ca="1">IF((COUNTIF(OFFSET($D21,,,ROW($A$7)-ROW($A$6),SUM(Calculations!$BE$16,Calculations!$BF$16)),"x")-SUM($AL21))=0,"",COUNTIF(OFFSET($D21,,,ROW($A$7)-ROW($A$6),SUM(Calculations!$BE$16,Calculations!$BF$16)),"x")-SUM($AL21))</f>
        <v/>
      </c>
      <c r="AN21" s="195" t="str">
        <f ca="1">IF((COUNTIF(OFFSET($D21,,,ROW($A$7)-ROW($A$6),SUM(Calculations!$BE$16:$BG$16)),"x")-SUM($AL21,$AM21))=0,"",COUNTIF(OFFSET($D21,,,ROW($A$7)-ROW($A$6),SUM(Calculations!$BE$16:$BG$16)),"x")-SUM($AL21,$AM21))</f>
        <v/>
      </c>
      <c r="AO21" s="195" t="str">
        <f ca="1">IF((COUNTIF(OFFSET($D21,,,ROW($A$7)-ROW($A$6),SUM(Calculations!$BE$16:$BH$16)),"x")-SUM($AM21,$AN21,$AL21))=0,"",COUNTIF(OFFSET($D21,,,ROW($A$7)-ROW($A$6),SUM(Calculations!$BE$16:$BH$16)),"x")-SUM($AM21,$AN21,$AL21))</f>
        <v/>
      </c>
      <c r="AP21" s="195" t="str">
        <f ca="1">IF((COUNTIF(OFFSET($D21,,,ROW($A$7)-ROW($A$6),SUM(Calculations!$BE$16:$BI$16)),"x")-SUM($AN21,$AO21,$AM21,$AL21))=0,"",COUNTIF(OFFSET($D21,,,ROW($A$7)-ROW($A$6),SUM(Calculations!$BE$16:$BI$16)),"x")-SUM($AN21,$AO21,$AM21,$AL21))</f>
        <v/>
      </c>
      <c r="AQ21" s="200" t="str">
        <f ca="1">IF((COUNTIF(OFFSET($D21,,,ROW($A$7)-ROW($A$6),SUM(Calculations!$BE$16:$BJ$16)),"x")-SUM($AO21,$AP21,$AN21,$AM21,$AL21))=0,"",COUNTIF(OFFSET($D21,,,ROW($A$7)-ROW($A$6),SUM(Calculations!$BE$16:$BJ$16,#REF!)),"x")-SUM($AO21,$AP21,$AN21,$AM21,$AL21))</f>
        <v/>
      </c>
    </row>
    <row r="22" spans="1:43" ht="15.75" customHeight="1" x14ac:dyDescent="0.25">
      <c r="A22" s="47"/>
      <c r="B22" s="256"/>
      <c r="C22" s="257" t="str">
        <f>IFERROR(IF(IF(LEN($B22)=0," ",INDEX(Settings!$E$7:$F$106,MATCH($B22,Settings!$E$7:$E$106,0),2))=0,"",IF(LEN($B22)=0," ",INDEX(Settings!$E$7:$F$106,MATCH($B22,Settings!$E$7:$E$106,0),2))),"")</f>
        <v xml:space="preserve"> </v>
      </c>
      <c r="D22" s="220"/>
      <c r="E22" s="201"/>
      <c r="F22" s="201"/>
      <c r="G22" s="201"/>
      <c r="H22" s="201"/>
      <c r="I22" s="201"/>
      <c r="J22" s="201"/>
      <c r="K22" s="201"/>
      <c r="L22" s="201"/>
      <c r="M22" s="201"/>
      <c r="N22" s="201"/>
      <c r="O22" s="201"/>
      <c r="P22" s="201"/>
      <c r="Q22" s="201"/>
      <c r="R22" s="201"/>
      <c r="S22" s="201"/>
      <c r="T22" s="201"/>
      <c r="U22" s="201"/>
      <c r="V22" s="201"/>
      <c r="W22" s="201"/>
      <c r="X22" s="201"/>
      <c r="Y22" s="201"/>
      <c r="Z22" s="201"/>
      <c r="AA22" s="201"/>
      <c r="AB22" s="201"/>
      <c r="AC22" s="201"/>
      <c r="AD22" s="201"/>
      <c r="AE22" s="201"/>
      <c r="AF22" s="201"/>
      <c r="AG22" s="201"/>
      <c r="AH22" s="202"/>
      <c r="AJ22" s="258" t="str">
        <f t="shared" si="0"/>
        <v xml:space="preserve"> </v>
      </c>
      <c r="AK22" s="56"/>
      <c r="AL22" s="199" t="str">
        <f ca="1">IF(COUNTIF(OFFSET($D22,,,ROW($A$7)-ROW($A$6),Calculations!$BE$16),"x")=0,"",COUNTIF(OFFSET($D22,,,ROW($A$7)-ROW($A$6),Calculations!$BE$16),"x"))</f>
        <v/>
      </c>
      <c r="AM22" s="195" t="str">
        <f ca="1">IF((COUNTIF(OFFSET($D22,,,ROW($A$7)-ROW($A$6),SUM(Calculations!$BE$16,Calculations!$BF$16)),"x")-SUM($AL22))=0,"",COUNTIF(OFFSET($D22,,,ROW($A$7)-ROW($A$6),SUM(Calculations!$BE$16,Calculations!$BF$16)),"x")-SUM($AL22))</f>
        <v/>
      </c>
      <c r="AN22" s="195" t="str">
        <f ca="1">IF((COUNTIF(OFFSET($D22,,,ROW($A$7)-ROW($A$6),SUM(Calculations!$BE$16:$BG$16)),"x")-SUM($AL22,$AM22))=0,"",COUNTIF(OFFSET($D22,,,ROW($A$7)-ROW($A$6),SUM(Calculations!$BE$16:$BG$16)),"x")-SUM($AL22,$AM22))</f>
        <v/>
      </c>
      <c r="AO22" s="195" t="str">
        <f ca="1">IF((COUNTIF(OFFSET($D22,,,ROW($A$7)-ROW($A$6),SUM(Calculations!$BE$16:$BH$16)),"x")-SUM($AM22,$AN22,$AL22))=0,"",COUNTIF(OFFSET($D22,,,ROW($A$7)-ROW($A$6),SUM(Calculations!$BE$16:$BH$16)),"x")-SUM($AM22,$AN22,$AL22))</f>
        <v/>
      </c>
      <c r="AP22" s="195" t="str">
        <f ca="1">IF((COUNTIF(OFFSET($D22,,,ROW($A$7)-ROW($A$6),SUM(Calculations!$BE$16:$BI$16)),"x")-SUM($AN22,$AO22,$AM22,$AL22))=0,"",COUNTIF(OFFSET($D22,,,ROW($A$7)-ROW($A$6),SUM(Calculations!$BE$16:$BI$16)),"x")-SUM($AN22,$AO22,$AM22,$AL22))</f>
        <v/>
      </c>
      <c r="AQ22" s="200" t="str">
        <f ca="1">IF((COUNTIF(OFFSET($D22,,,ROW($A$7)-ROW($A$6),SUM(Calculations!$BE$16:$BJ$16)),"x")-SUM($AO22,$AP22,$AN22,$AM22,$AL22))=0,"",COUNTIF(OFFSET($D22,,,ROW($A$7)-ROW($A$6),SUM(Calculations!$BE$16:$BJ$16,#REF!)),"x")-SUM($AO22,$AP22,$AN22,$AM22,$AL22))</f>
        <v/>
      </c>
    </row>
    <row r="23" spans="1:43" ht="15.75" customHeight="1" x14ac:dyDescent="0.25">
      <c r="A23" s="47"/>
      <c r="B23" s="256"/>
      <c r="C23" s="257" t="str">
        <f>IFERROR(IF(IF(LEN($B23)=0," ",INDEX(Settings!$E$7:$F$106,MATCH($B23,Settings!$E$7:$E$106,0),2))=0,"",IF(LEN($B23)=0," ",INDEX(Settings!$E$7:$F$106,MATCH($B23,Settings!$E$7:$E$106,0),2))),"")</f>
        <v xml:space="preserve"> </v>
      </c>
      <c r="D23" s="220"/>
      <c r="E23" s="201"/>
      <c r="F23" s="201"/>
      <c r="G23" s="201"/>
      <c r="H23" s="201"/>
      <c r="I23" s="201"/>
      <c r="J23" s="201"/>
      <c r="K23" s="201"/>
      <c r="L23" s="201"/>
      <c r="M23" s="201"/>
      <c r="N23" s="201"/>
      <c r="O23" s="201"/>
      <c r="P23" s="201"/>
      <c r="Q23" s="201"/>
      <c r="R23" s="201"/>
      <c r="S23" s="201"/>
      <c r="T23" s="201"/>
      <c r="U23" s="201"/>
      <c r="V23" s="201"/>
      <c r="W23" s="201"/>
      <c r="X23" s="201"/>
      <c r="Y23" s="201"/>
      <c r="Z23" s="201"/>
      <c r="AA23" s="201"/>
      <c r="AB23" s="201"/>
      <c r="AC23" s="201"/>
      <c r="AD23" s="201"/>
      <c r="AE23" s="201"/>
      <c r="AF23" s="201"/>
      <c r="AG23" s="201"/>
      <c r="AH23" s="202"/>
      <c r="AJ23" s="258" t="str">
        <f t="shared" si="0"/>
        <v xml:space="preserve"> </v>
      </c>
      <c r="AK23" s="56"/>
      <c r="AL23" s="199" t="str">
        <f ca="1">IF(COUNTIF(OFFSET($D23,,,ROW($A$7)-ROW($A$6),Calculations!$BE$16),"x")=0,"",COUNTIF(OFFSET($D23,,,ROW($A$7)-ROW($A$6),Calculations!$BE$16),"x"))</f>
        <v/>
      </c>
      <c r="AM23" s="195" t="str">
        <f ca="1">IF((COUNTIF(OFFSET($D23,,,ROW($A$7)-ROW($A$6),SUM(Calculations!$BE$16,Calculations!$BF$16)),"x")-SUM($AL23))=0,"",COUNTIF(OFFSET($D23,,,ROW($A$7)-ROW($A$6),SUM(Calculations!$BE$16,Calculations!$BF$16)),"x")-SUM($AL23))</f>
        <v/>
      </c>
      <c r="AN23" s="195" t="str">
        <f ca="1">IF((COUNTIF(OFFSET($D23,,,ROW($A$7)-ROW($A$6),SUM(Calculations!$BE$16:$BG$16)),"x")-SUM($AL23,$AM23))=0,"",COUNTIF(OFFSET($D23,,,ROW($A$7)-ROW($A$6),SUM(Calculations!$BE$16:$BG$16)),"x")-SUM($AL23,$AM23))</f>
        <v/>
      </c>
      <c r="AO23" s="195" t="str">
        <f ca="1">IF((COUNTIF(OFFSET($D23,,,ROW($A$7)-ROW($A$6),SUM(Calculations!$BE$16:$BH$16)),"x")-SUM($AM23,$AN23,$AL23))=0,"",COUNTIF(OFFSET($D23,,,ROW($A$7)-ROW($A$6),SUM(Calculations!$BE$16:$BH$16)),"x")-SUM($AM23,$AN23,$AL23))</f>
        <v/>
      </c>
      <c r="AP23" s="195" t="str">
        <f ca="1">IF((COUNTIF(OFFSET($D23,,,ROW($A$7)-ROW($A$6),SUM(Calculations!$BE$16:$BI$16)),"x")-SUM($AN23,$AO23,$AM23,$AL23))=0,"",COUNTIF(OFFSET($D23,,,ROW($A$7)-ROW($A$6),SUM(Calculations!$BE$16:$BI$16)),"x")-SUM($AN23,$AO23,$AM23,$AL23))</f>
        <v/>
      </c>
      <c r="AQ23" s="200" t="str">
        <f ca="1">IF((COUNTIF(OFFSET($D23,,,ROW($A$7)-ROW($A$6),SUM(Calculations!$BE$16:$BJ$16)),"x")-SUM($AO23,$AP23,$AN23,$AM23,$AL23))=0,"",COUNTIF(OFFSET($D23,,,ROW($A$7)-ROW($A$6),SUM(Calculations!$BE$16:$BJ$16,#REF!)),"x")-SUM($AO23,$AP23,$AN23,$AM23,$AL23))</f>
        <v/>
      </c>
    </row>
    <row r="24" spans="1:43" ht="15.75" customHeight="1" x14ac:dyDescent="0.25">
      <c r="A24" s="47"/>
      <c r="B24" s="256"/>
      <c r="C24" s="257" t="str">
        <f>IFERROR(IF(IF(LEN($B24)=0," ",INDEX(Settings!$E$7:$F$106,MATCH($B24,Settings!$E$7:$E$106,0),2))=0,"",IF(LEN($B24)=0," ",INDEX(Settings!$E$7:$F$106,MATCH($B24,Settings!$E$7:$E$106,0),2))),"")</f>
        <v xml:space="preserve"> </v>
      </c>
      <c r="D24" s="220"/>
      <c r="E24" s="201"/>
      <c r="F24" s="201"/>
      <c r="G24" s="201"/>
      <c r="H24" s="201"/>
      <c r="I24" s="201"/>
      <c r="J24" s="201"/>
      <c r="K24" s="201"/>
      <c r="L24" s="201"/>
      <c r="M24" s="201"/>
      <c r="N24" s="201"/>
      <c r="O24" s="201"/>
      <c r="P24" s="201"/>
      <c r="Q24" s="201"/>
      <c r="R24" s="201"/>
      <c r="S24" s="201"/>
      <c r="T24" s="201"/>
      <c r="U24" s="201"/>
      <c r="V24" s="201"/>
      <c r="W24" s="201"/>
      <c r="X24" s="201"/>
      <c r="Y24" s="201"/>
      <c r="Z24" s="201"/>
      <c r="AA24" s="201"/>
      <c r="AB24" s="201"/>
      <c r="AC24" s="201"/>
      <c r="AD24" s="201"/>
      <c r="AE24" s="201"/>
      <c r="AF24" s="201"/>
      <c r="AG24" s="201"/>
      <c r="AH24" s="202"/>
      <c r="AJ24" s="258" t="str">
        <f t="shared" si="0"/>
        <v xml:space="preserve"> </v>
      </c>
      <c r="AK24" s="56"/>
      <c r="AL24" s="199" t="str">
        <f ca="1">IF(COUNTIF(OFFSET($D24,,,ROW($A$7)-ROW($A$6),Calculations!$BE$16),"x")=0,"",COUNTIF(OFFSET($D24,,,ROW($A$7)-ROW($A$6),Calculations!$BE$16),"x"))</f>
        <v/>
      </c>
      <c r="AM24" s="195" t="str">
        <f ca="1">IF((COUNTIF(OFFSET($D24,,,ROW($A$7)-ROW($A$6),SUM(Calculations!$BE$16,Calculations!$BF$16)),"x")-SUM($AL24))=0,"",COUNTIF(OFFSET($D24,,,ROW($A$7)-ROW($A$6),SUM(Calculations!$BE$16,Calculations!$BF$16)),"x")-SUM($AL24))</f>
        <v/>
      </c>
      <c r="AN24" s="195" t="str">
        <f ca="1">IF((COUNTIF(OFFSET($D24,,,ROW($A$7)-ROW($A$6),SUM(Calculations!$BE$16:$BG$16)),"x")-SUM($AL24,$AM24))=0,"",COUNTIF(OFFSET($D24,,,ROW($A$7)-ROW($A$6),SUM(Calculations!$BE$16:$BG$16)),"x")-SUM($AL24,$AM24))</f>
        <v/>
      </c>
      <c r="AO24" s="195" t="str">
        <f ca="1">IF((COUNTIF(OFFSET($D24,,,ROW($A$7)-ROW($A$6),SUM(Calculations!$BE$16:$BH$16)),"x")-SUM($AM24,$AN24,$AL24))=0,"",COUNTIF(OFFSET($D24,,,ROW($A$7)-ROW($A$6),SUM(Calculations!$BE$16:$BH$16)),"x")-SUM($AM24,$AN24,$AL24))</f>
        <v/>
      </c>
      <c r="AP24" s="195" t="str">
        <f ca="1">IF((COUNTIF(OFFSET($D24,,,ROW($A$7)-ROW($A$6),SUM(Calculations!$BE$16:$BI$16)),"x")-SUM($AN24,$AO24,$AM24,$AL24))=0,"",COUNTIF(OFFSET($D24,,,ROW($A$7)-ROW($A$6),SUM(Calculations!$BE$16:$BI$16)),"x")-SUM($AN24,$AO24,$AM24,$AL24))</f>
        <v/>
      </c>
      <c r="AQ24" s="200" t="str">
        <f ca="1">IF((COUNTIF(OFFSET($D24,,,ROW($A$7)-ROW($A$6),SUM(Calculations!$BE$16:$BJ$16)),"x")-SUM($AO24,$AP24,$AN24,$AM24,$AL24))=0,"",COUNTIF(OFFSET($D24,,,ROW($A$7)-ROW($A$6),SUM(Calculations!$BE$16:$BJ$16,#REF!)),"x")-SUM($AO24,$AP24,$AN24,$AM24,$AL24))</f>
        <v/>
      </c>
    </row>
    <row r="25" spans="1:43" ht="15.75" customHeight="1" x14ac:dyDescent="0.25">
      <c r="A25" s="47"/>
      <c r="B25" s="256"/>
      <c r="C25" s="257" t="str">
        <f>IFERROR(IF(IF(LEN($B25)=0," ",INDEX(Settings!$E$7:$F$106,MATCH($B25,Settings!$E$7:$E$106,0),2))=0,"",IF(LEN($B25)=0," ",INDEX(Settings!$E$7:$F$106,MATCH($B25,Settings!$E$7:$E$106,0),2))),"")</f>
        <v xml:space="preserve"> </v>
      </c>
      <c r="D25" s="220"/>
      <c r="E25" s="201"/>
      <c r="F25" s="201"/>
      <c r="G25" s="201"/>
      <c r="H25" s="201"/>
      <c r="I25" s="201"/>
      <c r="J25" s="201"/>
      <c r="K25" s="201"/>
      <c r="L25" s="201"/>
      <c r="M25" s="201"/>
      <c r="N25" s="201"/>
      <c r="O25" s="201"/>
      <c r="P25" s="201"/>
      <c r="Q25" s="201"/>
      <c r="R25" s="201"/>
      <c r="S25" s="201"/>
      <c r="T25" s="201"/>
      <c r="U25" s="201"/>
      <c r="V25" s="201"/>
      <c r="W25" s="201"/>
      <c r="X25" s="201"/>
      <c r="Y25" s="201"/>
      <c r="Z25" s="201"/>
      <c r="AA25" s="201"/>
      <c r="AB25" s="201"/>
      <c r="AC25" s="201"/>
      <c r="AD25" s="201"/>
      <c r="AE25" s="201"/>
      <c r="AF25" s="201"/>
      <c r="AG25" s="201"/>
      <c r="AH25" s="202"/>
      <c r="AJ25" s="258" t="str">
        <f t="shared" si="0"/>
        <v xml:space="preserve"> </v>
      </c>
      <c r="AK25" s="56"/>
      <c r="AL25" s="199" t="str">
        <f ca="1">IF(COUNTIF(OFFSET($D25,,,ROW($A$7)-ROW($A$6),Calculations!$BE$16),"x")=0,"",COUNTIF(OFFSET($D25,,,ROW($A$7)-ROW($A$6),Calculations!$BE$16),"x"))</f>
        <v/>
      </c>
      <c r="AM25" s="195" t="str">
        <f ca="1">IF((COUNTIF(OFFSET($D25,,,ROW($A$7)-ROW($A$6),SUM(Calculations!$BE$16,Calculations!$BF$16)),"x")-SUM($AL25))=0,"",COUNTIF(OFFSET($D25,,,ROW($A$7)-ROW($A$6),SUM(Calculations!$BE$16,Calculations!$BF$16)),"x")-SUM($AL25))</f>
        <v/>
      </c>
      <c r="AN25" s="195" t="str">
        <f ca="1">IF((COUNTIF(OFFSET($D25,,,ROW($A$7)-ROW($A$6),SUM(Calculations!$BE$16:$BG$16)),"x")-SUM($AL25,$AM25))=0,"",COUNTIF(OFFSET($D25,,,ROW($A$7)-ROW($A$6),SUM(Calculations!$BE$16:$BG$16)),"x")-SUM($AL25,$AM25))</f>
        <v/>
      </c>
      <c r="AO25" s="195" t="str">
        <f ca="1">IF((COUNTIF(OFFSET($D25,,,ROW($A$7)-ROW($A$6),SUM(Calculations!$BE$16:$BH$16)),"x")-SUM($AM25,$AN25,$AL25))=0,"",COUNTIF(OFFSET($D25,,,ROW($A$7)-ROW($A$6),SUM(Calculations!$BE$16:$BH$16)),"x")-SUM($AM25,$AN25,$AL25))</f>
        <v/>
      </c>
      <c r="AP25" s="195" t="str">
        <f ca="1">IF((COUNTIF(OFFSET($D25,,,ROW($A$7)-ROW($A$6),SUM(Calculations!$BE$16:$BI$16)),"x")-SUM($AN25,$AO25,$AM25,$AL25))=0,"",COUNTIF(OFFSET($D25,,,ROW($A$7)-ROW($A$6),SUM(Calculations!$BE$16:$BI$16)),"x")-SUM($AN25,$AO25,$AM25,$AL25))</f>
        <v/>
      </c>
      <c r="AQ25" s="200" t="str">
        <f ca="1">IF((COUNTIF(OFFSET($D25,,,ROW($A$7)-ROW($A$6),SUM(Calculations!$BE$16:$BJ$16)),"x")-SUM($AO25,$AP25,$AN25,$AM25,$AL25))=0,"",COUNTIF(OFFSET($D25,,,ROW($A$7)-ROW($A$6),SUM(Calculations!$BE$16:$BJ$16,#REF!)),"x")-SUM($AO25,$AP25,$AN25,$AM25,$AL25))</f>
        <v/>
      </c>
    </row>
    <row r="26" spans="1:43" ht="15.75" customHeight="1" x14ac:dyDescent="0.25">
      <c r="A26" s="47"/>
      <c r="B26" s="256"/>
      <c r="C26" s="257" t="str">
        <f>IFERROR(IF(IF(LEN($B26)=0," ",INDEX(Settings!$E$7:$F$106,MATCH($B26,Settings!$E$7:$E$106,0),2))=0,"",IF(LEN($B26)=0," ",INDEX(Settings!$E$7:$F$106,MATCH($B26,Settings!$E$7:$E$106,0),2))),"")</f>
        <v xml:space="preserve"> </v>
      </c>
      <c r="D26" s="220"/>
      <c r="E26" s="201"/>
      <c r="F26" s="201"/>
      <c r="G26" s="201"/>
      <c r="H26" s="201"/>
      <c r="I26" s="201"/>
      <c r="J26" s="201"/>
      <c r="K26" s="201"/>
      <c r="L26" s="201"/>
      <c r="M26" s="201"/>
      <c r="N26" s="201"/>
      <c r="O26" s="201"/>
      <c r="P26" s="201"/>
      <c r="Q26" s="201"/>
      <c r="R26" s="201"/>
      <c r="S26" s="201"/>
      <c r="T26" s="201"/>
      <c r="U26" s="201"/>
      <c r="V26" s="201"/>
      <c r="W26" s="201"/>
      <c r="X26" s="201"/>
      <c r="Y26" s="201"/>
      <c r="Z26" s="201"/>
      <c r="AA26" s="201"/>
      <c r="AB26" s="201"/>
      <c r="AC26" s="201"/>
      <c r="AD26" s="201"/>
      <c r="AE26" s="201"/>
      <c r="AF26" s="201"/>
      <c r="AG26" s="201"/>
      <c r="AH26" s="202"/>
      <c r="AJ26" s="258" t="str">
        <f t="shared" si="0"/>
        <v xml:space="preserve"> </v>
      </c>
      <c r="AK26" s="56"/>
      <c r="AL26" s="199" t="str">
        <f ca="1">IF(COUNTIF(OFFSET($D26,,,ROW($A$7)-ROW($A$6),Calculations!$BE$16),"x")=0,"",COUNTIF(OFFSET($D26,,,ROW($A$7)-ROW($A$6),Calculations!$BE$16),"x"))</f>
        <v/>
      </c>
      <c r="AM26" s="195" t="str">
        <f ca="1">IF((COUNTIF(OFFSET($D26,,,ROW($A$7)-ROW($A$6),SUM(Calculations!$BE$16,Calculations!$BF$16)),"x")-SUM($AL26))=0,"",COUNTIF(OFFSET($D26,,,ROW($A$7)-ROW($A$6),SUM(Calculations!$BE$16,Calculations!$BF$16)),"x")-SUM($AL26))</f>
        <v/>
      </c>
      <c r="AN26" s="195" t="str">
        <f ca="1">IF((COUNTIF(OFFSET($D26,,,ROW($A$7)-ROW($A$6),SUM(Calculations!$BE$16:$BG$16)),"x")-SUM($AL26,$AM26))=0,"",COUNTIF(OFFSET($D26,,,ROW($A$7)-ROW($A$6),SUM(Calculations!$BE$16:$BG$16)),"x")-SUM($AL26,$AM26))</f>
        <v/>
      </c>
      <c r="AO26" s="195" t="str">
        <f ca="1">IF((COUNTIF(OFFSET($D26,,,ROW($A$7)-ROW($A$6),SUM(Calculations!$BE$16:$BH$16)),"x")-SUM($AM26,$AN26,$AL26))=0,"",COUNTIF(OFFSET($D26,,,ROW($A$7)-ROW($A$6),SUM(Calculations!$BE$16:$BH$16)),"x")-SUM($AM26,$AN26,$AL26))</f>
        <v/>
      </c>
      <c r="AP26" s="195" t="str">
        <f ca="1">IF((COUNTIF(OFFSET($D26,,,ROW($A$7)-ROW($A$6),SUM(Calculations!$BE$16:$BI$16)),"x")-SUM($AN26,$AO26,$AM26,$AL26))=0,"",COUNTIF(OFFSET($D26,,,ROW($A$7)-ROW($A$6),SUM(Calculations!$BE$16:$BI$16)),"x")-SUM($AN26,$AO26,$AM26,$AL26))</f>
        <v/>
      </c>
      <c r="AQ26" s="200" t="str">
        <f ca="1">IF((COUNTIF(OFFSET($D26,,,ROW($A$7)-ROW($A$6),SUM(Calculations!$BE$16:$BJ$16)),"x")-SUM($AO26,$AP26,$AN26,$AM26,$AL26))=0,"",COUNTIF(OFFSET($D26,,,ROW($A$7)-ROW($A$6),SUM(Calculations!$BE$16:$BJ$16,#REF!)),"x")-SUM($AO26,$AP26,$AN26,$AM26,$AL26))</f>
        <v/>
      </c>
    </row>
    <row r="27" spans="1:43" ht="15.75" customHeight="1" x14ac:dyDescent="0.25">
      <c r="A27" s="47"/>
      <c r="B27" s="256"/>
      <c r="C27" s="257" t="str">
        <f>IFERROR(IF(IF(LEN($B27)=0," ",INDEX(Settings!$E$7:$F$106,MATCH($B27,Settings!$E$7:$E$106,0),2))=0,"",IF(LEN($B27)=0," ",INDEX(Settings!$E$7:$F$106,MATCH($B27,Settings!$E$7:$E$106,0),2))),"")</f>
        <v xml:space="preserve"> </v>
      </c>
      <c r="D27" s="220"/>
      <c r="E27" s="201"/>
      <c r="F27" s="201"/>
      <c r="G27" s="201"/>
      <c r="H27" s="201"/>
      <c r="I27" s="201"/>
      <c r="J27" s="201"/>
      <c r="K27" s="201"/>
      <c r="L27" s="201"/>
      <c r="M27" s="201"/>
      <c r="N27" s="201"/>
      <c r="O27" s="201"/>
      <c r="P27" s="201"/>
      <c r="Q27" s="201"/>
      <c r="R27" s="201"/>
      <c r="S27" s="201"/>
      <c r="T27" s="201"/>
      <c r="U27" s="201"/>
      <c r="V27" s="201"/>
      <c r="W27" s="201"/>
      <c r="X27" s="201"/>
      <c r="Y27" s="201"/>
      <c r="Z27" s="201"/>
      <c r="AA27" s="201"/>
      <c r="AB27" s="201"/>
      <c r="AC27" s="201"/>
      <c r="AD27" s="201"/>
      <c r="AE27" s="201"/>
      <c r="AF27" s="201"/>
      <c r="AG27" s="201"/>
      <c r="AH27" s="202"/>
      <c r="AJ27" s="258" t="str">
        <f t="shared" si="0"/>
        <v xml:space="preserve"> </v>
      </c>
      <c r="AK27" s="56"/>
      <c r="AL27" s="199" t="str">
        <f ca="1">IF(COUNTIF(OFFSET($D27,,,ROW($A$7)-ROW($A$6),Calculations!$BE$16),"x")=0,"",COUNTIF(OFFSET($D27,,,ROW($A$7)-ROW($A$6),Calculations!$BE$16),"x"))</f>
        <v/>
      </c>
      <c r="AM27" s="195" t="str">
        <f ca="1">IF((COUNTIF(OFFSET($D27,,,ROW($A$7)-ROW($A$6),SUM(Calculations!$BE$16,Calculations!$BF$16)),"x")-SUM($AL27))=0,"",COUNTIF(OFFSET($D27,,,ROW($A$7)-ROW($A$6),SUM(Calculations!$BE$16,Calculations!$BF$16)),"x")-SUM($AL27))</f>
        <v/>
      </c>
      <c r="AN27" s="195" t="str">
        <f ca="1">IF((COUNTIF(OFFSET($D27,,,ROW($A$7)-ROW($A$6),SUM(Calculations!$BE$16:$BG$16)),"x")-SUM($AL27,$AM27))=0,"",COUNTIF(OFFSET($D27,,,ROW($A$7)-ROW($A$6),SUM(Calculations!$BE$16:$BG$16)),"x")-SUM($AL27,$AM27))</f>
        <v/>
      </c>
      <c r="AO27" s="195" t="str">
        <f ca="1">IF((COUNTIF(OFFSET($D27,,,ROW($A$7)-ROW($A$6),SUM(Calculations!$BE$16:$BH$16)),"x")-SUM($AM27,$AN27,$AL27))=0,"",COUNTIF(OFFSET($D27,,,ROW($A$7)-ROW($A$6),SUM(Calculations!$BE$16:$BH$16)),"x")-SUM($AM27,$AN27,$AL27))</f>
        <v/>
      </c>
      <c r="AP27" s="195" t="str">
        <f ca="1">IF((COUNTIF(OFFSET($D27,,,ROW($A$7)-ROW($A$6),SUM(Calculations!$BE$16:$BI$16)),"x")-SUM($AN27,$AO27,$AM27,$AL27))=0,"",COUNTIF(OFFSET($D27,,,ROW($A$7)-ROW($A$6),SUM(Calculations!$BE$16:$BI$16)),"x")-SUM($AN27,$AO27,$AM27,$AL27))</f>
        <v/>
      </c>
      <c r="AQ27" s="200" t="str">
        <f ca="1">IF((COUNTIF(OFFSET($D27,,,ROW($A$7)-ROW($A$6),SUM(Calculations!$BE$16:$BJ$16)),"x")-SUM($AO27,$AP27,$AN27,$AM27,$AL27))=0,"",COUNTIF(OFFSET($D27,,,ROW($A$7)-ROW($A$6),SUM(Calculations!$BE$16:$BJ$16,#REF!)),"x")-SUM($AO27,$AP27,$AN27,$AM27,$AL27))</f>
        <v/>
      </c>
    </row>
    <row r="28" spans="1:43" ht="15.75" customHeight="1" x14ac:dyDescent="0.25">
      <c r="A28" s="47"/>
      <c r="B28" s="256"/>
      <c r="C28" s="257" t="str">
        <f>IFERROR(IF(IF(LEN($B28)=0," ",INDEX(Settings!$E$7:$F$106,MATCH($B28,Settings!$E$7:$E$106,0),2))=0,"",IF(LEN($B28)=0," ",INDEX(Settings!$E$7:$F$106,MATCH($B28,Settings!$E$7:$E$106,0),2))),"")</f>
        <v xml:space="preserve"> </v>
      </c>
      <c r="D28" s="220"/>
      <c r="E28" s="201"/>
      <c r="F28" s="201"/>
      <c r="G28" s="201"/>
      <c r="H28" s="201"/>
      <c r="I28" s="201"/>
      <c r="J28" s="201"/>
      <c r="K28" s="201"/>
      <c r="L28" s="201"/>
      <c r="M28" s="201"/>
      <c r="N28" s="201"/>
      <c r="O28" s="201"/>
      <c r="P28" s="201"/>
      <c r="Q28" s="201"/>
      <c r="R28" s="201"/>
      <c r="S28" s="201"/>
      <c r="T28" s="201"/>
      <c r="U28" s="201"/>
      <c r="V28" s="201"/>
      <c r="W28" s="201"/>
      <c r="X28" s="201"/>
      <c r="Y28" s="201"/>
      <c r="Z28" s="201"/>
      <c r="AA28" s="201"/>
      <c r="AB28" s="201"/>
      <c r="AC28" s="201"/>
      <c r="AD28" s="201"/>
      <c r="AE28" s="201"/>
      <c r="AF28" s="201"/>
      <c r="AG28" s="201"/>
      <c r="AH28" s="202"/>
      <c r="AJ28" s="258" t="str">
        <f t="shared" si="0"/>
        <v xml:space="preserve"> </v>
      </c>
      <c r="AK28" s="56"/>
      <c r="AL28" s="199" t="str">
        <f ca="1">IF(COUNTIF(OFFSET($D28,,,ROW($A$7)-ROW($A$6),Calculations!$BE$16),"x")=0,"",COUNTIF(OFFSET($D28,,,ROW($A$7)-ROW($A$6),Calculations!$BE$16),"x"))</f>
        <v/>
      </c>
      <c r="AM28" s="195" t="str">
        <f ca="1">IF((COUNTIF(OFFSET($D28,,,ROW($A$7)-ROW($A$6),SUM(Calculations!$BE$16,Calculations!$BF$16)),"x")-SUM($AL28))=0,"",COUNTIF(OFFSET($D28,,,ROW($A$7)-ROW($A$6),SUM(Calculations!$BE$16,Calculations!$BF$16)),"x")-SUM($AL28))</f>
        <v/>
      </c>
      <c r="AN28" s="195" t="str">
        <f ca="1">IF((COUNTIF(OFFSET($D28,,,ROW($A$7)-ROW($A$6),SUM(Calculations!$BE$16:$BG$16)),"x")-SUM($AL28,$AM28))=0,"",COUNTIF(OFFSET($D28,,,ROW($A$7)-ROW($A$6),SUM(Calculations!$BE$16:$BG$16)),"x")-SUM($AL28,$AM28))</f>
        <v/>
      </c>
      <c r="AO28" s="195" t="str">
        <f ca="1">IF((COUNTIF(OFFSET($D28,,,ROW($A$7)-ROW($A$6),SUM(Calculations!$BE$16:$BH$16)),"x")-SUM($AM28,$AN28,$AL28))=0,"",COUNTIF(OFFSET($D28,,,ROW($A$7)-ROW($A$6),SUM(Calculations!$BE$16:$BH$16)),"x")-SUM($AM28,$AN28,$AL28))</f>
        <v/>
      </c>
      <c r="AP28" s="195" t="str">
        <f ca="1">IF((COUNTIF(OFFSET($D28,,,ROW($A$7)-ROW($A$6),SUM(Calculations!$BE$16:$BI$16)),"x")-SUM($AN28,$AO28,$AM28,$AL28))=0,"",COUNTIF(OFFSET($D28,,,ROW($A$7)-ROW($A$6),SUM(Calculations!$BE$16:$BI$16)),"x")-SUM($AN28,$AO28,$AM28,$AL28))</f>
        <v/>
      </c>
      <c r="AQ28" s="200" t="str">
        <f ca="1">IF((COUNTIF(OFFSET($D28,,,ROW($A$7)-ROW($A$6),SUM(Calculations!$BE$16:$BJ$16)),"x")-SUM($AO28,$AP28,$AN28,$AM28,$AL28))=0,"",COUNTIF(OFFSET($D28,,,ROW($A$7)-ROW($A$6),SUM(Calculations!$BE$16:$BJ$16,#REF!)),"x")-SUM($AO28,$AP28,$AN28,$AM28,$AL28))</f>
        <v/>
      </c>
    </row>
    <row r="29" spans="1:43" ht="15.75" customHeight="1" x14ac:dyDescent="0.25">
      <c r="A29" s="47"/>
      <c r="B29" s="256"/>
      <c r="C29" s="257" t="str">
        <f>IFERROR(IF(IF(LEN($B29)=0," ",INDEX(Settings!$E$7:$F$106,MATCH($B29,Settings!$E$7:$E$106,0),2))=0,"",IF(LEN($B29)=0," ",INDEX(Settings!$E$7:$F$106,MATCH($B29,Settings!$E$7:$E$106,0),2))),"")</f>
        <v xml:space="preserve"> </v>
      </c>
      <c r="D29" s="220"/>
      <c r="E29" s="201"/>
      <c r="F29" s="201"/>
      <c r="G29" s="201"/>
      <c r="H29" s="201"/>
      <c r="I29" s="201"/>
      <c r="J29" s="201"/>
      <c r="K29" s="201"/>
      <c r="L29" s="201"/>
      <c r="M29" s="201"/>
      <c r="N29" s="201"/>
      <c r="O29" s="201"/>
      <c r="P29" s="201"/>
      <c r="Q29" s="201"/>
      <c r="R29" s="201"/>
      <c r="S29" s="201"/>
      <c r="T29" s="201"/>
      <c r="U29" s="201"/>
      <c r="V29" s="201"/>
      <c r="W29" s="201"/>
      <c r="X29" s="201"/>
      <c r="Y29" s="201"/>
      <c r="Z29" s="201"/>
      <c r="AA29" s="201"/>
      <c r="AB29" s="201"/>
      <c r="AC29" s="201"/>
      <c r="AD29" s="201"/>
      <c r="AE29" s="201"/>
      <c r="AF29" s="201"/>
      <c r="AG29" s="201"/>
      <c r="AH29" s="202"/>
      <c r="AJ29" s="258" t="str">
        <f t="shared" si="0"/>
        <v xml:space="preserve"> </v>
      </c>
      <c r="AK29" s="56"/>
      <c r="AL29" s="199" t="str">
        <f ca="1">IF(COUNTIF(OFFSET($D29,,,ROW($A$7)-ROW($A$6),Calculations!$BE$16),"x")=0,"",COUNTIF(OFFSET($D29,,,ROW($A$7)-ROW($A$6),Calculations!$BE$16),"x"))</f>
        <v/>
      </c>
      <c r="AM29" s="195" t="str">
        <f ca="1">IF((COUNTIF(OFFSET($D29,,,ROW($A$7)-ROW($A$6),SUM(Calculations!$BE$16,Calculations!$BF$16)),"x")-SUM($AL29))=0,"",COUNTIF(OFFSET($D29,,,ROW($A$7)-ROW($A$6),SUM(Calculations!$BE$16,Calculations!$BF$16)),"x")-SUM($AL29))</f>
        <v/>
      </c>
      <c r="AN29" s="195" t="str">
        <f ca="1">IF((COUNTIF(OFFSET($D29,,,ROW($A$7)-ROW($A$6),SUM(Calculations!$BE$16:$BG$16)),"x")-SUM($AL29,$AM29))=0,"",COUNTIF(OFFSET($D29,,,ROW($A$7)-ROW($A$6),SUM(Calculations!$BE$16:$BG$16)),"x")-SUM($AL29,$AM29))</f>
        <v/>
      </c>
      <c r="AO29" s="195" t="str">
        <f ca="1">IF((COUNTIF(OFFSET($D29,,,ROW($A$7)-ROW($A$6),SUM(Calculations!$BE$16:$BH$16)),"x")-SUM($AM29,$AN29,$AL29))=0,"",COUNTIF(OFFSET($D29,,,ROW($A$7)-ROW($A$6),SUM(Calculations!$BE$16:$BH$16)),"x")-SUM($AM29,$AN29,$AL29))</f>
        <v/>
      </c>
      <c r="AP29" s="195" t="str">
        <f ca="1">IF((COUNTIF(OFFSET($D29,,,ROW($A$7)-ROW($A$6),SUM(Calculations!$BE$16:$BI$16)),"x")-SUM($AN29,$AO29,$AM29,$AL29))=0,"",COUNTIF(OFFSET($D29,,,ROW($A$7)-ROW($A$6),SUM(Calculations!$BE$16:$BI$16)),"x")-SUM($AN29,$AO29,$AM29,$AL29))</f>
        <v/>
      </c>
      <c r="AQ29" s="200" t="str">
        <f ca="1">IF((COUNTIF(OFFSET($D29,,,ROW($A$7)-ROW($A$6),SUM(Calculations!$BE$16:$BJ$16)),"x")-SUM($AO29,$AP29,$AN29,$AM29,$AL29))=0,"",COUNTIF(OFFSET($D29,,,ROW($A$7)-ROW($A$6),SUM(Calculations!$BE$16:$BJ$16,#REF!)),"x")-SUM($AO29,$AP29,$AN29,$AM29,$AL29))</f>
        <v/>
      </c>
    </row>
    <row r="30" spans="1:43" ht="15.75" customHeight="1" x14ac:dyDescent="0.25">
      <c r="A30" s="47"/>
      <c r="B30" s="256"/>
      <c r="C30" s="257" t="str">
        <f>IFERROR(IF(IF(LEN($B30)=0," ",INDEX(Settings!$E$7:$F$106,MATCH($B30,Settings!$E$7:$E$106,0),2))=0,"",IF(LEN($B30)=0," ",INDEX(Settings!$E$7:$F$106,MATCH($B30,Settings!$E$7:$E$106,0),2))),"")</f>
        <v xml:space="preserve"> </v>
      </c>
      <c r="D30" s="220"/>
      <c r="E30" s="201"/>
      <c r="F30" s="201"/>
      <c r="G30" s="201"/>
      <c r="H30" s="201"/>
      <c r="I30" s="201"/>
      <c r="J30" s="201"/>
      <c r="K30" s="201"/>
      <c r="L30" s="201"/>
      <c r="M30" s="201"/>
      <c r="N30" s="201"/>
      <c r="O30" s="201"/>
      <c r="P30" s="201"/>
      <c r="Q30" s="201"/>
      <c r="R30" s="201"/>
      <c r="S30" s="201"/>
      <c r="T30" s="201"/>
      <c r="U30" s="201"/>
      <c r="V30" s="201"/>
      <c r="W30" s="201"/>
      <c r="X30" s="201"/>
      <c r="Y30" s="201"/>
      <c r="Z30" s="201"/>
      <c r="AA30" s="201"/>
      <c r="AB30" s="201"/>
      <c r="AC30" s="201"/>
      <c r="AD30" s="201"/>
      <c r="AE30" s="201"/>
      <c r="AF30" s="201"/>
      <c r="AG30" s="201"/>
      <c r="AH30" s="202"/>
      <c r="AJ30" s="258" t="str">
        <f t="shared" si="0"/>
        <v xml:space="preserve"> </v>
      </c>
      <c r="AK30" s="56"/>
      <c r="AL30" s="199" t="str">
        <f ca="1">IF(COUNTIF(OFFSET($D30,,,ROW($A$7)-ROW($A$6),Calculations!$BE$16),"x")=0,"",COUNTIF(OFFSET($D30,,,ROW($A$7)-ROW($A$6),Calculations!$BE$16),"x"))</f>
        <v/>
      </c>
      <c r="AM30" s="195" t="str">
        <f ca="1">IF((COUNTIF(OFFSET($D30,,,ROW($A$7)-ROW($A$6),SUM(Calculations!$BE$16,Calculations!$BF$16)),"x")-SUM($AL30))=0,"",COUNTIF(OFFSET($D30,,,ROW($A$7)-ROW($A$6),SUM(Calculations!$BE$16,Calculations!$BF$16)),"x")-SUM($AL30))</f>
        <v/>
      </c>
      <c r="AN30" s="195" t="str">
        <f ca="1">IF((COUNTIF(OFFSET($D30,,,ROW($A$7)-ROW($A$6),SUM(Calculations!$BE$16:$BG$16)),"x")-SUM($AL30,$AM30))=0,"",COUNTIF(OFFSET($D30,,,ROW($A$7)-ROW($A$6),SUM(Calculations!$BE$16:$BG$16)),"x")-SUM($AL30,$AM30))</f>
        <v/>
      </c>
      <c r="AO30" s="195" t="str">
        <f ca="1">IF((COUNTIF(OFFSET($D30,,,ROW($A$7)-ROW($A$6),SUM(Calculations!$BE$16:$BH$16)),"x")-SUM($AM30,$AN30,$AL30))=0,"",COUNTIF(OFFSET($D30,,,ROW($A$7)-ROW($A$6),SUM(Calculations!$BE$16:$BH$16)),"x")-SUM($AM30,$AN30,$AL30))</f>
        <v/>
      </c>
      <c r="AP30" s="195" t="str">
        <f ca="1">IF((COUNTIF(OFFSET($D30,,,ROW($A$7)-ROW($A$6),SUM(Calculations!$BE$16:$BI$16)),"x")-SUM($AN30,$AO30,$AM30,$AL30))=0,"",COUNTIF(OFFSET($D30,,,ROW($A$7)-ROW($A$6),SUM(Calculations!$BE$16:$BI$16)),"x")-SUM($AN30,$AO30,$AM30,$AL30))</f>
        <v/>
      </c>
      <c r="AQ30" s="200" t="str">
        <f ca="1">IF((COUNTIF(OFFSET($D30,,,ROW($A$7)-ROW($A$6),SUM(Calculations!$BE$16:$BJ$16)),"x")-SUM($AO30,$AP30,$AN30,$AM30,$AL30))=0,"",COUNTIF(OFFSET($D30,,,ROW($A$7)-ROW($A$6),SUM(Calculations!$BE$16:$BJ$16,#REF!)),"x")-SUM($AO30,$AP30,$AN30,$AM30,$AL30))</f>
        <v/>
      </c>
    </row>
    <row r="31" spans="1:43" ht="15.75" customHeight="1" x14ac:dyDescent="0.25">
      <c r="A31" s="47"/>
      <c r="B31" s="256"/>
      <c r="C31" s="257" t="str">
        <f>IFERROR(IF(IF(LEN($B31)=0," ",INDEX(Settings!$E$7:$F$106,MATCH($B31,Settings!$E$7:$E$106,0),2))=0,"",IF(LEN($B31)=0," ",INDEX(Settings!$E$7:$F$106,MATCH($B31,Settings!$E$7:$E$106,0),2))),"")</f>
        <v xml:space="preserve"> </v>
      </c>
      <c r="D31" s="220"/>
      <c r="E31" s="201"/>
      <c r="F31" s="201"/>
      <c r="G31" s="201"/>
      <c r="H31" s="201"/>
      <c r="I31" s="201"/>
      <c r="J31" s="201"/>
      <c r="K31" s="201"/>
      <c r="L31" s="201"/>
      <c r="M31" s="201"/>
      <c r="N31" s="201"/>
      <c r="O31" s="201"/>
      <c r="P31" s="201"/>
      <c r="Q31" s="201"/>
      <c r="R31" s="201"/>
      <c r="S31" s="201"/>
      <c r="T31" s="201"/>
      <c r="U31" s="201"/>
      <c r="V31" s="201"/>
      <c r="W31" s="201"/>
      <c r="X31" s="201"/>
      <c r="Y31" s="201"/>
      <c r="Z31" s="201"/>
      <c r="AA31" s="201"/>
      <c r="AB31" s="201"/>
      <c r="AC31" s="201"/>
      <c r="AD31" s="201"/>
      <c r="AE31" s="201"/>
      <c r="AF31" s="201"/>
      <c r="AG31" s="201"/>
      <c r="AH31" s="202"/>
      <c r="AJ31" s="258" t="str">
        <f t="shared" si="0"/>
        <v xml:space="preserve"> </v>
      </c>
      <c r="AK31" s="56"/>
      <c r="AL31" s="199" t="str">
        <f ca="1">IF(COUNTIF(OFFSET($D31,,,ROW($A$7)-ROW($A$6),Calculations!$BE$16),"x")=0,"",COUNTIF(OFFSET($D31,,,ROW($A$7)-ROW($A$6),Calculations!$BE$16),"x"))</f>
        <v/>
      </c>
      <c r="AM31" s="195" t="str">
        <f ca="1">IF((COUNTIF(OFFSET($D31,,,ROW($A$7)-ROW($A$6),SUM(Calculations!$BE$16,Calculations!$BF$16)),"x")-SUM($AL31))=0,"",COUNTIF(OFFSET($D31,,,ROW($A$7)-ROW($A$6),SUM(Calculations!$BE$16,Calculations!$BF$16)),"x")-SUM($AL31))</f>
        <v/>
      </c>
      <c r="AN31" s="195" t="str">
        <f ca="1">IF((COUNTIF(OFFSET($D31,,,ROW($A$7)-ROW($A$6),SUM(Calculations!$BE$16:$BG$16)),"x")-SUM($AL31,$AM31))=0,"",COUNTIF(OFFSET($D31,,,ROW($A$7)-ROW($A$6),SUM(Calculations!$BE$16:$BG$16)),"x")-SUM($AL31,$AM31))</f>
        <v/>
      </c>
      <c r="AO31" s="195" t="str">
        <f ca="1">IF((COUNTIF(OFFSET($D31,,,ROW($A$7)-ROW($A$6),SUM(Calculations!$BE$16:$BH$16)),"x")-SUM($AM31,$AN31,$AL31))=0,"",COUNTIF(OFFSET($D31,,,ROW($A$7)-ROW($A$6),SUM(Calculations!$BE$16:$BH$16)),"x")-SUM($AM31,$AN31,$AL31))</f>
        <v/>
      </c>
      <c r="AP31" s="195" t="str">
        <f ca="1">IF((COUNTIF(OFFSET($D31,,,ROW($A$7)-ROW($A$6),SUM(Calculations!$BE$16:$BI$16)),"x")-SUM($AN31,$AO31,$AM31,$AL31))=0,"",COUNTIF(OFFSET($D31,,,ROW($A$7)-ROW($A$6),SUM(Calculations!$BE$16:$BI$16)),"x")-SUM($AN31,$AO31,$AM31,$AL31))</f>
        <v/>
      </c>
      <c r="AQ31" s="200" t="str">
        <f ca="1">IF((COUNTIF(OFFSET($D31,,,ROW($A$7)-ROW($A$6),SUM(Calculations!$BE$16:$BJ$16)),"x")-SUM($AO31,$AP31,$AN31,$AM31,$AL31))=0,"",COUNTIF(OFFSET($D31,,,ROW($A$7)-ROW($A$6),SUM(Calculations!$BE$16:$BJ$16,#REF!)),"x")-SUM($AO31,$AP31,$AN31,$AM31,$AL31))</f>
        <v/>
      </c>
    </row>
    <row r="32" spans="1:43" ht="15.75" hidden="1" customHeight="1" outlineLevel="1" x14ac:dyDescent="0.25">
      <c r="A32" s="47"/>
      <c r="B32" s="256"/>
      <c r="C32" s="257" t="str">
        <f>IFERROR(IF(IF(LEN($B32)=0," ",INDEX(Settings!$E$7:$F$106,MATCH($B32,Settings!$E$7:$E$106,0),2))=0,"",IF(LEN($B32)=0," ",INDEX(Settings!$E$7:$F$106,MATCH($B32,Settings!$E$7:$E$106,0),2))),"")</f>
        <v xml:space="preserve"> </v>
      </c>
      <c r="D32" s="220"/>
      <c r="E32" s="201"/>
      <c r="F32" s="201"/>
      <c r="G32" s="201"/>
      <c r="H32" s="201"/>
      <c r="I32" s="201"/>
      <c r="J32" s="201"/>
      <c r="K32" s="201"/>
      <c r="L32" s="201"/>
      <c r="M32" s="201"/>
      <c r="N32" s="201"/>
      <c r="O32" s="201"/>
      <c r="P32" s="201"/>
      <c r="Q32" s="201"/>
      <c r="R32" s="201"/>
      <c r="S32" s="201"/>
      <c r="T32" s="201"/>
      <c r="U32" s="201"/>
      <c r="V32" s="201"/>
      <c r="W32" s="201"/>
      <c r="X32" s="201"/>
      <c r="Y32" s="201"/>
      <c r="Z32" s="201"/>
      <c r="AA32" s="201"/>
      <c r="AB32" s="201"/>
      <c r="AC32" s="201"/>
      <c r="AD32" s="201"/>
      <c r="AE32" s="201"/>
      <c r="AF32" s="201"/>
      <c r="AG32" s="201"/>
      <c r="AH32" s="202"/>
      <c r="AJ32" s="258" t="str">
        <f t="shared" si="0"/>
        <v xml:space="preserve"> </v>
      </c>
      <c r="AK32" s="56"/>
      <c r="AL32" s="199" t="str">
        <f ca="1">IF(COUNTIF(OFFSET($D32,,,ROW($A$7)-ROW($A$6),Calculations!$BE$16),"x")=0,"",COUNTIF(OFFSET($D32,,,ROW($A$7)-ROW($A$6),Calculations!$BE$16),"x"))</f>
        <v/>
      </c>
      <c r="AM32" s="195" t="str">
        <f ca="1">IF((COUNTIF(OFFSET($D32,,,ROW($A$7)-ROW($A$6),SUM(Calculations!$BE$16,Calculations!$BF$16)),"x")-SUM($AL32))=0,"",COUNTIF(OFFSET($D32,,,ROW($A$7)-ROW($A$6),SUM(Calculations!$BE$16,Calculations!$BF$16)),"x")-SUM($AL32))</f>
        <v/>
      </c>
      <c r="AN32" s="195" t="str">
        <f ca="1">IF((COUNTIF(OFFSET($D32,,,ROW($A$7)-ROW($A$6),SUM(Calculations!$BE$16:$BG$16)),"x")-SUM($AL32,$AM32))=0,"",COUNTIF(OFFSET($D32,,,ROW($A$7)-ROW($A$6),SUM(Calculations!$BE$16:$BG$16)),"x")-SUM($AL32,$AM32))</f>
        <v/>
      </c>
      <c r="AO32" s="195" t="str">
        <f ca="1">IF((COUNTIF(OFFSET($D32,,,ROW($A$7)-ROW($A$6),SUM(Calculations!$BE$16:$BH$16)),"x")-SUM($AM32,$AN32,$AL32))=0,"",COUNTIF(OFFSET($D32,,,ROW($A$7)-ROW($A$6),SUM(Calculations!$BE$16:$BH$16)),"x")-SUM($AM32,$AN32,$AL32))</f>
        <v/>
      </c>
      <c r="AP32" s="195" t="str">
        <f ca="1">IF((COUNTIF(OFFSET($D32,,,ROW($A$7)-ROW($A$6),SUM(Calculations!$BE$16:$BI$16)),"x")-SUM($AN32,$AO32,$AM32,$AL32))=0,"",COUNTIF(OFFSET($D32,,,ROW($A$7)-ROW($A$6),SUM(Calculations!$BE$16:$BI$16)),"x")-SUM($AN32,$AO32,$AM32,$AL32))</f>
        <v/>
      </c>
      <c r="AQ32" s="200" t="str">
        <f ca="1">IF((COUNTIF(OFFSET($D32,,,ROW($A$7)-ROW($A$6),SUM(Calculations!$BE$16:$BJ$16)),"x")-SUM($AO32,$AP32,$AN32,$AM32,$AL32))=0,"",COUNTIF(OFFSET($D32,,,ROW($A$7)-ROW($A$6),SUM(Calculations!$BE$16:$BJ$16,#REF!)),"x")-SUM($AO32,$AP32,$AN32,$AM32,$AL32))</f>
        <v/>
      </c>
    </row>
    <row r="33" spans="1:43" ht="15.75" hidden="1" customHeight="1" outlineLevel="1" x14ac:dyDescent="0.25">
      <c r="A33" s="47"/>
      <c r="B33" s="256"/>
      <c r="C33" s="257" t="str">
        <f>IFERROR(IF(IF(LEN($B33)=0," ",INDEX(Settings!$E$7:$F$106,MATCH($B33,Settings!$E$7:$E$106,0),2))=0,"",IF(LEN($B33)=0," ",INDEX(Settings!$E$7:$F$106,MATCH($B33,Settings!$E$7:$E$106,0),2))),"")</f>
        <v xml:space="preserve"> </v>
      </c>
      <c r="D33" s="220"/>
      <c r="E33" s="201"/>
      <c r="F33" s="201"/>
      <c r="G33" s="201"/>
      <c r="H33" s="201"/>
      <c r="I33" s="201"/>
      <c r="J33" s="201"/>
      <c r="K33" s="201"/>
      <c r="L33" s="201"/>
      <c r="M33" s="201"/>
      <c r="N33" s="201"/>
      <c r="O33" s="201"/>
      <c r="P33" s="201"/>
      <c r="Q33" s="201"/>
      <c r="R33" s="201"/>
      <c r="S33" s="201"/>
      <c r="T33" s="201"/>
      <c r="U33" s="201"/>
      <c r="V33" s="201"/>
      <c r="W33" s="201"/>
      <c r="X33" s="201"/>
      <c r="Y33" s="201"/>
      <c r="Z33" s="201"/>
      <c r="AA33" s="201"/>
      <c r="AB33" s="201"/>
      <c r="AC33" s="201"/>
      <c r="AD33" s="201"/>
      <c r="AE33" s="201"/>
      <c r="AF33" s="201"/>
      <c r="AG33" s="201"/>
      <c r="AH33" s="202"/>
      <c r="AJ33" s="258" t="str">
        <f t="shared" si="0"/>
        <v xml:space="preserve"> </v>
      </c>
      <c r="AK33" s="56"/>
      <c r="AL33" s="199" t="str">
        <f ca="1">IF(COUNTIF(OFFSET($D33,,,ROW($A$7)-ROW($A$6),Calculations!$BE$16),"x")=0,"",COUNTIF(OFFSET($D33,,,ROW($A$7)-ROW($A$6),Calculations!$BE$16),"x"))</f>
        <v/>
      </c>
      <c r="AM33" s="195" t="str">
        <f ca="1">IF((COUNTIF(OFFSET($D33,,,ROW($A$7)-ROW($A$6),SUM(Calculations!$BE$16,Calculations!$BF$16)),"x")-SUM($AL33))=0,"",COUNTIF(OFFSET($D33,,,ROW($A$7)-ROW($A$6),SUM(Calculations!$BE$16,Calculations!$BF$16)),"x")-SUM($AL33))</f>
        <v/>
      </c>
      <c r="AN33" s="195" t="str">
        <f ca="1">IF((COUNTIF(OFFSET($D33,,,ROW($A$7)-ROW($A$6),SUM(Calculations!$BE$16:$BG$16)),"x")-SUM($AL33,$AM33))=0,"",COUNTIF(OFFSET($D33,,,ROW($A$7)-ROW($A$6),SUM(Calculations!$BE$16:$BG$16)),"x")-SUM($AL33,$AM33))</f>
        <v/>
      </c>
      <c r="AO33" s="195" t="str">
        <f ca="1">IF((COUNTIF(OFFSET($D33,,,ROW($A$7)-ROW($A$6),SUM(Calculations!$BE$16:$BH$16)),"x")-SUM($AM33,$AN33,$AL33))=0,"",COUNTIF(OFFSET($D33,,,ROW($A$7)-ROW($A$6),SUM(Calculations!$BE$16:$BH$16)),"x")-SUM($AM33,$AN33,$AL33))</f>
        <v/>
      </c>
      <c r="AP33" s="195" t="str">
        <f ca="1">IF((COUNTIF(OFFSET($D33,,,ROW($A$7)-ROW($A$6),SUM(Calculations!$BE$16:$BI$16)),"x")-SUM($AN33,$AO33,$AM33,$AL33))=0,"",COUNTIF(OFFSET($D33,,,ROW($A$7)-ROW($A$6),SUM(Calculations!$BE$16:$BI$16)),"x")-SUM($AN33,$AO33,$AM33,$AL33))</f>
        <v/>
      </c>
      <c r="AQ33" s="200" t="str">
        <f ca="1">IF((COUNTIF(OFFSET($D33,,,ROW($A$7)-ROW($A$6),SUM(Calculations!$BE$16:$BJ$16)),"x")-SUM($AO33,$AP33,$AN33,$AM33,$AL33))=0,"",COUNTIF(OFFSET($D33,,,ROW($A$7)-ROW($A$6),SUM(Calculations!$BE$16:$BJ$16,#REF!)),"x")-SUM($AO33,$AP33,$AN33,$AM33,$AL33))</f>
        <v/>
      </c>
    </row>
    <row r="34" spans="1:43" ht="15.75" hidden="1" customHeight="1" outlineLevel="1" x14ac:dyDescent="0.25">
      <c r="A34" s="47"/>
      <c r="B34" s="256"/>
      <c r="C34" s="257" t="str">
        <f>IFERROR(IF(IF(LEN($B34)=0," ",INDEX(Settings!$E$7:$F$106,MATCH($B34,Settings!$E$7:$E$106,0),2))=0,"",IF(LEN($B34)=0," ",INDEX(Settings!$E$7:$F$106,MATCH($B34,Settings!$E$7:$E$106,0),2))),"")</f>
        <v xml:space="preserve"> </v>
      </c>
      <c r="D34" s="220"/>
      <c r="E34" s="201"/>
      <c r="F34" s="201"/>
      <c r="G34" s="201"/>
      <c r="H34" s="201"/>
      <c r="I34" s="201"/>
      <c r="J34" s="201"/>
      <c r="K34" s="201"/>
      <c r="L34" s="201"/>
      <c r="M34" s="201"/>
      <c r="N34" s="201"/>
      <c r="O34" s="201"/>
      <c r="P34" s="201"/>
      <c r="Q34" s="201"/>
      <c r="R34" s="201"/>
      <c r="S34" s="201"/>
      <c r="T34" s="201"/>
      <c r="U34" s="201"/>
      <c r="V34" s="201"/>
      <c r="W34" s="201"/>
      <c r="X34" s="201"/>
      <c r="Y34" s="201"/>
      <c r="Z34" s="201"/>
      <c r="AA34" s="201"/>
      <c r="AB34" s="201"/>
      <c r="AC34" s="201"/>
      <c r="AD34" s="201"/>
      <c r="AE34" s="201"/>
      <c r="AF34" s="201"/>
      <c r="AG34" s="201"/>
      <c r="AH34" s="202"/>
      <c r="AJ34" s="258" t="str">
        <f t="shared" si="0"/>
        <v xml:space="preserve"> </v>
      </c>
      <c r="AK34" s="56"/>
      <c r="AL34" s="199" t="str">
        <f ca="1">IF(COUNTIF(OFFSET($D34,,,ROW($A$7)-ROW($A$6),Calculations!$BE$16),"x")=0,"",COUNTIF(OFFSET($D34,,,ROW($A$7)-ROW($A$6),Calculations!$BE$16),"x"))</f>
        <v/>
      </c>
      <c r="AM34" s="195" t="str">
        <f ca="1">IF((COUNTIF(OFFSET($D34,,,ROW($A$7)-ROW($A$6),SUM(Calculations!$BE$16,Calculations!$BF$16)),"x")-SUM($AL34))=0,"",COUNTIF(OFFSET($D34,,,ROW($A$7)-ROW($A$6),SUM(Calculations!$BE$16,Calculations!$BF$16)),"x")-SUM($AL34))</f>
        <v/>
      </c>
      <c r="AN34" s="195" t="str">
        <f ca="1">IF((COUNTIF(OFFSET($D34,,,ROW($A$7)-ROW($A$6),SUM(Calculations!$BE$16:$BG$16)),"x")-SUM($AL34,$AM34))=0,"",COUNTIF(OFFSET($D34,,,ROW($A$7)-ROW($A$6),SUM(Calculations!$BE$16:$BG$16)),"x")-SUM($AL34,$AM34))</f>
        <v/>
      </c>
      <c r="AO34" s="195" t="str">
        <f ca="1">IF((COUNTIF(OFFSET($D34,,,ROW($A$7)-ROW($A$6),SUM(Calculations!$BE$16:$BH$16)),"x")-SUM($AM34,$AN34,$AL34))=0,"",COUNTIF(OFFSET($D34,,,ROW($A$7)-ROW($A$6),SUM(Calculations!$BE$16:$BH$16)),"x")-SUM($AM34,$AN34,$AL34))</f>
        <v/>
      </c>
      <c r="AP34" s="195" t="str">
        <f ca="1">IF((COUNTIF(OFFSET($D34,,,ROW($A$7)-ROW($A$6),SUM(Calculations!$BE$16:$BI$16)),"x")-SUM($AN34,$AO34,$AM34,$AL34))=0,"",COUNTIF(OFFSET($D34,,,ROW($A$7)-ROW($A$6),SUM(Calculations!$BE$16:$BI$16)),"x")-SUM($AN34,$AO34,$AM34,$AL34))</f>
        <v/>
      </c>
      <c r="AQ34" s="200" t="str">
        <f ca="1">IF((COUNTIF(OFFSET($D34,,,ROW($A$7)-ROW($A$6),SUM(Calculations!$BE$16:$BJ$16)),"x")-SUM($AO34,$AP34,$AN34,$AM34,$AL34))=0,"",COUNTIF(OFFSET($D34,,,ROW($A$7)-ROW($A$6),SUM(Calculations!$BE$16:$BJ$16,#REF!)),"x")-SUM($AO34,$AP34,$AN34,$AM34,$AL34))</f>
        <v/>
      </c>
    </row>
    <row r="35" spans="1:43" ht="15.75" hidden="1" customHeight="1" outlineLevel="1" x14ac:dyDescent="0.25">
      <c r="A35" s="47"/>
      <c r="B35" s="256"/>
      <c r="C35" s="257" t="str">
        <f>IFERROR(IF(IF(LEN($B35)=0," ",INDEX(Settings!$E$7:$F$106,MATCH($B35,Settings!$E$7:$E$106,0),2))=0,"",IF(LEN($B35)=0," ",INDEX(Settings!$E$7:$F$106,MATCH($B35,Settings!$E$7:$E$106,0),2))),"")</f>
        <v xml:space="preserve"> </v>
      </c>
      <c r="D35" s="220"/>
      <c r="E35" s="201"/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201"/>
      <c r="Q35" s="201"/>
      <c r="R35" s="201"/>
      <c r="S35" s="201"/>
      <c r="T35" s="201"/>
      <c r="U35" s="201"/>
      <c r="V35" s="201"/>
      <c r="W35" s="201"/>
      <c r="X35" s="201"/>
      <c r="Y35" s="201"/>
      <c r="Z35" s="201"/>
      <c r="AA35" s="201"/>
      <c r="AB35" s="201"/>
      <c r="AC35" s="201"/>
      <c r="AD35" s="201"/>
      <c r="AE35" s="201"/>
      <c r="AF35" s="201"/>
      <c r="AG35" s="201"/>
      <c r="AH35" s="202"/>
      <c r="AJ35" s="258" t="str">
        <f t="shared" si="0"/>
        <v xml:space="preserve"> </v>
      </c>
      <c r="AK35" s="56"/>
      <c r="AL35" s="199" t="str">
        <f ca="1">IF(COUNTIF(OFFSET($D35,,,ROW($A$7)-ROW($A$6),Calculations!$BE$16),"x")=0,"",COUNTIF(OFFSET($D35,,,ROW($A$7)-ROW($A$6),Calculations!$BE$16),"x"))</f>
        <v/>
      </c>
      <c r="AM35" s="195" t="str">
        <f ca="1">IF((COUNTIF(OFFSET($D35,,,ROW($A$7)-ROW($A$6),SUM(Calculations!$BE$16,Calculations!$BF$16)),"x")-SUM($AL35))=0,"",COUNTIF(OFFSET($D35,,,ROW($A$7)-ROW($A$6),SUM(Calculations!$BE$16,Calculations!$BF$16)),"x")-SUM($AL35))</f>
        <v/>
      </c>
      <c r="AN35" s="195" t="str">
        <f ca="1">IF((COUNTIF(OFFSET($D35,,,ROW($A$7)-ROW($A$6),SUM(Calculations!$BE$16:$BG$16)),"x")-SUM($AL35,$AM35))=0,"",COUNTIF(OFFSET($D35,,,ROW($A$7)-ROW($A$6),SUM(Calculations!$BE$16:$BG$16)),"x")-SUM($AL35,$AM35))</f>
        <v/>
      </c>
      <c r="AO35" s="195" t="str">
        <f ca="1">IF((COUNTIF(OFFSET($D35,,,ROW($A$7)-ROW($A$6),SUM(Calculations!$BE$16:$BH$16)),"x")-SUM($AM35,$AN35,$AL35))=0,"",COUNTIF(OFFSET($D35,,,ROW($A$7)-ROW($A$6),SUM(Calculations!$BE$16:$BH$16)),"x")-SUM($AM35,$AN35,$AL35))</f>
        <v/>
      </c>
      <c r="AP35" s="195" t="str">
        <f ca="1">IF((COUNTIF(OFFSET($D35,,,ROW($A$7)-ROW($A$6),SUM(Calculations!$BE$16:$BI$16)),"x")-SUM($AN35,$AO35,$AM35,$AL35))=0,"",COUNTIF(OFFSET($D35,,,ROW($A$7)-ROW($A$6),SUM(Calculations!$BE$16:$BI$16)),"x")-SUM($AN35,$AO35,$AM35,$AL35))</f>
        <v/>
      </c>
      <c r="AQ35" s="200" t="str">
        <f ca="1">IF((COUNTIF(OFFSET($D35,,,ROW($A$7)-ROW($A$6),SUM(Calculations!$BE$16:$BJ$16)),"x")-SUM($AO35,$AP35,$AN35,$AM35,$AL35))=0,"",COUNTIF(OFFSET($D35,,,ROW($A$7)-ROW($A$6),SUM(Calculations!$BE$16:$BJ$16,#REF!)),"x")-SUM($AO35,$AP35,$AN35,$AM35,$AL35))</f>
        <v/>
      </c>
    </row>
    <row r="36" spans="1:43" ht="15.75" hidden="1" customHeight="1" outlineLevel="1" x14ac:dyDescent="0.25">
      <c r="A36" s="47"/>
      <c r="B36" s="256"/>
      <c r="C36" s="257" t="str">
        <f>IFERROR(IF(IF(LEN($B36)=0," ",INDEX(Settings!$E$7:$F$106,MATCH($B36,Settings!$E$7:$E$106,0),2))=0,"",IF(LEN($B36)=0," ",INDEX(Settings!$E$7:$F$106,MATCH($B36,Settings!$E$7:$E$106,0),2))),"")</f>
        <v xml:space="preserve"> </v>
      </c>
      <c r="D36" s="220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201"/>
      <c r="Q36" s="201"/>
      <c r="R36" s="201"/>
      <c r="S36" s="201"/>
      <c r="T36" s="201"/>
      <c r="U36" s="201"/>
      <c r="V36" s="201"/>
      <c r="W36" s="201"/>
      <c r="X36" s="201"/>
      <c r="Y36" s="201"/>
      <c r="Z36" s="201"/>
      <c r="AA36" s="201"/>
      <c r="AB36" s="201"/>
      <c r="AC36" s="201"/>
      <c r="AD36" s="201"/>
      <c r="AE36" s="201"/>
      <c r="AF36" s="201"/>
      <c r="AG36" s="201"/>
      <c r="AH36" s="202"/>
      <c r="AJ36" s="258" t="str">
        <f t="shared" si="0"/>
        <v xml:space="preserve"> </v>
      </c>
      <c r="AK36" s="56"/>
      <c r="AL36" s="199" t="str">
        <f ca="1">IF(COUNTIF(OFFSET($D36,,,ROW($A$7)-ROW($A$6),Calculations!$BE$16),"x")=0,"",COUNTIF(OFFSET($D36,,,ROW($A$7)-ROW($A$6),Calculations!$BE$16),"x"))</f>
        <v/>
      </c>
      <c r="AM36" s="195" t="str">
        <f ca="1">IF((COUNTIF(OFFSET($D36,,,ROW($A$7)-ROW($A$6),SUM(Calculations!$BE$16,Calculations!$BF$16)),"x")-SUM($AL36))=0,"",COUNTIF(OFFSET($D36,,,ROW($A$7)-ROW($A$6),SUM(Calculations!$BE$16,Calculations!$BF$16)),"x")-SUM($AL36))</f>
        <v/>
      </c>
      <c r="AN36" s="195" t="str">
        <f ca="1">IF((COUNTIF(OFFSET($D36,,,ROW($A$7)-ROW($A$6),SUM(Calculations!$BE$16:$BG$16)),"x")-SUM($AL36,$AM36))=0,"",COUNTIF(OFFSET($D36,,,ROW($A$7)-ROW($A$6),SUM(Calculations!$BE$16:$BG$16)),"x")-SUM($AL36,$AM36))</f>
        <v/>
      </c>
      <c r="AO36" s="195" t="str">
        <f ca="1">IF((COUNTIF(OFFSET($D36,,,ROW($A$7)-ROW($A$6),SUM(Calculations!$BE$16:$BH$16)),"x")-SUM($AM36,$AN36,$AL36))=0,"",COUNTIF(OFFSET($D36,,,ROW($A$7)-ROW($A$6),SUM(Calculations!$BE$16:$BH$16)),"x")-SUM($AM36,$AN36,$AL36))</f>
        <v/>
      </c>
      <c r="AP36" s="195" t="str">
        <f ca="1">IF((COUNTIF(OFFSET($D36,,,ROW($A$7)-ROW($A$6),SUM(Calculations!$BE$16:$BI$16)),"x")-SUM($AN36,$AO36,$AM36,$AL36))=0,"",COUNTIF(OFFSET($D36,,,ROW($A$7)-ROW($A$6),SUM(Calculations!$BE$16:$BI$16)),"x")-SUM($AN36,$AO36,$AM36,$AL36))</f>
        <v/>
      </c>
      <c r="AQ36" s="200" t="str">
        <f ca="1">IF((COUNTIF(OFFSET($D36,,,ROW($A$7)-ROW($A$6),SUM(Calculations!$BE$16:$BJ$16)),"x")-SUM($AO36,$AP36,$AN36,$AM36,$AL36))=0,"",COUNTIF(OFFSET($D36,,,ROW($A$7)-ROW($A$6),SUM(Calculations!$BE$16:$BJ$16,#REF!)),"x")-SUM($AO36,$AP36,$AN36,$AM36,$AL36))</f>
        <v/>
      </c>
    </row>
    <row r="37" spans="1:43" ht="15.75" hidden="1" customHeight="1" outlineLevel="1" x14ac:dyDescent="0.25">
      <c r="A37" s="47"/>
      <c r="B37" s="256"/>
      <c r="C37" s="257" t="str">
        <f>IFERROR(IF(IF(LEN($B37)=0," ",INDEX(Settings!$E$7:$F$106,MATCH($B37,Settings!$E$7:$E$106,0),2))=0,"",IF(LEN($B37)=0," ",INDEX(Settings!$E$7:$F$106,MATCH($B37,Settings!$E$7:$E$106,0),2))),"")</f>
        <v xml:space="preserve"> </v>
      </c>
      <c r="D37" s="220"/>
      <c r="E37" s="201"/>
      <c r="F37" s="201"/>
      <c r="G37" s="201"/>
      <c r="H37" s="201"/>
      <c r="I37" s="201"/>
      <c r="J37" s="201"/>
      <c r="K37" s="201"/>
      <c r="L37" s="201"/>
      <c r="M37" s="201"/>
      <c r="N37" s="201"/>
      <c r="O37" s="201"/>
      <c r="P37" s="201"/>
      <c r="Q37" s="201"/>
      <c r="R37" s="201"/>
      <c r="S37" s="201"/>
      <c r="T37" s="201"/>
      <c r="U37" s="201"/>
      <c r="V37" s="201"/>
      <c r="W37" s="201"/>
      <c r="X37" s="201"/>
      <c r="Y37" s="201"/>
      <c r="Z37" s="201"/>
      <c r="AA37" s="201"/>
      <c r="AB37" s="201"/>
      <c r="AC37" s="201"/>
      <c r="AD37" s="201"/>
      <c r="AE37" s="201"/>
      <c r="AF37" s="201"/>
      <c r="AG37" s="201"/>
      <c r="AH37" s="202"/>
      <c r="AI37" s="47"/>
      <c r="AJ37" s="258" t="str">
        <f t="shared" si="0"/>
        <v xml:space="preserve"> </v>
      </c>
      <c r="AK37" s="56"/>
      <c r="AL37" s="199" t="str">
        <f ca="1">IF(COUNTIF(OFFSET($D37,,,ROW($A$7)-ROW($A$6),Calculations!$BE$16),"x")=0,"",COUNTIF(OFFSET($D37,,,ROW($A$7)-ROW($A$6),Calculations!$BE$16),"x"))</f>
        <v/>
      </c>
      <c r="AM37" s="195" t="str">
        <f ca="1">IF((COUNTIF(OFFSET($D37,,,ROW($A$7)-ROW($A$6),SUM(Calculations!$BE$16,Calculations!$BF$16)),"x")-SUM($AL37))=0,"",COUNTIF(OFFSET($D37,,,ROW($A$7)-ROW($A$6),SUM(Calculations!$BE$16,Calculations!$BF$16)),"x")-SUM($AL37))</f>
        <v/>
      </c>
      <c r="AN37" s="195" t="str">
        <f ca="1">IF((COUNTIF(OFFSET($D37,,,ROW($A$7)-ROW($A$6),SUM(Calculations!$BE$16:$BG$16)),"x")-SUM($AL37,$AM37))=0,"",COUNTIF(OFFSET($D37,,,ROW($A$7)-ROW($A$6),SUM(Calculations!$BE$16:$BG$16)),"x")-SUM($AL37,$AM37))</f>
        <v/>
      </c>
      <c r="AO37" s="195" t="str">
        <f ca="1">IF((COUNTIF(OFFSET($D37,,,ROW($A$7)-ROW($A$6),SUM(Calculations!$BE$16:$BH$16)),"x")-SUM($AM37,$AN37,$AL37))=0,"",COUNTIF(OFFSET($D37,,,ROW($A$7)-ROW($A$6),SUM(Calculations!$BE$16:$BH$16)),"x")-SUM($AM37,$AN37,$AL37))</f>
        <v/>
      </c>
      <c r="AP37" s="195" t="str">
        <f ca="1">IF((COUNTIF(OFFSET($D37,,,ROW($A$7)-ROW($A$6),SUM(Calculations!$BE$16:$BI$16)),"x")-SUM($AN37,$AO37,$AM37,$AL37))=0,"",COUNTIF(OFFSET($D37,,,ROW($A$7)-ROW($A$6),SUM(Calculations!$BE$16:$BI$16)),"x")-SUM($AN37,$AO37,$AM37,$AL37))</f>
        <v/>
      </c>
      <c r="AQ37" s="200" t="str">
        <f ca="1">IF((COUNTIF(OFFSET($D37,,,ROW($A$7)-ROW($A$6),SUM(Calculations!$BE$16:$BJ$16)),"x")-SUM($AO37,$AP37,$AN37,$AM37,$AL37))=0,"",COUNTIF(OFFSET($D37,,,ROW($A$7)-ROW($A$6),SUM(Calculations!$BE$16:$BJ$16,#REF!)),"x")-SUM($AO37,$AP37,$AN37,$AM37,$AL37))</f>
        <v/>
      </c>
    </row>
    <row r="38" spans="1:43" ht="15.75" hidden="1" customHeight="1" outlineLevel="1" x14ac:dyDescent="0.25">
      <c r="A38" s="47"/>
      <c r="B38" s="256"/>
      <c r="C38" s="257" t="str">
        <f>IFERROR(IF(IF(LEN($B38)=0," ",INDEX(Settings!$E$7:$F$106,MATCH($B38,Settings!$E$7:$E$106,0),2))=0,"",IF(LEN($B38)=0," ",INDEX(Settings!$E$7:$F$106,MATCH($B38,Settings!$E$7:$E$106,0),2))),"")</f>
        <v xml:space="preserve"> </v>
      </c>
      <c r="D38" s="220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201"/>
      <c r="P38" s="201"/>
      <c r="Q38" s="201"/>
      <c r="R38" s="201"/>
      <c r="S38" s="201"/>
      <c r="T38" s="201"/>
      <c r="U38" s="201"/>
      <c r="V38" s="201"/>
      <c r="W38" s="201"/>
      <c r="X38" s="201"/>
      <c r="Y38" s="201"/>
      <c r="Z38" s="201"/>
      <c r="AA38" s="201"/>
      <c r="AB38" s="201"/>
      <c r="AC38" s="201"/>
      <c r="AD38" s="201"/>
      <c r="AE38" s="201"/>
      <c r="AF38" s="201"/>
      <c r="AG38" s="201"/>
      <c r="AH38" s="202"/>
      <c r="AI38" s="47"/>
      <c r="AJ38" s="258" t="str">
        <f t="shared" si="0"/>
        <v xml:space="preserve"> </v>
      </c>
      <c r="AK38" s="56"/>
      <c r="AL38" s="199" t="str">
        <f ca="1">IF(COUNTIF(OFFSET($D38,,,ROW($A$7)-ROW($A$6),Calculations!$BE$16),"x")=0,"",COUNTIF(OFFSET($D38,,,ROW($A$7)-ROW($A$6),Calculations!$BE$16),"x"))</f>
        <v/>
      </c>
      <c r="AM38" s="195" t="str">
        <f ca="1">IF((COUNTIF(OFFSET($D38,,,ROW($A$7)-ROW($A$6),SUM(Calculations!$BE$16,Calculations!$BF$16)),"x")-SUM($AL38))=0,"",COUNTIF(OFFSET($D38,,,ROW($A$7)-ROW($A$6),SUM(Calculations!$BE$16,Calculations!$BF$16)),"x")-SUM($AL38))</f>
        <v/>
      </c>
      <c r="AN38" s="195" t="str">
        <f ca="1">IF((COUNTIF(OFFSET($D38,,,ROW($A$7)-ROW($A$6),SUM(Calculations!$BE$16:$BG$16)),"x")-SUM($AL38,$AM38))=0,"",COUNTIF(OFFSET($D38,,,ROW($A$7)-ROW($A$6),SUM(Calculations!$BE$16:$BG$16)),"x")-SUM($AL38,$AM38))</f>
        <v/>
      </c>
      <c r="AO38" s="195" t="str">
        <f ca="1">IF((COUNTIF(OFFSET($D38,,,ROW($A$7)-ROW($A$6),SUM(Calculations!$BE$16:$BH$16)),"x")-SUM($AM38,$AN38,$AL38))=0,"",COUNTIF(OFFSET($D38,,,ROW($A$7)-ROW($A$6),SUM(Calculations!$BE$16:$BH$16)),"x")-SUM($AM38,$AN38,$AL38))</f>
        <v/>
      </c>
      <c r="AP38" s="195" t="str">
        <f ca="1">IF((COUNTIF(OFFSET($D38,,,ROW($A$7)-ROW($A$6),SUM(Calculations!$BE$16:$BI$16)),"x")-SUM($AN38,$AO38,$AM38,$AL38))=0,"",COUNTIF(OFFSET($D38,,,ROW($A$7)-ROW($A$6),SUM(Calculations!$BE$16:$BI$16)),"x")-SUM($AN38,$AO38,$AM38,$AL38))</f>
        <v/>
      </c>
      <c r="AQ38" s="200" t="str">
        <f ca="1">IF((COUNTIF(OFFSET($D38,,,ROW($A$7)-ROW($A$6),SUM(Calculations!$BE$16:$BJ$16)),"x")-SUM($AO38,$AP38,$AN38,$AM38,$AL38))=0,"",COUNTIF(OFFSET($D38,,,ROW($A$7)-ROW($A$6),SUM(Calculations!$BE$16:$BJ$16,#REF!)),"x")-SUM($AO38,$AP38,$AN38,$AM38,$AL38))</f>
        <v/>
      </c>
    </row>
    <row r="39" spans="1:43" ht="15.75" hidden="1" customHeight="1" outlineLevel="1" x14ac:dyDescent="0.25">
      <c r="A39" s="47"/>
      <c r="B39" s="256"/>
      <c r="C39" s="257" t="str">
        <f>IFERROR(IF(IF(LEN($B39)=0," ",INDEX(Settings!$E$7:$F$106,MATCH($B39,Settings!$E$7:$E$106,0),2))=0,"",IF(LEN($B39)=0," ",INDEX(Settings!$E$7:$F$106,MATCH($B39,Settings!$E$7:$E$106,0),2))),"")</f>
        <v xml:space="preserve"> </v>
      </c>
      <c r="D39" s="220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201"/>
      <c r="S39" s="201"/>
      <c r="T39" s="201"/>
      <c r="U39" s="201"/>
      <c r="V39" s="201"/>
      <c r="W39" s="201"/>
      <c r="X39" s="201"/>
      <c r="Y39" s="201"/>
      <c r="Z39" s="201"/>
      <c r="AA39" s="201"/>
      <c r="AB39" s="201"/>
      <c r="AC39" s="201"/>
      <c r="AD39" s="201"/>
      <c r="AE39" s="201"/>
      <c r="AF39" s="201"/>
      <c r="AG39" s="201"/>
      <c r="AH39" s="202"/>
      <c r="AI39" s="47"/>
      <c r="AJ39" s="258" t="str">
        <f t="shared" si="0"/>
        <v xml:space="preserve"> </v>
      </c>
      <c r="AK39" s="56"/>
      <c r="AL39" s="199" t="str">
        <f ca="1">IF(COUNTIF(OFFSET($D39,,,ROW($A$7)-ROW($A$6),Calculations!$BE$16),"x")=0,"",COUNTIF(OFFSET($D39,,,ROW($A$7)-ROW($A$6),Calculations!$BE$16),"x"))</f>
        <v/>
      </c>
      <c r="AM39" s="195" t="str">
        <f ca="1">IF((COUNTIF(OFFSET($D39,,,ROW($A$7)-ROW($A$6),SUM(Calculations!$BE$16,Calculations!$BF$16)),"x")-SUM($AL39))=0,"",COUNTIF(OFFSET($D39,,,ROW($A$7)-ROW($A$6),SUM(Calculations!$BE$16,Calculations!$BF$16)),"x")-SUM($AL39))</f>
        <v/>
      </c>
      <c r="AN39" s="195" t="str">
        <f ca="1">IF((COUNTIF(OFFSET($D39,,,ROW($A$7)-ROW($A$6),SUM(Calculations!$BE$16:$BG$16)),"x")-SUM($AL39,$AM39))=0,"",COUNTIF(OFFSET($D39,,,ROW($A$7)-ROW($A$6),SUM(Calculations!$BE$16:$BG$16)),"x")-SUM($AL39,$AM39))</f>
        <v/>
      </c>
      <c r="AO39" s="195" t="str">
        <f ca="1">IF((COUNTIF(OFFSET($D39,,,ROW($A$7)-ROW($A$6),SUM(Calculations!$BE$16:$BH$16)),"x")-SUM($AM39,$AN39,$AL39))=0,"",COUNTIF(OFFSET($D39,,,ROW($A$7)-ROW($A$6),SUM(Calculations!$BE$16:$BH$16)),"x")-SUM($AM39,$AN39,$AL39))</f>
        <v/>
      </c>
      <c r="AP39" s="195" t="str">
        <f ca="1">IF((COUNTIF(OFFSET($D39,,,ROW($A$7)-ROW($A$6),SUM(Calculations!$BE$16:$BI$16)),"x")-SUM($AN39,$AO39,$AM39,$AL39))=0,"",COUNTIF(OFFSET($D39,,,ROW($A$7)-ROW($A$6),SUM(Calculations!$BE$16:$BI$16)),"x")-SUM($AN39,$AO39,$AM39,$AL39))</f>
        <v/>
      </c>
      <c r="AQ39" s="200" t="str">
        <f ca="1">IF((COUNTIF(OFFSET($D39,,,ROW($A$7)-ROW($A$6),SUM(Calculations!$BE$16:$BJ$16)),"x")-SUM($AO39,$AP39,$AN39,$AM39,$AL39))=0,"",COUNTIF(OFFSET($D39,,,ROW($A$7)-ROW($A$6),SUM(Calculations!$BE$16:$BJ$16,#REF!)),"x")-SUM($AO39,$AP39,$AN39,$AM39,$AL39))</f>
        <v/>
      </c>
    </row>
    <row r="40" spans="1:43" ht="15.75" hidden="1" customHeight="1" outlineLevel="1" x14ac:dyDescent="0.25">
      <c r="A40" s="47"/>
      <c r="B40" s="256"/>
      <c r="C40" s="257" t="str">
        <f>IFERROR(IF(IF(LEN($B40)=0," ",INDEX(Settings!$E$7:$F$106,MATCH($B40,Settings!$E$7:$E$106,0),2))=0,"",IF(LEN($B40)=0," ",INDEX(Settings!$E$7:$F$106,MATCH($B40,Settings!$E$7:$E$106,0),2))),"")</f>
        <v xml:space="preserve"> </v>
      </c>
      <c r="D40" s="220"/>
      <c r="E40" s="201"/>
      <c r="F40" s="201"/>
      <c r="G40" s="201"/>
      <c r="H40" s="201"/>
      <c r="I40" s="201"/>
      <c r="J40" s="201"/>
      <c r="K40" s="201"/>
      <c r="L40" s="201"/>
      <c r="M40" s="201"/>
      <c r="N40" s="201"/>
      <c r="O40" s="201"/>
      <c r="P40" s="201"/>
      <c r="Q40" s="201"/>
      <c r="R40" s="201"/>
      <c r="S40" s="201"/>
      <c r="T40" s="201"/>
      <c r="U40" s="201"/>
      <c r="V40" s="201"/>
      <c r="W40" s="201"/>
      <c r="X40" s="201"/>
      <c r="Y40" s="201"/>
      <c r="Z40" s="201"/>
      <c r="AA40" s="201"/>
      <c r="AB40" s="201"/>
      <c r="AC40" s="201"/>
      <c r="AD40" s="201"/>
      <c r="AE40" s="201"/>
      <c r="AF40" s="201"/>
      <c r="AG40" s="201"/>
      <c r="AH40" s="202"/>
      <c r="AI40" s="47"/>
      <c r="AJ40" s="258" t="str">
        <f t="shared" si="0"/>
        <v xml:space="preserve"> </v>
      </c>
      <c r="AK40" s="56"/>
      <c r="AL40" s="199" t="str">
        <f ca="1">IF(COUNTIF(OFFSET($D40,,,ROW($A$7)-ROW($A$6),Calculations!$BE$16),"x")=0,"",COUNTIF(OFFSET($D40,,,ROW($A$7)-ROW($A$6),Calculations!$BE$16),"x"))</f>
        <v/>
      </c>
      <c r="AM40" s="195" t="str">
        <f ca="1">IF((COUNTIF(OFFSET($D40,,,ROW($A$7)-ROW($A$6),SUM(Calculations!$BE$16,Calculations!$BF$16)),"x")-SUM($AL40))=0,"",COUNTIF(OFFSET($D40,,,ROW($A$7)-ROW($A$6),SUM(Calculations!$BE$16,Calculations!$BF$16)),"x")-SUM($AL40))</f>
        <v/>
      </c>
      <c r="AN40" s="195" t="str">
        <f ca="1">IF((COUNTIF(OFFSET($D40,,,ROW($A$7)-ROW($A$6),SUM(Calculations!$BE$16:$BG$16)),"x")-SUM($AL40,$AM40))=0,"",COUNTIF(OFFSET($D40,,,ROW($A$7)-ROW($A$6),SUM(Calculations!$BE$16:$BG$16)),"x")-SUM($AL40,$AM40))</f>
        <v/>
      </c>
      <c r="AO40" s="195" t="str">
        <f ca="1">IF((COUNTIF(OFFSET($D40,,,ROW($A$7)-ROW($A$6),SUM(Calculations!$BE$16:$BH$16)),"x")-SUM($AM40,$AN40,$AL40))=0,"",COUNTIF(OFFSET($D40,,,ROW($A$7)-ROW($A$6),SUM(Calculations!$BE$16:$BH$16)),"x")-SUM($AM40,$AN40,$AL40))</f>
        <v/>
      </c>
      <c r="AP40" s="195" t="str">
        <f ca="1">IF((COUNTIF(OFFSET($D40,,,ROW($A$7)-ROW($A$6),SUM(Calculations!$BE$16:$BI$16)),"x")-SUM($AN40,$AO40,$AM40,$AL40))=0,"",COUNTIF(OFFSET($D40,,,ROW($A$7)-ROW($A$6),SUM(Calculations!$BE$16:$BI$16)),"x")-SUM($AN40,$AO40,$AM40,$AL40))</f>
        <v/>
      </c>
      <c r="AQ40" s="200" t="str">
        <f ca="1">IF((COUNTIF(OFFSET($D40,,,ROW($A$7)-ROW($A$6),SUM(Calculations!$BE$16:$BJ$16)),"x")-SUM($AO40,$AP40,$AN40,$AM40,$AL40))=0,"",COUNTIF(OFFSET($D40,,,ROW($A$7)-ROW($A$6),SUM(Calculations!$BE$16:$BJ$16,#REF!)),"x")-SUM($AO40,$AP40,$AN40,$AM40,$AL40))</f>
        <v/>
      </c>
    </row>
    <row r="41" spans="1:43" ht="15.75" hidden="1" customHeight="1" outlineLevel="1" x14ac:dyDescent="0.25">
      <c r="A41" s="47"/>
      <c r="B41" s="256"/>
      <c r="C41" s="257" t="str">
        <f>IFERROR(IF(IF(LEN($B41)=0," ",INDEX(Settings!$E$7:$F$106,MATCH($B41,Settings!$E$7:$E$106,0),2))=0,"",IF(LEN($B41)=0," ",INDEX(Settings!$E$7:$F$106,MATCH($B41,Settings!$E$7:$E$106,0),2))),"")</f>
        <v xml:space="preserve"> </v>
      </c>
      <c r="D41" s="220"/>
      <c r="E41" s="201"/>
      <c r="F41" s="201"/>
      <c r="G41" s="201"/>
      <c r="H41" s="201"/>
      <c r="I41" s="201"/>
      <c r="J41" s="201"/>
      <c r="K41" s="201"/>
      <c r="L41" s="201"/>
      <c r="M41" s="201"/>
      <c r="N41" s="201"/>
      <c r="O41" s="201"/>
      <c r="P41" s="201"/>
      <c r="Q41" s="201"/>
      <c r="R41" s="201"/>
      <c r="S41" s="201"/>
      <c r="T41" s="201"/>
      <c r="U41" s="201"/>
      <c r="V41" s="201"/>
      <c r="W41" s="201"/>
      <c r="X41" s="201"/>
      <c r="Y41" s="201"/>
      <c r="Z41" s="201"/>
      <c r="AA41" s="201"/>
      <c r="AB41" s="201"/>
      <c r="AC41" s="201"/>
      <c r="AD41" s="201"/>
      <c r="AE41" s="201"/>
      <c r="AF41" s="201"/>
      <c r="AG41" s="201"/>
      <c r="AH41" s="202"/>
      <c r="AI41" s="47"/>
      <c r="AJ41" s="258" t="str">
        <f t="shared" si="0"/>
        <v xml:space="preserve"> </v>
      </c>
      <c r="AK41" s="56"/>
      <c r="AL41" s="199" t="str">
        <f ca="1">IF(COUNTIF(OFFSET($D41,,,ROW($A$7)-ROW($A$6),Calculations!$BE$16),"x")=0,"",COUNTIF(OFFSET($D41,,,ROW($A$7)-ROW($A$6),Calculations!$BE$16),"x"))</f>
        <v/>
      </c>
      <c r="AM41" s="195" t="str">
        <f ca="1">IF((COUNTIF(OFFSET($D41,,,ROW($A$7)-ROW($A$6),SUM(Calculations!$BE$16,Calculations!$BF$16)),"x")-SUM($AL41))=0,"",COUNTIF(OFFSET($D41,,,ROW($A$7)-ROW($A$6),SUM(Calculations!$BE$16,Calculations!$BF$16)),"x")-SUM($AL41))</f>
        <v/>
      </c>
      <c r="AN41" s="195" t="str">
        <f ca="1">IF((COUNTIF(OFFSET($D41,,,ROW($A$7)-ROW($A$6),SUM(Calculations!$BE$16:$BG$16)),"x")-SUM($AL41,$AM41))=0,"",COUNTIF(OFFSET($D41,,,ROW($A$7)-ROW($A$6),SUM(Calculations!$BE$16:$BG$16)),"x")-SUM($AL41,$AM41))</f>
        <v/>
      </c>
      <c r="AO41" s="195" t="str">
        <f ca="1">IF((COUNTIF(OFFSET($D41,,,ROW($A$7)-ROW($A$6),SUM(Calculations!$BE$16:$BH$16)),"x")-SUM($AM41,$AN41,$AL41))=0,"",COUNTIF(OFFSET($D41,,,ROW($A$7)-ROW($A$6),SUM(Calculations!$BE$16:$BH$16)),"x")-SUM($AM41,$AN41,$AL41))</f>
        <v/>
      </c>
      <c r="AP41" s="195" t="str">
        <f ca="1">IF((COUNTIF(OFFSET($D41,,,ROW($A$7)-ROW($A$6),SUM(Calculations!$BE$16:$BI$16)),"x")-SUM($AN41,$AO41,$AM41,$AL41))=0,"",COUNTIF(OFFSET($D41,,,ROW($A$7)-ROW($A$6),SUM(Calculations!$BE$16:$BI$16)),"x")-SUM($AN41,$AO41,$AM41,$AL41))</f>
        <v/>
      </c>
      <c r="AQ41" s="200" t="str">
        <f ca="1">IF((COUNTIF(OFFSET($D41,,,ROW($A$7)-ROW($A$6),SUM(Calculations!$BE$16:$BJ$16)),"x")-SUM($AO41,$AP41,$AN41,$AM41,$AL41))=0,"",COUNTIF(OFFSET($D41,,,ROW($A$7)-ROW($A$6),SUM(Calculations!$BE$16:$BJ$16,#REF!)),"x")-SUM($AO41,$AP41,$AN41,$AM41,$AL41))</f>
        <v/>
      </c>
    </row>
    <row r="42" spans="1:43" ht="15.75" hidden="1" customHeight="1" outlineLevel="1" x14ac:dyDescent="0.25">
      <c r="A42" s="47"/>
      <c r="B42" s="256"/>
      <c r="C42" s="257" t="str">
        <f>IFERROR(IF(IF(LEN($B42)=0," ",INDEX(Settings!$E$7:$F$106,MATCH($B42,Settings!$E$7:$E$106,0),2))=0,"",IF(LEN($B42)=0," ",INDEX(Settings!$E$7:$F$106,MATCH($B42,Settings!$E$7:$E$106,0),2))),"")</f>
        <v xml:space="preserve"> </v>
      </c>
      <c r="D42" s="220"/>
      <c r="E42" s="201"/>
      <c r="F42" s="201"/>
      <c r="G42" s="201"/>
      <c r="H42" s="201"/>
      <c r="I42" s="201"/>
      <c r="J42" s="201"/>
      <c r="K42" s="201"/>
      <c r="L42" s="201"/>
      <c r="M42" s="201"/>
      <c r="N42" s="201"/>
      <c r="O42" s="201"/>
      <c r="P42" s="201"/>
      <c r="Q42" s="201"/>
      <c r="R42" s="201"/>
      <c r="S42" s="201"/>
      <c r="T42" s="201"/>
      <c r="U42" s="201"/>
      <c r="V42" s="201"/>
      <c r="W42" s="201"/>
      <c r="X42" s="201"/>
      <c r="Y42" s="201"/>
      <c r="Z42" s="201"/>
      <c r="AA42" s="201"/>
      <c r="AB42" s="201"/>
      <c r="AC42" s="201"/>
      <c r="AD42" s="201"/>
      <c r="AE42" s="201"/>
      <c r="AF42" s="201"/>
      <c r="AG42" s="201"/>
      <c r="AH42" s="202"/>
      <c r="AI42" s="47"/>
      <c r="AJ42" s="258" t="str">
        <f t="shared" si="0"/>
        <v xml:space="preserve"> </v>
      </c>
      <c r="AK42" s="56"/>
      <c r="AL42" s="199" t="str">
        <f ca="1">IF(COUNTIF(OFFSET($D42,,,ROW($A$7)-ROW($A$6),Calculations!$BE$16),"x")=0,"",COUNTIF(OFFSET($D42,,,ROW($A$7)-ROW($A$6),Calculations!$BE$16),"x"))</f>
        <v/>
      </c>
      <c r="AM42" s="195" t="str">
        <f ca="1">IF((COUNTIF(OFFSET($D42,,,ROW($A$7)-ROW($A$6),SUM(Calculations!$BE$16,Calculations!$BF$16)),"x")-SUM($AL42))=0,"",COUNTIF(OFFSET($D42,,,ROW($A$7)-ROW($A$6),SUM(Calculations!$BE$16,Calculations!$BF$16)),"x")-SUM($AL42))</f>
        <v/>
      </c>
      <c r="AN42" s="195" t="str">
        <f ca="1">IF((COUNTIF(OFFSET($D42,,,ROW($A$7)-ROW($A$6),SUM(Calculations!$BE$16:$BG$16)),"x")-SUM($AL42,$AM42))=0,"",COUNTIF(OFFSET($D42,,,ROW($A$7)-ROW($A$6),SUM(Calculations!$BE$16:$BG$16)),"x")-SUM($AL42,$AM42))</f>
        <v/>
      </c>
      <c r="AO42" s="195" t="str">
        <f ca="1">IF((COUNTIF(OFFSET($D42,,,ROW($A$7)-ROW($A$6),SUM(Calculations!$BE$16:$BH$16)),"x")-SUM($AM42,$AN42,$AL42))=0,"",COUNTIF(OFFSET($D42,,,ROW($A$7)-ROW($A$6),SUM(Calculations!$BE$16:$BH$16)),"x")-SUM($AM42,$AN42,$AL42))</f>
        <v/>
      </c>
      <c r="AP42" s="195" t="str">
        <f ca="1">IF((COUNTIF(OFFSET($D42,,,ROW($A$7)-ROW($A$6),SUM(Calculations!$BE$16:$BI$16)),"x")-SUM($AN42,$AO42,$AM42,$AL42))=0,"",COUNTIF(OFFSET($D42,,,ROW($A$7)-ROW($A$6),SUM(Calculations!$BE$16:$BI$16)),"x")-SUM($AN42,$AO42,$AM42,$AL42))</f>
        <v/>
      </c>
      <c r="AQ42" s="200" t="str">
        <f ca="1">IF((COUNTIF(OFFSET($D42,,,ROW($A$7)-ROW($A$6),SUM(Calculations!$BE$16:$BJ$16)),"x")-SUM($AO42,$AP42,$AN42,$AM42,$AL42))=0,"",COUNTIF(OFFSET($D42,,,ROW($A$7)-ROW($A$6),SUM(Calculations!$BE$16:$BJ$16,#REF!)),"x")-SUM($AO42,$AP42,$AN42,$AM42,$AL42))</f>
        <v/>
      </c>
    </row>
    <row r="43" spans="1:43" ht="15.75" hidden="1" customHeight="1" outlineLevel="1" x14ac:dyDescent="0.25">
      <c r="A43" s="47"/>
      <c r="B43" s="256"/>
      <c r="C43" s="257" t="str">
        <f>IFERROR(IF(IF(LEN($B43)=0," ",INDEX(Settings!$E$7:$F$106,MATCH($B43,Settings!$E$7:$E$106,0),2))=0,"",IF(LEN($B43)=0," ",INDEX(Settings!$E$7:$F$106,MATCH($B43,Settings!$E$7:$E$106,0),2))),"")</f>
        <v xml:space="preserve"> </v>
      </c>
      <c r="D43" s="220"/>
      <c r="E43" s="201"/>
      <c r="F43" s="201"/>
      <c r="G43" s="201"/>
      <c r="H43" s="201"/>
      <c r="I43" s="201"/>
      <c r="J43" s="201"/>
      <c r="K43" s="201"/>
      <c r="L43" s="201"/>
      <c r="M43" s="201"/>
      <c r="N43" s="201"/>
      <c r="O43" s="201"/>
      <c r="P43" s="201"/>
      <c r="Q43" s="201"/>
      <c r="R43" s="201"/>
      <c r="S43" s="201"/>
      <c r="T43" s="201"/>
      <c r="U43" s="201"/>
      <c r="V43" s="201"/>
      <c r="W43" s="201"/>
      <c r="X43" s="201"/>
      <c r="Y43" s="201"/>
      <c r="Z43" s="201"/>
      <c r="AA43" s="201"/>
      <c r="AB43" s="201"/>
      <c r="AC43" s="201"/>
      <c r="AD43" s="201"/>
      <c r="AE43" s="201"/>
      <c r="AF43" s="201"/>
      <c r="AG43" s="201"/>
      <c r="AH43" s="202"/>
      <c r="AI43" s="47"/>
      <c r="AJ43" s="258" t="str">
        <f t="shared" si="0"/>
        <v xml:space="preserve"> </v>
      </c>
      <c r="AK43" s="56"/>
      <c r="AL43" s="199" t="str">
        <f ca="1">IF(COUNTIF(OFFSET($D43,,,ROW($A$7)-ROW($A$6),Calculations!$BE$16),"x")=0,"",COUNTIF(OFFSET($D43,,,ROW($A$7)-ROW($A$6),Calculations!$BE$16),"x"))</f>
        <v/>
      </c>
      <c r="AM43" s="195" t="str">
        <f ca="1">IF((COUNTIF(OFFSET($D43,,,ROW($A$7)-ROW($A$6),SUM(Calculations!$BE$16,Calculations!$BF$16)),"x")-SUM($AL43))=0,"",COUNTIF(OFFSET($D43,,,ROW($A$7)-ROW($A$6),SUM(Calculations!$BE$16,Calculations!$BF$16)),"x")-SUM($AL43))</f>
        <v/>
      </c>
      <c r="AN43" s="195" t="str">
        <f ca="1">IF((COUNTIF(OFFSET($D43,,,ROW($A$7)-ROW($A$6),SUM(Calculations!$BE$16:$BG$16)),"x")-SUM($AL43,$AM43))=0,"",COUNTIF(OFFSET($D43,,,ROW($A$7)-ROW($A$6),SUM(Calculations!$BE$16:$BG$16)),"x")-SUM($AL43,$AM43))</f>
        <v/>
      </c>
      <c r="AO43" s="195" t="str">
        <f ca="1">IF((COUNTIF(OFFSET($D43,,,ROW($A$7)-ROW($A$6),SUM(Calculations!$BE$16:$BH$16)),"x")-SUM($AM43,$AN43,$AL43))=0,"",COUNTIF(OFFSET($D43,,,ROW($A$7)-ROW($A$6),SUM(Calculations!$BE$16:$BH$16)),"x")-SUM($AM43,$AN43,$AL43))</f>
        <v/>
      </c>
      <c r="AP43" s="195" t="str">
        <f ca="1">IF((COUNTIF(OFFSET($D43,,,ROW($A$7)-ROW($A$6),SUM(Calculations!$BE$16:$BI$16)),"x")-SUM($AN43,$AO43,$AM43,$AL43))=0,"",COUNTIF(OFFSET($D43,,,ROW($A$7)-ROW($A$6),SUM(Calculations!$BE$16:$BI$16)),"x")-SUM($AN43,$AO43,$AM43,$AL43))</f>
        <v/>
      </c>
      <c r="AQ43" s="200" t="str">
        <f ca="1">IF((COUNTIF(OFFSET($D43,,,ROW($A$7)-ROW($A$6),SUM(Calculations!$BE$16:$BJ$16)),"x")-SUM($AO43,$AP43,$AN43,$AM43,$AL43))=0,"",COUNTIF(OFFSET($D43,,,ROW($A$7)-ROW($A$6),SUM(Calculations!$BE$16:$BJ$16,#REF!)),"x")-SUM($AO43,$AP43,$AN43,$AM43,$AL43))</f>
        <v/>
      </c>
    </row>
    <row r="44" spans="1:43" ht="15.75" hidden="1" customHeight="1" outlineLevel="1" x14ac:dyDescent="0.25">
      <c r="A44" s="47"/>
      <c r="B44" s="256"/>
      <c r="C44" s="257" t="str">
        <f>IFERROR(IF(IF(LEN($B44)=0," ",INDEX(Settings!$E$7:$F$106,MATCH($B44,Settings!$E$7:$E$106,0),2))=0,"",IF(LEN($B44)=0," ",INDEX(Settings!$E$7:$F$106,MATCH($B44,Settings!$E$7:$E$106,0),2))),"")</f>
        <v xml:space="preserve"> </v>
      </c>
      <c r="D44" s="220"/>
      <c r="E44" s="201"/>
      <c r="F44" s="201"/>
      <c r="G44" s="201"/>
      <c r="H44" s="201"/>
      <c r="I44" s="201"/>
      <c r="J44" s="201"/>
      <c r="K44" s="201"/>
      <c r="L44" s="201"/>
      <c r="M44" s="201"/>
      <c r="N44" s="201"/>
      <c r="O44" s="201"/>
      <c r="P44" s="201"/>
      <c r="Q44" s="201"/>
      <c r="R44" s="201"/>
      <c r="S44" s="201"/>
      <c r="T44" s="201"/>
      <c r="U44" s="201"/>
      <c r="V44" s="201"/>
      <c r="W44" s="201"/>
      <c r="X44" s="201"/>
      <c r="Y44" s="201"/>
      <c r="Z44" s="201"/>
      <c r="AA44" s="201"/>
      <c r="AB44" s="201"/>
      <c r="AC44" s="201"/>
      <c r="AD44" s="201"/>
      <c r="AE44" s="201"/>
      <c r="AF44" s="201"/>
      <c r="AG44" s="201"/>
      <c r="AH44" s="202"/>
      <c r="AI44" s="47"/>
      <c r="AJ44" s="258" t="str">
        <f t="shared" si="0"/>
        <v xml:space="preserve"> </v>
      </c>
      <c r="AK44" s="56"/>
      <c r="AL44" s="199" t="str">
        <f ca="1">IF(COUNTIF(OFFSET($D44,,,ROW($A$7)-ROW($A$6),Calculations!$BE$16),"x")=0,"",COUNTIF(OFFSET($D44,,,ROW($A$7)-ROW($A$6),Calculations!$BE$16),"x"))</f>
        <v/>
      </c>
      <c r="AM44" s="195" t="str">
        <f ca="1">IF((COUNTIF(OFFSET($D44,,,ROW($A$7)-ROW($A$6),SUM(Calculations!$BE$16,Calculations!$BF$16)),"x")-SUM($AL44))=0,"",COUNTIF(OFFSET($D44,,,ROW($A$7)-ROW($A$6),SUM(Calculations!$BE$16,Calculations!$BF$16)),"x")-SUM($AL44))</f>
        <v/>
      </c>
      <c r="AN44" s="195" t="str">
        <f ca="1">IF((COUNTIF(OFFSET($D44,,,ROW($A$7)-ROW($A$6),SUM(Calculations!$BE$16:$BG$16)),"x")-SUM($AL44,$AM44))=0,"",COUNTIF(OFFSET($D44,,,ROW($A$7)-ROW($A$6),SUM(Calculations!$BE$16:$BG$16)),"x")-SUM($AL44,$AM44))</f>
        <v/>
      </c>
      <c r="AO44" s="195" t="str">
        <f ca="1">IF((COUNTIF(OFFSET($D44,,,ROW($A$7)-ROW($A$6),SUM(Calculations!$BE$16:$BH$16)),"x")-SUM($AM44,$AN44,$AL44))=0,"",COUNTIF(OFFSET($D44,,,ROW($A$7)-ROW($A$6),SUM(Calculations!$BE$16:$BH$16)),"x")-SUM($AM44,$AN44,$AL44))</f>
        <v/>
      </c>
      <c r="AP44" s="195" t="str">
        <f ca="1">IF((COUNTIF(OFFSET($D44,,,ROW($A$7)-ROW($A$6),SUM(Calculations!$BE$16:$BI$16)),"x")-SUM($AN44,$AO44,$AM44,$AL44))=0,"",COUNTIF(OFFSET($D44,,,ROW($A$7)-ROW($A$6),SUM(Calculations!$BE$16:$BI$16)),"x")-SUM($AN44,$AO44,$AM44,$AL44))</f>
        <v/>
      </c>
      <c r="AQ44" s="200" t="str">
        <f ca="1">IF((COUNTIF(OFFSET($D44,,,ROW($A$7)-ROW($A$6),SUM(Calculations!$BE$16:$BJ$16)),"x")-SUM($AO44,$AP44,$AN44,$AM44,$AL44))=0,"",COUNTIF(OFFSET($D44,,,ROW($A$7)-ROW($A$6),SUM(Calculations!$BE$16:$BJ$16,#REF!)),"x")-SUM($AO44,$AP44,$AN44,$AM44,$AL44))</f>
        <v/>
      </c>
    </row>
    <row r="45" spans="1:43" ht="15.75" hidden="1" customHeight="1" outlineLevel="1" x14ac:dyDescent="0.25">
      <c r="A45" s="47"/>
      <c r="B45" s="256"/>
      <c r="C45" s="257" t="str">
        <f>IFERROR(IF(IF(LEN($B45)=0," ",INDEX(Settings!$E$7:$F$106,MATCH($B45,Settings!$E$7:$E$106,0),2))=0,"",IF(LEN($B45)=0," ",INDEX(Settings!$E$7:$F$106,MATCH($B45,Settings!$E$7:$E$106,0),2))),"")</f>
        <v xml:space="preserve"> </v>
      </c>
      <c r="D45" s="220"/>
      <c r="E45" s="201"/>
      <c r="F45" s="201"/>
      <c r="G45" s="201"/>
      <c r="H45" s="201"/>
      <c r="I45" s="201"/>
      <c r="J45" s="201"/>
      <c r="K45" s="201"/>
      <c r="L45" s="201"/>
      <c r="M45" s="201"/>
      <c r="N45" s="201"/>
      <c r="O45" s="201"/>
      <c r="P45" s="201"/>
      <c r="Q45" s="201"/>
      <c r="R45" s="201"/>
      <c r="S45" s="201"/>
      <c r="T45" s="201"/>
      <c r="U45" s="201"/>
      <c r="V45" s="201"/>
      <c r="W45" s="201"/>
      <c r="X45" s="201"/>
      <c r="Y45" s="201"/>
      <c r="Z45" s="201"/>
      <c r="AA45" s="201"/>
      <c r="AB45" s="201"/>
      <c r="AC45" s="201"/>
      <c r="AD45" s="201"/>
      <c r="AE45" s="201"/>
      <c r="AF45" s="201"/>
      <c r="AG45" s="201"/>
      <c r="AH45" s="202"/>
      <c r="AI45" s="47"/>
      <c r="AJ45" s="258" t="str">
        <f t="shared" si="0"/>
        <v xml:space="preserve"> </v>
      </c>
      <c r="AK45" s="56"/>
      <c r="AL45" s="199" t="str">
        <f ca="1">IF(COUNTIF(OFFSET($D45,,,ROW($A$7)-ROW($A$6),Calculations!$BE$16),"x")=0,"",COUNTIF(OFFSET($D45,,,ROW($A$7)-ROW($A$6),Calculations!$BE$16),"x"))</f>
        <v/>
      </c>
      <c r="AM45" s="195" t="str">
        <f ca="1">IF((COUNTIF(OFFSET($D45,,,ROW($A$7)-ROW($A$6),SUM(Calculations!$BE$16,Calculations!$BF$16)),"x")-SUM($AL45))=0,"",COUNTIF(OFFSET($D45,,,ROW($A$7)-ROW($A$6),SUM(Calculations!$BE$16,Calculations!$BF$16)),"x")-SUM($AL45))</f>
        <v/>
      </c>
      <c r="AN45" s="195" t="str">
        <f ca="1">IF((COUNTIF(OFFSET($D45,,,ROW($A$7)-ROW($A$6),SUM(Calculations!$BE$16:$BG$16)),"x")-SUM($AL45,$AM45))=0,"",COUNTIF(OFFSET($D45,,,ROW($A$7)-ROW($A$6),SUM(Calculations!$BE$16:$BG$16)),"x")-SUM($AL45,$AM45))</f>
        <v/>
      </c>
      <c r="AO45" s="195" t="str">
        <f ca="1">IF((COUNTIF(OFFSET($D45,,,ROW($A$7)-ROW($A$6),SUM(Calculations!$BE$16:$BH$16)),"x")-SUM($AM45,$AN45,$AL45))=0,"",COUNTIF(OFFSET($D45,,,ROW($A$7)-ROW($A$6),SUM(Calculations!$BE$16:$BH$16)),"x")-SUM($AM45,$AN45,$AL45))</f>
        <v/>
      </c>
      <c r="AP45" s="195" t="str">
        <f ca="1">IF((COUNTIF(OFFSET($D45,,,ROW($A$7)-ROW($A$6),SUM(Calculations!$BE$16:$BI$16)),"x")-SUM($AN45,$AO45,$AM45,$AL45))=0,"",COUNTIF(OFFSET($D45,,,ROW($A$7)-ROW($A$6),SUM(Calculations!$BE$16:$BI$16)),"x")-SUM($AN45,$AO45,$AM45,$AL45))</f>
        <v/>
      </c>
      <c r="AQ45" s="200" t="str">
        <f ca="1">IF((COUNTIF(OFFSET($D45,,,ROW($A$7)-ROW($A$6),SUM(Calculations!$BE$16:$BJ$16)),"x")-SUM($AO45,$AP45,$AN45,$AM45,$AL45))=0,"",COUNTIF(OFFSET($D45,,,ROW($A$7)-ROW($A$6),SUM(Calculations!$BE$16:$BJ$16,#REF!)),"x")-SUM($AO45,$AP45,$AN45,$AM45,$AL45))</f>
        <v/>
      </c>
    </row>
    <row r="46" spans="1:43" ht="15.75" hidden="1" customHeight="1" outlineLevel="1" x14ac:dyDescent="0.25">
      <c r="A46" s="47"/>
      <c r="B46" s="256"/>
      <c r="C46" s="257" t="str">
        <f>IFERROR(IF(IF(LEN($B46)=0," ",INDEX(Settings!$E$7:$F$106,MATCH($B46,Settings!$E$7:$E$106,0),2))=0,"",IF(LEN($B46)=0," ",INDEX(Settings!$E$7:$F$106,MATCH($B46,Settings!$E$7:$E$106,0),2))),"")</f>
        <v xml:space="preserve"> </v>
      </c>
      <c r="D46" s="220"/>
      <c r="E46" s="201"/>
      <c r="F46" s="201"/>
      <c r="G46" s="201"/>
      <c r="H46" s="201"/>
      <c r="I46" s="201"/>
      <c r="J46" s="201"/>
      <c r="K46" s="201"/>
      <c r="L46" s="201"/>
      <c r="M46" s="201"/>
      <c r="N46" s="201"/>
      <c r="O46" s="201"/>
      <c r="P46" s="201"/>
      <c r="Q46" s="201"/>
      <c r="R46" s="201"/>
      <c r="S46" s="201"/>
      <c r="T46" s="201"/>
      <c r="U46" s="201"/>
      <c r="V46" s="201"/>
      <c r="W46" s="201"/>
      <c r="X46" s="201"/>
      <c r="Y46" s="201"/>
      <c r="Z46" s="201"/>
      <c r="AA46" s="201"/>
      <c r="AB46" s="201"/>
      <c r="AC46" s="201"/>
      <c r="AD46" s="201"/>
      <c r="AE46" s="201"/>
      <c r="AF46" s="201"/>
      <c r="AG46" s="201"/>
      <c r="AH46" s="202"/>
      <c r="AI46" s="47"/>
      <c r="AJ46" s="258" t="str">
        <f t="shared" si="0"/>
        <v xml:space="preserve"> </v>
      </c>
      <c r="AK46" s="56"/>
      <c r="AL46" s="199" t="str">
        <f ca="1">IF(COUNTIF(OFFSET($D46,,,ROW($A$7)-ROW($A$6),Calculations!$BE$16),"x")=0,"",COUNTIF(OFFSET($D46,,,ROW($A$7)-ROW($A$6),Calculations!$BE$16),"x"))</f>
        <v/>
      </c>
      <c r="AM46" s="195" t="str">
        <f ca="1">IF((COUNTIF(OFFSET($D46,,,ROW($A$7)-ROW($A$6),SUM(Calculations!$BE$16,Calculations!$BF$16)),"x")-SUM($AL46))=0,"",COUNTIF(OFFSET($D46,,,ROW($A$7)-ROW($A$6),SUM(Calculations!$BE$16,Calculations!$BF$16)),"x")-SUM($AL46))</f>
        <v/>
      </c>
      <c r="AN46" s="195" t="str">
        <f ca="1">IF((COUNTIF(OFFSET($D46,,,ROW($A$7)-ROW($A$6),SUM(Calculations!$BE$16:$BG$16)),"x")-SUM($AL46,$AM46))=0,"",COUNTIF(OFFSET($D46,,,ROW($A$7)-ROW($A$6),SUM(Calculations!$BE$16:$BG$16)),"x")-SUM($AL46,$AM46))</f>
        <v/>
      </c>
      <c r="AO46" s="195" t="str">
        <f ca="1">IF((COUNTIF(OFFSET($D46,,,ROW($A$7)-ROW($A$6),SUM(Calculations!$BE$16:$BH$16)),"x")-SUM($AM46,$AN46,$AL46))=0,"",COUNTIF(OFFSET($D46,,,ROW($A$7)-ROW($A$6),SUM(Calculations!$BE$16:$BH$16)),"x")-SUM($AM46,$AN46,$AL46))</f>
        <v/>
      </c>
      <c r="AP46" s="195" t="str">
        <f ca="1">IF((COUNTIF(OFFSET($D46,,,ROW($A$7)-ROW($A$6),SUM(Calculations!$BE$16:$BI$16)),"x")-SUM($AN46,$AO46,$AM46,$AL46))=0,"",COUNTIF(OFFSET($D46,,,ROW($A$7)-ROW($A$6),SUM(Calculations!$BE$16:$BI$16)),"x")-SUM($AN46,$AO46,$AM46,$AL46))</f>
        <v/>
      </c>
      <c r="AQ46" s="200" t="str">
        <f ca="1">IF((COUNTIF(OFFSET($D46,,,ROW($A$7)-ROW($A$6),SUM(Calculations!$BE$16:$BJ$16)),"x")-SUM($AO46,$AP46,$AN46,$AM46,$AL46))=0,"",COUNTIF(OFFSET($D46,,,ROW($A$7)-ROW($A$6),SUM(Calculations!$BE$16:$BJ$16,#REF!)),"x")-SUM($AO46,$AP46,$AN46,$AM46,$AL46))</f>
        <v/>
      </c>
    </row>
    <row r="47" spans="1:43" ht="15.75" hidden="1" customHeight="1" outlineLevel="1" x14ac:dyDescent="0.25">
      <c r="A47" s="47"/>
      <c r="B47" s="256"/>
      <c r="C47" s="257" t="str">
        <f>IFERROR(IF(IF(LEN($B47)=0," ",INDEX(Settings!$E$7:$F$106,MATCH($B47,Settings!$E$7:$E$106,0),2))=0,"",IF(LEN($B47)=0," ",INDEX(Settings!$E$7:$F$106,MATCH($B47,Settings!$E$7:$E$106,0),2))),"")</f>
        <v xml:space="preserve"> </v>
      </c>
      <c r="D47" s="220"/>
      <c r="E47" s="201"/>
      <c r="F47" s="201"/>
      <c r="G47" s="201"/>
      <c r="H47" s="201"/>
      <c r="I47" s="201"/>
      <c r="J47" s="201"/>
      <c r="K47" s="201"/>
      <c r="L47" s="201"/>
      <c r="M47" s="201"/>
      <c r="N47" s="201"/>
      <c r="O47" s="201"/>
      <c r="P47" s="201"/>
      <c r="Q47" s="201"/>
      <c r="R47" s="201"/>
      <c r="S47" s="201"/>
      <c r="T47" s="201"/>
      <c r="U47" s="201"/>
      <c r="V47" s="201"/>
      <c r="W47" s="201"/>
      <c r="X47" s="201"/>
      <c r="Y47" s="201"/>
      <c r="Z47" s="201"/>
      <c r="AA47" s="201"/>
      <c r="AB47" s="201"/>
      <c r="AC47" s="201"/>
      <c r="AD47" s="201"/>
      <c r="AE47" s="201"/>
      <c r="AF47" s="201"/>
      <c r="AG47" s="201"/>
      <c r="AH47" s="202"/>
      <c r="AI47" s="47"/>
      <c r="AJ47" s="258" t="str">
        <f t="shared" si="0"/>
        <v xml:space="preserve"> </v>
      </c>
      <c r="AK47" s="56"/>
      <c r="AL47" s="199" t="str">
        <f ca="1">IF(COUNTIF(OFFSET($D47,,,ROW($A$7)-ROW($A$6),Calculations!$BE$16),"x")=0,"",COUNTIF(OFFSET($D47,,,ROW($A$7)-ROW($A$6),Calculations!$BE$16),"x"))</f>
        <v/>
      </c>
      <c r="AM47" s="195" t="str">
        <f ca="1">IF((COUNTIF(OFFSET($D47,,,ROW($A$7)-ROW($A$6),SUM(Calculations!$BE$16,Calculations!$BF$16)),"x")-SUM($AL47))=0,"",COUNTIF(OFFSET($D47,,,ROW($A$7)-ROW($A$6),SUM(Calculations!$BE$16,Calculations!$BF$16)),"x")-SUM($AL47))</f>
        <v/>
      </c>
      <c r="AN47" s="195" t="str">
        <f ca="1">IF((COUNTIF(OFFSET($D47,,,ROW($A$7)-ROW($A$6),SUM(Calculations!$BE$16:$BG$16)),"x")-SUM($AL47,$AM47))=0,"",COUNTIF(OFFSET($D47,,,ROW($A$7)-ROW($A$6),SUM(Calculations!$BE$16:$BG$16)),"x")-SUM($AL47,$AM47))</f>
        <v/>
      </c>
      <c r="AO47" s="195" t="str">
        <f ca="1">IF((COUNTIF(OFFSET($D47,,,ROW($A$7)-ROW($A$6),SUM(Calculations!$BE$16:$BH$16)),"x")-SUM($AM47,$AN47,$AL47))=0,"",COUNTIF(OFFSET($D47,,,ROW($A$7)-ROW($A$6),SUM(Calculations!$BE$16:$BH$16)),"x")-SUM($AM47,$AN47,$AL47))</f>
        <v/>
      </c>
      <c r="AP47" s="195" t="str">
        <f ca="1">IF((COUNTIF(OFFSET($D47,,,ROW($A$7)-ROW($A$6),SUM(Calculations!$BE$16:$BI$16)),"x")-SUM($AN47,$AO47,$AM47,$AL47))=0,"",COUNTIF(OFFSET($D47,,,ROW($A$7)-ROW($A$6),SUM(Calculations!$BE$16:$BI$16)),"x")-SUM($AN47,$AO47,$AM47,$AL47))</f>
        <v/>
      </c>
      <c r="AQ47" s="200" t="str">
        <f ca="1">IF((COUNTIF(OFFSET($D47,,,ROW($A$7)-ROW($A$6),SUM(Calculations!$BE$16:$BJ$16)),"x")-SUM($AO47,$AP47,$AN47,$AM47,$AL47))=0,"",COUNTIF(OFFSET($D47,,,ROW($A$7)-ROW($A$6),SUM(Calculations!$BE$16:$BJ$16,#REF!)),"x")-SUM($AO47,$AP47,$AN47,$AM47,$AL47))</f>
        <v/>
      </c>
    </row>
    <row r="48" spans="1:43" ht="15.75" hidden="1" customHeight="1" outlineLevel="1" x14ac:dyDescent="0.25">
      <c r="A48" s="47"/>
      <c r="B48" s="256"/>
      <c r="C48" s="257" t="str">
        <f>IFERROR(IF(IF(LEN($B48)=0," ",INDEX(Settings!$E$7:$F$106,MATCH($B48,Settings!$E$7:$E$106,0),2))=0,"",IF(LEN($B48)=0," ",INDEX(Settings!$E$7:$F$106,MATCH($B48,Settings!$E$7:$E$106,0),2))),"")</f>
        <v xml:space="preserve"> </v>
      </c>
      <c r="D48" s="220"/>
      <c r="E48" s="201"/>
      <c r="F48" s="201"/>
      <c r="G48" s="201"/>
      <c r="H48" s="201"/>
      <c r="I48" s="201"/>
      <c r="J48" s="201"/>
      <c r="K48" s="201"/>
      <c r="L48" s="201"/>
      <c r="M48" s="201"/>
      <c r="N48" s="201"/>
      <c r="O48" s="201"/>
      <c r="P48" s="201"/>
      <c r="Q48" s="201"/>
      <c r="R48" s="201"/>
      <c r="S48" s="201"/>
      <c r="T48" s="201"/>
      <c r="U48" s="201"/>
      <c r="V48" s="201"/>
      <c r="W48" s="201"/>
      <c r="X48" s="201"/>
      <c r="Y48" s="201"/>
      <c r="Z48" s="201"/>
      <c r="AA48" s="201"/>
      <c r="AB48" s="201"/>
      <c r="AC48" s="201"/>
      <c r="AD48" s="201"/>
      <c r="AE48" s="201"/>
      <c r="AF48" s="201"/>
      <c r="AG48" s="201"/>
      <c r="AH48" s="202"/>
      <c r="AI48" s="47"/>
      <c r="AJ48" s="258" t="str">
        <f t="shared" si="0"/>
        <v xml:space="preserve"> </v>
      </c>
      <c r="AK48" s="56"/>
      <c r="AL48" s="199" t="str">
        <f ca="1">IF(COUNTIF(OFFSET($D48,,,ROW($A$7)-ROW($A$6),Calculations!$BE$16),"x")=0,"",COUNTIF(OFFSET($D48,,,ROW($A$7)-ROW($A$6),Calculations!$BE$16),"x"))</f>
        <v/>
      </c>
      <c r="AM48" s="195" t="str">
        <f ca="1">IF((COUNTIF(OFFSET($D48,,,ROW($A$7)-ROW($A$6),SUM(Calculations!$BE$16,Calculations!$BF$16)),"x")-SUM($AL48))=0,"",COUNTIF(OFFSET($D48,,,ROW($A$7)-ROW($A$6),SUM(Calculations!$BE$16,Calculations!$BF$16)),"x")-SUM($AL48))</f>
        <v/>
      </c>
      <c r="AN48" s="195" t="str">
        <f ca="1">IF((COUNTIF(OFFSET($D48,,,ROW($A$7)-ROW($A$6),SUM(Calculations!$BE$16:$BG$16)),"x")-SUM($AL48,$AM48))=0,"",COUNTIF(OFFSET($D48,,,ROW($A$7)-ROW($A$6),SUM(Calculations!$BE$16:$BG$16)),"x")-SUM($AL48,$AM48))</f>
        <v/>
      </c>
      <c r="AO48" s="195" t="str">
        <f ca="1">IF((COUNTIF(OFFSET($D48,,,ROW($A$7)-ROW($A$6),SUM(Calculations!$BE$16:$BH$16)),"x")-SUM($AM48,$AN48,$AL48))=0,"",COUNTIF(OFFSET($D48,,,ROW($A$7)-ROW($A$6),SUM(Calculations!$BE$16:$BH$16)),"x")-SUM($AM48,$AN48,$AL48))</f>
        <v/>
      </c>
      <c r="AP48" s="195" t="str">
        <f ca="1">IF((COUNTIF(OFFSET($D48,,,ROW($A$7)-ROW($A$6),SUM(Calculations!$BE$16:$BI$16)),"x")-SUM($AN48,$AO48,$AM48,$AL48))=0,"",COUNTIF(OFFSET($D48,,,ROW($A$7)-ROW($A$6),SUM(Calculations!$BE$16:$BI$16)),"x")-SUM($AN48,$AO48,$AM48,$AL48))</f>
        <v/>
      </c>
      <c r="AQ48" s="200" t="str">
        <f ca="1">IF((COUNTIF(OFFSET($D48,,,ROW($A$7)-ROW($A$6),SUM(Calculations!$BE$16:$BJ$16)),"x")-SUM($AO48,$AP48,$AN48,$AM48,$AL48))=0,"",COUNTIF(OFFSET($D48,,,ROW($A$7)-ROW($A$6),SUM(Calculations!$BE$16:$BJ$16,#REF!)),"x")-SUM($AO48,$AP48,$AN48,$AM48,$AL48))</f>
        <v/>
      </c>
    </row>
    <row r="49" spans="1:43" ht="15.75" hidden="1" customHeight="1" outlineLevel="1" x14ac:dyDescent="0.25">
      <c r="A49" s="47"/>
      <c r="B49" s="256"/>
      <c r="C49" s="257" t="str">
        <f>IFERROR(IF(IF(LEN($B49)=0," ",INDEX(Settings!$E$7:$F$106,MATCH($B49,Settings!$E$7:$E$106,0),2))=0,"",IF(LEN($B49)=0," ",INDEX(Settings!$E$7:$F$106,MATCH($B49,Settings!$E$7:$E$106,0),2))),"")</f>
        <v xml:space="preserve"> </v>
      </c>
      <c r="D49" s="220"/>
      <c r="E49" s="201"/>
      <c r="F49" s="201"/>
      <c r="G49" s="201"/>
      <c r="H49" s="201"/>
      <c r="I49" s="201"/>
      <c r="J49" s="201"/>
      <c r="K49" s="201"/>
      <c r="L49" s="201"/>
      <c r="M49" s="201"/>
      <c r="N49" s="201"/>
      <c r="O49" s="201"/>
      <c r="P49" s="201"/>
      <c r="Q49" s="201"/>
      <c r="R49" s="201"/>
      <c r="S49" s="201"/>
      <c r="T49" s="201"/>
      <c r="U49" s="201"/>
      <c r="V49" s="201"/>
      <c r="W49" s="201"/>
      <c r="X49" s="201"/>
      <c r="Y49" s="201"/>
      <c r="Z49" s="201"/>
      <c r="AA49" s="201"/>
      <c r="AB49" s="201"/>
      <c r="AC49" s="201"/>
      <c r="AD49" s="201"/>
      <c r="AE49" s="201"/>
      <c r="AF49" s="201"/>
      <c r="AG49" s="201"/>
      <c r="AH49" s="202"/>
      <c r="AI49" s="47"/>
      <c r="AJ49" s="258" t="str">
        <f t="shared" si="0"/>
        <v xml:space="preserve"> </v>
      </c>
      <c r="AK49" s="56"/>
      <c r="AL49" s="199" t="str">
        <f ca="1">IF(COUNTIF(OFFSET($D49,,,ROW($A$7)-ROW($A$6),Calculations!$BE$16),"x")=0,"",COUNTIF(OFFSET($D49,,,ROW($A$7)-ROW($A$6),Calculations!$BE$16),"x"))</f>
        <v/>
      </c>
      <c r="AM49" s="195" t="str">
        <f ca="1">IF((COUNTIF(OFFSET($D49,,,ROW($A$7)-ROW($A$6),SUM(Calculations!$BE$16,Calculations!$BF$16)),"x")-SUM($AL49))=0,"",COUNTIF(OFFSET($D49,,,ROW($A$7)-ROW($A$6),SUM(Calculations!$BE$16,Calculations!$BF$16)),"x")-SUM($AL49))</f>
        <v/>
      </c>
      <c r="AN49" s="195" t="str">
        <f ca="1">IF((COUNTIF(OFFSET($D49,,,ROW($A$7)-ROW($A$6),SUM(Calculations!$BE$16:$BG$16)),"x")-SUM($AL49,$AM49))=0,"",COUNTIF(OFFSET($D49,,,ROW($A$7)-ROW($A$6),SUM(Calculations!$BE$16:$BG$16)),"x")-SUM($AL49,$AM49))</f>
        <v/>
      </c>
      <c r="AO49" s="195" t="str">
        <f ca="1">IF((COUNTIF(OFFSET($D49,,,ROW($A$7)-ROW($A$6),SUM(Calculations!$BE$16:$BH$16)),"x")-SUM($AM49,$AN49,$AL49))=0,"",COUNTIF(OFFSET($D49,,,ROW($A$7)-ROW($A$6),SUM(Calculations!$BE$16:$BH$16)),"x")-SUM($AM49,$AN49,$AL49))</f>
        <v/>
      </c>
      <c r="AP49" s="195" t="str">
        <f ca="1">IF((COUNTIF(OFFSET($D49,,,ROW($A$7)-ROW($A$6),SUM(Calculations!$BE$16:$BI$16)),"x")-SUM($AN49,$AO49,$AM49,$AL49))=0,"",COUNTIF(OFFSET($D49,,,ROW($A$7)-ROW($A$6),SUM(Calculations!$BE$16:$BI$16)),"x")-SUM($AN49,$AO49,$AM49,$AL49))</f>
        <v/>
      </c>
      <c r="AQ49" s="200" t="str">
        <f ca="1">IF((COUNTIF(OFFSET($D49,,,ROW($A$7)-ROW($A$6),SUM(Calculations!$BE$16:$BJ$16)),"x")-SUM($AO49,$AP49,$AN49,$AM49,$AL49))=0,"",COUNTIF(OFFSET($D49,,,ROW($A$7)-ROW($A$6),SUM(Calculations!$BE$16:$BJ$16,#REF!)),"x")-SUM($AO49,$AP49,$AN49,$AM49,$AL49))</f>
        <v/>
      </c>
    </row>
    <row r="50" spans="1:43" ht="15.75" hidden="1" customHeight="1" outlineLevel="1" x14ac:dyDescent="0.25">
      <c r="A50" s="47"/>
      <c r="B50" s="256"/>
      <c r="C50" s="257" t="str">
        <f>IFERROR(IF(IF(LEN($B50)=0," ",INDEX(Settings!$E$7:$F$106,MATCH($B50,Settings!$E$7:$E$106,0),2))=0,"",IF(LEN($B50)=0," ",INDEX(Settings!$E$7:$F$106,MATCH($B50,Settings!$E$7:$E$106,0),2))),"")</f>
        <v xml:space="preserve"> </v>
      </c>
      <c r="D50" s="220"/>
      <c r="E50" s="201"/>
      <c r="F50" s="201"/>
      <c r="G50" s="201"/>
      <c r="H50" s="201"/>
      <c r="I50" s="201"/>
      <c r="J50" s="201"/>
      <c r="K50" s="201"/>
      <c r="L50" s="201"/>
      <c r="M50" s="201"/>
      <c r="N50" s="201"/>
      <c r="O50" s="201"/>
      <c r="P50" s="201"/>
      <c r="Q50" s="201"/>
      <c r="R50" s="201"/>
      <c r="S50" s="201"/>
      <c r="T50" s="201"/>
      <c r="U50" s="201"/>
      <c r="V50" s="201"/>
      <c r="W50" s="201"/>
      <c r="X50" s="201"/>
      <c r="Y50" s="201"/>
      <c r="Z50" s="201"/>
      <c r="AA50" s="201"/>
      <c r="AB50" s="201"/>
      <c r="AC50" s="201"/>
      <c r="AD50" s="201"/>
      <c r="AE50" s="201"/>
      <c r="AF50" s="201"/>
      <c r="AG50" s="201"/>
      <c r="AH50" s="202"/>
      <c r="AI50" s="47"/>
      <c r="AJ50" s="258" t="str">
        <f t="shared" si="0"/>
        <v xml:space="preserve"> </v>
      </c>
      <c r="AK50" s="56"/>
      <c r="AL50" s="199" t="str">
        <f ca="1">IF(COUNTIF(OFFSET($D50,,,ROW($A$7)-ROW($A$6),Calculations!$BE$16),"x")=0,"",COUNTIF(OFFSET($D50,,,ROW($A$7)-ROW($A$6),Calculations!$BE$16),"x"))</f>
        <v/>
      </c>
      <c r="AM50" s="195" t="str">
        <f ca="1">IF((COUNTIF(OFFSET($D50,,,ROW($A$7)-ROW($A$6),SUM(Calculations!$BE$16,Calculations!$BF$16)),"x")-SUM($AL50))=0,"",COUNTIF(OFFSET($D50,,,ROW($A$7)-ROW($A$6),SUM(Calculations!$BE$16,Calculations!$BF$16)),"x")-SUM($AL50))</f>
        <v/>
      </c>
      <c r="AN50" s="195" t="str">
        <f ca="1">IF((COUNTIF(OFFSET($D50,,,ROW($A$7)-ROW($A$6),SUM(Calculations!$BE$16:$BG$16)),"x")-SUM($AL50,$AM50))=0,"",COUNTIF(OFFSET($D50,,,ROW($A$7)-ROW($A$6),SUM(Calculations!$BE$16:$BG$16)),"x")-SUM($AL50,$AM50))</f>
        <v/>
      </c>
      <c r="AO50" s="195" t="str">
        <f ca="1">IF((COUNTIF(OFFSET($D50,,,ROW($A$7)-ROW($A$6),SUM(Calculations!$BE$16:$BH$16)),"x")-SUM($AM50,$AN50,$AL50))=0,"",COUNTIF(OFFSET($D50,,,ROW($A$7)-ROW($A$6),SUM(Calculations!$BE$16:$BH$16)),"x")-SUM($AM50,$AN50,$AL50))</f>
        <v/>
      </c>
      <c r="AP50" s="195" t="str">
        <f ca="1">IF((COUNTIF(OFFSET($D50,,,ROW($A$7)-ROW($A$6),SUM(Calculations!$BE$16:$BI$16)),"x")-SUM($AN50,$AO50,$AM50,$AL50))=0,"",COUNTIF(OFFSET($D50,,,ROW($A$7)-ROW($A$6),SUM(Calculations!$BE$16:$BI$16)),"x")-SUM($AN50,$AO50,$AM50,$AL50))</f>
        <v/>
      </c>
      <c r="AQ50" s="200" t="str">
        <f ca="1">IF((COUNTIF(OFFSET($D50,,,ROW($A$7)-ROW($A$6),SUM(Calculations!$BE$16:$BJ$16)),"x")-SUM($AO50,$AP50,$AN50,$AM50,$AL50))=0,"",COUNTIF(OFFSET($D50,,,ROW($A$7)-ROW($A$6),SUM(Calculations!$BE$16:$BJ$16,#REF!)),"x")-SUM($AO50,$AP50,$AN50,$AM50,$AL50))</f>
        <v/>
      </c>
    </row>
    <row r="51" spans="1:43" ht="15.75" hidden="1" customHeight="1" outlineLevel="1" x14ac:dyDescent="0.25">
      <c r="A51" s="47"/>
      <c r="B51" s="256"/>
      <c r="C51" s="257" t="str">
        <f>IFERROR(IF(IF(LEN($B51)=0," ",INDEX(Settings!$E$7:$F$106,MATCH($B51,Settings!$E$7:$E$106,0),2))=0,"",IF(LEN($B51)=0," ",INDEX(Settings!$E$7:$F$106,MATCH($B51,Settings!$E$7:$E$106,0),2))),"")</f>
        <v xml:space="preserve"> </v>
      </c>
      <c r="D51" s="220"/>
      <c r="E51" s="201"/>
      <c r="F51" s="201"/>
      <c r="G51" s="201"/>
      <c r="H51" s="201"/>
      <c r="I51" s="201"/>
      <c r="J51" s="201"/>
      <c r="K51" s="201"/>
      <c r="L51" s="201"/>
      <c r="M51" s="201"/>
      <c r="N51" s="201"/>
      <c r="O51" s="201"/>
      <c r="P51" s="201"/>
      <c r="Q51" s="201"/>
      <c r="R51" s="201"/>
      <c r="S51" s="201"/>
      <c r="T51" s="201"/>
      <c r="U51" s="201"/>
      <c r="V51" s="201"/>
      <c r="W51" s="201"/>
      <c r="X51" s="201"/>
      <c r="Y51" s="201"/>
      <c r="Z51" s="201"/>
      <c r="AA51" s="201"/>
      <c r="AB51" s="201"/>
      <c r="AC51" s="201"/>
      <c r="AD51" s="201"/>
      <c r="AE51" s="201"/>
      <c r="AF51" s="201"/>
      <c r="AG51" s="201"/>
      <c r="AH51" s="202"/>
      <c r="AI51" s="47"/>
      <c r="AJ51" s="258" t="str">
        <f t="shared" si="0"/>
        <v xml:space="preserve"> </v>
      </c>
      <c r="AK51" s="56"/>
      <c r="AL51" s="199" t="str">
        <f ca="1">IF(COUNTIF(OFFSET($D51,,,ROW($A$7)-ROW($A$6),Calculations!$BE$16),"x")=0,"",COUNTIF(OFFSET($D51,,,ROW($A$7)-ROW($A$6),Calculations!$BE$16),"x"))</f>
        <v/>
      </c>
      <c r="AM51" s="195" t="str">
        <f ca="1">IF((COUNTIF(OFFSET($D51,,,ROW($A$7)-ROW($A$6),SUM(Calculations!$BE$16,Calculations!$BF$16)),"x")-SUM($AL51))=0,"",COUNTIF(OFFSET($D51,,,ROW($A$7)-ROW($A$6),SUM(Calculations!$BE$16,Calculations!$BF$16)),"x")-SUM($AL51))</f>
        <v/>
      </c>
      <c r="AN51" s="195" t="str">
        <f ca="1">IF((COUNTIF(OFFSET($D51,,,ROW($A$7)-ROW($A$6),SUM(Calculations!$BE$16:$BG$16)),"x")-SUM($AL51,$AM51))=0,"",COUNTIF(OFFSET($D51,,,ROW($A$7)-ROW($A$6),SUM(Calculations!$BE$16:$BG$16)),"x")-SUM($AL51,$AM51))</f>
        <v/>
      </c>
      <c r="AO51" s="195" t="str">
        <f ca="1">IF((COUNTIF(OFFSET($D51,,,ROW($A$7)-ROW($A$6),SUM(Calculations!$BE$16:$BH$16)),"x")-SUM($AM51,$AN51,$AL51))=0,"",COUNTIF(OFFSET($D51,,,ROW($A$7)-ROW($A$6),SUM(Calculations!$BE$16:$BH$16)),"x")-SUM($AM51,$AN51,$AL51))</f>
        <v/>
      </c>
      <c r="AP51" s="195" t="str">
        <f ca="1">IF((COUNTIF(OFFSET($D51,,,ROW($A$7)-ROW($A$6),SUM(Calculations!$BE$16:$BI$16)),"x")-SUM($AN51,$AO51,$AM51,$AL51))=0,"",COUNTIF(OFFSET($D51,,,ROW($A$7)-ROW($A$6),SUM(Calculations!$BE$16:$BI$16)),"x")-SUM($AN51,$AO51,$AM51,$AL51))</f>
        <v/>
      </c>
      <c r="AQ51" s="200" t="str">
        <f ca="1">IF((COUNTIF(OFFSET($D51,,,ROW($A$7)-ROW($A$6),SUM(Calculations!$BE$16:$BJ$16)),"x")-SUM($AO51,$AP51,$AN51,$AM51,$AL51))=0,"",COUNTIF(OFFSET($D51,,,ROW($A$7)-ROW($A$6),SUM(Calculations!$BE$16:$BJ$16,#REF!)),"x")-SUM($AO51,$AP51,$AN51,$AM51,$AL51))</f>
        <v/>
      </c>
    </row>
    <row r="52" spans="1:43" ht="15.75" hidden="1" customHeight="1" outlineLevel="1" x14ac:dyDescent="0.25">
      <c r="A52" s="47"/>
      <c r="B52" s="256"/>
      <c r="C52" s="257" t="str">
        <f>IFERROR(IF(IF(LEN($B52)=0," ",INDEX(Settings!$E$7:$F$106,MATCH($B52,Settings!$E$7:$E$106,0),2))=0,"",IF(LEN($B52)=0," ",INDEX(Settings!$E$7:$F$106,MATCH($B52,Settings!$E$7:$E$106,0),2))),"")</f>
        <v xml:space="preserve"> </v>
      </c>
      <c r="D52" s="220"/>
      <c r="E52" s="201"/>
      <c r="F52" s="201"/>
      <c r="G52" s="201"/>
      <c r="H52" s="201"/>
      <c r="I52" s="201"/>
      <c r="J52" s="201"/>
      <c r="K52" s="201"/>
      <c r="L52" s="201"/>
      <c r="M52" s="201"/>
      <c r="N52" s="201"/>
      <c r="O52" s="201"/>
      <c r="P52" s="201"/>
      <c r="Q52" s="201"/>
      <c r="R52" s="201"/>
      <c r="S52" s="201"/>
      <c r="T52" s="201"/>
      <c r="U52" s="201"/>
      <c r="V52" s="201"/>
      <c r="W52" s="201"/>
      <c r="X52" s="201"/>
      <c r="Y52" s="201"/>
      <c r="Z52" s="201"/>
      <c r="AA52" s="201"/>
      <c r="AB52" s="201"/>
      <c r="AC52" s="201"/>
      <c r="AD52" s="201"/>
      <c r="AE52" s="201"/>
      <c r="AF52" s="201"/>
      <c r="AG52" s="201"/>
      <c r="AH52" s="202"/>
      <c r="AI52" s="47"/>
      <c r="AJ52" s="258" t="str">
        <f t="shared" si="0"/>
        <v xml:space="preserve"> </v>
      </c>
      <c r="AK52" s="56"/>
      <c r="AL52" s="199" t="str">
        <f ca="1">IF(COUNTIF(OFFSET($D52,,,ROW($A$7)-ROW($A$6),Calculations!$BE$16),"x")=0,"",COUNTIF(OFFSET($D52,,,ROW($A$7)-ROW($A$6),Calculations!$BE$16),"x"))</f>
        <v/>
      </c>
      <c r="AM52" s="195" t="str">
        <f ca="1">IF((COUNTIF(OFFSET($D52,,,ROW($A$7)-ROW($A$6),SUM(Calculations!$BE$16,Calculations!$BF$16)),"x")-SUM($AL52))=0,"",COUNTIF(OFFSET($D52,,,ROW($A$7)-ROW($A$6),SUM(Calculations!$BE$16,Calculations!$BF$16)),"x")-SUM($AL52))</f>
        <v/>
      </c>
      <c r="AN52" s="195" t="str">
        <f ca="1">IF((COUNTIF(OFFSET($D52,,,ROW($A$7)-ROW($A$6),SUM(Calculations!$BE$16:$BG$16)),"x")-SUM($AL52,$AM52))=0,"",COUNTIF(OFFSET($D52,,,ROW($A$7)-ROW($A$6),SUM(Calculations!$BE$16:$BG$16)),"x")-SUM($AL52,$AM52))</f>
        <v/>
      </c>
      <c r="AO52" s="195" t="str">
        <f ca="1">IF((COUNTIF(OFFSET($D52,,,ROW($A$7)-ROW($A$6),SUM(Calculations!$BE$16:$BH$16)),"x")-SUM($AM52,$AN52,$AL52))=0,"",COUNTIF(OFFSET($D52,,,ROW($A$7)-ROW($A$6),SUM(Calculations!$BE$16:$BH$16)),"x")-SUM($AM52,$AN52,$AL52))</f>
        <v/>
      </c>
      <c r="AP52" s="195" t="str">
        <f ca="1">IF((COUNTIF(OFFSET($D52,,,ROW($A$7)-ROW($A$6),SUM(Calculations!$BE$16:$BI$16)),"x")-SUM($AN52,$AO52,$AM52,$AL52))=0,"",COUNTIF(OFFSET($D52,,,ROW($A$7)-ROW($A$6),SUM(Calculations!$BE$16:$BI$16)),"x")-SUM($AN52,$AO52,$AM52,$AL52))</f>
        <v/>
      </c>
      <c r="AQ52" s="200" t="str">
        <f ca="1">IF((COUNTIF(OFFSET($D52,,,ROW($A$7)-ROW($A$6),SUM(Calculations!$BE$16:$BJ$16)),"x")-SUM($AO52,$AP52,$AN52,$AM52,$AL52))=0,"",COUNTIF(OFFSET($D52,,,ROW($A$7)-ROW($A$6),SUM(Calculations!$BE$16:$BJ$16,#REF!)),"x")-SUM($AO52,$AP52,$AN52,$AM52,$AL52))</f>
        <v/>
      </c>
    </row>
    <row r="53" spans="1:43" ht="15.75" hidden="1" customHeight="1" outlineLevel="1" x14ac:dyDescent="0.25">
      <c r="A53" s="47"/>
      <c r="B53" s="256"/>
      <c r="C53" s="257" t="str">
        <f>IFERROR(IF(IF(LEN($B53)=0," ",INDEX(Settings!$E$7:$F$106,MATCH($B53,Settings!$E$7:$E$106,0),2))=0,"",IF(LEN($B53)=0," ",INDEX(Settings!$E$7:$F$106,MATCH($B53,Settings!$E$7:$E$106,0),2))),"")</f>
        <v xml:space="preserve"> </v>
      </c>
      <c r="D53" s="220"/>
      <c r="E53" s="201"/>
      <c r="F53" s="201"/>
      <c r="G53" s="201"/>
      <c r="H53" s="201"/>
      <c r="I53" s="201"/>
      <c r="J53" s="201"/>
      <c r="K53" s="201"/>
      <c r="L53" s="201"/>
      <c r="M53" s="201"/>
      <c r="N53" s="201"/>
      <c r="O53" s="201"/>
      <c r="P53" s="201"/>
      <c r="Q53" s="201"/>
      <c r="R53" s="201"/>
      <c r="S53" s="201"/>
      <c r="T53" s="201"/>
      <c r="U53" s="201"/>
      <c r="V53" s="201"/>
      <c r="W53" s="201"/>
      <c r="X53" s="201"/>
      <c r="Y53" s="201"/>
      <c r="Z53" s="201"/>
      <c r="AA53" s="201"/>
      <c r="AB53" s="201"/>
      <c r="AC53" s="201"/>
      <c r="AD53" s="201"/>
      <c r="AE53" s="201"/>
      <c r="AF53" s="201"/>
      <c r="AG53" s="201"/>
      <c r="AH53" s="202"/>
      <c r="AI53" s="47"/>
      <c r="AJ53" s="258" t="str">
        <f t="shared" si="0"/>
        <v xml:space="preserve"> </v>
      </c>
      <c r="AK53" s="56"/>
      <c r="AL53" s="199" t="str">
        <f ca="1">IF(COUNTIF(OFFSET($D53,,,ROW($A$7)-ROW($A$6),Calculations!$BE$16),"x")=0,"",COUNTIF(OFFSET($D53,,,ROW($A$7)-ROW($A$6),Calculations!$BE$16),"x"))</f>
        <v/>
      </c>
      <c r="AM53" s="195" t="str">
        <f ca="1">IF((COUNTIF(OFFSET($D53,,,ROW($A$7)-ROW($A$6),SUM(Calculations!$BE$16,Calculations!$BF$16)),"x")-SUM($AL53))=0,"",COUNTIF(OFFSET($D53,,,ROW($A$7)-ROW($A$6),SUM(Calculations!$BE$16,Calculations!$BF$16)),"x")-SUM($AL53))</f>
        <v/>
      </c>
      <c r="AN53" s="195" t="str">
        <f ca="1">IF((COUNTIF(OFFSET($D53,,,ROW($A$7)-ROW($A$6),SUM(Calculations!$BE$16:$BG$16)),"x")-SUM($AL53,$AM53))=0,"",COUNTIF(OFFSET($D53,,,ROW($A$7)-ROW($A$6),SUM(Calculations!$BE$16:$BG$16)),"x")-SUM($AL53,$AM53))</f>
        <v/>
      </c>
      <c r="AO53" s="195" t="str">
        <f ca="1">IF((COUNTIF(OFFSET($D53,,,ROW($A$7)-ROW($A$6),SUM(Calculations!$BE$16:$BH$16)),"x")-SUM($AM53,$AN53,$AL53))=0,"",COUNTIF(OFFSET($D53,,,ROW($A$7)-ROW($A$6),SUM(Calculations!$BE$16:$BH$16)),"x")-SUM($AM53,$AN53,$AL53))</f>
        <v/>
      </c>
      <c r="AP53" s="195" t="str">
        <f ca="1">IF((COUNTIF(OFFSET($D53,,,ROW($A$7)-ROW($A$6),SUM(Calculations!$BE$16:$BI$16)),"x")-SUM($AN53,$AO53,$AM53,$AL53))=0,"",COUNTIF(OFFSET($D53,,,ROW($A$7)-ROW($A$6),SUM(Calculations!$BE$16:$BI$16)),"x")-SUM($AN53,$AO53,$AM53,$AL53))</f>
        <v/>
      </c>
      <c r="AQ53" s="200" t="str">
        <f ca="1">IF((COUNTIF(OFFSET($D53,,,ROW($A$7)-ROW($A$6),SUM(Calculations!$BE$16:$BJ$16)),"x")-SUM($AO53,$AP53,$AN53,$AM53,$AL53))=0,"",COUNTIF(OFFSET($D53,,,ROW($A$7)-ROW($A$6),SUM(Calculations!$BE$16:$BJ$16,#REF!)),"x")-SUM($AO53,$AP53,$AN53,$AM53,$AL53))</f>
        <v/>
      </c>
    </row>
    <row r="54" spans="1:43" ht="15.75" hidden="1" customHeight="1" outlineLevel="1" x14ac:dyDescent="0.25">
      <c r="A54" s="47"/>
      <c r="B54" s="256"/>
      <c r="C54" s="257" t="str">
        <f>IFERROR(IF(IF(LEN($B54)=0," ",INDEX(Settings!$E$7:$F$106,MATCH($B54,Settings!$E$7:$E$106,0),2))=0,"",IF(LEN($B54)=0," ",INDEX(Settings!$E$7:$F$106,MATCH($B54,Settings!$E$7:$E$106,0),2))),"")</f>
        <v xml:space="preserve"> </v>
      </c>
      <c r="D54" s="220"/>
      <c r="E54" s="201"/>
      <c r="F54" s="201"/>
      <c r="G54" s="201"/>
      <c r="H54" s="201"/>
      <c r="I54" s="201"/>
      <c r="J54" s="201"/>
      <c r="K54" s="201"/>
      <c r="L54" s="201"/>
      <c r="M54" s="201"/>
      <c r="N54" s="201"/>
      <c r="O54" s="201"/>
      <c r="P54" s="201"/>
      <c r="Q54" s="201"/>
      <c r="R54" s="201"/>
      <c r="S54" s="201"/>
      <c r="T54" s="201"/>
      <c r="U54" s="201"/>
      <c r="V54" s="201"/>
      <c r="W54" s="201"/>
      <c r="X54" s="201"/>
      <c r="Y54" s="201"/>
      <c r="Z54" s="201"/>
      <c r="AA54" s="201"/>
      <c r="AB54" s="201"/>
      <c r="AC54" s="201"/>
      <c r="AD54" s="201"/>
      <c r="AE54" s="201"/>
      <c r="AF54" s="201"/>
      <c r="AG54" s="201"/>
      <c r="AH54" s="202"/>
      <c r="AI54" s="47"/>
      <c r="AJ54" s="258" t="str">
        <f t="shared" si="0"/>
        <v xml:space="preserve"> </v>
      </c>
      <c r="AK54" s="56"/>
      <c r="AL54" s="199" t="str">
        <f ca="1">IF(COUNTIF(OFFSET($D54,,,ROW($A$7)-ROW($A$6),Calculations!$BE$16),"x")=0,"",COUNTIF(OFFSET($D54,,,ROW($A$7)-ROW($A$6),Calculations!$BE$16),"x"))</f>
        <v/>
      </c>
      <c r="AM54" s="195" t="str">
        <f ca="1">IF((COUNTIF(OFFSET($D54,,,ROW($A$7)-ROW($A$6),SUM(Calculations!$BE$16,Calculations!$BF$16)),"x")-SUM($AL54))=0,"",COUNTIF(OFFSET($D54,,,ROW($A$7)-ROW($A$6),SUM(Calculations!$BE$16,Calculations!$BF$16)),"x")-SUM($AL54))</f>
        <v/>
      </c>
      <c r="AN54" s="195" t="str">
        <f ca="1">IF((COUNTIF(OFFSET($D54,,,ROW($A$7)-ROW($A$6),SUM(Calculations!$BE$16:$BG$16)),"x")-SUM($AL54,$AM54))=0,"",COUNTIF(OFFSET($D54,,,ROW($A$7)-ROW($A$6),SUM(Calculations!$BE$16:$BG$16)),"x")-SUM($AL54,$AM54))</f>
        <v/>
      </c>
      <c r="AO54" s="195" t="str">
        <f ca="1">IF((COUNTIF(OFFSET($D54,,,ROW($A$7)-ROW($A$6),SUM(Calculations!$BE$16:$BH$16)),"x")-SUM($AM54,$AN54,$AL54))=0,"",COUNTIF(OFFSET($D54,,,ROW($A$7)-ROW($A$6),SUM(Calculations!$BE$16:$BH$16)),"x")-SUM($AM54,$AN54,$AL54))</f>
        <v/>
      </c>
      <c r="AP54" s="195" t="str">
        <f ca="1">IF((COUNTIF(OFFSET($D54,,,ROW($A$7)-ROW($A$6),SUM(Calculations!$BE$16:$BI$16)),"x")-SUM($AN54,$AO54,$AM54,$AL54))=0,"",COUNTIF(OFFSET($D54,,,ROW($A$7)-ROW($A$6),SUM(Calculations!$BE$16:$BI$16)),"x")-SUM($AN54,$AO54,$AM54,$AL54))</f>
        <v/>
      </c>
      <c r="AQ54" s="200" t="str">
        <f ca="1">IF((COUNTIF(OFFSET($D54,,,ROW($A$7)-ROW($A$6),SUM(Calculations!$BE$16:$BJ$16)),"x")-SUM($AO54,$AP54,$AN54,$AM54,$AL54))=0,"",COUNTIF(OFFSET($D54,,,ROW($A$7)-ROW($A$6),SUM(Calculations!$BE$16:$BJ$16,#REF!)),"x")-SUM($AO54,$AP54,$AN54,$AM54,$AL54))</f>
        <v/>
      </c>
    </row>
    <row r="55" spans="1:43" ht="15.75" hidden="1" customHeight="1" outlineLevel="1" x14ac:dyDescent="0.25">
      <c r="A55" s="47"/>
      <c r="B55" s="256"/>
      <c r="C55" s="257" t="str">
        <f>IFERROR(IF(IF(LEN($B55)=0," ",INDEX(Settings!$E$7:$F$106,MATCH($B55,Settings!$E$7:$E$106,0),2))=0,"",IF(LEN($B55)=0," ",INDEX(Settings!$E$7:$F$106,MATCH($B55,Settings!$E$7:$E$106,0),2))),"")</f>
        <v xml:space="preserve"> </v>
      </c>
      <c r="D55" s="220"/>
      <c r="E55" s="201"/>
      <c r="F55" s="201"/>
      <c r="G55" s="201"/>
      <c r="H55" s="201"/>
      <c r="I55" s="201"/>
      <c r="J55" s="201"/>
      <c r="K55" s="201"/>
      <c r="L55" s="201"/>
      <c r="M55" s="201"/>
      <c r="N55" s="201"/>
      <c r="O55" s="201"/>
      <c r="P55" s="201"/>
      <c r="Q55" s="201"/>
      <c r="R55" s="201"/>
      <c r="S55" s="201"/>
      <c r="T55" s="201"/>
      <c r="U55" s="201"/>
      <c r="V55" s="201"/>
      <c r="W55" s="201"/>
      <c r="X55" s="201"/>
      <c r="Y55" s="201"/>
      <c r="Z55" s="201"/>
      <c r="AA55" s="201"/>
      <c r="AB55" s="201"/>
      <c r="AC55" s="201"/>
      <c r="AD55" s="201"/>
      <c r="AE55" s="201"/>
      <c r="AF55" s="201"/>
      <c r="AG55" s="201"/>
      <c r="AH55" s="202"/>
      <c r="AI55" s="47"/>
      <c r="AJ55" s="258" t="str">
        <f t="shared" si="0"/>
        <v xml:space="preserve"> </v>
      </c>
      <c r="AK55" s="56"/>
      <c r="AL55" s="199" t="str">
        <f ca="1">IF(COUNTIF(OFFSET($D55,,,ROW($A$7)-ROW($A$6),Calculations!$BE$16),"x")=0,"",COUNTIF(OFFSET($D55,,,ROW($A$7)-ROW($A$6),Calculations!$BE$16),"x"))</f>
        <v/>
      </c>
      <c r="AM55" s="195" t="str">
        <f ca="1">IF((COUNTIF(OFFSET($D55,,,ROW($A$7)-ROW($A$6),SUM(Calculations!$BE$16,Calculations!$BF$16)),"x")-SUM($AL55))=0,"",COUNTIF(OFFSET($D55,,,ROW($A$7)-ROW($A$6),SUM(Calculations!$BE$16,Calculations!$BF$16)),"x")-SUM($AL55))</f>
        <v/>
      </c>
      <c r="AN55" s="195" t="str">
        <f ca="1">IF((COUNTIF(OFFSET($D55,,,ROW($A$7)-ROW($A$6),SUM(Calculations!$BE$16:$BG$16)),"x")-SUM($AL55,$AM55))=0,"",COUNTIF(OFFSET($D55,,,ROW($A$7)-ROW($A$6),SUM(Calculations!$BE$16:$BG$16)),"x")-SUM($AL55,$AM55))</f>
        <v/>
      </c>
      <c r="AO55" s="195" t="str">
        <f ca="1">IF((COUNTIF(OFFSET($D55,,,ROW($A$7)-ROW($A$6),SUM(Calculations!$BE$16:$BH$16)),"x")-SUM($AM55,$AN55,$AL55))=0,"",COUNTIF(OFFSET($D55,,,ROW($A$7)-ROW($A$6),SUM(Calculations!$BE$16:$BH$16)),"x")-SUM($AM55,$AN55,$AL55))</f>
        <v/>
      </c>
      <c r="AP55" s="195" t="str">
        <f ca="1">IF((COUNTIF(OFFSET($D55,,,ROW($A$7)-ROW($A$6),SUM(Calculations!$BE$16:$BI$16)),"x")-SUM($AN55,$AO55,$AM55,$AL55))=0,"",COUNTIF(OFFSET($D55,,,ROW($A$7)-ROW($A$6),SUM(Calculations!$BE$16:$BI$16)),"x")-SUM($AN55,$AO55,$AM55,$AL55))</f>
        <v/>
      </c>
      <c r="AQ55" s="200" t="str">
        <f ca="1">IF((COUNTIF(OFFSET($D55,,,ROW($A$7)-ROW($A$6),SUM(Calculations!$BE$16:$BJ$16)),"x")-SUM($AO55,$AP55,$AN55,$AM55,$AL55))=0,"",COUNTIF(OFFSET($D55,,,ROW($A$7)-ROW($A$6),SUM(Calculations!$BE$16:$BJ$16,#REF!)),"x")-SUM($AO55,$AP55,$AN55,$AM55,$AL55))</f>
        <v/>
      </c>
    </row>
    <row r="56" spans="1:43" ht="15.75" hidden="1" customHeight="1" outlineLevel="1" x14ac:dyDescent="0.25">
      <c r="A56" s="47"/>
      <c r="B56" s="256"/>
      <c r="C56" s="257" t="str">
        <f>IFERROR(IF(IF(LEN($B56)=0," ",INDEX(Settings!$E$7:$F$106,MATCH($B56,Settings!$E$7:$E$106,0),2))=0,"",IF(LEN($B56)=0," ",INDEX(Settings!$E$7:$F$106,MATCH($B56,Settings!$E$7:$E$106,0),2))),"")</f>
        <v xml:space="preserve"> </v>
      </c>
      <c r="D56" s="220"/>
      <c r="E56" s="201"/>
      <c r="F56" s="201"/>
      <c r="G56" s="201"/>
      <c r="H56" s="201"/>
      <c r="I56" s="201"/>
      <c r="J56" s="201"/>
      <c r="K56" s="201"/>
      <c r="L56" s="201"/>
      <c r="M56" s="201"/>
      <c r="N56" s="201"/>
      <c r="O56" s="201"/>
      <c r="P56" s="201"/>
      <c r="Q56" s="201"/>
      <c r="R56" s="201"/>
      <c r="S56" s="201"/>
      <c r="T56" s="201"/>
      <c r="U56" s="201"/>
      <c r="V56" s="201"/>
      <c r="W56" s="201"/>
      <c r="X56" s="201"/>
      <c r="Y56" s="201"/>
      <c r="Z56" s="201"/>
      <c r="AA56" s="201"/>
      <c r="AB56" s="201"/>
      <c r="AC56" s="201"/>
      <c r="AD56" s="201"/>
      <c r="AE56" s="201"/>
      <c r="AF56" s="201"/>
      <c r="AG56" s="201"/>
      <c r="AH56" s="202"/>
      <c r="AI56" s="47"/>
      <c r="AJ56" s="258" t="str">
        <f t="shared" si="0"/>
        <v xml:space="preserve"> </v>
      </c>
      <c r="AK56" s="56"/>
      <c r="AL56" s="199" t="str">
        <f ca="1">IF(COUNTIF(OFFSET($D56,,,ROW($A$7)-ROW($A$6),Calculations!$BE$16),"x")=0,"",COUNTIF(OFFSET($D56,,,ROW($A$7)-ROW($A$6),Calculations!$BE$16),"x"))</f>
        <v/>
      </c>
      <c r="AM56" s="195" t="str">
        <f ca="1">IF((COUNTIF(OFFSET($D56,,,ROW($A$7)-ROW($A$6),SUM(Calculations!$BE$16,Calculations!$BF$16)),"x")-SUM($AL56))=0,"",COUNTIF(OFFSET($D56,,,ROW($A$7)-ROW($A$6),SUM(Calculations!$BE$16,Calculations!$BF$16)),"x")-SUM($AL56))</f>
        <v/>
      </c>
      <c r="AN56" s="195" t="str">
        <f ca="1">IF((COUNTIF(OFFSET($D56,,,ROW($A$7)-ROW($A$6),SUM(Calculations!$BE$16:$BG$16)),"x")-SUM($AL56,$AM56))=0,"",COUNTIF(OFFSET($D56,,,ROW($A$7)-ROW($A$6),SUM(Calculations!$BE$16:$BG$16)),"x")-SUM($AL56,$AM56))</f>
        <v/>
      </c>
      <c r="AO56" s="195" t="str">
        <f ca="1">IF((COUNTIF(OFFSET($D56,,,ROW($A$7)-ROW($A$6),SUM(Calculations!$BE$16:$BH$16)),"x")-SUM($AM56,$AN56,$AL56))=0,"",COUNTIF(OFFSET($D56,,,ROW($A$7)-ROW($A$6),SUM(Calculations!$BE$16:$BH$16)),"x")-SUM($AM56,$AN56,$AL56))</f>
        <v/>
      </c>
      <c r="AP56" s="195" t="str">
        <f ca="1">IF((COUNTIF(OFFSET($D56,,,ROW($A$7)-ROW($A$6),SUM(Calculations!$BE$16:$BI$16)),"x")-SUM($AN56,$AO56,$AM56,$AL56))=0,"",COUNTIF(OFFSET($D56,,,ROW($A$7)-ROW($A$6),SUM(Calculations!$BE$16:$BI$16)),"x")-SUM($AN56,$AO56,$AM56,$AL56))</f>
        <v/>
      </c>
      <c r="AQ56" s="200" t="str">
        <f ca="1">IF((COUNTIF(OFFSET($D56,,,ROW($A$7)-ROW($A$6),SUM(Calculations!$BE$16:$BJ$16)),"x")-SUM($AO56,$AP56,$AN56,$AM56,$AL56))=0,"",COUNTIF(OFFSET($D56,,,ROW($A$7)-ROW($A$6),SUM(Calculations!$BE$16:$BJ$16,#REF!)),"x")-SUM($AO56,$AP56,$AN56,$AM56,$AL56))</f>
        <v/>
      </c>
    </row>
    <row r="57" spans="1:43" ht="15.75" hidden="1" customHeight="1" outlineLevel="1" x14ac:dyDescent="0.25">
      <c r="A57" s="47"/>
      <c r="B57" s="256"/>
      <c r="C57" s="257" t="str">
        <f>IFERROR(IF(IF(LEN($B57)=0," ",INDEX(Settings!$E$7:$F$106,MATCH($B57,Settings!$E$7:$E$106,0),2))=0,"",IF(LEN($B57)=0," ",INDEX(Settings!$E$7:$F$106,MATCH($B57,Settings!$E$7:$E$106,0),2))),"")</f>
        <v xml:space="preserve"> </v>
      </c>
      <c r="D57" s="220"/>
      <c r="E57" s="201"/>
      <c r="F57" s="201"/>
      <c r="G57" s="201"/>
      <c r="H57" s="201"/>
      <c r="I57" s="201"/>
      <c r="J57" s="201"/>
      <c r="K57" s="201"/>
      <c r="L57" s="201"/>
      <c r="M57" s="201"/>
      <c r="N57" s="201"/>
      <c r="O57" s="201"/>
      <c r="P57" s="201"/>
      <c r="Q57" s="201"/>
      <c r="R57" s="201"/>
      <c r="S57" s="201"/>
      <c r="T57" s="201"/>
      <c r="U57" s="201"/>
      <c r="V57" s="201"/>
      <c r="W57" s="201"/>
      <c r="X57" s="201"/>
      <c r="Y57" s="201"/>
      <c r="Z57" s="201"/>
      <c r="AA57" s="201"/>
      <c r="AB57" s="201"/>
      <c r="AC57" s="201"/>
      <c r="AD57" s="201"/>
      <c r="AE57" s="201"/>
      <c r="AF57" s="201"/>
      <c r="AG57" s="201"/>
      <c r="AH57" s="202"/>
      <c r="AI57" s="47"/>
      <c r="AJ57" s="258" t="str">
        <f t="shared" si="0"/>
        <v xml:space="preserve"> </v>
      </c>
      <c r="AK57" s="56"/>
      <c r="AL57" s="199" t="str">
        <f ca="1">IF(COUNTIF(OFFSET($D57,,,ROW($A$7)-ROW($A$6),Calculations!$BE$16),"x")=0,"",COUNTIF(OFFSET($D57,,,ROW($A$7)-ROW($A$6),Calculations!$BE$16),"x"))</f>
        <v/>
      </c>
      <c r="AM57" s="195" t="str">
        <f ca="1">IF((COUNTIF(OFFSET($D57,,,ROW($A$7)-ROW($A$6),SUM(Calculations!$BE$16,Calculations!$BF$16)),"x")-SUM($AL57))=0,"",COUNTIF(OFFSET($D57,,,ROW($A$7)-ROW($A$6),SUM(Calculations!$BE$16,Calculations!$BF$16)),"x")-SUM($AL57))</f>
        <v/>
      </c>
      <c r="AN57" s="195" t="str">
        <f ca="1">IF((COUNTIF(OFFSET($D57,,,ROW($A$7)-ROW($A$6),SUM(Calculations!$BE$16:$BG$16)),"x")-SUM($AL57,$AM57))=0,"",COUNTIF(OFFSET($D57,,,ROW($A$7)-ROW($A$6),SUM(Calculations!$BE$16:$BG$16)),"x")-SUM($AL57,$AM57))</f>
        <v/>
      </c>
      <c r="AO57" s="195" t="str">
        <f ca="1">IF((COUNTIF(OFFSET($D57,,,ROW($A$7)-ROW($A$6),SUM(Calculations!$BE$16:$BH$16)),"x")-SUM($AM57,$AN57,$AL57))=0,"",COUNTIF(OFFSET($D57,,,ROW($A$7)-ROW($A$6),SUM(Calculations!$BE$16:$BH$16)),"x")-SUM($AM57,$AN57,$AL57))</f>
        <v/>
      </c>
      <c r="AP57" s="195" t="str">
        <f ca="1">IF((COUNTIF(OFFSET($D57,,,ROW($A$7)-ROW($A$6),SUM(Calculations!$BE$16:$BI$16)),"x")-SUM($AN57,$AO57,$AM57,$AL57))=0,"",COUNTIF(OFFSET($D57,,,ROW($A$7)-ROW($A$6),SUM(Calculations!$BE$16:$BI$16)),"x")-SUM($AN57,$AO57,$AM57,$AL57))</f>
        <v/>
      </c>
      <c r="AQ57" s="200" t="str">
        <f ca="1">IF((COUNTIF(OFFSET($D57,,,ROW($A$7)-ROW($A$6),SUM(Calculations!$BE$16:$BJ$16)),"x")-SUM($AO57,$AP57,$AN57,$AM57,$AL57))=0,"",COUNTIF(OFFSET($D57,,,ROW($A$7)-ROW($A$6),SUM(Calculations!$BE$16:$BJ$16,#REF!)),"x")-SUM($AO57,$AP57,$AN57,$AM57,$AL57))</f>
        <v/>
      </c>
    </row>
    <row r="58" spans="1:43" ht="15.75" hidden="1" customHeight="1" outlineLevel="1" x14ac:dyDescent="0.25">
      <c r="A58" s="47"/>
      <c r="B58" s="256"/>
      <c r="C58" s="257" t="str">
        <f>IFERROR(IF(IF(LEN($B58)=0," ",INDEX(Settings!$E$7:$F$106,MATCH($B58,Settings!$E$7:$E$106,0),2))=0,"",IF(LEN($B58)=0," ",INDEX(Settings!$E$7:$F$106,MATCH($B58,Settings!$E$7:$E$106,0),2))),"")</f>
        <v xml:space="preserve"> </v>
      </c>
      <c r="D58" s="220"/>
      <c r="E58" s="201"/>
      <c r="F58" s="201"/>
      <c r="G58" s="201"/>
      <c r="H58" s="201"/>
      <c r="I58" s="201"/>
      <c r="J58" s="201"/>
      <c r="K58" s="201"/>
      <c r="L58" s="201"/>
      <c r="M58" s="201"/>
      <c r="N58" s="201"/>
      <c r="O58" s="201"/>
      <c r="P58" s="201"/>
      <c r="Q58" s="201"/>
      <c r="R58" s="201"/>
      <c r="S58" s="201"/>
      <c r="T58" s="201"/>
      <c r="U58" s="201"/>
      <c r="V58" s="201"/>
      <c r="W58" s="201"/>
      <c r="X58" s="201"/>
      <c r="Y58" s="201"/>
      <c r="Z58" s="201"/>
      <c r="AA58" s="201"/>
      <c r="AB58" s="201"/>
      <c r="AC58" s="201"/>
      <c r="AD58" s="201"/>
      <c r="AE58" s="201"/>
      <c r="AF58" s="201"/>
      <c r="AG58" s="201"/>
      <c r="AH58" s="202"/>
      <c r="AI58" s="47"/>
      <c r="AJ58" s="258" t="str">
        <f t="shared" si="0"/>
        <v xml:space="preserve"> </v>
      </c>
      <c r="AK58" s="56"/>
      <c r="AL58" s="199" t="str">
        <f ca="1">IF(COUNTIF(OFFSET($D58,,,ROW($A$7)-ROW($A$6),Calculations!$BE$16),"x")=0,"",COUNTIF(OFFSET($D58,,,ROW($A$7)-ROW($A$6),Calculations!$BE$16),"x"))</f>
        <v/>
      </c>
      <c r="AM58" s="195" t="str">
        <f ca="1">IF((COUNTIF(OFFSET($D58,,,ROW($A$7)-ROW($A$6),SUM(Calculations!$BE$16,Calculations!$BF$16)),"x")-SUM($AL58))=0,"",COUNTIF(OFFSET($D58,,,ROW($A$7)-ROW($A$6),SUM(Calculations!$BE$16,Calculations!$BF$16)),"x")-SUM($AL58))</f>
        <v/>
      </c>
      <c r="AN58" s="195" t="str">
        <f ca="1">IF((COUNTIF(OFFSET($D58,,,ROW($A$7)-ROW($A$6),SUM(Calculations!$BE$16:$BG$16)),"x")-SUM($AL58,$AM58))=0,"",COUNTIF(OFFSET($D58,,,ROW($A$7)-ROW($A$6),SUM(Calculations!$BE$16:$BG$16)),"x")-SUM($AL58,$AM58))</f>
        <v/>
      </c>
      <c r="AO58" s="195" t="str">
        <f ca="1">IF((COUNTIF(OFFSET($D58,,,ROW($A$7)-ROW($A$6),SUM(Calculations!$BE$16:$BH$16)),"x")-SUM($AM58,$AN58,$AL58))=0,"",COUNTIF(OFFSET($D58,,,ROW($A$7)-ROW($A$6),SUM(Calculations!$BE$16:$BH$16)),"x")-SUM($AM58,$AN58,$AL58))</f>
        <v/>
      </c>
      <c r="AP58" s="195" t="str">
        <f ca="1">IF((COUNTIF(OFFSET($D58,,,ROW($A$7)-ROW($A$6),SUM(Calculations!$BE$16:$BI$16)),"x")-SUM($AN58,$AO58,$AM58,$AL58))=0,"",COUNTIF(OFFSET($D58,,,ROW($A$7)-ROW($A$6),SUM(Calculations!$BE$16:$BI$16)),"x")-SUM($AN58,$AO58,$AM58,$AL58))</f>
        <v/>
      </c>
      <c r="AQ58" s="200" t="str">
        <f ca="1">IF((COUNTIF(OFFSET($D58,,,ROW($A$7)-ROW($A$6),SUM(Calculations!$BE$16:$BJ$16)),"x")-SUM($AO58,$AP58,$AN58,$AM58,$AL58))=0,"",COUNTIF(OFFSET($D58,,,ROW($A$7)-ROW($A$6),SUM(Calculations!$BE$16:$BJ$16,#REF!)),"x")-SUM($AO58,$AP58,$AN58,$AM58,$AL58))</f>
        <v/>
      </c>
    </row>
    <row r="59" spans="1:43" ht="15.75" hidden="1" customHeight="1" outlineLevel="1" x14ac:dyDescent="0.25">
      <c r="A59" s="47"/>
      <c r="B59" s="256"/>
      <c r="C59" s="257" t="str">
        <f>IFERROR(IF(IF(LEN($B59)=0," ",INDEX(Settings!$E$7:$F$106,MATCH($B59,Settings!$E$7:$E$106,0),2))=0,"",IF(LEN($B59)=0," ",INDEX(Settings!$E$7:$F$106,MATCH($B59,Settings!$E$7:$E$106,0),2))),"")</f>
        <v xml:space="preserve"> </v>
      </c>
      <c r="D59" s="220"/>
      <c r="E59" s="201"/>
      <c r="F59" s="201"/>
      <c r="G59" s="201"/>
      <c r="H59" s="201"/>
      <c r="I59" s="201"/>
      <c r="J59" s="201"/>
      <c r="K59" s="201"/>
      <c r="L59" s="201"/>
      <c r="M59" s="201"/>
      <c r="N59" s="201"/>
      <c r="O59" s="201"/>
      <c r="P59" s="201"/>
      <c r="Q59" s="201"/>
      <c r="R59" s="201"/>
      <c r="S59" s="201"/>
      <c r="T59" s="201"/>
      <c r="U59" s="201"/>
      <c r="V59" s="201"/>
      <c r="W59" s="201"/>
      <c r="X59" s="201"/>
      <c r="Y59" s="201"/>
      <c r="Z59" s="201"/>
      <c r="AA59" s="201"/>
      <c r="AB59" s="201"/>
      <c r="AC59" s="201"/>
      <c r="AD59" s="201"/>
      <c r="AE59" s="201"/>
      <c r="AF59" s="201"/>
      <c r="AG59" s="201"/>
      <c r="AH59" s="202"/>
      <c r="AI59" s="47"/>
      <c r="AJ59" s="258" t="str">
        <f t="shared" si="0"/>
        <v xml:space="preserve"> </v>
      </c>
      <c r="AK59" s="56"/>
      <c r="AL59" s="199" t="str">
        <f ca="1">IF(COUNTIF(OFFSET($D59,,,ROW($A$7)-ROW($A$6),Calculations!$BE$16),"x")=0,"",COUNTIF(OFFSET($D59,,,ROW($A$7)-ROW($A$6),Calculations!$BE$16),"x"))</f>
        <v/>
      </c>
      <c r="AM59" s="195" t="str">
        <f ca="1">IF((COUNTIF(OFFSET($D59,,,ROW($A$7)-ROW($A$6),SUM(Calculations!$BE$16,Calculations!$BF$16)),"x")-SUM($AL59))=0,"",COUNTIF(OFFSET($D59,,,ROW($A$7)-ROW($A$6),SUM(Calculations!$BE$16,Calculations!$BF$16)),"x")-SUM($AL59))</f>
        <v/>
      </c>
      <c r="AN59" s="195" t="str">
        <f ca="1">IF((COUNTIF(OFFSET($D59,,,ROW($A$7)-ROW($A$6),SUM(Calculations!$BE$16:$BG$16)),"x")-SUM($AL59,$AM59))=0,"",COUNTIF(OFFSET($D59,,,ROW($A$7)-ROW($A$6),SUM(Calculations!$BE$16:$BG$16)),"x")-SUM($AL59,$AM59))</f>
        <v/>
      </c>
      <c r="AO59" s="195" t="str">
        <f ca="1">IF((COUNTIF(OFFSET($D59,,,ROW($A$7)-ROW($A$6),SUM(Calculations!$BE$16:$BH$16)),"x")-SUM($AM59,$AN59,$AL59))=0,"",COUNTIF(OFFSET($D59,,,ROW($A$7)-ROW($A$6),SUM(Calculations!$BE$16:$BH$16)),"x")-SUM($AM59,$AN59,$AL59))</f>
        <v/>
      </c>
      <c r="AP59" s="195" t="str">
        <f ca="1">IF((COUNTIF(OFFSET($D59,,,ROW($A$7)-ROW($A$6),SUM(Calculations!$BE$16:$BI$16)),"x")-SUM($AN59,$AO59,$AM59,$AL59))=0,"",COUNTIF(OFFSET($D59,,,ROW($A$7)-ROW($A$6),SUM(Calculations!$BE$16:$BI$16)),"x")-SUM($AN59,$AO59,$AM59,$AL59))</f>
        <v/>
      </c>
      <c r="AQ59" s="200" t="str">
        <f ca="1">IF((COUNTIF(OFFSET($D59,,,ROW($A$7)-ROW($A$6),SUM(Calculations!$BE$16:$BJ$16)),"x")-SUM($AO59,$AP59,$AN59,$AM59,$AL59))=0,"",COUNTIF(OFFSET($D59,,,ROW($A$7)-ROW($A$6),SUM(Calculations!$BE$16:$BJ$16,#REF!)),"x")-SUM($AO59,$AP59,$AN59,$AM59,$AL59))</f>
        <v/>
      </c>
    </row>
    <row r="60" spans="1:43" ht="15.75" hidden="1" customHeight="1" outlineLevel="1" x14ac:dyDescent="0.25">
      <c r="A60" s="47"/>
      <c r="B60" s="256"/>
      <c r="C60" s="257" t="str">
        <f>IFERROR(IF(IF(LEN($B60)=0," ",INDEX(Settings!$E$7:$F$106,MATCH($B60,Settings!$E$7:$E$106,0),2))=0,"",IF(LEN($B60)=0," ",INDEX(Settings!$E$7:$F$106,MATCH($B60,Settings!$E$7:$E$106,0),2))),"")</f>
        <v xml:space="preserve"> </v>
      </c>
      <c r="D60" s="220"/>
      <c r="E60" s="201"/>
      <c r="F60" s="201"/>
      <c r="G60" s="201"/>
      <c r="H60" s="201"/>
      <c r="I60" s="201"/>
      <c r="J60" s="201"/>
      <c r="K60" s="201"/>
      <c r="L60" s="201"/>
      <c r="M60" s="201"/>
      <c r="N60" s="201"/>
      <c r="O60" s="201"/>
      <c r="P60" s="201"/>
      <c r="Q60" s="201"/>
      <c r="R60" s="201"/>
      <c r="S60" s="201"/>
      <c r="T60" s="201"/>
      <c r="U60" s="201"/>
      <c r="V60" s="201"/>
      <c r="W60" s="201"/>
      <c r="X60" s="201"/>
      <c r="Y60" s="201"/>
      <c r="Z60" s="201"/>
      <c r="AA60" s="201"/>
      <c r="AB60" s="201"/>
      <c r="AC60" s="201"/>
      <c r="AD60" s="201"/>
      <c r="AE60" s="201"/>
      <c r="AF60" s="201"/>
      <c r="AG60" s="201"/>
      <c r="AH60" s="202"/>
      <c r="AI60" s="47"/>
      <c r="AJ60" s="258" t="str">
        <f t="shared" si="0"/>
        <v xml:space="preserve"> </v>
      </c>
      <c r="AK60" s="56"/>
      <c r="AL60" s="199" t="str">
        <f ca="1">IF(COUNTIF(OFFSET($D60,,,ROW($A$7)-ROW($A$6),Calculations!$BE$16),"x")=0,"",COUNTIF(OFFSET($D60,,,ROW($A$7)-ROW($A$6),Calculations!$BE$16),"x"))</f>
        <v/>
      </c>
      <c r="AM60" s="195" t="str">
        <f ca="1">IF((COUNTIF(OFFSET($D60,,,ROW($A$7)-ROW($A$6),SUM(Calculations!$BE$16,Calculations!$BF$16)),"x")-SUM($AL60))=0,"",COUNTIF(OFFSET($D60,,,ROW($A$7)-ROW($A$6),SUM(Calculations!$BE$16,Calculations!$BF$16)),"x")-SUM($AL60))</f>
        <v/>
      </c>
      <c r="AN60" s="195" t="str">
        <f ca="1">IF((COUNTIF(OFFSET($D60,,,ROW($A$7)-ROW($A$6),SUM(Calculations!$BE$16:$BG$16)),"x")-SUM($AL60,$AM60))=0,"",COUNTIF(OFFSET($D60,,,ROW($A$7)-ROW($A$6),SUM(Calculations!$BE$16:$BG$16)),"x")-SUM($AL60,$AM60))</f>
        <v/>
      </c>
      <c r="AO60" s="195" t="str">
        <f ca="1">IF((COUNTIF(OFFSET($D60,,,ROW($A$7)-ROW($A$6),SUM(Calculations!$BE$16:$BH$16)),"x")-SUM($AM60,$AN60,$AL60))=0,"",COUNTIF(OFFSET($D60,,,ROW($A$7)-ROW($A$6),SUM(Calculations!$BE$16:$BH$16)),"x")-SUM($AM60,$AN60,$AL60))</f>
        <v/>
      </c>
      <c r="AP60" s="195" t="str">
        <f ca="1">IF((COUNTIF(OFFSET($D60,,,ROW($A$7)-ROW($A$6),SUM(Calculations!$BE$16:$BI$16)),"x")-SUM($AN60,$AO60,$AM60,$AL60))=0,"",COUNTIF(OFFSET($D60,,,ROW($A$7)-ROW($A$6),SUM(Calculations!$BE$16:$BI$16)),"x")-SUM($AN60,$AO60,$AM60,$AL60))</f>
        <v/>
      </c>
      <c r="AQ60" s="200" t="str">
        <f ca="1">IF((COUNTIF(OFFSET($D60,,,ROW($A$7)-ROW($A$6),SUM(Calculations!$BE$16:$BJ$16)),"x")-SUM($AO60,$AP60,$AN60,$AM60,$AL60))=0,"",COUNTIF(OFFSET($D60,,,ROW($A$7)-ROW($A$6),SUM(Calculations!$BE$16:$BJ$16,#REF!)),"x")-SUM($AO60,$AP60,$AN60,$AM60,$AL60))</f>
        <v/>
      </c>
    </row>
    <row r="61" spans="1:43" ht="15.75" hidden="1" customHeight="1" outlineLevel="1" x14ac:dyDescent="0.25">
      <c r="A61" s="47"/>
      <c r="B61" s="256"/>
      <c r="C61" s="257" t="str">
        <f>IFERROR(IF(IF(LEN($B61)=0," ",INDEX(Settings!$E$7:$F$106,MATCH($B61,Settings!$E$7:$E$106,0),2))=0,"",IF(LEN($B61)=0," ",INDEX(Settings!$E$7:$F$106,MATCH($B61,Settings!$E$7:$E$106,0),2))),"")</f>
        <v xml:space="preserve"> </v>
      </c>
      <c r="D61" s="220"/>
      <c r="E61" s="201"/>
      <c r="F61" s="201"/>
      <c r="G61" s="201"/>
      <c r="H61" s="201"/>
      <c r="I61" s="201"/>
      <c r="J61" s="201"/>
      <c r="K61" s="201"/>
      <c r="L61" s="201"/>
      <c r="M61" s="201"/>
      <c r="N61" s="201"/>
      <c r="O61" s="201"/>
      <c r="P61" s="201"/>
      <c r="Q61" s="201"/>
      <c r="R61" s="201"/>
      <c r="S61" s="201"/>
      <c r="T61" s="201"/>
      <c r="U61" s="201"/>
      <c r="V61" s="201"/>
      <c r="W61" s="201"/>
      <c r="X61" s="201"/>
      <c r="Y61" s="201"/>
      <c r="Z61" s="201"/>
      <c r="AA61" s="201"/>
      <c r="AB61" s="201"/>
      <c r="AC61" s="201"/>
      <c r="AD61" s="201"/>
      <c r="AE61" s="201"/>
      <c r="AF61" s="201"/>
      <c r="AG61" s="201"/>
      <c r="AH61" s="202"/>
      <c r="AI61" s="47"/>
      <c r="AJ61" s="258" t="str">
        <f t="shared" si="0"/>
        <v xml:space="preserve"> </v>
      </c>
      <c r="AK61" s="56"/>
      <c r="AL61" s="199" t="str">
        <f ca="1">IF(COUNTIF(OFFSET($D61,,,ROW($A$7)-ROW($A$6),Calculations!$BE$16),"x")=0,"",COUNTIF(OFFSET($D61,,,ROW($A$7)-ROW($A$6),Calculations!$BE$16),"x"))</f>
        <v/>
      </c>
      <c r="AM61" s="195" t="str">
        <f ca="1">IF((COUNTIF(OFFSET($D61,,,ROW($A$7)-ROW($A$6),SUM(Calculations!$BE$16,Calculations!$BF$16)),"x")-SUM($AL61))=0,"",COUNTIF(OFFSET($D61,,,ROW($A$7)-ROW($A$6),SUM(Calculations!$BE$16,Calculations!$BF$16)),"x")-SUM($AL61))</f>
        <v/>
      </c>
      <c r="AN61" s="195" t="str">
        <f ca="1">IF((COUNTIF(OFFSET($D61,,,ROW($A$7)-ROW($A$6),SUM(Calculations!$BE$16:$BG$16)),"x")-SUM($AL61,$AM61))=0,"",COUNTIF(OFFSET($D61,,,ROW($A$7)-ROW($A$6),SUM(Calculations!$BE$16:$BG$16)),"x")-SUM($AL61,$AM61))</f>
        <v/>
      </c>
      <c r="AO61" s="195" t="str">
        <f ca="1">IF((COUNTIF(OFFSET($D61,,,ROW($A$7)-ROW($A$6),SUM(Calculations!$BE$16:$BH$16)),"x")-SUM($AM61,$AN61,$AL61))=0,"",COUNTIF(OFFSET($D61,,,ROW($A$7)-ROW($A$6),SUM(Calculations!$BE$16:$BH$16)),"x")-SUM($AM61,$AN61,$AL61))</f>
        <v/>
      </c>
      <c r="AP61" s="195" t="str">
        <f ca="1">IF((COUNTIF(OFFSET($D61,,,ROW($A$7)-ROW($A$6),SUM(Calculations!$BE$16:$BI$16)),"x")-SUM($AN61,$AO61,$AM61,$AL61))=0,"",COUNTIF(OFFSET($D61,,,ROW($A$7)-ROW($A$6),SUM(Calculations!$BE$16:$BI$16)),"x")-SUM($AN61,$AO61,$AM61,$AL61))</f>
        <v/>
      </c>
      <c r="AQ61" s="200" t="str">
        <f ca="1">IF((COUNTIF(OFFSET($D61,,,ROW($A$7)-ROW($A$6),SUM(Calculations!$BE$16:$BJ$16)),"x")-SUM($AO61,$AP61,$AN61,$AM61,$AL61))=0,"",COUNTIF(OFFSET($D61,,,ROW($A$7)-ROW($A$6),SUM(Calculations!$BE$16:$BJ$16,#REF!)),"x")-SUM($AO61,$AP61,$AN61,$AM61,$AL61))</f>
        <v/>
      </c>
    </row>
    <row r="62" spans="1:43" ht="15.75" hidden="1" customHeight="1" outlineLevel="1" x14ac:dyDescent="0.25">
      <c r="A62" s="47"/>
      <c r="B62" s="256"/>
      <c r="C62" s="257" t="str">
        <f>IFERROR(IF(IF(LEN($B62)=0," ",INDEX(Settings!$E$7:$F$106,MATCH($B62,Settings!$E$7:$E$106,0),2))=0,"",IF(LEN($B62)=0," ",INDEX(Settings!$E$7:$F$106,MATCH($B62,Settings!$E$7:$E$106,0),2))),"")</f>
        <v xml:space="preserve"> </v>
      </c>
      <c r="D62" s="220"/>
      <c r="E62" s="201"/>
      <c r="F62" s="201"/>
      <c r="G62" s="201"/>
      <c r="H62" s="201"/>
      <c r="I62" s="201"/>
      <c r="J62" s="201"/>
      <c r="K62" s="201"/>
      <c r="L62" s="201"/>
      <c r="M62" s="201"/>
      <c r="N62" s="201"/>
      <c r="O62" s="201"/>
      <c r="P62" s="201"/>
      <c r="Q62" s="201"/>
      <c r="R62" s="201"/>
      <c r="S62" s="201"/>
      <c r="T62" s="201"/>
      <c r="U62" s="201"/>
      <c r="V62" s="201"/>
      <c r="W62" s="201"/>
      <c r="X62" s="201"/>
      <c r="Y62" s="201"/>
      <c r="Z62" s="201"/>
      <c r="AA62" s="201"/>
      <c r="AB62" s="201"/>
      <c r="AC62" s="201"/>
      <c r="AD62" s="201"/>
      <c r="AE62" s="201"/>
      <c r="AF62" s="201"/>
      <c r="AG62" s="201"/>
      <c r="AH62" s="202"/>
      <c r="AI62" s="47"/>
      <c r="AJ62" s="258" t="str">
        <f t="shared" si="0"/>
        <v xml:space="preserve"> </v>
      </c>
      <c r="AK62" s="56"/>
      <c r="AL62" s="199" t="str">
        <f ca="1">IF(COUNTIF(OFFSET($D62,,,ROW($A$7)-ROW($A$6),Calculations!$BE$16),"x")=0,"",COUNTIF(OFFSET($D62,,,ROW($A$7)-ROW($A$6),Calculations!$BE$16),"x"))</f>
        <v/>
      </c>
      <c r="AM62" s="195" t="str">
        <f ca="1">IF((COUNTIF(OFFSET($D62,,,ROW($A$7)-ROW($A$6),SUM(Calculations!$BE$16,Calculations!$BF$16)),"x")-SUM($AL62))=0,"",COUNTIF(OFFSET($D62,,,ROW($A$7)-ROW($A$6),SUM(Calculations!$BE$16,Calculations!$BF$16)),"x")-SUM($AL62))</f>
        <v/>
      </c>
      <c r="AN62" s="195" t="str">
        <f ca="1">IF((COUNTIF(OFFSET($D62,,,ROW($A$7)-ROW($A$6),SUM(Calculations!$BE$16:$BG$16)),"x")-SUM($AL62,$AM62))=0,"",COUNTIF(OFFSET($D62,,,ROW($A$7)-ROW($A$6),SUM(Calculations!$BE$16:$BG$16)),"x")-SUM($AL62,$AM62))</f>
        <v/>
      </c>
      <c r="AO62" s="195" t="str">
        <f ca="1">IF((COUNTIF(OFFSET($D62,,,ROW($A$7)-ROW($A$6),SUM(Calculations!$BE$16:$BH$16)),"x")-SUM($AM62,$AN62,$AL62))=0,"",COUNTIF(OFFSET($D62,,,ROW($A$7)-ROW($A$6),SUM(Calculations!$BE$16:$BH$16)),"x")-SUM($AM62,$AN62,$AL62))</f>
        <v/>
      </c>
      <c r="AP62" s="195" t="str">
        <f ca="1">IF((COUNTIF(OFFSET($D62,,,ROW($A$7)-ROW($A$6),SUM(Calculations!$BE$16:$BI$16)),"x")-SUM($AN62,$AO62,$AM62,$AL62))=0,"",COUNTIF(OFFSET($D62,,,ROW($A$7)-ROW($A$6),SUM(Calculations!$BE$16:$BI$16)),"x")-SUM($AN62,$AO62,$AM62,$AL62))</f>
        <v/>
      </c>
      <c r="AQ62" s="200" t="str">
        <f ca="1">IF((COUNTIF(OFFSET($D62,,,ROW($A$7)-ROW($A$6),SUM(Calculations!$BE$16:$BJ$16)),"x")-SUM($AO62,$AP62,$AN62,$AM62,$AL62))=0,"",COUNTIF(OFFSET($D62,,,ROW($A$7)-ROW($A$6),SUM(Calculations!$BE$16:$BJ$16,#REF!)),"x")-SUM($AO62,$AP62,$AN62,$AM62,$AL62))</f>
        <v/>
      </c>
    </row>
    <row r="63" spans="1:43" ht="15.75" hidden="1" customHeight="1" outlineLevel="1" x14ac:dyDescent="0.25">
      <c r="A63" s="47"/>
      <c r="B63" s="256"/>
      <c r="C63" s="257" t="str">
        <f>IFERROR(IF(IF(LEN($B63)=0," ",INDEX(Settings!$E$7:$F$106,MATCH($B63,Settings!$E$7:$E$106,0),2))=0,"",IF(LEN($B63)=0," ",INDEX(Settings!$E$7:$F$106,MATCH($B63,Settings!$E$7:$E$106,0),2))),"")</f>
        <v xml:space="preserve"> </v>
      </c>
      <c r="D63" s="220"/>
      <c r="E63" s="201"/>
      <c r="F63" s="201"/>
      <c r="G63" s="201"/>
      <c r="H63" s="201"/>
      <c r="I63" s="201"/>
      <c r="J63" s="201"/>
      <c r="K63" s="201"/>
      <c r="L63" s="201"/>
      <c r="M63" s="201"/>
      <c r="N63" s="201"/>
      <c r="O63" s="201"/>
      <c r="P63" s="201"/>
      <c r="Q63" s="201"/>
      <c r="R63" s="201"/>
      <c r="S63" s="201"/>
      <c r="T63" s="201"/>
      <c r="U63" s="201"/>
      <c r="V63" s="201"/>
      <c r="W63" s="201"/>
      <c r="X63" s="201"/>
      <c r="Y63" s="201"/>
      <c r="Z63" s="201"/>
      <c r="AA63" s="201"/>
      <c r="AB63" s="201"/>
      <c r="AC63" s="201"/>
      <c r="AD63" s="201"/>
      <c r="AE63" s="201"/>
      <c r="AF63" s="201"/>
      <c r="AG63" s="201"/>
      <c r="AH63" s="202"/>
      <c r="AI63" s="47"/>
      <c r="AJ63" s="258" t="str">
        <f t="shared" si="0"/>
        <v xml:space="preserve"> </v>
      </c>
      <c r="AK63" s="56"/>
      <c r="AL63" s="199" t="str">
        <f ca="1">IF(COUNTIF(OFFSET($D63,,,ROW($A$7)-ROW($A$6),Calculations!$BE$16),"x")=0,"",COUNTIF(OFFSET($D63,,,ROW($A$7)-ROW($A$6),Calculations!$BE$16),"x"))</f>
        <v/>
      </c>
      <c r="AM63" s="195" t="str">
        <f ca="1">IF((COUNTIF(OFFSET($D63,,,ROW($A$7)-ROW($A$6),SUM(Calculations!$BE$16,Calculations!$BF$16)),"x")-SUM($AL63))=0,"",COUNTIF(OFFSET($D63,,,ROW($A$7)-ROW($A$6),SUM(Calculations!$BE$16,Calculations!$BF$16)),"x")-SUM($AL63))</f>
        <v/>
      </c>
      <c r="AN63" s="195" t="str">
        <f ca="1">IF((COUNTIF(OFFSET($D63,,,ROW($A$7)-ROW($A$6),SUM(Calculations!$BE$16:$BG$16)),"x")-SUM($AL63,$AM63))=0,"",COUNTIF(OFFSET($D63,,,ROW($A$7)-ROW($A$6),SUM(Calculations!$BE$16:$BG$16)),"x")-SUM($AL63,$AM63))</f>
        <v/>
      </c>
      <c r="AO63" s="195" t="str">
        <f ca="1">IF((COUNTIF(OFFSET($D63,,,ROW($A$7)-ROW($A$6),SUM(Calculations!$BE$16:$BH$16)),"x")-SUM($AM63,$AN63,$AL63))=0,"",COUNTIF(OFFSET($D63,,,ROW($A$7)-ROW($A$6),SUM(Calculations!$BE$16:$BH$16)),"x")-SUM($AM63,$AN63,$AL63))</f>
        <v/>
      </c>
      <c r="AP63" s="195" t="str">
        <f ca="1">IF((COUNTIF(OFFSET($D63,,,ROW($A$7)-ROW($A$6),SUM(Calculations!$BE$16:$BI$16)),"x")-SUM($AN63,$AO63,$AM63,$AL63))=0,"",COUNTIF(OFFSET($D63,,,ROW($A$7)-ROW($A$6),SUM(Calculations!$BE$16:$BI$16)),"x")-SUM($AN63,$AO63,$AM63,$AL63))</f>
        <v/>
      </c>
      <c r="AQ63" s="200" t="str">
        <f ca="1">IF((COUNTIF(OFFSET($D63,,,ROW($A$7)-ROW($A$6),SUM(Calculations!$BE$16:$BJ$16)),"x")-SUM($AO63,$AP63,$AN63,$AM63,$AL63))=0,"",COUNTIF(OFFSET($D63,,,ROW($A$7)-ROW($A$6),SUM(Calculations!$BE$16:$BJ$16,#REF!)),"x")-SUM($AO63,$AP63,$AN63,$AM63,$AL63))</f>
        <v/>
      </c>
    </row>
    <row r="64" spans="1:43" ht="15.75" hidden="1" customHeight="1" outlineLevel="1" x14ac:dyDescent="0.25">
      <c r="A64" s="47"/>
      <c r="B64" s="256"/>
      <c r="C64" s="257" t="str">
        <f>IFERROR(IF(IF(LEN($B64)=0," ",INDEX(Settings!$E$7:$F$106,MATCH($B64,Settings!$E$7:$E$106,0),2))=0,"",IF(LEN($B64)=0," ",INDEX(Settings!$E$7:$F$106,MATCH($B64,Settings!$E$7:$E$106,0),2))),"")</f>
        <v xml:space="preserve"> </v>
      </c>
      <c r="D64" s="220"/>
      <c r="E64" s="201"/>
      <c r="F64" s="201"/>
      <c r="G64" s="201"/>
      <c r="H64" s="201"/>
      <c r="I64" s="201"/>
      <c r="J64" s="201"/>
      <c r="K64" s="201"/>
      <c r="L64" s="201"/>
      <c r="M64" s="201"/>
      <c r="N64" s="201"/>
      <c r="O64" s="201"/>
      <c r="P64" s="201"/>
      <c r="Q64" s="201"/>
      <c r="R64" s="201"/>
      <c r="S64" s="201"/>
      <c r="T64" s="201"/>
      <c r="U64" s="201"/>
      <c r="V64" s="201"/>
      <c r="W64" s="201"/>
      <c r="X64" s="201"/>
      <c r="Y64" s="201"/>
      <c r="Z64" s="201"/>
      <c r="AA64" s="201"/>
      <c r="AB64" s="201"/>
      <c r="AC64" s="201"/>
      <c r="AD64" s="201"/>
      <c r="AE64" s="201"/>
      <c r="AF64" s="201"/>
      <c r="AG64" s="201"/>
      <c r="AH64" s="202"/>
      <c r="AI64" s="47"/>
      <c r="AJ64" s="258" t="str">
        <f t="shared" si="0"/>
        <v xml:space="preserve"> </v>
      </c>
      <c r="AK64" s="56"/>
      <c r="AL64" s="199" t="str">
        <f ca="1">IF(COUNTIF(OFFSET($D64,,,ROW($A$7)-ROW($A$6),Calculations!$BE$16),"x")=0,"",COUNTIF(OFFSET($D64,,,ROW($A$7)-ROW($A$6),Calculations!$BE$16),"x"))</f>
        <v/>
      </c>
      <c r="AM64" s="195" t="str">
        <f ca="1">IF((COUNTIF(OFFSET($D64,,,ROW($A$7)-ROW($A$6),SUM(Calculations!$BE$16,Calculations!$BF$16)),"x")-SUM($AL64))=0,"",COUNTIF(OFFSET($D64,,,ROW($A$7)-ROW($A$6),SUM(Calculations!$BE$16,Calculations!$BF$16)),"x")-SUM($AL64))</f>
        <v/>
      </c>
      <c r="AN64" s="195" t="str">
        <f ca="1">IF((COUNTIF(OFFSET($D64,,,ROW($A$7)-ROW($A$6),SUM(Calculations!$BE$16:$BG$16)),"x")-SUM($AL64,$AM64))=0,"",COUNTIF(OFFSET($D64,,,ROW($A$7)-ROW($A$6),SUM(Calculations!$BE$16:$BG$16)),"x")-SUM($AL64,$AM64))</f>
        <v/>
      </c>
      <c r="AO64" s="195" t="str">
        <f ca="1">IF((COUNTIF(OFFSET($D64,,,ROW($A$7)-ROW($A$6),SUM(Calculations!$BE$16:$BH$16)),"x")-SUM($AM64,$AN64,$AL64))=0,"",COUNTIF(OFFSET($D64,,,ROW($A$7)-ROW($A$6),SUM(Calculations!$BE$16:$BH$16)),"x")-SUM($AM64,$AN64,$AL64))</f>
        <v/>
      </c>
      <c r="AP64" s="195" t="str">
        <f ca="1">IF((COUNTIF(OFFSET($D64,,,ROW($A$7)-ROW($A$6),SUM(Calculations!$BE$16:$BI$16)),"x")-SUM($AN64,$AO64,$AM64,$AL64))=0,"",COUNTIF(OFFSET($D64,,,ROW($A$7)-ROW($A$6),SUM(Calculations!$BE$16:$BI$16)),"x")-SUM($AN64,$AO64,$AM64,$AL64))</f>
        <v/>
      </c>
      <c r="AQ64" s="200" t="str">
        <f ca="1">IF((COUNTIF(OFFSET($D64,,,ROW($A$7)-ROW($A$6),SUM(Calculations!$BE$16:$BJ$16)),"x")-SUM($AO64,$AP64,$AN64,$AM64,$AL64))=0,"",COUNTIF(OFFSET($D64,,,ROW($A$7)-ROW($A$6),SUM(Calculations!$BE$16:$BJ$16,#REF!)),"x")-SUM($AO64,$AP64,$AN64,$AM64,$AL64))</f>
        <v/>
      </c>
    </row>
    <row r="65" spans="1:43" ht="15.75" hidden="1" customHeight="1" outlineLevel="1" x14ac:dyDescent="0.25">
      <c r="A65" s="47"/>
      <c r="B65" s="256"/>
      <c r="C65" s="257" t="str">
        <f>IFERROR(IF(IF(LEN($B65)=0," ",INDEX(Settings!$E$7:$F$106,MATCH($B65,Settings!$E$7:$E$106,0),2))=0,"",IF(LEN($B65)=0," ",INDEX(Settings!$E$7:$F$106,MATCH($B65,Settings!$E$7:$E$106,0),2))),"")</f>
        <v xml:space="preserve"> </v>
      </c>
      <c r="D65" s="220"/>
      <c r="E65" s="201"/>
      <c r="F65" s="201"/>
      <c r="G65" s="201"/>
      <c r="H65" s="201"/>
      <c r="I65" s="201"/>
      <c r="J65" s="201"/>
      <c r="K65" s="201"/>
      <c r="L65" s="201"/>
      <c r="M65" s="201"/>
      <c r="N65" s="201"/>
      <c r="O65" s="201"/>
      <c r="P65" s="201"/>
      <c r="Q65" s="201"/>
      <c r="R65" s="201"/>
      <c r="S65" s="201"/>
      <c r="T65" s="201"/>
      <c r="U65" s="201"/>
      <c r="V65" s="201"/>
      <c r="W65" s="201"/>
      <c r="X65" s="201"/>
      <c r="Y65" s="201"/>
      <c r="Z65" s="201"/>
      <c r="AA65" s="201"/>
      <c r="AB65" s="201"/>
      <c r="AC65" s="201"/>
      <c r="AD65" s="201"/>
      <c r="AE65" s="201"/>
      <c r="AF65" s="201"/>
      <c r="AG65" s="201"/>
      <c r="AH65" s="202"/>
      <c r="AI65" s="47"/>
      <c r="AJ65" s="258" t="str">
        <f t="shared" si="0"/>
        <v xml:space="preserve"> </v>
      </c>
      <c r="AK65" s="56"/>
      <c r="AL65" s="199" t="str">
        <f ca="1">IF(COUNTIF(OFFSET($D65,,,ROW($A$7)-ROW($A$6),Calculations!$BE$16),"x")=0,"",COUNTIF(OFFSET($D65,,,ROW($A$7)-ROW($A$6),Calculations!$BE$16),"x"))</f>
        <v/>
      </c>
      <c r="AM65" s="195" t="str">
        <f ca="1">IF((COUNTIF(OFFSET($D65,,,ROW($A$7)-ROW($A$6),SUM(Calculations!$BE$16,Calculations!$BF$16)),"x")-SUM($AL65))=0,"",COUNTIF(OFFSET($D65,,,ROW($A$7)-ROW($A$6),SUM(Calculations!$BE$16,Calculations!$BF$16)),"x")-SUM($AL65))</f>
        <v/>
      </c>
      <c r="AN65" s="195" t="str">
        <f ca="1">IF((COUNTIF(OFFSET($D65,,,ROW($A$7)-ROW($A$6),SUM(Calculations!$BE$16:$BG$16)),"x")-SUM($AL65,$AM65))=0,"",COUNTIF(OFFSET($D65,,,ROW($A$7)-ROW($A$6),SUM(Calculations!$BE$16:$BG$16)),"x")-SUM($AL65,$AM65))</f>
        <v/>
      </c>
      <c r="AO65" s="195" t="str">
        <f ca="1">IF((COUNTIF(OFFSET($D65,,,ROW($A$7)-ROW($A$6),SUM(Calculations!$BE$16:$BH$16)),"x")-SUM($AM65,$AN65,$AL65))=0,"",COUNTIF(OFFSET($D65,,,ROW($A$7)-ROW($A$6),SUM(Calculations!$BE$16:$BH$16)),"x")-SUM($AM65,$AN65,$AL65))</f>
        <v/>
      </c>
      <c r="AP65" s="195" t="str">
        <f ca="1">IF((COUNTIF(OFFSET($D65,,,ROW($A$7)-ROW($A$6),SUM(Calculations!$BE$16:$BI$16)),"x")-SUM($AN65,$AO65,$AM65,$AL65))=0,"",COUNTIF(OFFSET($D65,,,ROW($A$7)-ROW($A$6),SUM(Calculations!$BE$16:$BI$16)),"x")-SUM($AN65,$AO65,$AM65,$AL65))</f>
        <v/>
      </c>
      <c r="AQ65" s="200" t="str">
        <f ca="1">IF((COUNTIF(OFFSET($D65,,,ROW($A$7)-ROW($A$6),SUM(Calculations!$BE$16:$BJ$16)),"x")-SUM($AO65,$AP65,$AN65,$AM65,$AL65))=0,"",COUNTIF(OFFSET($D65,,,ROW($A$7)-ROW($A$6),SUM(Calculations!$BE$16:$BJ$16,#REF!)),"x")-SUM($AO65,$AP65,$AN65,$AM65,$AL65))</f>
        <v/>
      </c>
    </row>
    <row r="66" spans="1:43" ht="15.75" hidden="1" customHeight="1" outlineLevel="1" x14ac:dyDescent="0.25">
      <c r="A66" s="47"/>
      <c r="B66" s="256"/>
      <c r="C66" s="257" t="str">
        <f>IFERROR(IF(IF(LEN($B66)=0," ",INDEX(Settings!$E$7:$F$106,MATCH($B66,Settings!$E$7:$E$106,0),2))=0,"",IF(LEN($B66)=0," ",INDEX(Settings!$E$7:$F$106,MATCH($B66,Settings!$E$7:$E$106,0),2))),"")</f>
        <v xml:space="preserve"> </v>
      </c>
      <c r="D66" s="220"/>
      <c r="E66" s="201"/>
      <c r="F66" s="201"/>
      <c r="G66" s="201"/>
      <c r="H66" s="201"/>
      <c r="I66" s="201"/>
      <c r="J66" s="201"/>
      <c r="K66" s="201"/>
      <c r="L66" s="201"/>
      <c r="M66" s="201"/>
      <c r="N66" s="201"/>
      <c r="O66" s="201"/>
      <c r="P66" s="201"/>
      <c r="Q66" s="201"/>
      <c r="R66" s="201"/>
      <c r="S66" s="201"/>
      <c r="T66" s="201"/>
      <c r="U66" s="201"/>
      <c r="V66" s="201"/>
      <c r="W66" s="201"/>
      <c r="X66" s="201"/>
      <c r="Y66" s="201"/>
      <c r="Z66" s="201"/>
      <c r="AA66" s="201"/>
      <c r="AB66" s="201"/>
      <c r="AC66" s="201"/>
      <c r="AD66" s="201"/>
      <c r="AE66" s="201"/>
      <c r="AF66" s="201"/>
      <c r="AG66" s="201"/>
      <c r="AH66" s="202"/>
      <c r="AI66" s="47"/>
      <c r="AJ66" s="258" t="str">
        <f t="shared" si="0"/>
        <v xml:space="preserve"> </v>
      </c>
      <c r="AK66" s="56"/>
      <c r="AL66" s="199" t="str">
        <f ca="1">IF(COUNTIF(OFFSET($D66,,,ROW($A$7)-ROW($A$6),Calculations!$BE$16),"x")=0,"",COUNTIF(OFFSET($D66,,,ROW($A$7)-ROW($A$6),Calculations!$BE$16),"x"))</f>
        <v/>
      </c>
      <c r="AM66" s="195" t="str">
        <f ca="1">IF((COUNTIF(OFFSET($D66,,,ROW($A$7)-ROW($A$6),SUM(Calculations!$BE$16,Calculations!$BF$16)),"x")-SUM($AL66))=0,"",COUNTIF(OFFSET($D66,,,ROW($A$7)-ROW($A$6),SUM(Calculations!$BE$16,Calculations!$BF$16)),"x")-SUM($AL66))</f>
        <v/>
      </c>
      <c r="AN66" s="195" t="str">
        <f ca="1">IF((COUNTIF(OFFSET($D66,,,ROW($A$7)-ROW($A$6),SUM(Calculations!$BE$16:$BG$16)),"x")-SUM($AL66,$AM66))=0,"",COUNTIF(OFFSET($D66,,,ROW($A$7)-ROW($A$6),SUM(Calculations!$BE$16:$BG$16)),"x")-SUM($AL66,$AM66))</f>
        <v/>
      </c>
      <c r="AO66" s="195" t="str">
        <f ca="1">IF((COUNTIF(OFFSET($D66,,,ROW($A$7)-ROW($A$6),SUM(Calculations!$BE$16:$BH$16)),"x")-SUM($AM66,$AN66,$AL66))=0,"",COUNTIF(OFFSET($D66,,,ROW($A$7)-ROW($A$6),SUM(Calculations!$BE$16:$BH$16)),"x")-SUM($AM66,$AN66,$AL66))</f>
        <v/>
      </c>
      <c r="AP66" s="195" t="str">
        <f ca="1">IF((COUNTIF(OFFSET($D66,,,ROW($A$7)-ROW($A$6),SUM(Calculations!$BE$16:$BI$16)),"x")-SUM($AN66,$AO66,$AM66,$AL66))=0,"",COUNTIF(OFFSET($D66,,,ROW($A$7)-ROW($A$6),SUM(Calculations!$BE$16:$BI$16)),"x")-SUM($AN66,$AO66,$AM66,$AL66))</f>
        <v/>
      </c>
      <c r="AQ66" s="200" t="str">
        <f ca="1">IF((COUNTIF(OFFSET($D66,,,ROW($A$7)-ROW($A$6),SUM(Calculations!$BE$16:$BJ$16)),"x")-SUM($AO66,$AP66,$AN66,$AM66,$AL66))=0,"",COUNTIF(OFFSET($D66,,,ROW($A$7)-ROW($A$6),SUM(Calculations!$BE$16:$BJ$16,#REF!)),"x")-SUM($AO66,$AP66,$AN66,$AM66,$AL66))</f>
        <v/>
      </c>
    </row>
    <row r="67" spans="1:43" ht="15.75" hidden="1" customHeight="1" outlineLevel="1" x14ac:dyDescent="0.25">
      <c r="A67" s="47"/>
      <c r="B67" s="256"/>
      <c r="C67" s="257" t="str">
        <f>IFERROR(IF(IF(LEN($B67)=0," ",INDEX(Settings!$E$7:$F$106,MATCH($B67,Settings!$E$7:$E$106,0),2))=0,"",IF(LEN($B67)=0," ",INDEX(Settings!$E$7:$F$106,MATCH($B67,Settings!$E$7:$E$106,0),2))),"")</f>
        <v xml:space="preserve"> </v>
      </c>
      <c r="D67" s="220"/>
      <c r="E67" s="201"/>
      <c r="F67" s="201"/>
      <c r="G67" s="201"/>
      <c r="H67" s="201"/>
      <c r="I67" s="201"/>
      <c r="J67" s="201"/>
      <c r="K67" s="201"/>
      <c r="L67" s="201"/>
      <c r="M67" s="201"/>
      <c r="N67" s="201"/>
      <c r="O67" s="201"/>
      <c r="P67" s="201"/>
      <c r="Q67" s="201"/>
      <c r="R67" s="201"/>
      <c r="S67" s="201"/>
      <c r="T67" s="201"/>
      <c r="U67" s="201"/>
      <c r="V67" s="201"/>
      <c r="W67" s="201"/>
      <c r="X67" s="201"/>
      <c r="Y67" s="201"/>
      <c r="Z67" s="201"/>
      <c r="AA67" s="201"/>
      <c r="AB67" s="201"/>
      <c r="AC67" s="201"/>
      <c r="AD67" s="201"/>
      <c r="AE67" s="201"/>
      <c r="AF67" s="201"/>
      <c r="AG67" s="201"/>
      <c r="AH67" s="202"/>
      <c r="AI67" s="47"/>
      <c r="AJ67" s="258" t="str">
        <f t="shared" si="0"/>
        <v xml:space="preserve"> </v>
      </c>
      <c r="AK67" s="56"/>
      <c r="AL67" s="199" t="str">
        <f ca="1">IF(COUNTIF(OFFSET($D67,,,ROW($A$7)-ROW($A$6),Calculations!$BE$16),"x")=0,"",COUNTIF(OFFSET($D67,,,ROW($A$7)-ROW($A$6),Calculations!$BE$16),"x"))</f>
        <v/>
      </c>
      <c r="AM67" s="195" t="str">
        <f ca="1">IF((COUNTIF(OFFSET($D67,,,ROW($A$7)-ROW($A$6),SUM(Calculations!$BE$16,Calculations!$BF$16)),"x")-SUM($AL67))=0,"",COUNTIF(OFFSET($D67,,,ROW($A$7)-ROW($A$6),SUM(Calculations!$BE$16,Calculations!$BF$16)),"x")-SUM($AL67))</f>
        <v/>
      </c>
      <c r="AN67" s="195" t="str">
        <f ca="1">IF((COUNTIF(OFFSET($D67,,,ROW($A$7)-ROW($A$6),SUM(Calculations!$BE$16:$BG$16)),"x")-SUM($AL67,$AM67))=0,"",COUNTIF(OFFSET($D67,,,ROW($A$7)-ROW($A$6),SUM(Calculations!$BE$16:$BG$16)),"x")-SUM($AL67,$AM67))</f>
        <v/>
      </c>
      <c r="AO67" s="195" t="str">
        <f ca="1">IF((COUNTIF(OFFSET($D67,,,ROW($A$7)-ROW($A$6),SUM(Calculations!$BE$16:$BH$16)),"x")-SUM($AM67,$AN67,$AL67))=0,"",COUNTIF(OFFSET($D67,,,ROW($A$7)-ROW($A$6),SUM(Calculations!$BE$16:$BH$16)),"x")-SUM($AM67,$AN67,$AL67))</f>
        <v/>
      </c>
      <c r="AP67" s="195" t="str">
        <f ca="1">IF((COUNTIF(OFFSET($D67,,,ROW($A$7)-ROW($A$6),SUM(Calculations!$BE$16:$BI$16)),"x")-SUM($AN67,$AO67,$AM67,$AL67))=0,"",COUNTIF(OFFSET($D67,,,ROW($A$7)-ROW($A$6),SUM(Calculations!$BE$16:$BI$16)),"x")-SUM($AN67,$AO67,$AM67,$AL67))</f>
        <v/>
      </c>
      <c r="AQ67" s="200" t="str">
        <f ca="1">IF((COUNTIF(OFFSET($D67,,,ROW($A$7)-ROW($A$6),SUM(Calculations!$BE$16:$BJ$16)),"x")-SUM($AO67,$AP67,$AN67,$AM67,$AL67))=0,"",COUNTIF(OFFSET($D67,,,ROW($A$7)-ROW($A$6),SUM(Calculations!$BE$16:$BJ$16,#REF!)),"x")-SUM($AO67,$AP67,$AN67,$AM67,$AL67))</f>
        <v/>
      </c>
    </row>
    <row r="68" spans="1:43" ht="15.75" hidden="1" customHeight="1" outlineLevel="1" x14ac:dyDescent="0.25">
      <c r="A68" s="47"/>
      <c r="B68" s="256"/>
      <c r="C68" s="257" t="str">
        <f>IFERROR(IF(IF(LEN($B68)=0," ",INDEX(Settings!$E$7:$F$106,MATCH($B68,Settings!$E$7:$E$106,0),2))=0,"",IF(LEN($B68)=0," ",INDEX(Settings!$E$7:$F$106,MATCH($B68,Settings!$E$7:$E$106,0),2))),"")</f>
        <v xml:space="preserve"> </v>
      </c>
      <c r="D68" s="220"/>
      <c r="E68" s="201"/>
      <c r="F68" s="201"/>
      <c r="G68" s="201"/>
      <c r="H68" s="201"/>
      <c r="I68" s="201"/>
      <c r="J68" s="201"/>
      <c r="K68" s="201"/>
      <c r="L68" s="201"/>
      <c r="M68" s="201"/>
      <c r="N68" s="201"/>
      <c r="O68" s="201"/>
      <c r="P68" s="201"/>
      <c r="Q68" s="201"/>
      <c r="R68" s="201"/>
      <c r="S68" s="201"/>
      <c r="T68" s="201"/>
      <c r="U68" s="201"/>
      <c r="V68" s="201"/>
      <c r="W68" s="201"/>
      <c r="X68" s="201"/>
      <c r="Y68" s="201"/>
      <c r="Z68" s="201"/>
      <c r="AA68" s="201"/>
      <c r="AB68" s="201"/>
      <c r="AC68" s="201"/>
      <c r="AD68" s="201"/>
      <c r="AE68" s="201"/>
      <c r="AF68" s="201"/>
      <c r="AG68" s="201"/>
      <c r="AH68" s="202"/>
      <c r="AI68" s="47"/>
      <c r="AJ68" s="258" t="str">
        <f t="shared" si="0"/>
        <v xml:space="preserve"> </v>
      </c>
      <c r="AK68" s="56"/>
      <c r="AL68" s="199" t="str">
        <f ca="1">IF(COUNTIF(OFFSET($D68,,,ROW($A$7)-ROW($A$6),Calculations!$BE$16),"x")=0,"",COUNTIF(OFFSET($D68,,,ROW($A$7)-ROW($A$6),Calculations!$BE$16),"x"))</f>
        <v/>
      </c>
      <c r="AM68" s="195" t="str">
        <f ca="1">IF((COUNTIF(OFFSET($D68,,,ROW($A$7)-ROW($A$6),SUM(Calculations!$BE$16,Calculations!$BF$16)),"x")-SUM($AL68))=0,"",COUNTIF(OFFSET($D68,,,ROW($A$7)-ROW($A$6),SUM(Calculations!$BE$16,Calculations!$BF$16)),"x")-SUM($AL68))</f>
        <v/>
      </c>
      <c r="AN68" s="195" t="str">
        <f ca="1">IF((COUNTIF(OFFSET($D68,,,ROW($A$7)-ROW($A$6),SUM(Calculations!$BE$16:$BG$16)),"x")-SUM($AL68,$AM68))=0,"",COUNTIF(OFFSET($D68,,,ROW($A$7)-ROW($A$6),SUM(Calculations!$BE$16:$BG$16)),"x")-SUM($AL68,$AM68))</f>
        <v/>
      </c>
      <c r="AO68" s="195" t="str">
        <f ca="1">IF((COUNTIF(OFFSET($D68,,,ROW($A$7)-ROW($A$6),SUM(Calculations!$BE$16:$BH$16)),"x")-SUM($AM68,$AN68,$AL68))=0,"",COUNTIF(OFFSET($D68,,,ROW($A$7)-ROW($A$6),SUM(Calculations!$BE$16:$BH$16)),"x")-SUM($AM68,$AN68,$AL68))</f>
        <v/>
      </c>
      <c r="AP68" s="195" t="str">
        <f ca="1">IF((COUNTIF(OFFSET($D68,,,ROW($A$7)-ROW($A$6),SUM(Calculations!$BE$16:$BI$16)),"x")-SUM($AN68,$AO68,$AM68,$AL68))=0,"",COUNTIF(OFFSET($D68,,,ROW($A$7)-ROW($A$6),SUM(Calculations!$BE$16:$BI$16)),"x")-SUM($AN68,$AO68,$AM68,$AL68))</f>
        <v/>
      </c>
      <c r="AQ68" s="200" t="str">
        <f ca="1">IF((COUNTIF(OFFSET($D68,,,ROW($A$7)-ROW($A$6),SUM(Calculations!$BE$16:$BJ$16)),"x")-SUM($AO68,$AP68,$AN68,$AM68,$AL68))=0,"",COUNTIF(OFFSET($D68,,,ROW($A$7)-ROW($A$6),SUM(Calculations!$BE$16:$BJ$16,#REF!)),"x")-SUM($AO68,$AP68,$AN68,$AM68,$AL68))</f>
        <v/>
      </c>
    </row>
    <row r="69" spans="1:43" ht="15.75" hidden="1" customHeight="1" outlineLevel="1" x14ac:dyDescent="0.25">
      <c r="A69" s="47"/>
      <c r="B69" s="256"/>
      <c r="C69" s="257" t="str">
        <f>IFERROR(IF(IF(LEN($B69)=0," ",INDEX(Settings!$E$7:$F$106,MATCH($B69,Settings!$E$7:$E$106,0),2))=0,"",IF(LEN($B69)=0," ",INDEX(Settings!$E$7:$F$106,MATCH($B69,Settings!$E$7:$E$106,0),2))),"")</f>
        <v xml:space="preserve"> </v>
      </c>
      <c r="D69" s="220"/>
      <c r="E69" s="201"/>
      <c r="F69" s="201"/>
      <c r="G69" s="201"/>
      <c r="H69" s="201"/>
      <c r="I69" s="201"/>
      <c r="J69" s="201"/>
      <c r="K69" s="201"/>
      <c r="L69" s="201"/>
      <c r="M69" s="201"/>
      <c r="N69" s="201"/>
      <c r="O69" s="201"/>
      <c r="P69" s="201"/>
      <c r="Q69" s="201"/>
      <c r="R69" s="201"/>
      <c r="S69" s="201"/>
      <c r="T69" s="201"/>
      <c r="U69" s="201"/>
      <c r="V69" s="201"/>
      <c r="W69" s="201"/>
      <c r="X69" s="201"/>
      <c r="Y69" s="201"/>
      <c r="Z69" s="201"/>
      <c r="AA69" s="201"/>
      <c r="AB69" s="201"/>
      <c r="AC69" s="201"/>
      <c r="AD69" s="201"/>
      <c r="AE69" s="201"/>
      <c r="AF69" s="201"/>
      <c r="AG69" s="201"/>
      <c r="AH69" s="202"/>
      <c r="AI69" s="47"/>
      <c r="AJ69" s="258" t="str">
        <f t="shared" si="0"/>
        <v xml:space="preserve"> </v>
      </c>
      <c r="AK69" s="56"/>
      <c r="AL69" s="199" t="str">
        <f ca="1">IF(COUNTIF(OFFSET($D69,,,ROW($A$7)-ROW($A$6),Calculations!$BE$16),"x")=0,"",COUNTIF(OFFSET($D69,,,ROW($A$7)-ROW($A$6),Calculations!$BE$16),"x"))</f>
        <v/>
      </c>
      <c r="AM69" s="195" t="str">
        <f ca="1">IF((COUNTIF(OFFSET($D69,,,ROW($A$7)-ROW($A$6),SUM(Calculations!$BE$16,Calculations!$BF$16)),"x")-SUM($AL69))=0,"",COUNTIF(OFFSET($D69,,,ROW($A$7)-ROW($A$6),SUM(Calculations!$BE$16,Calculations!$BF$16)),"x")-SUM($AL69))</f>
        <v/>
      </c>
      <c r="AN69" s="195" t="str">
        <f ca="1">IF((COUNTIF(OFFSET($D69,,,ROW($A$7)-ROW($A$6),SUM(Calculations!$BE$16:$BG$16)),"x")-SUM($AL69,$AM69))=0,"",COUNTIF(OFFSET($D69,,,ROW($A$7)-ROW($A$6),SUM(Calculations!$BE$16:$BG$16)),"x")-SUM($AL69,$AM69))</f>
        <v/>
      </c>
      <c r="AO69" s="195" t="str">
        <f ca="1">IF((COUNTIF(OFFSET($D69,,,ROW($A$7)-ROW($A$6),SUM(Calculations!$BE$16:$BH$16)),"x")-SUM($AM69,$AN69,$AL69))=0,"",COUNTIF(OFFSET($D69,,,ROW($A$7)-ROW($A$6),SUM(Calculations!$BE$16:$BH$16)),"x")-SUM($AM69,$AN69,$AL69))</f>
        <v/>
      </c>
      <c r="AP69" s="195" t="str">
        <f ca="1">IF((COUNTIF(OFFSET($D69,,,ROW($A$7)-ROW($A$6),SUM(Calculations!$BE$16:$BI$16)),"x")-SUM($AN69,$AO69,$AM69,$AL69))=0,"",COUNTIF(OFFSET($D69,,,ROW($A$7)-ROW($A$6),SUM(Calculations!$BE$16:$BI$16)),"x")-SUM($AN69,$AO69,$AM69,$AL69))</f>
        <v/>
      </c>
      <c r="AQ69" s="200" t="str">
        <f ca="1">IF((COUNTIF(OFFSET($D69,,,ROW($A$7)-ROW($A$6),SUM(Calculations!$BE$16:$BJ$16)),"x")-SUM($AO69,$AP69,$AN69,$AM69,$AL69))=0,"",COUNTIF(OFFSET($D69,,,ROW($A$7)-ROW($A$6),SUM(Calculations!$BE$16:$BJ$16,#REF!)),"x")-SUM($AO69,$AP69,$AN69,$AM69,$AL69))</f>
        <v/>
      </c>
    </row>
    <row r="70" spans="1:43" ht="15.75" hidden="1" customHeight="1" outlineLevel="1" x14ac:dyDescent="0.25">
      <c r="A70" s="47"/>
      <c r="B70" s="256"/>
      <c r="C70" s="257" t="str">
        <f>IFERROR(IF(IF(LEN($B70)=0," ",INDEX(Settings!$E$7:$F$106,MATCH($B70,Settings!$E$7:$E$106,0),2))=0,"",IF(LEN($B70)=0," ",INDEX(Settings!$E$7:$F$106,MATCH($B70,Settings!$E$7:$E$106,0),2))),"")</f>
        <v xml:space="preserve"> </v>
      </c>
      <c r="D70" s="220"/>
      <c r="E70" s="201"/>
      <c r="F70" s="201"/>
      <c r="G70" s="201"/>
      <c r="H70" s="201"/>
      <c r="I70" s="201"/>
      <c r="J70" s="201"/>
      <c r="K70" s="201"/>
      <c r="L70" s="201"/>
      <c r="M70" s="201"/>
      <c r="N70" s="201"/>
      <c r="O70" s="201"/>
      <c r="P70" s="201"/>
      <c r="Q70" s="201"/>
      <c r="R70" s="201"/>
      <c r="S70" s="201"/>
      <c r="T70" s="201"/>
      <c r="U70" s="201"/>
      <c r="V70" s="201"/>
      <c r="W70" s="201"/>
      <c r="X70" s="201"/>
      <c r="Y70" s="201"/>
      <c r="Z70" s="201"/>
      <c r="AA70" s="201"/>
      <c r="AB70" s="201"/>
      <c r="AC70" s="201"/>
      <c r="AD70" s="201"/>
      <c r="AE70" s="201"/>
      <c r="AF70" s="201"/>
      <c r="AG70" s="201"/>
      <c r="AH70" s="202"/>
      <c r="AI70" s="47"/>
      <c r="AJ70" s="258" t="str">
        <f t="shared" si="0"/>
        <v xml:space="preserve"> </v>
      </c>
      <c r="AK70" s="56"/>
      <c r="AL70" s="199" t="str">
        <f ca="1">IF(COUNTIF(OFFSET($D70,,,ROW($A$7)-ROW($A$6),Calculations!$BE$16),"x")=0,"",COUNTIF(OFFSET($D70,,,ROW($A$7)-ROW($A$6),Calculations!$BE$16),"x"))</f>
        <v/>
      </c>
      <c r="AM70" s="195" t="str">
        <f ca="1">IF((COUNTIF(OFFSET($D70,,,ROW($A$7)-ROW($A$6),SUM(Calculations!$BE$16,Calculations!$BF$16)),"x")-SUM($AL70))=0,"",COUNTIF(OFFSET($D70,,,ROW($A$7)-ROW($A$6),SUM(Calculations!$BE$16,Calculations!$BF$16)),"x")-SUM($AL70))</f>
        <v/>
      </c>
      <c r="AN70" s="195" t="str">
        <f ca="1">IF((COUNTIF(OFFSET($D70,,,ROW($A$7)-ROW($A$6),SUM(Calculations!$BE$16:$BG$16)),"x")-SUM($AL70,$AM70))=0,"",COUNTIF(OFFSET($D70,,,ROW($A$7)-ROW($A$6),SUM(Calculations!$BE$16:$BG$16)),"x")-SUM($AL70,$AM70))</f>
        <v/>
      </c>
      <c r="AO70" s="195" t="str">
        <f ca="1">IF((COUNTIF(OFFSET($D70,,,ROW($A$7)-ROW($A$6),SUM(Calculations!$BE$16:$BH$16)),"x")-SUM($AM70,$AN70,$AL70))=0,"",COUNTIF(OFFSET($D70,,,ROW($A$7)-ROW($A$6),SUM(Calculations!$BE$16:$BH$16)),"x")-SUM($AM70,$AN70,$AL70))</f>
        <v/>
      </c>
      <c r="AP70" s="195" t="str">
        <f ca="1">IF((COUNTIF(OFFSET($D70,,,ROW($A$7)-ROW($A$6),SUM(Calculations!$BE$16:$BI$16)),"x")-SUM($AN70,$AO70,$AM70,$AL70))=0,"",COUNTIF(OFFSET($D70,,,ROW($A$7)-ROW($A$6),SUM(Calculations!$BE$16:$BI$16)),"x")-SUM($AN70,$AO70,$AM70,$AL70))</f>
        <v/>
      </c>
      <c r="AQ70" s="200" t="str">
        <f ca="1">IF((COUNTIF(OFFSET($D70,,,ROW($A$7)-ROW($A$6),SUM(Calculations!$BE$16:$BJ$16)),"x")-SUM($AO70,$AP70,$AN70,$AM70,$AL70))=0,"",COUNTIF(OFFSET($D70,,,ROW($A$7)-ROW($A$6),SUM(Calculations!$BE$16:$BJ$16,#REF!)),"x")-SUM($AO70,$AP70,$AN70,$AM70,$AL70))</f>
        <v/>
      </c>
    </row>
    <row r="71" spans="1:43" ht="15.75" hidden="1" customHeight="1" outlineLevel="1" x14ac:dyDescent="0.25">
      <c r="A71" s="47"/>
      <c r="B71" s="256"/>
      <c r="C71" s="257" t="str">
        <f>IFERROR(IF(IF(LEN($B71)=0," ",INDEX(Settings!$E$7:$F$106,MATCH($B71,Settings!$E$7:$E$106,0),2))=0,"",IF(LEN($B71)=0," ",INDEX(Settings!$E$7:$F$106,MATCH($B71,Settings!$E$7:$E$106,0),2))),"")</f>
        <v xml:space="preserve"> </v>
      </c>
      <c r="D71" s="220"/>
      <c r="E71" s="201"/>
      <c r="F71" s="201"/>
      <c r="G71" s="201"/>
      <c r="H71" s="201"/>
      <c r="I71" s="201"/>
      <c r="J71" s="201"/>
      <c r="K71" s="201"/>
      <c r="L71" s="201"/>
      <c r="M71" s="201"/>
      <c r="N71" s="201"/>
      <c r="O71" s="201"/>
      <c r="P71" s="201"/>
      <c r="Q71" s="201"/>
      <c r="R71" s="201"/>
      <c r="S71" s="201"/>
      <c r="T71" s="201"/>
      <c r="U71" s="201"/>
      <c r="V71" s="201"/>
      <c r="W71" s="201"/>
      <c r="X71" s="201"/>
      <c r="Y71" s="201"/>
      <c r="Z71" s="201"/>
      <c r="AA71" s="201"/>
      <c r="AB71" s="201"/>
      <c r="AC71" s="201"/>
      <c r="AD71" s="201"/>
      <c r="AE71" s="201"/>
      <c r="AF71" s="201"/>
      <c r="AG71" s="201"/>
      <c r="AH71" s="202"/>
      <c r="AI71" s="47"/>
      <c r="AJ71" s="258" t="str">
        <f t="shared" si="0"/>
        <v xml:space="preserve"> </v>
      </c>
      <c r="AK71" s="56"/>
      <c r="AL71" s="199" t="str">
        <f ca="1">IF(COUNTIF(OFFSET($D71,,,ROW($A$7)-ROW($A$6),Calculations!$BE$16),"x")=0,"",COUNTIF(OFFSET($D71,,,ROW($A$7)-ROW($A$6),Calculations!$BE$16),"x"))</f>
        <v/>
      </c>
      <c r="AM71" s="195" t="str">
        <f ca="1">IF((COUNTIF(OFFSET($D71,,,ROW($A$7)-ROW($A$6),SUM(Calculations!$BE$16,Calculations!$BF$16)),"x")-SUM($AL71))=0,"",COUNTIF(OFFSET($D71,,,ROW($A$7)-ROW($A$6),SUM(Calculations!$BE$16,Calculations!$BF$16)),"x")-SUM($AL71))</f>
        <v/>
      </c>
      <c r="AN71" s="195" t="str">
        <f ca="1">IF((COUNTIF(OFFSET($D71,,,ROW($A$7)-ROW($A$6),SUM(Calculations!$BE$16:$BG$16)),"x")-SUM($AL71,$AM71))=0,"",COUNTIF(OFFSET($D71,,,ROW($A$7)-ROW($A$6),SUM(Calculations!$BE$16:$BG$16)),"x")-SUM($AL71,$AM71))</f>
        <v/>
      </c>
      <c r="AO71" s="195" t="str">
        <f ca="1">IF((COUNTIF(OFFSET($D71,,,ROW($A$7)-ROW($A$6),SUM(Calculations!$BE$16:$BH$16)),"x")-SUM($AM71,$AN71,$AL71))=0,"",COUNTIF(OFFSET($D71,,,ROW($A$7)-ROW($A$6),SUM(Calculations!$BE$16:$BH$16)),"x")-SUM($AM71,$AN71,$AL71))</f>
        <v/>
      </c>
      <c r="AP71" s="195" t="str">
        <f ca="1">IF((COUNTIF(OFFSET($D71,,,ROW($A$7)-ROW($A$6),SUM(Calculations!$BE$16:$BI$16)),"x")-SUM($AN71,$AO71,$AM71,$AL71))=0,"",COUNTIF(OFFSET($D71,,,ROW($A$7)-ROW($A$6),SUM(Calculations!$BE$16:$BI$16)),"x")-SUM($AN71,$AO71,$AM71,$AL71))</f>
        <v/>
      </c>
      <c r="AQ71" s="200" t="str">
        <f ca="1">IF((COUNTIF(OFFSET($D71,,,ROW($A$7)-ROW($A$6),SUM(Calculations!$BE$16:$BJ$16)),"x")-SUM($AO71,$AP71,$AN71,$AM71,$AL71))=0,"",COUNTIF(OFFSET($D71,,,ROW($A$7)-ROW($A$6),SUM(Calculations!$BE$16:$BJ$16,#REF!)),"x")-SUM($AO71,$AP71,$AN71,$AM71,$AL71))</f>
        <v/>
      </c>
    </row>
    <row r="72" spans="1:43" ht="15.75" hidden="1" customHeight="1" outlineLevel="1" x14ac:dyDescent="0.25">
      <c r="A72" s="47"/>
      <c r="B72" s="256"/>
      <c r="C72" s="257" t="str">
        <f>IFERROR(IF(IF(LEN($B72)=0," ",INDEX(Settings!$E$7:$F$106,MATCH($B72,Settings!$E$7:$E$106,0),2))=0,"",IF(LEN($B72)=0," ",INDEX(Settings!$E$7:$F$106,MATCH($B72,Settings!$E$7:$E$106,0),2))),"")</f>
        <v xml:space="preserve"> </v>
      </c>
      <c r="D72" s="220"/>
      <c r="E72" s="201"/>
      <c r="F72" s="201"/>
      <c r="G72" s="201"/>
      <c r="H72" s="201"/>
      <c r="I72" s="201"/>
      <c r="J72" s="201"/>
      <c r="K72" s="201"/>
      <c r="L72" s="201"/>
      <c r="M72" s="201"/>
      <c r="N72" s="201"/>
      <c r="O72" s="201"/>
      <c r="P72" s="201"/>
      <c r="Q72" s="201"/>
      <c r="R72" s="201"/>
      <c r="S72" s="201"/>
      <c r="T72" s="201"/>
      <c r="U72" s="201"/>
      <c r="V72" s="201"/>
      <c r="W72" s="201"/>
      <c r="X72" s="201"/>
      <c r="Y72" s="201"/>
      <c r="Z72" s="201"/>
      <c r="AA72" s="201"/>
      <c r="AB72" s="201"/>
      <c r="AC72" s="201"/>
      <c r="AD72" s="201"/>
      <c r="AE72" s="201"/>
      <c r="AF72" s="201"/>
      <c r="AG72" s="201"/>
      <c r="AH72" s="202"/>
      <c r="AI72" s="47"/>
      <c r="AJ72" s="258" t="str">
        <f t="shared" si="0"/>
        <v xml:space="preserve"> </v>
      </c>
      <c r="AK72" s="56"/>
      <c r="AL72" s="199" t="str">
        <f ca="1">IF(COUNTIF(OFFSET($D72,,,ROW($A$7)-ROW($A$6),Calculations!$BE$16),"x")=0,"",COUNTIF(OFFSET($D72,,,ROW($A$7)-ROW($A$6),Calculations!$BE$16),"x"))</f>
        <v/>
      </c>
      <c r="AM72" s="195" t="str">
        <f ca="1">IF((COUNTIF(OFFSET($D72,,,ROW($A$7)-ROW($A$6),SUM(Calculations!$BE$16,Calculations!$BF$16)),"x")-SUM($AL72))=0,"",COUNTIF(OFFSET($D72,,,ROW($A$7)-ROW($A$6),SUM(Calculations!$BE$16,Calculations!$BF$16)),"x")-SUM($AL72))</f>
        <v/>
      </c>
      <c r="AN72" s="195" t="str">
        <f ca="1">IF((COUNTIF(OFFSET($D72,,,ROW($A$7)-ROW($A$6),SUM(Calculations!$BE$16:$BG$16)),"x")-SUM($AL72,$AM72))=0,"",COUNTIF(OFFSET($D72,,,ROW($A$7)-ROW($A$6),SUM(Calculations!$BE$16:$BG$16)),"x")-SUM($AL72,$AM72))</f>
        <v/>
      </c>
      <c r="AO72" s="195" t="str">
        <f ca="1">IF((COUNTIF(OFFSET($D72,,,ROW($A$7)-ROW($A$6),SUM(Calculations!$BE$16:$BH$16)),"x")-SUM($AM72,$AN72,$AL72))=0,"",COUNTIF(OFFSET($D72,,,ROW($A$7)-ROW($A$6),SUM(Calculations!$BE$16:$BH$16)),"x")-SUM($AM72,$AN72,$AL72))</f>
        <v/>
      </c>
      <c r="AP72" s="195" t="str">
        <f ca="1">IF((COUNTIF(OFFSET($D72,,,ROW($A$7)-ROW($A$6),SUM(Calculations!$BE$16:$BI$16)),"x")-SUM($AN72,$AO72,$AM72,$AL72))=0,"",COUNTIF(OFFSET($D72,,,ROW($A$7)-ROW($A$6),SUM(Calculations!$BE$16:$BI$16)),"x")-SUM($AN72,$AO72,$AM72,$AL72))</f>
        <v/>
      </c>
      <c r="AQ72" s="200" t="str">
        <f ca="1">IF((COUNTIF(OFFSET($D72,,,ROW($A$7)-ROW($A$6),SUM(Calculations!$BE$16:$BJ$16)),"x")-SUM($AO72,$AP72,$AN72,$AM72,$AL72))=0,"",COUNTIF(OFFSET($D72,,,ROW($A$7)-ROW($A$6),SUM(Calculations!$BE$16:$BJ$16,#REF!)),"x")-SUM($AO72,$AP72,$AN72,$AM72,$AL72))</f>
        <v/>
      </c>
    </row>
    <row r="73" spans="1:43" ht="15.75" hidden="1" customHeight="1" outlineLevel="1" x14ac:dyDescent="0.25">
      <c r="A73" s="47"/>
      <c r="B73" s="256"/>
      <c r="C73" s="257" t="str">
        <f>IFERROR(IF(IF(LEN($B73)=0," ",INDEX(Settings!$E$7:$F$106,MATCH($B73,Settings!$E$7:$E$106,0),2))=0,"",IF(LEN($B73)=0," ",INDEX(Settings!$E$7:$F$106,MATCH($B73,Settings!$E$7:$E$106,0),2))),"")</f>
        <v xml:space="preserve"> </v>
      </c>
      <c r="D73" s="220"/>
      <c r="E73" s="201"/>
      <c r="F73" s="201"/>
      <c r="G73" s="201"/>
      <c r="H73" s="201"/>
      <c r="I73" s="201"/>
      <c r="J73" s="201"/>
      <c r="K73" s="201"/>
      <c r="L73" s="201"/>
      <c r="M73" s="201"/>
      <c r="N73" s="201"/>
      <c r="O73" s="201"/>
      <c r="P73" s="201"/>
      <c r="Q73" s="201"/>
      <c r="R73" s="201"/>
      <c r="S73" s="201"/>
      <c r="T73" s="201"/>
      <c r="U73" s="201"/>
      <c r="V73" s="201"/>
      <c r="W73" s="201"/>
      <c r="X73" s="201"/>
      <c r="Y73" s="201"/>
      <c r="Z73" s="201"/>
      <c r="AA73" s="201"/>
      <c r="AB73" s="201"/>
      <c r="AC73" s="201"/>
      <c r="AD73" s="201"/>
      <c r="AE73" s="201"/>
      <c r="AF73" s="201"/>
      <c r="AG73" s="201"/>
      <c r="AH73" s="202"/>
      <c r="AI73" s="47"/>
      <c r="AJ73" s="258" t="str">
        <f t="shared" si="0"/>
        <v xml:space="preserve"> </v>
      </c>
      <c r="AK73" s="56"/>
      <c r="AL73" s="199" t="str">
        <f ca="1">IF(COUNTIF(OFFSET($D73,,,ROW($A$7)-ROW($A$6),Calculations!$BE$16),"x")=0,"",COUNTIF(OFFSET($D73,,,ROW($A$7)-ROW($A$6),Calculations!$BE$16),"x"))</f>
        <v/>
      </c>
      <c r="AM73" s="195" t="str">
        <f ca="1">IF((COUNTIF(OFFSET($D73,,,ROW($A$7)-ROW($A$6),SUM(Calculations!$BE$16,Calculations!$BF$16)),"x")-SUM($AL73))=0,"",COUNTIF(OFFSET($D73,,,ROW($A$7)-ROW($A$6),SUM(Calculations!$BE$16,Calculations!$BF$16)),"x")-SUM($AL73))</f>
        <v/>
      </c>
      <c r="AN73" s="195" t="str">
        <f ca="1">IF((COUNTIF(OFFSET($D73,,,ROW($A$7)-ROW($A$6),SUM(Calculations!$BE$16:$BG$16)),"x")-SUM($AL73,$AM73))=0,"",COUNTIF(OFFSET($D73,,,ROW($A$7)-ROW($A$6),SUM(Calculations!$BE$16:$BG$16)),"x")-SUM($AL73,$AM73))</f>
        <v/>
      </c>
      <c r="AO73" s="195" t="str">
        <f ca="1">IF((COUNTIF(OFFSET($D73,,,ROW($A$7)-ROW($A$6),SUM(Calculations!$BE$16:$BH$16)),"x")-SUM($AM73,$AN73,$AL73))=0,"",COUNTIF(OFFSET($D73,,,ROW($A$7)-ROW($A$6),SUM(Calculations!$BE$16:$BH$16)),"x")-SUM($AM73,$AN73,$AL73))</f>
        <v/>
      </c>
      <c r="AP73" s="195" t="str">
        <f ca="1">IF((COUNTIF(OFFSET($D73,,,ROW($A$7)-ROW($A$6),SUM(Calculations!$BE$16:$BI$16)),"x")-SUM($AN73,$AO73,$AM73,$AL73))=0,"",COUNTIF(OFFSET($D73,,,ROW($A$7)-ROW($A$6),SUM(Calculations!$BE$16:$BI$16)),"x")-SUM($AN73,$AO73,$AM73,$AL73))</f>
        <v/>
      </c>
      <c r="AQ73" s="200" t="str">
        <f ca="1">IF((COUNTIF(OFFSET($D73,,,ROW($A$7)-ROW($A$6),SUM(Calculations!$BE$16:$BJ$16)),"x")-SUM($AO73,$AP73,$AN73,$AM73,$AL73))=0,"",COUNTIF(OFFSET($D73,,,ROW($A$7)-ROW($A$6),SUM(Calculations!$BE$16:$BJ$16,#REF!)),"x")-SUM($AO73,$AP73,$AN73,$AM73,$AL73))</f>
        <v/>
      </c>
    </row>
    <row r="74" spans="1:43" ht="15.75" hidden="1" customHeight="1" outlineLevel="1" x14ac:dyDescent="0.25">
      <c r="A74" s="47"/>
      <c r="B74" s="256"/>
      <c r="C74" s="257" t="str">
        <f>IFERROR(IF(IF(LEN($B74)=0," ",INDEX(Settings!$E$7:$F$106,MATCH($B74,Settings!$E$7:$E$106,0),2))=0,"",IF(LEN($B74)=0," ",INDEX(Settings!$E$7:$F$106,MATCH($B74,Settings!$E$7:$E$106,0),2))),"")</f>
        <v xml:space="preserve"> </v>
      </c>
      <c r="D74" s="220"/>
      <c r="E74" s="201"/>
      <c r="F74" s="201"/>
      <c r="G74" s="201"/>
      <c r="H74" s="201"/>
      <c r="I74" s="201"/>
      <c r="J74" s="201"/>
      <c r="K74" s="201"/>
      <c r="L74" s="201"/>
      <c r="M74" s="201"/>
      <c r="N74" s="201"/>
      <c r="O74" s="201"/>
      <c r="P74" s="201"/>
      <c r="Q74" s="201"/>
      <c r="R74" s="201"/>
      <c r="S74" s="201"/>
      <c r="T74" s="201"/>
      <c r="U74" s="201"/>
      <c r="V74" s="201"/>
      <c r="W74" s="201"/>
      <c r="X74" s="201"/>
      <c r="Y74" s="201"/>
      <c r="Z74" s="201"/>
      <c r="AA74" s="201"/>
      <c r="AB74" s="201"/>
      <c r="AC74" s="201"/>
      <c r="AD74" s="201"/>
      <c r="AE74" s="201"/>
      <c r="AF74" s="201"/>
      <c r="AG74" s="201"/>
      <c r="AH74" s="202"/>
      <c r="AI74" s="47"/>
      <c r="AJ74" s="258" t="str">
        <f t="shared" si="0"/>
        <v xml:space="preserve"> </v>
      </c>
      <c r="AK74" s="56"/>
      <c r="AL74" s="199" t="str">
        <f ca="1">IF(COUNTIF(OFFSET($D74,,,ROW($A$7)-ROW($A$6),Calculations!$BE$16),"x")=0,"",COUNTIF(OFFSET($D74,,,ROW($A$7)-ROW($A$6),Calculations!$BE$16),"x"))</f>
        <v/>
      </c>
      <c r="AM74" s="195" t="str">
        <f ca="1">IF((COUNTIF(OFFSET($D74,,,ROW($A$7)-ROW($A$6),SUM(Calculations!$BE$16,Calculations!$BF$16)),"x")-SUM($AL74))=0,"",COUNTIF(OFFSET($D74,,,ROW($A$7)-ROW($A$6),SUM(Calculations!$BE$16,Calculations!$BF$16)),"x")-SUM($AL74))</f>
        <v/>
      </c>
      <c r="AN74" s="195" t="str">
        <f ca="1">IF((COUNTIF(OFFSET($D74,,,ROW($A$7)-ROW($A$6),SUM(Calculations!$BE$16:$BG$16)),"x")-SUM($AL74,$AM74))=0,"",COUNTIF(OFFSET($D74,,,ROW($A$7)-ROW($A$6),SUM(Calculations!$BE$16:$BG$16)),"x")-SUM($AL74,$AM74))</f>
        <v/>
      </c>
      <c r="AO74" s="195" t="str">
        <f ca="1">IF((COUNTIF(OFFSET($D74,,,ROW($A$7)-ROW($A$6),SUM(Calculations!$BE$16:$BH$16)),"x")-SUM($AM74,$AN74,$AL74))=0,"",COUNTIF(OFFSET($D74,,,ROW($A$7)-ROW($A$6),SUM(Calculations!$BE$16:$BH$16)),"x")-SUM($AM74,$AN74,$AL74))</f>
        <v/>
      </c>
      <c r="AP74" s="195" t="str">
        <f ca="1">IF((COUNTIF(OFFSET($D74,,,ROW($A$7)-ROW($A$6),SUM(Calculations!$BE$16:$BI$16)),"x")-SUM($AN74,$AO74,$AM74,$AL74))=0,"",COUNTIF(OFFSET($D74,,,ROW($A$7)-ROW($A$6),SUM(Calculations!$BE$16:$BI$16)),"x")-SUM($AN74,$AO74,$AM74,$AL74))</f>
        <v/>
      </c>
      <c r="AQ74" s="200" t="str">
        <f ca="1">IF((COUNTIF(OFFSET($D74,,,ROW($A$7)-ROW($A$6),SUM(Calculations!$BE$16:$BJ$16)),"x")-SUM($AO74,$AP74,$AN74,$AM74,$AL74))=0,"",COUNTIF(OFFSET($D74,,,ROW($A$7)-ROW($A$6),SUM(Calculations!$BE$16:$BJ$16,#REF!)),"x")-SUM($AO74,$AP74,$AN74,$AM74,$AL74))</f>
        <v/>
      </c>
    </row>
    <row r="75" spans="1:43" ht="15.75" hidden="1" customHeight="1" outlineLevel="1" x14ac:dyDescent="0.25">
      <c r="A75" s="47"/>
      <c r="B75" s="256"/>
      <c r="C75" s="257" t="str">
        <f>IFERROR(IF(IF(LEN($B75)=0," ",INDEX(Settings!$E$7:$F$106,MATCH($B75,Settings!$E$7:$E$106,0),2))=0,"",IF(LEN($B75)=0," ",INDEX(Settings!$E$7:$F$106,MATCH($B75,Settings!$E$7:$E$106,0),2))),"")</f>
        <v xml:space="preserve"> </v>
      </c>
      <c r="D75" s="220"/>
      <c r="E75" s="201"/>
      <c r="F75" s="201"/>
      <c r="G75" s="201"/>
      <c r="H75" s="201"/>
      <c r="I75" s="201"/>
      <c r="J75" s="201"/>
      <c r="K75" s="201"/>
      <c r="L75" s="201"/>
      <c r="M75" s="201"/>
      <c r="N75" s="201"/>
      <c r="O75" s="201"/>
      <c r="P75" s="201"/>
      <c r="Q75" s="201"/>
      <c r="R75" s="201"/>
      <c r="S75" s="201"/>
      <c r="T75" s="201"/>
      <c r="U75" s="201"/>
      <c r="V75" s="201"/>
      <c r="W75" s="201"/>
      <c r="X75" s="201"/>
      <c r="Y75" s="201"/>
      <c r="Z75" s="201"/>
      <c r="AA75" s="201"/>
      <c r="AB75" s="201"/>
      <c r="AC75" s="201"/>
      <c r="AD75" s="201"/>
      <c r="AE75" s="201"/>
      <c r="AF75" s="201"/>
      <c r="AG75" s="201"/>
      <c r="AH75" s="202"/>
      <c r="AI75" s="47"/>
      <c r="AJ75" s="258" t="str">
        <f t="shared" si="0"/>
        <v xml:space="preserve"> </v>
      </c>
      <c r="AK75" s="56"/>
      <c r="AL75" s="199" t="str">
        <f ca="1">IF(COUNTIF(OFFSET($D75,,,ROW($A$7)-ROW($A$6),Calculations!$BE$16),"x")=0,"",COUNTIF(OFFSET($D75,,,ROW($A$7)-ROW($A$6),Calculations!$BE$16),"x"))</f>
        <v/>
      </c>
      <c r="AM75" s="195" t="str">
        <f ca="1">IF((COUNTIF(OFFSET($D75,,,ROW($A$7)-ROW($A$6),SUM(Calculations!$BE$16,Calculations!$BF$16)),"x")-SUM($AL75))=0,"",COUNTIF(OFFSET($D75,,,ROW($A$7)-ROW($A$6),SUM(Calculations!$BE$16,Calculations!$BF$16)),"x")-SUM($AL75))</f>
        <v/>
      </c>
      <c r="AN75" s="195" t="str">
        <f ca="1">IF((COUNTIF(OFFSET($D75,,,ROW($A$7)-ROW($A$6),SUM(Calculations!$BE$16:$BG$16)),"x")-SUM($AL75,$AM75))=0,"",COUNTIF(OFFSET($D75,,,ROW($A$7)-ROW($A$6),SUM(Calculations!$BE$16:$BG$16)),"x")-SUM($AL75,$AM75))</f>
        <v/>
      </c>
      <c r="AO75" s="195" t="str">
        <f ca="1">IF((COUNTIF(OFFSET($D75,,,ROW($A$7)-ROW($A$6),SUM(Calculations!$BE$16:$BH$16)),"x")-SUM($AM75,$AN75,$AL75))=0,"",COUNTIF(OFFSET($D75,,,ROW($A$7)-ROW($A$6),SUM(Calculations!$BE$16:$BH$16)),"x")-SUM($AM75,$AN75,$AL75))</f>
        <v/>
      </c>
      <c r="AP75" s="195" t="str">
        <f ca="1">IF((COUNTIF(OFFSET($D75,,,ROW($A$7)-ROW($A$6),SUM(Calculations!$BE$16:$BI$16)),"x")-SUM($AN75,$AO75,$AM75,$AL75))=0,"",COUNTIF(OFFSET($D75,,,ROW($A$7)-ROW($A$6),SUM(Calculations!$BE$16:$BI$16)),"x")-SUM($AN75,$AO75,$AM75,$AL75))</f>
        <v/>
      </c>
      <c r="AQ75" s="200" t="str">
        <f ca="1">IF((COUNTIF(OFFSET($D75,,,ROW($A$7)-ROW($A$6),SUM(Calculations!$BE$16:$BJ$16)),"x")-SUM($AO75,$AP75,$AN75,$AM75,$AL75))=0,"",COUNTIF(OFFSET($D75,,,ROW($A$7)-ROW($A$6),SUM(Calculations!$BE$16:$BJ$16,#REF!)),"x")-SUM($AO75,$AP75,$AN75,$AM75,$AL75))</f>
        <v/>
      </c>
    </row>
    <row r="76" spans="1:43" ht="15.75" hidden="1" customHeight="1" outlineLevel="1" x14ac:dyDescent="0.25">
      <c r="A76" s="47"/>
      <c r="B76" s="256"/>
      <c r="C76" s="257" t="str">
        <f>IFERROR(IF(IF(LEN($B76)=0," ",INDEX(Settings!$E$7:$F$106,MATCH($B76,Settings!$E$7:$E$106,0),2))=0,"",IF(LEN($B76)=0," ",INDEX(Settings!$E$7:$F$106,MATCH($B76,Settings!$E$7:$E$106,0),2))),"")</f>
        <v xml:space="preserve"> </v>
      </c>
      <c r="D76" s="220"/>
      <c r="E76" s="201"/>
      <c r="F76" s="201"/>
      <c r="G76" s="201"/>
      <c r="H76" s="201"/>
      <c r="I76" s="201"/>
      <c r="J76" s="201"/>
      <c r="K76" s="201"/>
      <c r="L76" s="201"/>
      <c r="M76" s="201"/>
      <c r="N76" s="201"/>
      <c r="O76" s="201"/>
      <c r="P76" s="201"/>
      <c r="Q76" s="201"/>
      <c r="R76" s="201"/>
      <c r="S76" s="201"/>
      <c r="T76" s="201"/>
      <c r="U76" s="201"/>
      <c r="V76" s="201"/>
      <c r="W76" s="201"/>
      <c r="X76" s="201"/>
      <c r="Y76" s="201"/>
      <c r="Z76" s="201"/>
      <c r="AA76" s="201"/>
      <c r="AB76" s="201"/>
      <c r="AC76" s="201"/>
      <c r="AD76" s="201"/>
      <c r="AE76" s="201"/>
      <c r="AF76" s="201"/>
      <c r="AG76" s="201"/>
      <c r="AH76" s="202"/>
      <c r="AI76" s="47"/>
      <c r="AJ76" s="258" t="str">
        <f t="shared" si="0"/>
        <v xml:space="preserve"> </v>
      </c>
      <c r="AK76" s="56"/>
      <c r="AL76" s="199" t="str">
        <f ca="1">IF(COUNTIF(OFFSET($D76,,,ROW($A$7)-ROW($A$6),Calculations!$BE$16),"x")=0,"",COUNTIF(OFFSET($D76,,,ROW($A$7)-ROW($A$6),Calculations!$BE$16),"x"))</f>
        <v/>
      </c>
      <c r="AM76" s="195" t="str">
        <f ca="1">IF((COUNTIF(OFFSET($D76,,,ROW($A$7)-ROW($A$6),SUM(Calculations!$BE$16,Calculations!$BF$16)),"x")-SUM($AL76))=0,"",COUNTIF(OFFSET($D76,,,ROW($A$7)-ROW($A$6),SUM(Calculations!$BE$16,Calculations!$BF$16)),"x")-SUM($AL76))</f>
        <v/>
      </c>
      <c r="AN76" s="195" t="str">
        <f ca="1">IF((COUNTIF(OFFSET($D76,,,ROW($A$7)-ROW($A$6),SUM(Calculations!$BE$16:$BG$16)),"x")-SUM($AL76,$AM76))=0,"",COUNTIF(OFFSET($D76,,,ROW($A$7)-ROW($A$6),SUM(Calculations!$BE$16:$BG$16)),"x")-SUM($AL76,$AM76))</f>
        <v/>
      </c>
      <c r="AO76" s="195" t="str">
        <f ca="1">IF((COUNTIF(OFFSET($D76,,,ROW($A$7)-ROW($A$6),SUM(Calculations!$BE$16:$BH$16)),"x")-SUM($AM76,$AN76,$AL76))=0,"",COUNTIF(OFFSET($D76,,,ROW($A$7)-ROW($A$6),SUM(Calculations!$BE$16:$BH$16)),"x")-SUM($AM76,$AN76,$AL76))</f>
        <v/>
      </c>
      <c r="AP76" s="195" t="str">
        <f ca="1">IF((COUNTIF(OFFSET($D76,,,ROW($A$7)-ROW($A$6),SUM(Calculations!$BE$16:$BI$16)),"x")-SUM($AN76,$AO76,$AM76,$AL76))=0,"",COUNTIF(OFFSET($D76,,,ROW($A$7)-ROW($A$6),SUM(Calculations!$BE$16:$BI$16)),"x")-SUM($AN76,$AO76,$AM76,$AL76))</f>
        <v/>
      </c>
      <c r="AQ76" s="200" t="str">
        <f ca="1">IF((COUNTIF(OFFSET($D76,,,ROW($A$7)-ROW($A$6),SUM(Calculations!$BE$16:$BJ$16)),"x")-SUM($AO76,$AP76,$AN76,$AM76,$AL76))=0,"",COUNTIF(OFFSET($D76,,,ROW($A$7)-ROW($A$6),SUM(Calculations!$BE$16:$BJ$16,#REF!)),"x")-SUM($AO76,$AP76,$AN76,$AM76,$AL76))</f>
        <v/>
      </c>
    </row>
    <row r="77" spans="1:43" ht="15.75" hidden="1" customHeight="1" outlineLevel="1" x14ac:dyDescent="0.25">
      <c r="A77" s="47"/>
      <c r="B77" s="256"/>
      <c r="C77" s="257" t="str">
        <f>IFERROR(IF(IF(LEN($B77)=0," ",INDEX(Settings!$E$7:$F$106,MATCH($B77,Settings!$E$7:$E$106,0),2))=0,"",IF(LEN($B77)=0," ",INDEX(Settings!$E$7:$F$106,MATCH($B77,Settings!$E$7:$E$106,0),2))),"")</f>
        <v xml:space="preserve"> </v>
      </c>
      <c r="D77" s="220"/>
      <c r="E77" s="201"/>
      <c r="F77" s="201"/>
      <c r="G77" s="201"/>
      <c r="H77" s="201"/>
      <c r="I77" s="201"/>
      <c r="J77" s="201"/>
      <c r="K77" s="201"/>
      <c r="L77" s="201"/>
      <c r="M77" s="201"/>
      <c r="N77" s="201"/>
      <c r="O77" s="201"/>
      <c r="P77" s="201"/>
      <c r="Q77" s="201"/>
      <c r="R77" s="201"/>
      <c r="S77" s="201"/>
      <c r="T77" s="201"/>
      <c r="U77" s="201"/>
      <c r="V77" s="201"/>
      <c r="W77" s="201"/>
      <c r="X77" s="201"/>
      <c r="Y77" s="201"/>
      <c r="Z77" s="201"/>
      <c r="AA77" s="201"/>
      <c r="AB77" s="201"/>
      <c r="AC77" s="201"/>
      <c r="AD77" s="201"/>
      <c r="AE77" s="201"/>
      <c r="AF77" s="201"/>
      <c r="AG77" s="201"/>
      <c r="AH77" s="202"/>
      <c r="AI77" s="47"/>
      <c r="AJ77" s="258" t="str">
        <f t="shared" si="0"/>
        <v xml:space="preserve"> </v>
      </c>
      <c r="AK77" s="56"/>
      <c r="AL77" s="199" t="str">
        <f ca="1">IF(COUNTIF(OFFSET($D77,,,ROW($A$7)-ROW($A$6),Calculations!$BE$16),"x")=0,"",COUNTIF(OFFSET($D77,,,ROW($A$7)-ROW($A$6),Calculations!$BE$16),"x"))</f>
        <v/>
      </c>
      <c r="AM77" s="195" t="str">
        <f ca="1">IF((COUNTIF(OFFSET($D77,,,ROW($A$7)-ROW($A$6),SUM(Calculations!$BE$16,Calculations!$BF$16)),"x")-SUM($AL77))=0,"",COUNTIF(OFFSET($D77,,,ROW($A$7)-ROW($A$6),SUM(Calculations!$BE$16,Calculations!$BF$16)),"x")-SUM($AL77))</f>
        <v/>
      </c>
      <c r="AN77" s="195" t="str">
        <f ca="1">IF((COUNTIF(OFFSET($D77,,,ROW($A$7)-ROW($A$6),SUM(Calculations!$BE$16:$BG$16)),"x")-SUM($AL77,$AM77))=0,"",COUNTIF(OFFSET($D77,,,ROW($A$7)-ROW($A$6),SUM(Calculations!$BE$16:$BG$16)),"x")-SUM($AL77,$AM77))</f>
        <v/>
      </c>
      <c r="AO77" s="195" t="str">
        <f ca="1">IF((COUNTIF(OFFSET($D77,,,ROW($A$7)-ROW($A$6),SUM(Calculations!$BE$16:$BH$16)),"x")-SUM($AM77,$AN77,$AL77))=0,"",COUNTIF(OFFSET($D77,,,ROW($A$7)-ROW($A$6),SUM(Calculations!$BE$16:$BH$16)),"x")-SUM($AM77,$AN77,$AL77))</f>
        <v/>
      </c>
      <c r="AP77" s="195" t="str">
        <f ca="1">IF((COUNTIF(OFFSET($D77,,,ROW($A$7)-ROW($A$6),SUM(Calculations!$BE$16:$BI$16)),"x")-SUM($AN77,$AO77,$AM77,$AL77))=0,"",COUNTIF(OFFSET($D77,,,ROW($A$7)-ROW($A$6),SUM(Calculations!$BE$16:$BI$16)),"x")-SUM($AN77,$AO77,$AM77,$AL77))</f>
        <v/>
      </c>
      <c r="AQ77" s="200" t="str">
        <f ca="1">IF((COUNTIF(OFFSET($D77,,,ROW($A$7)-ROW($A$6),SUM(Calculations!$BE$16:$BJ$16)),"x")-SUM($AO77,$AP77,$AN77,$AM77,$AL77))=0,"",COUNTIF(OFFSET($D77,,,ROW($A$7)-ROW($A$6),SUM(Calculations!$BE$16:$BJ$16,#REF!)),"x")-SUM($AO77,$AP77,$AN77,$AM77,$AL77))</f>
        <v/>
      </c>
    </row>
    <row r="78" spans="1:43" ht="15.75" hidden="1" customHeight="1" outlineLevel="1" x14ac:dyDescent="0.25">
      <c r="A78" s="47"/>
      <c r="B78" s="256"/>
      <c r="C78" s="257" t="str">
        <f>IFERROR(IF(IF(LEN($B78)=0," ",INDEX(Settings!$E$7:$F$106,MATCH($B78,Settings!$E$7:$E$106,0),2))=0,"",IF(LEN($B78)=0," ",INDEX(Settings!$E$7:$F$106,MATCH($B78,Settings!$E$7:$E$106,0),2))),"")</f>
        <v xml:space="preserve"> </v>
      </c>
      <c r="D78" s="220"/>
      <c r="E78" s="201"/>
      <c r="F78" s="201"/>
      <c r="G78" s="201"/>
      <c r="H78" s="201"/>
      <c r="I78" s="201"/>
      <c r="J78" s="201"/>
      <c r="K78" s="201"/>
      <c r="L78" s="201"/>
      <c r="M78" s="201"/>
      <c r="N78" s="201"/>
      <c r="O78" s="201"/>
      <c r="P78" s="201"/>
      <c r="Q78" s="201"/>
      <c r="R78" s="201"/>
      <c r="S78" s="201"/>
      <c r="T78" s="201"/>
      <c r="U78" s="201"/>
      <c r="V78" s="201"/>
      <c r="W78" s="201"/>
      <c r="X78" s="201"/>
      <c r="Y78" s="201"/>
      <c r="Z78" s="201"/>
      <c r="AA78" s="201"/>
      <c r="AB78" s="201"/>
      <c r="AC78" s="201"/>
      <c r="AD78" s="201"/>
      <c r="AE78" s="201"/>
      <c r="AF78" s="201"/>
      <c r="AG78" s="201"/>
      <c r="AH78" s="202"/>
      <c r="AI78" s="47"/>
      <c r="AJ78" s="258" t="str">
        <f t="shared" ref="AJ78:AJ106" si="1">IFERROR(IF(COUNTIF($D78:$AH78,"x")=0," ",COUNTIF($D78:$AH78,"x")),"")</f>
        <v xml:space="preserve"> </v>
      </c>
      <c r="AK78" s="56"/>
      <c r="AL78" s="199" t="str">
        <f ca="1">IF(COUNTIF(OFFSET($D78,,,ROW($A$7)-ROW($A$6),Calculations!$BE$16),"x")=0,"",COUNTIF(OFFSET($D78,,,ROW($A$7)-ROW($A$6),Calculations!$BE$16),"x"))</f>
        <v/>
      </c>
      <c r="AM78" s="195" t="str">
        <f ca="1">IF((COUNTIF(OFFSET($D78,,,ROW($A$7)-ROW($A$6),SUM(Calculations!$BE$16,Calculations!$BF$16)),"x")-SUM($AL78))=0,"",COUNTIF(OFFSET($D78,,,ROW($A$7)-ROW($A$6),SUM(Calculations!$BE$16,Calculations!$BF$16)),"x")-SUM($AL78))</f>
        <v/>
      </c>
      <c r="AN78" s="195" t="str">
        <f ca="1">IF((COUNTIF(OFFSET($D78,,,ROW($A$7)-ROW($A$6),SUM(Calculations!$BE$16:$BG$16)),"x")-SUM($AL78,$AM78))=0,"",COUNTIF(OFFSET($D78,,,ROW($A$7)-ROW($A$6),SUM(Calculations!$BE$16:$BG$16)),"x")-SUM($AL78,$AM78))</f>
        <v/>
      </c>
      <c r="AO78" s="195" t="str">
        <f ca="1">IF((COUNTIF(OFFSET($D78,,,ROW($A$7)-ROW($A$6),SUM(Calculations!$BE$16:$BH$16)),"x")-SUM($AM78,$AN78,$AL78))=0,"",COUNTIF(OFFSET($D78,,,ROW($A$7)-ROW($A$6),SUM(Calculations!$BE$16:$BH$16)),"x")-SUM($AM78,$AN78,$AL78))</f>
        <v/>
      </c>
      <c r="AP78" s="195" t="str">
        <f ca="1">IF((COUNTIF(OFFSET($D78,,,ROW($A$7)-ROW($A$6),SUM(Calculations!$BE$16:$BI$16)),"x")-SUM($AN78,$AO78,$AM78,$AL78))=0,"",COUNTIF(OFFSET($D78,,,ROW($A$7)-ROW($A$6),SUM(Calculations!$BE$16:$BI$16)),"x")-SUM($AN78,$AO78,$AM78,$AL78))</f>
        <v/>
      </c>
      <c r="AQ78" s="200" t="str">
        <f ca="1">IF((COUNTIF(OFFSET($D78,,,ROW($A$7)-ROW($A$6),SUM(Calculations!$BE$16:$BJ$16)),"x")-SUM($AO78,$AP78,$AN78,$AM78,$AL78))=0,"",COUNTIF(OFFSET($D78,,,ROW($A$7)-ROW($A$6),SUM(Calculations!$BE$16:$BJ$16,#REF!)),"x")-SUM($AO78,$AP78,$AN78,$AM78,$AL78))</f>
        <v/>
      </c>
    </row>
    <row r="79" spans="1:43" ht="15.75" hidden="1" customHeight="1" outlineLevel="1" x14ac:dyDescent="0.25">
      <c r="A79" s="47"/>
      <c r="B79" s="256"/>
      <c r="C79" s="257" t="str">
        <f>IFERROR(IF(IF(LEN($B79)=0," ",INDEX(Settings!$E$7:$F$106,MATCH($B79,Settings!$E$7:$E$106,0),2))=0,"",IF(LEN($B79)=0," ",INDEX(Settings!$E$7:$F$106,MATCH($B79,Settings!$E$7:$E$106,0),2))),"")</f>
        <v xml:space="preserve"> </v>
      </c>
      <c r="D79" s="220"/>
      <c r="E79" s="201"/>
      <c r="F79" s="201"/>
      <c r="G79" s="201"/>
      <c r="H79" s="201"/>
      <c r="I79" s="201"/>
      <c r="J79" s="201"/>
      <c r="K79" s="201"/>
      <c r="L79" s="201"/>
      <c r="M79" s="201"/>
      <c r="N79" s="201"/>
      <c r="O79" s="201"/>
      <c r="P79" s="201"/>
      <c r="Q79" s="201"/>
      <c r="R79" s="201"/>
      <c r="S79" s="201"/>
      <c r="T79" s="201"/>
      <c r="U79" s="201"/>
      <c r="V79" s="201"/>
      <c r="W79" s="201"/>
      <c r="X79" s="201"/>
      <c r="Y79" s="201"/>
      <c r="Z79" s="201"/>
      <c r="AA79" s="201"/>
      <c r="AB79" s="201"/>
      <c r="AC79" s="201"/>
      <c r="AD79" s="201"/>
      <c r="AE79" s="201"/>
      <c r="AF79" s="201"/>
      <c r="AG79" s="201"/>
      <c r="AH79" s="202"/>
      <c r="AI79" s="47"/>
      <c r="AJ79" s="258" t="str">
        <f t="shared" si="1"/>
        <v xml:space="preserve"> </v>
      </c>
      <c r="AK79" s="56"/>
      <c r="AL79" s="199" t="str">
        <f ca="1">IF(COUNTIF(OFFSET($D79,,,ROW($A$7)-ROW($A$6),Calculations!$BE$16),"x")=0,"",COUNTIF(OFFSET($D79,,,ROW($A$7)-ROW($A$6),Calculations!$BE$16),"x"))</f>
        <v/>
      </c>
      <c r="AM79" s="195" t="str">
        <f ca="1">IF((COUNTIF(OFFSET($D79,,,ROW($A$7)-ROW($A$6),SUM(Calculations!$BE$16,Calculations!$BF$16)),"x")-SUM($AL79))=0,"",COUNTIF(OFFSET($D79,,,ROW($A$7)-ROW($A$6),SUM(Calculations!$BE$16,Calculations!$BF$16)),"x")-SUM($AL79))</f>
        <v/>
      </c>
      <c r="AN79" s="195" t="str">
        <f ca="1">IF((COUNTIF(OFFSET($D79,,,ROW($A$7)-ROW($A$6),SUM(Calculations!$BE$16:$BG$16)),"x")-SUM($AL79,$AM79))=0,"",COUNTIF(OFFSET($D79,,,ROW($A$7)-ROW($A$6),SUM(Calculations!$BE$16:$BG$16)),"x")-SUM($AL79,$AM79))</f>
        <v/>
      </c>
      <c r="AO79" s="195" t="str">
        <f ca="1">IF((COUNTIF(OFFSET($D79,,,ROW($A$7)-ROW($A$6),SUM(Calculations!$BE$16:$BH$16)),"x")-SUM($AM79,$AN79,$AL79))=0,"",COUNTIF(OFFSET($D79,,,ROW($A$7)-ROW($A$6),SUM(Calculations!$BE$16:$BH$16)),"x")-SUM($AM79,$AN79,$AL79))</f>
        <v/>
      </c>
      <c r="AP79" s="195" t="str">
        <f ca="1">IF((COUNTIF(OFFSET($D79,,,ROW($A$7)-ROW($A$6),SUM(Calculations!$BE$16:$BI$16)),"x")-SUM($AN79,$AO79,$AM79,$AL79))=0,"",COUNTIF(OFFSET($D79,,,ROW($A$7)-ROW($A$6),SUM(Calculations!$BE$16:$BI$16)),"x")-SUM($AN79,$AO79,$AM79,$AL79))</f>
        <v/>
      </c>
      <c r="AQ79" s="200" t="str">
        <f ca="1">IF((COUNTIF(OFFSET($D79,,,ROW($A$7)-ROW($A$6),SUM(Calculations!$BE$16:$BJ$16)),"x")-SUM($AO79,$AP79,$AN79,$AM79,$AL79))=0,"",COUNTIF(OFFSET($D79,,,ROW($A$7)-ROW($A$6),SUM(Calculations!$BE$16:$BJ$16,#REF!)),"x")-SUM($AO79,$AP79,$AN79,$AM79,$AL79))</f>
        <v/>
      </c>
    </row>
    <row r="80" spans="1:43" ht="15.75" hidden="1" customHeight="1" outlineLevel="1" x14ac:dyDescent="0.25">
      <c r="A80" s="47"/>
      <c r="B80" s="256"/>
      <c r="C80" s="257" t="str">
        <f>IFERROR(IF(IF(LEN($B80)=0," ",INDEX(Settings!$E$7:$F$106,MATCH($B80,Settings!$E$7:$E$106,0),2))=0,"",IF(LEN($B80)=0," ",INDEX(Settings!$E$7:$F$106,MATCH($B80,Settings!$E$7:$E$106,0),2))),"")</f>
        <v xml:space="preserve"> </v>
      </c>
      <c r="D80" s="220"/>
      <c r="E80" s="201"/>
      <c r="F80" s="201"/>
      <c r="G80" s="201"/>
      <c r="H80" s="201"/>
      <c r="I80" s="201"/>
      <c r="J80" s="201"/>
      <c r="K80" s="201"/>
      <c r="L80" s="201"/>
      <c r="M80" s="201"/>
      <c r="N80" s="201"/>
      <c r="O80" s="201"/>
      <c r="P80" s="201"/>
      <c r="Q80" s="201"/>
      <c r="R80" s="201"/>
      <c r="S80" s="201"/>
      <c r="T80" s="201"/>
      <c r="U80" s="201"/>
      <c r="V80" s="201"/>
      <c r="W80" s="201"/>
      <c r="X80" s="201"/>
      <c r="Y80" s="201"/>
      <c r="Z80" s="201"/>
      <c r="AA80" s="201"/>
      <c r="AB80" s="201"/>
      <c r="AC80" s="201"/>
      <c r="AD80" s="201"/>
      <c r="AE80" s="201"/>
      <c r="AF80" s="201"/>
      <c r="AG80" s="201"/>
      <c r="AH80" s="202"/>
      <c r="AI80" s="47"/>
      <c r="AJ80" s="258" t="str">
        <f t="shared" si="1"/>
        <v xml:space="preserve"> </v>
      </c>
      <c r="AK80" s="56"/>
      <c r="AL80" s="199" t="str">
        <f ca="1">IF(COUNTIF(OFFSET($D80,,,ROW($A$7)-ROW($A$6),Calculations!$BE$16),"x")=0,"",COUNTIF(OFFSET($D80,,,ROW($A$7)-ROW($A$6),Calculations!$BE$16),"x"))</f>
        <v/>
      </c>
      <c r="AM80" s="195" t="str">
        <f ca="1">IF((COUNTIF(OFFSET($D80,,,ROW($A$7)-ROW($A$6),SUM(Calculations!$BE$16,Calculations!$BF$16)),"x")-SUM($AL80))=0,"",COUNTIF(OFFSET($D80,,,ROW($A$7)-ROW($A$6),SUM(Calculations!$BE$16,Calculations!$BF$16)),"x")-SUM($AL80))</f>
        <v/>
      </c>
      <c r="AN80" s="195" t="str">
        <f ca="1">IF((COUNTIF(OFFSET($D80,,,ROW($A$7)-ROW($A$6),SUM(Calculations!$BE$16:$BG$16)),"x")-SUM($AL80,$AM80))=0,"",COUNTIF(OFFSET($D80,,,ROW($A$7)-ROW($A$6),SUM(Calculations!$BE$16:$BG$16)),"x")-SUM($AL80,$AM80))</f>
        <v/>
      </c>
      <c r="AO80" s="195" t="str">
        <f ca="1">IF((COUNTIF(OFFSET($D80,,,ROW($A$7)-ROW($A$6),SUM(Calculations!$BE$16:$BH$16)),"x")-SUM($AM80,$AN80,$AL80))=0,"",COUNTIF(OFFSET($D80,,,ROW($A$7)-ROW($A$6),SUM(Calculations!$BE$16:$BH$16)),"x")-SUM($AM80,$AN80,$AL80))</f>
        <v/>
      </c>
      <c r="AP80" s="195" t="str">
        <f ca="1">IF((COUNTIF(OFFSET($D80,,,ROW($A$7)-ROW($A$6),SUM(Calculations!$BE$16:$BI$16)),"x")-SUM($AN80,$AO80,$AM80,$AL80))=0,"",COUNTIF(OFFSET($D80,,,ROW($A$7)-ROW($A$6),SUM(Calculations!$BE$16:$BI$16)),"x")-SUM($AN80,$AO80,$AM80,$AL80))</f>
        <v/>
      </c>
      <c r="AQ80" s="200" t="str">
        <f ca="1">IF((COUNTIF(OFFSET($D80,,,ROW($A$7)-ROW($A$6),SUM(Calculations!$BE$16:$BJ$16)),"x")-SUM($AO80,$AP80,$AN80,$AM80,$AL80))=0,"",COUNTIF(OFFSET($D80,,,ROW($A$7)-ROW($A$6),SUM(Calculations!$BE$16:$BJ$16,#REF!)),"x")-SUM($AO80,$AP80,$AN80,$AM80,$AL80))</f>
        <v/>
      </c>
    </row>
    <row r="81" spans="1:43" ht="15.75" hidden="1" customHeight="1" outlineLevel="1" x14ac:dyDescent="0.25">
      <c r="A81" s="47"/>
      <c r="B81" s="256"/>
      <c r="C81" s="257" t="str">
        <f>IFERROR(IF(IF(LEN($B81)=0," ",INDEX(Settings!$E$7:$F$106,MATCH($B81,Settings!$E$7:$E$106,0),2))=0,"",IF(LEN($B81)=0," ",INDEX(Settings!$E$7:$F$106,MATCH($B81,Settings!$E$7:$E$106,0),2))),"")</f>
        <v xml:space="preserve"> </v>
      </c>
      <c r="D81" s="220"/>
      <c r="E81" s="201"/>
      <c r="F81" s="201"/>
      <c r="G81" s="201"/>
      <c r="H81" s="201"/>
      <c r="I81" s="201"/>
      <c r="J81" s="201"/>
      <c r="K81" s="201"/>
      <c r="L81" s="201"/>
      <c r="M81" s="201"/>
      <c r="N81" s="201"/>
      <c r="O81" s="201"/>
      <c r="P81" s="201"/>
      <c r="Q81" s="201"/>
      <c r="R81" s="201"/>
      <c r="S81" s="201"/>
      <c r="T81" s="201"/>
      <c r="U81" s="201"/>
      <c r="V81" s="201"/>
      <c r="W81" s="201"/>
      <c r="X81" s="201"/>
      <c r="Y81" s="201"/>
      <c r="Z81" s="201"/>
      <c r="AA81" s="201"/>
      <c r="AB81" s="201"/>
      <c r="AC81" s="201"/>
      <c r="AD81" s="201"/>
      <c r="AE81" s="201"/>
      <c r="AF81" s="201"/>
      <c r="AG81" s="201"/>
      <c r="AH81" s="202"/>
      <c r="AI81" s="47"/>
      <c r="AJ81" s="258" t="str">
        <f t="shared" si="1"/>
        <v xml:space="preserve"> </v>
      </c>
      <c r="AK81" s="56"/>
      <c r="AL81" s="199" t="str">
        <f ca="1">IF(COUNTIF(OFFSET($D81,,,ROW($A$7)-ROW($A$6),Calculations!$BE$16),"x")=0,"",COUNTIF(OFFSET($D81,,,ROW($A$7)-ROW($A$6),Calculations!$BE$16),"x"))</f>
        <v/>
      </c>
      <c r="AM81" s="195" t="str">
        <f ca="1">IF((COUNTIF(OFFSET($D81,,,ROW($A$7)-ROW($A$6),SUM(Calculations!$BE$16,Calculations!$BF$16)),"x")-SUM($AL81))=0,"",COUNTIF(OFFSET($D81,,,ROW($A$7)-ROW($A$6),SUM(Calculations!$BE$16,Calculations!$BF$16)),"x")-SUM($AL81))</f>
        <v/>
      </c>
      <c r="AN81" s="195" t="str">
        <f ca="1">IF((COUNTIF(OFFSET($D81,,,ROW($A$7)-ROW($A$6),SUM(Calculations!$BE$16:$BG$16)),"x")-SUM($AL81,$AM81))=0,"",COUNTIF(OFFSET($D81,,,ROW($A$7)-ROW($A$6),SUM(Calculations!$BE$16:$BG$16)),"x")-SUM($AL81,$AM81))</f>
        <v/>
      </c>
      <c r="AO81" s="195" t="str">
        <f ca="1">IF((COUNTIF(OFFSET($D81,,,ROW($A$7)-ROW($A$6),SUM(Calculations!$BE$16:$BH$16)),"x")-SUM($AM81,$AN81,$AL81))=0,"",COUNTIF(OFFSET($D81,,,ROW($A$7)-ROW($A$6),SUM(Calculations!$BE$16:$BH$16)),"x")-SUM($AM81,$AN81,$AL81))</f>
        <v/>
      </c>
      <c r="AP81" s="195" t="str">
        <f ca="1">IF((COUNTIF(OFFSET($D81,,,ROW($A$7)-ROW($A$6),SUM(Calculations!$BE$16:$BI$16)),"x")-SUM($AN81,$AO81,$AM81,$AL81))=0,"",COUNTIF(OFFSET($D81,,,ROW($A$7)-ROW($A$6),SUM(Calculations!$BE$16:$BI$16)),"x")-SUM($AN81,$AO81,$AM81,$AL81))</f>
        <v/>
      </c>
      <c r="AQ81" s="200" t="str">
        <f ca="1">IF((COUNTIF(OFFSET($D81,,,ROW($A$7)-ROW($A$6),SUM(Calculations!$BE$16:$BJ$16)),"x")-SUM($AO81,$AP81,$AN81,$AM81,$AL81))=0,"",COUNTIF(OFFSET($D81,,,ROW($A$7)-ROW($A$6),SUM(Calculations!$BE$16:$BJ$16,#REF!)),"x")-SUM($AO81,$AP81,$AN81,$AM81,$AL81))</f>
        <v/>
      </c>
    </row>
    <row r="82" spans="1:43" ht="15.75" hidden="1" customHeight="1" outlineLevel="1" x14ac:dyDescent="0.25">
      <c r="A82" s="47"/>
      <c r="B82" s="256"/>
      <c r="C82" s="257" t="str">
        <f>IFERROR(IF(IF(LEN($B82)=0," ",INDEX(Settings!$E$7:$F$106,MATCH($B82,Settings!$E$7:$E$106,0),2))=0,"",IF(LEN($B82)=0," ",INDEX(Settings!$E$7:$F$106,MATCH($B82,Settings!$E$7:$E$106,0),2))),"")</f>
        <v xml:space="preserve"> </v>
      </c>
      <c r="D82" s="220"/>
      <c r="E82" s="201"/>
      <c r="F82" s="201"/>
      <c r="G82" s="201"/>
      <c r="H82" s="201"/>
      <c r="I82" s="201"/>
      <c r="J82" s="201"/>
      <c r="K82" s="201"/>
      <c r="L82" s="201"/>
      <c r="M82" s="201"/>
      <c r="N82" s="201"/>
      <c r="O82" s="201"/>
      <c r="P82" s="201"/>
      <c r="Q82" s="201"/>
      <c r="R82" s="201"/>
      <c r="S82" s="201"/>
      <c r="T82" s="201"/>
      <c r="U82" s="201"/>
      <c r="V82" s="201"/>
      <c r="W82" s="201"/>
      <c r="X82" s="201"/>
      <c r="Y82" s="201"/>
      <c r="Z82" s="201"/>
      <c r="AA82" s="201"/>
      <c r="AB82" s="201"/>
      <c r="AC82" s="201"/>
      <c r="AD82" s="201"/>
      <c r="AE82" s="201"/>
      <c r="AF82" s="201"/>
      <c r="AG82" s="201"/>
      <c r="AH82" s="202"/>
      <c r="AI82" s="47"/>
      <c r="AJ82" s="258" t="str">
        <f t="shared" si="1"/>
        <v xml:space="preserve"> </v>
      </c>
      <c r="AK82" s="56"/>
      <c r="AL82" s="199" t="str">
        <f ca="1">IF(COUNTIF(OFFSET($D82,,,ROW($A$7)-ROW($A$6),Calculations!$BE$16),"x")=0,"",COUNTIF(OFFSET($D82,,,ROW($A$7)-ROW($A$6),Calculations!$BE$16),"x"))</f>
        <v/>
      </c>
      <c r="AM82" s="195" t="str">
        <f ca="1">IF((COUNTIF(OFFSET($D82,,,ROW($A$7)-ROW($A$6),SUM(Calculations!$BE$16,Calculations!$BF$16)),"x")-SUM($AL82))=0,"",COUNTIF(OFFSET($D82,,,ROW($A$7)-ROW($A$6),SUM(Calculations!$BE$16,Calculations!$BF$16)),"x")-SUM($AL82))</f>
        <v/>
      </c>
      <c r="AN82" s="195" t="str">
        <f ca="1">IF((COUNTIF(OFFSET($D82,,,ROW($A$7)-ROW($A$6),SUM(Calculations!$BE$16:$BG$16)),"x")-SUM($AL82,$AM82))=0,"",COUNTIF(OFFSET($D82,,,ROW($A$7)-ROW($A$6),SUM(Calculations!$BE$16:$BG$16)),"x")-SUM($AL82,$AM82))</f>
        <v/>
      </c>
      <c r="AO82" s="195" t="str">
        <f ca="1">IF((COUNTIF(OFFSET($D82,,,ROW($A$7)-ROW($A$6),SUM(Calculations!$BE$16:$BH$16)),"x")-SUM($AM82,$AN82,$AL82))=0,"",COUNTIF(OFFSET($D82,,,ROW($A$7)-ROW($A$6),SUM(Calculations!$BE$16:$BH$16)),"x")-SUM($AM82,$AN82,$AL82))</f>
        <v/>
      </c>
      <c r="AP82" s="195" t="str">
        <f ca="1">IF((COUNTIF(OFFSET($D82,,,ROW($A$7)-ROW($A$6),SUM(Calculations!$BE$16:$BI$16)),"x")-SUM($AN82,$AO82,$AM82,$AL82))=0,"",COUNTIF(OFFSET($D82,,,ROW($A$7)-ROW($A$6),SUM(Calculations!$BE$16:$BI$16)),"x")-SUM($AN82,$AO82,$AM82,$AL82))</f>
        <v/>
      </c>
      <c r="AQ82" s="200" t="str">
        <f ca="1">IF((COUNTIF(OFFSET($D82,,,ROW($A$7)-ROW($A$6),SUM(Calculations!$BE$16:$BJ$16)),"x")-SUM($AO82,$AP82,$AN82,$AM82,$AL82))=0,"",COUNTIF(OFFSET($D82,,,ROW($A$7)-ROW($A$6),SUM(Calculations!$BE$16:$BJ$16,#REF!)),"x")-SUM($AO82,$AP82,$AN82,$AM82,$AL82))</f>
        <v/>
      </c>
    </row>
    <row r="83" spans="1:43" ht="15.75" hidden="1" customHeight="1" outlineLevel="1" x14ac:dyDescent="0.25">
      <c r="A83" s="47"/>
      <c r="B83" s="256"/>
      <c r="C83" s="257" t="str">
        <f>IFERROR(IF(IF(LEN($B83)=0," ",INDEX(Settings!$E$7:$F$106,MATCH($B83,Settings!$E$7:$E$106,0),2))=0,"",IF(LEN($B83)=0," ",INDEX(Settings!$E$7:$F$106,MATCH($B83,Settings!$E$7:$E$106,0),2))),"")</f>
        <v xml:space="preserve"> </v>
      </c>
      <c r="D83" s="220"/>
      <c r="E83" s="201"/>
      <c r="F83" s="201"/>
      <c r="G83" s="201"/>
      <c r="H83" s="201"/>
      <c r="I83" s="201"/>
      <c r="J83" s="201"/>
      <c r="K83" s="201"/>
      <c r="L83" s="201"/>
      <c r="M83" s="201"/>
      <c r="N83" s="201"/>
      <c r="O83" s="201"/>
      <c r="P83" s="201"/>
      <c r="Q83" s="201"/>
      <c r="R83" s="201"/>
      <c r="S83" s="201"/>
      <c r="T83" s="201"/>
      <c r="U83" s="201"/>
      <c r="V83" s="201"/>
      <c r="W83" s="201"/>
      <c r="X83" s="201"/>
      <c r="Y83" s="201"/>
      <c r="Z83" s="201"/>
      <c r="AA83" s="201"/>
      <c r="AB83" s="201"/>
      <c r="AC83" s="201"/>
      <c r="AD83" s="201"/>
      <c r="AE83" s="201"/>
      <c r="AF83" s="201"/>
      <c r="AG83" s="201"/>
      <c r="AH83" s="202"/>
      <c r="AI83" s="47"/>
      <c r="AJ83" s="258" t="str">
        <f t="shared" si="1"/>
        <v xml:space="preserve"> </v>
      </c>
      <c r="AK83" s="56"/>
      <c r="AL83" s="199" t="str">
        <f ca="1">IF(COUNTIF(OFFSET($D83,,,ROW($A$7)-ROW($A$6),Calculations!$BE$16),"x")=0,"",COUNTIF(OFFSET($D83,,,ROW($A$7)-ROW($A$6),Calculations!$BE$16),"x"))</f>
        <v/>
      </c>
      <c r="AM83" s="195" t="str">
        <f ca="1">IF((COUNTIF(OFFSET($D83,,,ROW($A$7)-ROW($A$6),SUM(Calculations!$BE$16,Calculations!$BF$16)),"x")-SUM($AL83))=0,"",COUNTIF(OFFSET($D83,,,ROW($A$7)-ROW($A$6),SUM(Calculations!$BE$16,Calculations!$BF$16)),"x")-SUM($AL83))</f>
        <v/>
      </c>
      <c r="AN83" s="195" t="str">
        <f ca="1">IF((COUNTIF(OFFSET($D83,,,ROW($A$7)-ROW($A$6),SUM(Calculations!$BE$16:$BG$16)),"x")-SUM($AL83,$AM83))=0,"",COUNTIF(OFFSET($D83,,,ROW($A$7)-ROW($A$6),SUM(Calculations!$BE$16:$BG$16)),"x")-SUM($AL83,$AM83))</f>
        <v/>
      </c>
      <c r="AO83" s="195" t="str">
        <f ca="1">IF((COUNTIF(OFFSET($D83,,,ROW($A$7)-ROW($A$6),SUM(Calculations!$BE$16:$BH$16)),"x")-SUM($AM83,$AN83,$AL83))=0,"",COUNTIF(OFFSET($D83,,,ROW($A$7)-ROW($A$6),SUM(Calculations!$BE$16:$BH$16)),"x")-SUM($AM83,$AN83,$AL83))</f>
        <v/>
      </c>
      <c r="AP83" s="195" t="str">
        <f ca="1">IF((COUNTIF(OFFSET($D83,,,ROW($A$7)-ROW($A$6),SUM(Calculations!$BE$16:$BI$16)),"x")-SUM($AN83,$AO83,$AM83,$AL83))=0,"",COUNTIF(OFFSET($D83,,,ROW($A$7)-ROW($A$6),SUM(Calculations!$BE$16:$BI$16)),"x")-SUM($AN83,$AO83,$AM83,$AL83))</f>
        <v/>
      </c>
      <c r="AQ83" s="200" t="str">
        <f ca="1">IF((COUNTIF(OFFSET($D83,,,ROW($A$7)-ROW($A$6),SUM(Calculations!$BE$16:$BJ$16)),"x")-SUM($AO83,$AP83,$AN83,$AM83,$AL83))=0,"",COUNTIF(OFFSET($D83,,,ROW($A$7)-ROW($A$6),SUM(Calculations!$BE$16:$BJ$16,#REF!)),"x")-SUM($AO83,$AP83,$AN83,$AM83,$AL83))</f>
        <v/>
      </c>
    </row>
    <row r="84" spans="1:43" ht="15.75" hidden="1" customHeight="1" outlineLevel="1" x14ac:dyDescent="0.25">
      <c r="A84" s="47"/>
      <c r="B84" s="256"/>
      <c r="C84" s="257" t="str">
        <f>IFERROR(IF(IF(LEN($B84)=0," ",INDEX(Settings!$E$7:$F$106,MATCH($B84,Settings!$E$7:$E$106,0),2))=0,"",IF(LEN($B84)=0," ",INDEX(Settings!$E$7:$F$106,MATCH($B84,Settings!$E$7:$E$106,0),2))),"")</f>
        <v xml:space="preserve"> </v>
      </c>
      <c r="D84" s="220"/>
      <c r="E84" s="201"/>
      <c r="F84" s="201"/>
      <c r="G84" s="201"/>
      <c r="H84" s="201"/>
      <c r="I84" s="201"/>
      <c r="J84" s="201"/>
      <c r="K84" s="201"/>
      <c r="L84" s="201"/>
      <c r="M84" s="201"/>
      <c r="N84" s="201"/>
      <c r="O84" s="201"/>
      <c r="P84" s="201"/>
      <c r="Q84" s="201"/>
      <c r="R84" s="201"/>
      <c r="S84" s="201"/>
      <c r="T84" s="201"/>
      <c r="U84" s="201"/>
      <c r="V84" s="201"/>
      <c r="W84" s="201"/>
      <c r="X84" s="201"/>
      <c r="Y84" s="201"/>
      <c r="Z84" s="201"/>
      <c r="AA84" s="201"/>
      <c r="AB84" s="201"/>
      <c r="AC84" s="201"/>
      <c r="AD84" s="201"/>
      <c r="AE84" s="201"/>
      <c r="AF84" s="201"/>
      <c r="AG84" s="201"/>
      <c r="AH84" s="202"/>
      <c r="AI84" s="47"/>
      <c r="AJ84" s="258" t="str">
        <f t="shared" si="1"/>
        <v xml:space="preserve"> </v>
      </c>
      <c r="AK84" s="56"/>
      <c r="AL84" s="199" t="str">
        <f ca="1">IF(COUNTIF(OFFSET($D84,,,ROW($A$7)-ROW($A$6),Calculations!$BE$16),"x")=0,"",COUNTIF(OFFSET($D84,,,ROW($A$7)-ROW($A$6),Calculations!$BE$16),"x"))</f>
        <v/>
      </c>
      <c r="AM84" s="195" t="str">
        <f ca="1">IF((COUNTIF(OFFSET($D84,,,ROW($A$7)-ROW($A$6),SUM(Calculations!$BE$16,Calculations!$BF$16)),"x")-SUM($AL84))=0,"",COUNTIF(OFFSET($D84,,,ROW($A$7)-ROW($A$6),SUM(Calculations!$BE$16,Calculations!$BF$16)),"x")-SUM($AL84))</f>
        <v/>
      </c>
      <c r="AN84" s="195" t="str">
        <f ca="1">IF((COUNTIF(OFFSET($D84,,,ROW($A$7)-ROW($A$6),SUM(Calculations!$BE$16:$BG$16)),"x")-SUM($AL84,$AM84))=0,"",COUNTIF(OFFSET($D84,,,ROW($A$7)-ROW($A$6),SUM(Calculations!$BE$16:$BG$16)),"x")-SUM($AL84,$AM84))</f>
        <v/>
      </c>
      <c r="AO84" s="195" t="str">
        <f ca="1">IF((COUNTIF(OFFSET($D84,,,ROW($A$7)-ROW($A$6),SUM(Calculations!$BE$16:$BH$16)),"x")-SUM($AM84,$AN84,$AL84))=0,"",COUNTIF(OFFSET($D84,,,ROW($A$7)-ROW($A$6),SUM(Calculations!$BE$16:$BH$16)),"x")-SUM($AM84,$AN84,$AL84))</f>
        <v/>
      </c>
      <c r="AP84" s="195" t="str">
        <f ca="1">IF((COUNTIF(OFFSET($D84,,,ROW($A$7)-ROW($A$6),SUM(Calculations!$BE$16:$BI$16)),"x")-SUM($AN84,$AO84,$AM84,$AL84))=0,"",COUNTIF(OFFSET($D84,,,ROW($A$7)-ROW($A$6),SUM(Calculations!$BE$16:$BI$16)),"x")-SUM($AN84,$AO84,$AM84,$AL84))</f>
        <v/>
      </c>
      <c r="AQ84" s="200" t="str">
        <f ca="1">IF((COUNTIF(OFFSET($D84,,,ROW($A$7)-ROW($A$6),SUM(Calculations!$BE$16:$BJ$16)),"x")-SUM($AO84,$AP84,$AN84,$AM84,$AL84))=0,"",COUNTIF(OFFSET($D84,,,ROW($A$7)-ROW($A$6),SUM(Calculations!$BE$16:$BJ$16,#REF!)),"x")-SUM($AO84,$AP84,$AN84,$AM84,$AL84))</f>
        <v/>
      </c>
    </row>
    <row r="85" spans="1:43" ht="15.75" hidden="1" customHeight="1" outlineLevel="1" x14ac:dyDescent="0.25">
      <c r="A85" s="47"/>
      <c r="B85" s="256"/>
      <c r="C85" s="257" t="str">
        <f>IFERROR(IF(IF(LEN($B85)=0," ",INDEX(Settings!$E$7:$F$106,MATCH($B85,Settings!$E$7:$E$106,0),2))=0,"",IF(LEN($B85)=0," ",INDEX(Settings!$E$7:$F$106,MATCH($B85,Settings!$E$7:$E$106,0),2))),"")</f>
        <v xml:space="preserve"> </v>
      </c>
      <c r="D85" s="220"/>
      <c r="E85" s="201"/>
      <c r="F85" s="201"/>
      <c r="G85" s="201"/>
      <c r="H85" s="201"/>
      <c r="I85" s="201"/>
      <c r="J85" s="201"/>
      <c r="K85" s="201"/>
      <c r="L85" s="201"/>
      <c r="M85" s="201"/>
      <c r="N85" s="201"/>
      <c r="O85" s="201"/>
      <c r="P85" s="201"/>
      <c r="Q85" s="201"/>
      <c r="R85" s="201"/>
      <c r="S85" s="201"/>
      <c r="T85" s="201"/>
      <c r="U85" s="201"/>
      <c r="V85" s="201"/>
      <c r="W85" s="201"/>
      <c r="X85" s="201"/>
      <c r="Y85" s="201"/>
      <c r="Z85" s="201"/>
      <c r="AA85" s="201"/>
      <c r="AB85" s="201"/>
      <c r="AC85" s="201"/>
      <c r="AD85" s="201"/>
      <c r="AE85" s="201"/>
      <c r="AF85" s="201"/>
      <c r="AG85" s="201"/>
      <c r="AH85" s="202"/>
      <c r="AI85" s="47"/>
      <c r="AJ85" s="258" t="str">
        <f t="shared" si="1"/>
        <v xml:space="preserve"> </v>
      </c>
      <c r="AK85" s="56"/>
      <c r="AL85" s="199" t="str">
        <f ca="1">IF(COUNTIF(OFFSET($D85,,,ROW($A$7)-ROW($A$6),Calculations!$BE$16),"x")=0,"",COUNTIF(OFFSET($D85,,,ROW($A$7)-ROW($A$6),Calculations!$BE$16),"x"))</f>
        <v/>
      </c>
      <c r="AM85" s="195" t="str">
        <f ca="1">IF((COUNTIF(OFFSET($D85,,,ROW($A$7)-ROW($A$6),SUM(Calculations!$BE$16,Calculations!$BF$16)),"x")-SUM($AL85))=0,"",COUNTIF(OFFSET($D85,,,ROW($A$7)-ROW($A$6),SUM(Calculations!$BE$16,Calculations!$BF$16)),"x")-SUM($AL85))</f>
        <v/>
      </c>
      <c r="AN85" s="195" t="str">
        <f ca="1">IF((COUNTIF(OFFSET($D85,,,ROW($A$7)-ROW($A$6),SUM(Calculations!$BE$16:$BG$16)),"x")-SUM($AL85,$AM85))=0,"",COUNTIF(OFFSET($D85,,,ROW($A$7)-ROW($A$6),SUM(Calculations!$BE$16:$BG$16)),"x")-SUM($AL85,$AM85))</f>
        <v/>
      </c>
      <c r="AO85" s="195" t="str">
        <f ca="1">IF((COUNTIF(OFFSET($D85,,,ROW($A$7)-ROW($A$6),SUM(Calculations!$BE$16:$BH$16)),"x")-SUM($AM85,$AN85,$AL85))=0,"",COUNTIF(OFFSET($D85,,,ROW($A$7)-ROW($A$6),SUM(Calculations!$BE$16:$BH$16)),"x")-SUM($AM85,$AN85,$AL85))</f>
        <v/>
      </c>
      <c r="AP85" s="195" t="str">
        <f ca="1">IF((COUNTIF(OFFSET($D85,,,ROW($A$7)-ROW($A$6),SUM(Calculations!$BE$16:$BI$16)),"x")-SUM($AN85,$AO85,$AM85,$AL85))=0,"",COUNTIF(OFFSET($D85,,,ROW($A$7)-ROW($A$6),SUM(Calculations!$BE$16:$BI$16)),"x")-SUM($AN85,$AO85,$AM85,$AL85))</f>
        <v/>
      </c>
      <c r="AQ85" s="200" t="str">
        <f ca="1">IF((COUNTIF(OFFSET($D85,,,ROW($A$7)-ROW($A$6),SUM(Calculations!$BE$16:$BJ$16)),"x")-SUM($AO85,$AP85,$AN85,$AM85,$AL85))=0,"",COUNTIF(OFFSET($D85,,,ROW($A$7)-ROW($A$6),SUM(Calculations!$BE$16:$BJ$16,#REF!)),"x")-SUM($AO85,$AP85,$AN85,$AM85,$AL85))</f>
        <v/>
      </c>
    </row>
    <row r="86" spans="1:43" ht="15.75" hidden="1" customHeight="1" outlineLevel="1" x14ac:dyDescent="0.25">
      <c r="A86" s="47"/>
      <c r="B86" s="256"/>
      <c r="C86" s="257" t="str">
        <f>IFERROR(IF(IF(LEN($B86)=0," ",INDEX(Settings!$E$7:$F$106,MATCH($B86,Settings!$E$7:$E$106,0),2))=0,"",IF(LEN($B86)=0," ",INDEX(Settings!$E$7:$F$106,MATCH($B86,Settings!$E$7:$E$106,0),2))),"")</f>
        <v xml:space="preserve"> </v>
      </c>
      <c r="D86" s="220"/>
      <c r="E86" s="201"/>
      <c r="F86" s="201"/>
      <c r="G86" s="201"/>
      <c r="H86" s="201"/>
      <c r="I86" s="201"/>
      <c r="J86" s="201"/>
      <c r="K86" s="201"/>
      <c r="L86" s="201"/>
      <c r="M86" s="201"/>
      <c r="N86" s="201"/>
      <c r="O86" s="201"/>
      <c r="P86" s="201"/>
      <c r="Q86" s="201"/>
      <c r="R86" s="201"/>
      <c r="S86" s="201"/>
      <c r="T86" s="201"/>
      <c r="U86" s="201"/>
      <c r="V86" s="201"/>
      <c r="W86" s="201"/>
      <c r="X86" s="201"/>
      <c r="Y86" s="201"/>
      <c r="Z86" s="201"/>
      <c r="AA86" s="201"/>
      <c r="AB86" s="201"/>
      <c r="AC86" s="201"/>
      <c r="AD86" s="201"/>
      <c r="AE86" s="201"/>
      <c r="AF86" s="201"/>
      <c r="AG86" s="201"/>
      <c r="AH86" s="202"/>
      <c r="AI86" s="47"/>
      <c r="AJ86" s="258" t="str">
        <f t="shared" si="1"/>
        <v xml:space="preserve"> </v>
      </c>
      <c r="AK86" s="56"/>
      <c r="AL86" s="199" t="str">
        <f ca="1">IF(COUNTIF(OFFSET($D86,,,ROW($A$7)-ROW($A$6),Calculations!$BE$16),"x")=0,"",COUNTIF(OFFSET($D86,,,ROW($A$7)-ROW($A$6),Calculations!$BE$16),"x"))</f>
        <v/>
      </c>
      <c r="AM86" s="195" t="str">
        <f ca="1">IF((COUNTIF(OFFSET($D86,,,ROW($A$7)-ROW($A$6),SUM(Calculations!$BE$16,Calculations!$BF$16)),"x")-SUM($AL86))=0,"",COUNTIF(OFFSET($D86,,,ROW($A$7)-ROW($A$6),SUM(Calculations!$BE$16,Calculations!$BF$16)),"x")-SUM($AL86))</f>
        <v/>
      </c>
      <c r="AN86" s="195" t="str">
        <f ca="1">IF((COUNTIF(OFFSET($D86,,,ROW($A$7)-ROW($A$6),SUM(Calculations!$BE$16:$BG$16)),"x")-SUM($AL86,$AM86))=0,"",COUNTIF(OFFSET($D86,,,ROW($A$7)-ROW($A$6),SUM(Calculations!$BE$16:$BG$16)),"x")-SUM($AL86,$AM86))</f>
        <v/>
      </c>
      <c r="AO86" s="195" t="str">
        <f ca="1">IF((COUNTIF(OFFSET($D86,,,ROW($A$7)-ROW($A$6),SUM(Calculations!$BE$16:$BH$16)),"x")-SUM($AM86,$AN86,$AL86))=0,"",COUNTIF(OFFSET($D86,,,ROW($A$7)-ROW($A$6),SUM(Calculations!$BE$16:$BH$16)),"x")-SUM($AM86,$AN86,$AL86))</f>
        <v/>
      </c>
      <c r="AP86" s="195" t="str">
        <f ca="1">IF((COUNTIF(OFFSET($D86,,,ROW($A$7)-ROW($A$6),SUM(Calculations!$BE$16:$BI$16)),"x")-SUM($AN86,$AO86,$AM86,$AL86))=0,"",COUNTIF(OFFSET($D86,,,ROW($A$7)-ROW($A$6),SUM(Calculations!$BE$16:$BI$16)),"x")-SUM($AN86,$AO86,$AM86,$AL86))</f>
        <v/>
      </c>
      <c r="AQ86" s="200" t="str">
        <f ca="1">IF((COUNTIF(OFFSET($D86,,,ROW($A$7)-ROW($A$6),SUM(Calculations!$BE$16:$BJ$16)),"x")-SUM($AO86,$AP86,$AN86,$AM86,$AL86))=0,"",COUNTIF(OFFSET($D86,,,ROW($A$7)-ROW($A$6),SUM(Calculations!$BE$16:$BJ$16,#REF!)),"x")-SUM($AO86,$AP86,$AN86,$AM86,$AL86))</f>
        <v/>
      </c>
    </row>
    <row r="87" spans="1:43" ht="15.75" hidden="1" customHeight="1" outlineLevel="1" x14ac:dyDescent="0.25">
      <c r="A87" s="47"/>
      <c r="B87" s="256"/>
      <c r="C87" s="257" t="str">
        <f>IFERROR(IF(IF(LEN($B87)=0," ",INDEX(Settings!$E$7:$F$106,MATCH($B87,Settings!$E$7:$E$106,0),2))=0,"",IF(LEN($B87)=0," ",INDEX(Settings!$E$7:$F$106,MATCH($B87,Settings!$E$7:$E$106,0),2))),"")</f>
        <v xml:space="preserve"> </v>
      </c>
      <c r="D87" s="220"/>
      <c r="E87" s="201"/>
      <c r="F87" s="201"/>
      <c r="G87" s="201"/>
      <c r="H87" s="201"/>
      <c r="I87" s="201"/>
      <c r="J87" s="201"/>
      <c r="K87" s="201"/>
      <c r="L87" s="201"/>
      <c r="M87" s="201"/>
      <c r="N87" s="201"/>
      <c r="O87" s="201"/>
      <c r="P87" s="201"/>
      <c r="Q87" s="201"/>
      <c r="R87" s="201"/>
      <c r="S87" s="201"/>
      <c r="T87" s="201"/>
      <c r="U87" s="201"/>
      <c r="V87" s="201"/>
      <c r="W87" s="201"/>
      <c r="X87" s="201"/>
      <c r="Y87" s="201"/>
      <c r="Z87" s="201"/>
      <c r="AA87" s="201"/>
      <c r="AB87" s="201"/>
      <c r="AC87" s="201"/>
      <c r="AD87" s="201"/>
      <c r="AE87" s="201"/>
      <c r="AF87" s="201"/>
      <c r="AG87" s="201"/>
      <c r="AH87" s="202"/>
      <c r="AI87" s="47"/>
      <c r="AJ87" s="258" t="str">
        <f t="shared" si="1"/>
        <v xml:space="preserve"> </v>
      </c>
      <c r="AK87" s="56"/>
      <c r="AL87" s="199" t="str">
        <f ca="1">IF(COUNTIF(OFFSET($D87,,,ROW($A$7)-ROW($A$6),Calculations!$BE$16),"x")=0,"",COUNTIF(OFFSET($D87,,,ROW($A$7)-ROW($A$6),Calculations!$BE$16),"x"))</f>
        <v/>
      </c>
      <c r="AM87" s="195" t="str">
        <f ca="1">IF((COUNTIF(OFFSET($D87,,,ROW($A$7)-ROW($A$6),SUM(Calculations!$BE$16,Calculations!$BF$16)),"x")-SUM($AL87))=0,"",COUNTIF(OFFSET($D87,,,ROW($A$7)-ROW($A$6),SUM(Calculations!$BE$16,Calculations!$BF$16)),"x")-SUM($AL87))</f>
        <v/>
      </c>
      <c r="AN87" s="195" t="str">
        <f ca="1">IF((COUNTIF(OFFSET($D87,,,ROW($A$7)-ROW($A$6),SUM(Calculations!$BE$16:$BG$16)),"x")-SUM($AL87,$AM87))=0,"",COUNTIF(OFFSET($D87,,,ROW($A$7)-ROW($A$6),SUM(Calculations!$BE$16:$BG$16)),"x")-SUM($AL87,$AM87))</f>
        <v/>
      </c>
      <c r="AO87" s="195" t="str">
        <f ca="1">IF((COUNTIF(OFFSET($D87,,,ROW($A$7)-ROW($A$6),SUM(Calculations!$BE$16:$BH$16)),"x")-SUM($AM87,$AN87,$AL87))=0,"",COUNTIF(OFFSET($D87,,,ROW($A$7)-ROW($A$6),SUM(Calculations!$BE$16:$BH$16)),"x")-SUM($AM87,$AN87,$AL87))</f>
        <v/>
      </c>
      <c r="AP87" s="195" t="str">
        <f ca="1">IF((COUNTIF(OFFSET($D87,,,ROW($A$7)-ROW($A$6),SUM(Calculations!$BE$16:$BI$16)),"x")-SUM($AN87,$AO87,$AM87,$AL87))=0,"",COUNTIF(OFFSET($D87,,,ROW($A$7)-ROW($A$6),SUM(Calculations!$BE$16:$BI$16)),"x")-SUM($AN87,$AO87,$AM87,$AL87))</f>
        <v/>
      </c>
      <c r="AQ87" s="200" t="str">
        <f ca="1">IF((COUNTIF(OFFSET($D87,,,ROW($A$7)-ROW($A$6),SUM(Calculations!$BE$16:$BJ$16)),"x")-SUM($AO87,$AP87,$AN87,$AM87,$AL87))=0,"",COUNTIF(OFFSET($D87,,,ROW($A$7)-ROW($A$6),SUM(Calculations!$BE$16:$BJ$16,#REF!)),"x")-SUM($AO87,$AP87,$AN87,$AM87,$AL87))</f>
        <v/>
      </c>
    </row>
    <row r="88" spans="1:43" ht="15.75" hidden="1" customHeight="1" outlineLevel="1" x14ac:dyDescent="0.25">
      <c r="A88" s="47"/>
      <c r="B88" s="256"/>
      <c r="C88" s="257" t="str">
        <f>IFERROR(IF(IF(LEN($B88)=0," ",INDEX(Settings!$E$7:$F$106,MATCH($B88,Settings!$E$7:$E$106,0),2))=0,"",IF(LEN($B88)=0," ",INDEX(Settings!$E$7:$F$106,MATCH($B88,Settings!$E$7:$E$106,0),2))),"")</f>
        <v xml:space="preserve"> </v>
      </c>
      <c r="D88" s="220"/>
      <c r="E88" s="201"/>
      <c r="F88" s="201"/>
      <c r="G88" s="201"/>
      <c r="H88" s="201"/>
      <c r="I88" s="201"/>
      <c r="J88" s="201"/>
      <c r="K88" s="201"/>
      <c r="L88" s="201"/>
      <c r="M88" s="201"/>
      <c r="N88" s="201"/>
      <c r="O88" s="201"/>
      <c r="P88" s="201"/>
      <c r="Q88" s="201"/>
      <c r="R88" s="201"/>
      <c r="S88" s="201"/>
      <c r="T88" s="201"/>
      <c r="U88" s="201"/>
      <c r="V88" s="201"/>
      <c r="W88" s="201"/>
      <c r="X88" s="201"/>
      <c r="Y88" s="201"/>
      <c r="Z88" s="201"/>
      <c r="AA88" s="201"/>
      <c r="AB88" s="201"/>
      <c r="AC88" s="201"/>
      <c r="AD88" s="201"/>
      <c r="AE88" s="201"/>
      <c r="AF88" s="201"/>
      <c r="AG88" s="201"/>
      <c r="AH88" s="202"/>
      <c r="AI88" s="47"/>
      <c r="AJ88" s="258" t="str">
        <f t="shared" si="1"/>
        <v xml:space="preserve"> </v>
      </c>
      <c r="AK88" s="56"/>
      <c r="AL88" s="199" t="str">
        <f ca="1">IF(COUNTIF(OFFSET($D88,,,ROW($A$7)-ROW($A$6),Calculations!$BE$16),"x")=0,"",COUNTIF(OFFSET($D88,,,ROW($A$7)-ROW($A$6),Calculations!$BE$16),"x"))</f>
        <v/>
      </c>
      <c r="AM88" s="195" t="str">
        <f ca="1">IF((COUNTIF(OFFSET($D88,,,ROW($A$7)-ROW($A$6),SUM(Calculations!$BE$16,Calculations!$BF$16)),"x")-SUM($AL88))=0,"",COUNTIF(OFFSET($D88,,,ROW($A$7)-ROW($A$6),SUM(Calculations!$BE$16,Calculations!$BF$16)),"x")-SUM($AL88))</f>
        <v/>
      </c>
      <c r="AN88" s="195" t="str">
        <f ca="1">IF((COUNTIF(OFFSET($D88,,,ROW($A$7)-ROW($A$6),SUM(Calculations!$BE$16:$BG$16)),"x")-SUM($AL88,$AM88))=0,"",COUNTIF(OFFSET($D88,,,ROW($A$7)-ROW($A$6),SUM(Calculations!$BE$16:$BG$16)),"x")-SUM($AL88,$AM88))</f>
        <v/>
      </c>
      <c r="AO88" s="195" t="str">
        <f ca="1">IF((COUNTIF(OFFSET($D88,,,ROW($A$7)-ROW($A$6),SUM(Calculations!$BE$16:$BH$16)),"x")-SUM($AM88,$AN88,$AL88))=0,"",COUNTIF(OFFSET($D88,,,ROW($A$7)-ROW($A$6),SUM(Calculations!$BE$16:$BH$16)),"x")-SUM($AM88,$AN88,$AL88))</f>
        <v/>
      </c>
      <c r="AP88" s="195" t="str">
        <f ca="1">IF((COUNTIF(OFFSET($D88,,,ROW($A$7)-ROW($A$6),SUM(Calculations!$BE$16:$BI$16)),"x")-SUM($AN88,$AO88,$AM88,$AL88))=0,"",COUNTIF(OFFSET($D88,,,ROW($A$7)-ROW($A$6),SUM(Calculations!$BE$16:$BI$16)),"x")-SUM($AN88,$AO88,$AM88,$AL88))</f>
        <v/>
      </c>
      <c r="AQ88" s="200" t="str">
        <f ca="1">IF((COUNTIF(OFFSET($D88,,,ROW($A$7)-ROW($A$6),SUM(Calculations!$BE$16:$BJ$16)),"x")-SUM($AO88,$AP88,$AN88,$AM88,$AL88))=0,"",COUNTIF(OFFSET($D88,,,ROW($A$7)-ROW($A$6),SUM(Calculations!$BE$16:$BJ$16,#REF!)),"x")-SUM($AO88,$AP88,$AN88,$AM88,$AL88))</f>
        <v/>
      </c>
    </row>
    <row r="89" spans="1:43" ht="15.75" hidden="1" customHeight="1" outlineLevel="1" x14ac:dyDescent="0.25">
      <c r="A89" s="47"/>
      <c r="B89" s="256"/>
      <c r="C89" s="257" t="str">
        <f>IFERROR(IF(IF(LEN($B89)=0," ",INDEX(Settings!$E$7:$F$106,MATCH($B89,Settings!$E$7:$E$106,0),2))=0,"",IF(LEN($B89)=0," ",INDEX(Settings!$E$7:$F$106,MATCH($B89,Settings!$E$7:$E$106,0),2))),"")</f>
        <v xml:space="preserve"> </v>
      </c>
      <c r="D89" s="220"/>
      <c r="E89" s="201"/>
      <c r="F89" s="201"/>
      <c r="G89" s="201"/>
      <c r="H89" s="201"/>
      <c r="I89" s="201"/>
      <c r="J89" s="201"/>
      <c r="K89" s="201"/>
      <c r="L89" s="201"/>
      <c r="M89" s="201"/>
      <c r="N89" s="201"/>
      <c r="O89" s="201"/>
      <c r="P89" s="201"/>
      <c r="Q89" s="201"/>
      <c r="R89" s="201"/>
      <c r="S89" s="201"/>
      <c r="T89" s="201"/>
      <c r="U89" s="201"/>
      <c r="V89" s="201"/>
      <c r="W89" s="201"/>
      <c r="X89" s="201"/>
      <c r="Y89" s="201"/>
      <c r="Z89" s="201"/>
      <c r="AA89" s="201"/>
      <c r="AB89" s="201"/>
      <c r="AC89" s="201"/>
      <c r="AD89" s="201"/>
      <c r="AE89" s="201"/>
      <c r="AF89" s="201"/>
      <c r="AG89" s="201"/>
      <c r="AH89" s="202"/>
      <c r="AI89" s="47"/>
      <c r="AJ89" s="258" t="str">
        <f t="shared" si="1"/>
        <v xml:space="preserve"> </v>
      </c>
      <c r="AK89" s="56"/>
      <c r="AL89" s="199" t="str">
        <f ca="1">IF(COUNTIF(OFFSET($D89,,,ROW($A$7)-ROW($A$6),Calculations!$BE$16),"x")=0,"",COUNTIF(OFFSET($D89,,,ROW($A$7)-ROW($A$6),Calculations!$BE$16),"x"))</f>
        <v/>
      </c>
      <c r="AM89" s="195" t="str">
        <f ca="1">IF((COUNTIF(OFFSET($D89,,,ROW($A$7)-ROW($A$6),SUM(Calculations!$BE$16,Calculations!$BF$16)),"x")-SUM($AL89))=0,"",COUNTIF(OFFSET($D89,,,ROW($A$7)-ROW($A$6),SUM(Calculations!$BE$16,Calculations!$BF$16)),"x")-SUM($AL89))</f>
        <v/>
      </c>
      <c r="AN89" s="195" t="str">
        <f ca="1">IF((COUNTIF(OFFSET($D89,,,ROW($A$7)-ROW($A$6),SUM(Calculations!$BE$16:$BG$16)),"x")-SUM($AL89,$AM89))=0,"",COUNTIF(OFFSET($D89,,,ROW($A$7)-ROW($A$6),SUM(Calculations!$BE$16:$BG$16)),"x")-SUM($AL89,$AM89))</f>
        <v/>
      </c>
      <c r="AO89" s="195" t="str">
        <f ca="1">IF((COUNTIF(OFFSET($D89,,,ROW($A$7)-ROW($A$6),SUM(Calculations!$BE$16:$BH$16)),"x")-SUM($AM89,$AN89,$AL89))=0,"",COUNTIF(OFFSET($D89,,,ROW($A$7)-ROW($A$6),SUM(Calculations!$BE$16:$BH$16)),"x")-SUM($AM89,$AN89,$AL89))</f>
        <v/>
      </c>
      <c r="AP89" s="195" t="str">
        <f ca="1">IF((COUNTIF(OFFSET($D89,,,ROW($A$7)-ROW($A$6),SUM(Calculations!$BE$16:$BI$16)),"x")-SUM($AN89,$AO89,$AM89,$AL89))=0,"",COUNTIF(OFFSET($D89,,,ROW($A$7)-ROW($A$6),SUM(Calculations!$BE$16:$BI$16)),"x")-SUM($AN89,$AO89,$AM89,$AL89))</f>
        <v/>
      </c>
      <c r="AQ89" s="200" t="str">
        <f ca="1">IF((COUNTIF(OFFSET($D89,,,ROW($A$7)-ROW($A$6),SUM(Calculations!$BE$16:$BJ$16)),"x")-SUM($AO89,$AP89,$AN89,$AM89,$AL89))=0,"",COUNTIF(OFFSET($D89,,,ROW($A$7)-ROW($A$6),SUM(Calculations!$BE$16:$BJ$16,#REF!)),"x")-SUM($AO89,$AP89,$AN89,$AM89,$AL89))</f>
        <v/>
      </c>
    </row>
    <row r="90" spans="1:43" ht="15.75" hidden="1" customHeight="1" outlineLevel="1" x14ac:dyDescent="0.25">
      <c r="A90" s="47"/>
      <c r="B90" s="256"/>
      <c r="C90" s="257" t="str">
        <f>IFERROR(IF(IF(LEN($B90)=0," ",INDEX(Settings!$E$7:$F$106,MATCH($B90,Settings!$E$7:$E$106,0),2))=0,"",IF(LEN($B90)=0," ",INDEX(Settings!$E$7:$F$106,MATCH($B90,Settings!$E$7:$E$106,0),2))),"")</f>
        <v xml:space="preserve"> </v>
      </c>
      <c r="D90" s="220"/>
      <c r="E90" s="201"/>
      <c r="F90" s="201"/>
      <c r="G90" s="201"/>
      <c r="H90" s="201"/>
      <c r="I90" s="201"/>
      <c r="J90" s="201"/>
      <c r="K90" s="201"/>
      <c r="L90" s="201"/>
      <c r="M90" s="201"/>
      <c r="N90" s="201"/>
      <c r="O90" s="201"/>
      <c r="P90" s="201"/>
      <c r="Q90" s="201"/>
      <c r="R90" s="201"/>
      <c r="S90" s="201"/>
      <c r="T90" s="201"/>
      <c r="U90" s="201"/>
      <c r="V90" s="201"/>
      <c r="W90" s="201"/>
      <c r="X90" s="201"/>
      <c r="Y90" s="201"/>
      <c r="Z90" s="201"/>
      <c r="AA90" s="201"/>
      <c r="AB90" s="201"/>
      <c r="AC90" s="201"/>
      <c r="AD90" s="201"/>
      <c r="AE90" s="201"/>
      <c r="AF90" s="201"/>
      <c r="AG90" s="201"/>
      <c r="AH90" s="202"/>
      <c r="AI90" s="47"/>
      <c r="AJ90" s="258" t="str">
        <f t="shared" si="1"/>
        <v xml:space="preserve"> </v>
      </c>
      <c r="AK90" s="56"/>
      <c r="AL90" s="199" t="str">
        <f ca="1">IF(COUNTIF(OFFSET($D90,,,ROW($A$7)-ROW($A$6),Calculations!$BE$16),"x")=0,"",COUNTIF(OFFSET($D90,,,ROW($A$7)-ROW($A$6),Calculations!$BE$16),"x"))</f>
        <v/>
      </c>
      <c r="AM90" s="195" t="str">
        <f ca="1">IF((COUNTIF(OFFSET($D90,,,ROW($A$7)-ROW($A$6),SUM(Calculations!$BE$16,Calculations!$BF$16)),"x")-SUM($AL90))=0,"",COUNTIF(OFFSET($D90,,,ROW($A$7)-ROW($A$6),SUM(Calculations!$BE$16,Calculations!$BF$16)),"x")-SUM($AL90))</f>
        <v/>
      </c>
      <c r="AN90" s="195" t="str">
        <f ca="1">IF((COUNTIF(OFFSET($D90,,,ROW($A$7)-ROW($A$6),SUM(Calculations!$BE$16:$BG$16)),"x")-SUM($AL90,$AM90))=0,"",COUNTIF(OFFSET($D90,,,ROW($A$7)-ROW($A$6),SUM(Calculations!$BE$16:$BG$16)),"x")-SUM($AL90,$AM90))</f>
        <v/>
      </c>
      <c r="AO90" s="195" t="str">
        <f ca="1">IF((COUNTIF(OFFSET($D90,,,ROW($A$7)-ROW($A$6),SUM(Calculations!$BE$16:$BH$16)),"x")-SUM($AM90,$AN90,$AL90))=0,"",COUNTIF(OFFSET($D90,,,ROW($A$7)-ROW($A$6),SUM(Calculations!$BE$16:$BH$16)),"x")-SUM($AM90,$AN90,$AL90))</f>
        <v/>
      </c>
      <c r="AP90" s="195" t="str">
        <f ca="1">IF((COUNTIF(OFFSET($D90,,,ROW($A$7)-ROW($A$6),SUM(Calculations!$BE$16:$BI$16)),"x")-SUM($AN90,$AO90,$AM90,$AL90))=0,"",COUNTIF(OFFSET($D90,,,ROW($A$7)-ROW($A$6),SUM(Calculations!$BE$16:$BI$16)),"x")-SUM($AN90,$AO90,$AM90,$AL90))</f>
        <v/>
      </c>
      <c r="AQ90" s="200" t="str">
        <f ca="1">IF((COUNTIF(OFFSET($D90,,,ROW($A$7)-ROW($A$6),SUM(Calculations!$BE$16:$BJ$16)),"x")-SUM($AO90,$AP90,$AN90,$AM90,$AL90))=0,"",COUNTIF(OFFSET($D90,,,ROW($A$7)-ROW($A$6),SUM(Calculations!$BE$16:$BJ$16,#REF!)),"x")-SUM($AO90,$AP90,$AN90,$AM90,$AL90))</f>
        <v/>
      </c>
    </row>
    <row r="91" spans="1:43" ht="15.75" hidden="1" customHeight="1" outlineLevel="1" x14ac:dyDescent="0.25">
      <c r="A91" s="47"/>
      <c r="B91" s="256"/>
      <c r="C91" s="257" t="str">
        <f>IFERROR(IF(IF(LEN($B91)=0," ",INDEX(Settings!$E$7:$F$106,MATCH($B91,Settings!$E$7:$E$106,0),2))=0,"",IF(LEN($B91)=0," ",INDEX(Settings!$E$7:$F$106,MATCH($B91,Settings!$E$7:$E$106,0),2))),"")</f>
        <v xml:space="preserve"> </v>
      </c>
      <c r="D91" s="220"/>
      <c r="E91" s="201"/>
      <c r="F91" s="201"/>
      <c r="G91" s="201"/>
      <c r="H91" s="201"/>
      <c r="I91" s="201"/>
      <c r="J91" s="201"/>
      <c r="K91" s="201"/>
      <c r="L91" s="201"/>
      <c r="M91" s="201"/>
      <c r="N91" s="201"/>
      <c r="O91" s="201"/>
      <c r="P91" s="201"/>
      <c r="Q91" s="201"/>
      <c r="R91" s="201"/>
      <c r="S91" s="201"/>
      <c r="T91" s="201"/>
      <c r="U91" s="201"/>
      <c r="V91" s="201"/>
      <c r="W91" s="201"/>
      <c r="X91" s="201"/>
      <c r="Y91" s="201"/>
      <c r="Z91" s="201"/>
      <c r="AA91" s="201"/>
      <c r="AB91" s="201"/>
      <c r="AC91" s="201"/>
      <c r="AD91" s="201"/>
      <c r="AE91" s="201"/>
      <c r="AF91" s="201"/>
      <c r="AG91" s="201"/>
      <c r="AH91" s="202"/>
      <c r="AI91" s="47"/>
      <c r="AJ91" s="258" t="str">
        <f t="shared" si="1"/>
        <v xml:space="preserve"> </v>
      </c>
      <c r="AK91" s="56"/>
      <c r="AL91" s="199" t="str">
        <f ca="1">IF(COUNTIF(OFFSET($D91,,,ROW($A$7)-ROW($A$6),Calculations!$BE$16),"x")=0,"",COUNTIF(OFFSET($D91,,,ROW($A$7)-ROW($A$6),Calculations!$BE$16),"x"))</f>
        <v/>
      </c>
      <c r="AM91" s="195" t="str">
        <f ca="1">IF((COUNTIF(OFFSET($D91,,,ROW($A$7)-ROW($A$6),SUM(Calculations!$BE$16,Calculations!$BF$16)),"x")-SUM($AL91))=0,"",COUNTIF(OFFSET($D91,,,ROW($A$7)-ROW($A$6),SUM(Calculations!$BE$16,Calculations!$BF$16)),"x")-SUM($AL91))</f>
        <v/>
      </c>
      <c r="AN91" s="195" t="str">
        <f ca="1">IF((COUNTIF(OFFSET($D91,,,ROW($A$7)-ROW($A$6),SUM(Calculations!$BE$16:$BG$16)),"x")-SUM($AL91,$AM91))=0,"",COUNTIF(OFFSET($D91,,,ROW($A$7)-ROW($A$6),SUM(Calculations!$BE$16:$BG$16)),"x")-SUM($AL91,$AM91))</f>
        <v/>
      </c>
      <c r="AO91" s="195" t="str">
        <f ca="1">IF((COUNTIF(OFFSET($D91,,,ROW($A$7)-ROW($A$6),SUM(Calculations!$BE$16:$BH$16)),"x")-SUM($AM91,$AN91,$AL91))=0,"",COUNTIF(OFFSET($D91,,,ROW($A$7)-ROW($A$6),SUM(Calculations!$BE$16:$BH$16)),"x")-SUM($AM91,$AN91,$AL91))</f>
        <v/>
      </c>
      <c r="AP91" s="195" t="str">
        <f ca="1">IF((COUNTIF(OFFSET($D91,,,ROW($A$7)-ROW($A$6),SUM(Calculations!$BE$16:$BI$16)),"x")-SUM($AN91,$AO91,$AM91,$AL91))=0,"",COUNTIF(OFFSET($D91,,,ROW($A$7)-ROW($A$6),SUM(Calculations!$BE$16:$BI$16)),"x")-SUM($AN91,$AO91,$AM91,$AL91))</f>
        <v/>
      </c>
      <c r="AQ91" s="200" t="str">
        <f ca="1">IF((COUNTIF(OFFSET($D91,,,ROW($A$7)-ROW($A$6),SUM(Calculations!$BE$16:$BJ$16)),"x")-SUM($AO91,$AP91,$AN91,$AM91,$AL91))=0,"",COUNTIF(OFFSET($D91,,,ROW($A$7)-ROW($A$6),SUM(Calculations!$BE$16:$BJ$16,#REF!)),"x")-SUM($AO91,$AP91,$AN91,$AM91,$AL91))</f>
        <v/>
      </c>
    </row>
    <row r="92" spans="1:43" ht="15.75" hidden="1" customHeight="1" outlineLevel="1" x14ac:dyDescent="0.25">
      <c r="A92" s="47"/>
      <c r="B92" s="256"/>
      <c r="C92" s="257" t="str">
        <f>IFERROR(IF(IF(LEN($B92)=0," ",INDEX(Settings!$E$7:$F$106,MATCH($B92,Settings!$E$7:$E$106,0),2))=0,"",IF(LEN($B92)=0," ",INDEX(Settings!$E$7:$F$106,MATCH($B92,Settings!$E$7:$E$106,0),2))),"")</f>
        <v xml:space="preserve"> </v>
      </c>
      <c r="D92" s="220"/>
      <c r="E92" s="201"/>
      <c r="F92" s="201"/>
      <c r="G92" s="201"/>
      <c r="H92" s="201"/>
      <c r="I92" s="201"/>
      <c r="J92" s="201"/>
      <c r="K92" s="201"/>
      <c r="L92" s="201"/>
      <c r="M92" s="201"/>
      <c r="N92" s="201"/>
      <c r="O92" s="201"/>
      <c r="P92" s="201"/>
      <c r="Q92" s="201"/>
      <c r="R92" s="201"/>
      <c r="S92" s="201"/>
      <c r="T92" s="201"/>
      <c r="U92" s="201"/>
      <c r="V92" s="201"/>
      <c r="W92" s="201"/>
      <c r="X92" s="201"/>
      <c r="Y92" s="201"/>
      <c r="Z92" s="201"/>
      <c r="AA92" s="201"/>
      <c r="AB92" s="201"/>
      <c r="AC92" s="201"/>
      <c r="AD92" s="201"/>
      <c r="AE92" s="201"/>
      <c r="AF92" s="201"/>
      <c r="AG92" s="201"/>
      <c r="AH92" s="202"/>
      <c r="AI92" s="47"/>
      <c r="AJ92" s="258" t="str">
        <f t="shared" si="1"/>
        <v xml:space="preserve"> </v>
      </c>
      <c r="AK92" s="56"/>
      <c r="AL92" s="199" t="str">
        <f ca="1">IF(COUNTIF(OFFSET($D92,,,ROW($A$7)-ROW($A$6),Calculations!$BE$16),"x")=0,"",COUNTIF(OFFSET($D92,,,ROW($A$7)-ROW($A$6),Calculations!$BE$16),"x"))</f>
        <v/>
      </c>
      <c r="AM92" s="195" t="str">
        <f ca="1">IF((COUNTIF(OFFSET($D92,,,ROW($A$7)-ROW($A$6),SUM(Calculations!$BE$16,Calculations!$BF$16)),"x")-SUM($AL92))=0,"",COUNTIF(OFFSET($D92,,,ROW($A$7)-ROW($A$6),SUM(Calculations!$BE$16,Calculations!$BF$16)),"x")-SUM($AL92))</f>
        <v/>
      </c>
      <c r="AN92" s="195" t="str">
        <f ca="1">IF((COUNTIF(OFFSET($D92,,,ROW($A$7)-ROW($A$6),SUM(Calculations!$BE$16:$BG$16)),"x")-SUM($AL92,$AM92))=0,"",COUNTIF(OFFSET($D92,,,ROW($A$7)-ROW($A$6),SUM(Calculations!$BE$16:$BG$16)),"x")-SUM($AL92,$AM92))</f>
        <v/>
      </c>
      <c r="AO92" s="195" t="str">
        <f ca="1">IF((COUNTIF(OFFSET($D92,,,ROW($A$7)-ROW($A$6),SUM(Calculations!$BE$16:$BH$16)),"x")-SUM($AM92,$AN92,$AL92))=0,"",COUNTIF(OFFSET($D92,,,ROW($A$7)-ROW($A$6),SUM(Calculations!$BE$16:$BH$16)),"x")-SUM($AM92,$AN92,$AL92))</f>
        <v/>
      </c>
      <c r="AP92" s="195" t="str">
        <f ca="1">IF((COUNTIF(OFFSET($D92,,,ROW($A$7)-ROW($A$6),SUM(Calculations!$BE$16:$BI$16)),"x")-SUM($AN92,$AO92,$AM92,$AL92))=0,"",COUNTIF(OFFSET($D92,,,ROW($A$7)-ROW($A$6),SUM(Calculations!$BE$16:$BI$16)),"x")-SUM($AN92,$AO92,$AM92,$AL92))</f>
        <v/>
      </c>
      <c r="AQ92" s="200" t="str">
        <f ca="1">IF((COUNTIF(OFFSET($D92,,,ROW($A$7)-ROW($A$6),SUM(Calculations!$BE$16:$BJ$16)),"x")-SUM($AO92,$AP92,$AN92,$AM92,$AL92))=0,"",COUNTIF(OFFSET($D92,,,ROW($A$7)-ROW($A$6),SUM(Calculations!$BE$16:$BJ$16,#REF!)),"x")-SUM($AO92,$AP92,$AN92,$AM92,$AL92))</f>
        <v/>
      </c>
    </row>
    <row r="93" spans="1:43" ht="15.75" hidden="1" customHeight="1" outlineLevel="1" x14ac:dyDescent="0.25">
      <c r="A93" s="47"/>
      <c r="B93" s="256"/>
      <c r="C93" s="257" t="str">
        <f>IFERROR(IF(IF(LEN($B93)=0," ",INDEX(Settings!$E$7:$F$106,MATCH($B93,Settings!$E$7:$E$106,0),2))=0,"",IF(LEN($B93)=0," ",INDEX(Settings!$E$7:$F$106,MATCH($B93,Settings!$E$7:$E$106,0),2))),"")</f>
        <v xml:space="preserve"> </v>
      </c>
      <c r="D93" s="220"/>
      <c r="E93" s="201"/>
      <c r="F93" s="201"/>
      <c r="G93" s="201"/>
      <c r="H93" s="201"/>
      <c r="I93" s="201"/>
      <c r="J93" s="201"/>
      <c r="K93" s="201"/>
      <c r="L93" s="201"/>
      <c r="M93" s="201"/>
      <c r="N93" s="201"/>
      <c r="O93" s="201"/>
      <c r="P93" s="201"/>
      <c r="Q93" s="201"/>
      <c r="R93" s="201"/>
      <c r="S93" s="201"/>
      <c r="T93" s="201"/>
      <c r="U93" s="201"/>
      <c r="V93" s="201"/>
      <c r="W93" s="201"/>
      <c r="X93" s="201"/>
      <c r="Y93" s="201"/>
      <c r="Z93" s="201"/>
      <c r="AA93" s="201"/>
      <c r="AB93" s="201"/>
      <c r="AC93" s="201"/>
      <c r="AD93" s="201"/>
      <c r="AE93" s="201"/>
      <c r="AF93" s="201"/>
      <c r="AG93" s="201"/>
      <c r="AH93" s="202"/>
      <c r="AI93" s="47"/>
      <c r="AJ93" s="258" t="str">
        <f t="shared" si="1"/>
        <v xml:space="preserve"> </v>
      </c>
      <c r="AK93" s="56"/>
      <c r="AL93" s="199" t="str">
        <f ca="1">IF(COUNTIF(OFFSET($D93,,,ROW($A$7)-ROW($A$6),Calculations!$BE$16),"x")=0,"",COUNTIF(OFFSET($D93,,,ROW($A$7)-ROW($A$6),Calculations!$BE$16),"x"))</f>
        <v/>
      </c>
      <c r="AM93" s="195" t="str">
        <f ca="1">IF((COUNTIF(OFFSET($D93,,,ROW($A$7)-ROW($A$6),SUM(Calculations!$BE$16,Calculations!$BF$16)),"x")-SUM($AL93))=0,"",COUNTIF(OFFSET($D93,,,ROW($A$7)-ROW($A$6),SUM(Calculations!$BE$16,Calculations!$BF$16)),"x")-SUM($AL93))</f>
        <v/>
      </c>
      <c r="AN93" s="195" t="str">
        <f ca="1">IF((COUNTIF(OFFSET($D93,,,ROW($A$7)-ROW($A$6),SUM(Calculations!$BE$16:$BG$16)),"x")-SUM($AL93,$AM93))=0,"",COUNTIF(OFFSET($D93,,,ROW($A$7)-ROW($A$6),SUM(Calculations!$BE$16:$BG$16)),"x")-SUM($AL93,$AM93))</f>
        <v/>
      </c>
      <c r="AO93" s="195" t="str">
        <f ca="1">IF((COUNTIF(OFFSET($D93,,,ROW($A$7)-ROW($A$6),SUM(Calculations!$BE$16:$BH$16)),"x")-SUM($AM93,$AN93,$AL93))=0,"",COUNTIF(OFFSET($D93,,,ROW($A$7)-ROW($A$6),SUM(Calculations!$BE$16:$BH$16)),"x")-SUM($AM93,$AN93,$AL93))</f>
        <v/>
      </c>
      <c r="AP93" s="195" t="str">
        <f ca="1">IF((COUNTIF(OFFSET($D93,,,ROW($A$7)-ROW($A$6),SUM(Calculations!$BE$16:$BI$16)),"x")-SUM($AN93,$AO93,$AM93,$AL93))=0,"",COUNTIF(OFFSET($D93,,,ROW($A$7)-ROW($A$6),SUM(Calculations!$BE$16:$BI$16)),"x")-SUM($AN93,$AO93,$AM93,$AL93))</f>
        <v/>
      </c>
      <c r="AQ93" s="200" t="str">
        <f ca="1">IF((COUNTIF(OFFSET($D93,,,ROW($A$7)-ROW($A$6),SUM(Calculations!$BE$16:$BJ$16)),"x")-SUM($AO93,$AP93,$AN93,$AM93,$AL93))=0,"",COUNTIF(OFFSET($D93,,,ROW($A$7)-ROW($A$6),SUM(Calculations!$BE$16:$BJ$16,#REF!)),"x")-SUM($AO93,$AP93,$AN93,$AM93,$AL93))</f>
        <v/>
      </c>
    </row>
    <row r="94" spans="1:43" ht="15.75" hidden="1" customHeight="1" outlineLevel="1" x14ac:dyDescent="0.25">
      <c r="A94" s="47"/>
      <c r="B94" s="256"/>
      <c r="C94" s="257" t="str">
        <f>IFERROR(IF(IF(LEN($B94)=0," ",INDEX(Settings!$E$7:$F$106,MATCH($B94,Settings!$E$7:$E$106,0),2))=0,"",IF(LEN($B94)=0," ",INDEX(Settings!$E$7:$F$106,MATCH($B94,Settings!$E$7:$E$106,0),2))),"")</f>
        <v xml:space="preserve"> </v>
      </c>
      <c r="D94" s="220"/>
      <c r="E94" s="201"/>
      <c r="F94" s="201"/>
      <c r="G94" s="201"/>
      <c r="H94" s="201"/>
      <c r="I94" s="201"/>
      <c r="J94" s="201"/>
      <c r="K94" s="201"/>
      <c r="L94" s="201"/>
      <c r="M94" s="201"/>
      <c r="N94" s="201"/>
      <c r="O94" s="201"/>
      <c r="P94" s="201"/>
      <c r="Q94" s="201"/>
      <c r="R94" s="201"/>
      <c r="S94" s="201"/>
      <c r="T94" s="201"/>
      <c r="U94" s="201"/>
      <c r="V94" s="201"/>
      <c r="W94" s="201"/>
      <c r="X94" s="201"/>
      <c r="Y94" s="201"/>
      <c r="Z94" s="201"/>
      <c r="AA94" s="201"/>
      <c r="AB94" s="201"/>
      <c r="AC94" s="201"/>
      <c r="AD94" s="201"/>
      <c r="AE94" s="201"/>
      <c r="AF94" s="201"/>
      <c r="AG94" s="201"/>
      <c r="AH94" s="202"/>
      <c r="AI94" s="47"/>
      <c r="AJ94" s="258" t="str">
        <f t="shared" si="1"/>
        <v xml:space="preserve"> </v>
      </c>
      <c r="AK94" s="56"/>
      <c r="AL94" s="199" t="str">
        <f ca="1">IF(COUNTIF(OFFSET($D94,,,ROW($A$7)-ROW($A$6),Calculations!$BE$16),"x")=0,"",COUNTIF(OFFSET($D94,,,ROW($A$7)-ROW($A$6),Calculations!$BE$16),"x"))</f>
        <v/>
      </c>
      <c r="AM94" s="195" t="str">
        <f ca="1">IF((COUNTIF(OFFSET($D94,,,ROW($A$7)-ROW($A$6),SUM(Calculations!$BE$16,Calculations!$BF$16)),"x")-SUM($AL94))=0,"",COUNTIF(OFFSET($D94,,,ROW($A$7)-ROW($A$6),SUM(Calculations!$BE$16,Calculations!$BF$16)),"x")-SUM($AL94))</f>
        <v/>
      </c>
      <c r="AN94" s="195" t="str">
        <f ca="1">IF((COUNTIF(OFFSET($D94,,,ROW($A$7)-ROW($A$6),SUM(Calculations!$BE$16:$BG$16)),"x")-SUM($AL94,$AM94))=0,"",COUNTIF(OFFSET($D94,,,ROW($A$7)-ROW($A$6),SUM(Calculations!$BE$16:$BG$16)),"x")-SUM($AL94,$AM94))</f>
        <v/>
      </c>
      <c r="AO94" s="195" t="str">
        <f ca="1">IF((COUNTIF(OFFSET($D94,,,ROW($A$7)-ROW($A$6),SUM(Calculations!$BE$16:$BH$16)),"x")-SUM($AM94,$AN94,$AL94))=0,"",COUNTIF(OFFSET($D94,,,ROW($A$7)-ROW($A$6),SUM(Calculations!$BE$16:$BH$16)),"x")-SUM($AM94,$AN94,$AL94))</f>
        <v/>
      </c>
      <c r="AP94" s="195" t="str">
        <f ca="1">IF((COUNTIF(OFFSET($D94,,,ROW($A$7)-ROW($A$6),SUM(Calculations!$BE$16:$BI$16)),"x")-SUM($AN94,$AO94,$AM94,$AL94))=0,"",COUNTIF(OFFSET($D94,,,ROW($A$7)-ROW($A$6),SUM(Calculations!$BE$16:$BI$16)),"x")-SUM($AN94,$AO94,$AM94,$AL94))</f>
        <v/>
      </c>
      <c r="AQ94" s="200" t="str">
        <f ca="1">IF((COUNTIF(OFFSET($D94,,,ROW($A$7)-ROW($A$6),SUM(Calculations!$BE$16:$BJ$16)),"x")-SUM($AO94,$AP94,$AN94,$AM94,$AL94))=0,"",COUNTIF(OFFSET($D94,,,ROW($A$7)-ROW($A$6),SUM(Calculations!$BE$16:$BJ$16,#REF!)),"x")-SUM($AO94,$AP94,$AN94,$AM94,$AL94))</f>
        <v/>
      </c>
    </row>
    <row r="95" spans="1:43" ht="15.75" hidden="1" customHeight="1" outlineLevel="1" x14ac:dyDescent="0.25">
      <c r="A95" s="47"/>
      <c r="B95" s="256"/>
      <c r="C95" s="257" t="str">
        <f>IFERROR(IF(IF(LEN($B95)=0," ",INDEX(Settings!$E$7:$F$106,MATCH($B95,Settings!$E$7:$E$106,0),2))=0,"",IF(LEN($B95)=0," ",INDEX(Settings!$E$7:$F$106,MATCH($B95,Settings!$E$7:$E$106,0),2))),"")</f>
        <v xml:space="preserve"> </v>
      </c>
      <c r="D95" s="220"/>
      <c r="E95" s="201"/>
      <c r="F95" s="201"/>
      <c r="G95" s="201"/>
      <c r="H95" s="201"/>
      <c r="I95" s="201"/>
      <c r="J95" s="201"/>
      <c r="K95" s="201"/>
      <c r="L95" s="201"/>
      <c r="M95" s="201"/>
      <c r="N95" s="201"/>
      <c r="O95" s="201"/>
      <c r="P95" s="201"/>
      <c r="Q95" s="201"/>
      <c r="R95" s="201"/>
      <c r="S95" s="201"/>
      <c r="T95" s="201"/>
      <c r="U95" s="201"/>
      <c r="V95" s="201"/>
      <c r="W95" s="201"/>
      <c r="X95" s="201"/>
      <c r="Y95" s="201"/>
      <c r="Z95" s="201"/>
      <c r="AA95" s="201"/>
      <c r="AB95" s="201"/>
      <c r="AC95" s="201"/>
      <c r="AD95" s="201"/>
      <c r="AE95" s="201"/>
      <c r="AF95" s="201"/>
      <c r="AG95" s="201"/>
      <c r="AH95" s="202"/>
      <c r="AI95" s="47"/>
      <c r="AJ95" s="258" t="str">
        <f t="shared" si="1"/>
        <v xml:space="preserve"> </v>
      </c>
      <c r="AK95" s="56"/>
      <c r="AL95" s="199" t="str">
        <f ca="1">IF(COUNTIF(OFFSET($D95,,,ROW($A$7)-ROW($A$6),Calculations!$BE$16),"x")=0,"",COUNTIF(OFFSET($D95,,,ROW($A$7)-ROW($A$6),Calculations!$BE$16),"x"))</f>
        <v/>
      </c>
      <c r="AM95" s="195" t="str">
        <f ca="1">IF((COUNTIF(OFFSET($D95,,,ROW($A$7)-ROW($A$6),SUM(Calculations!$BE$16,Calculations!$BF$16)),"x")-SUM($AL95))=0,"",COUNTIF(OFFSET($D95,,,ROW($A$7)-ROW($A$6),SUM(Calculations!$BE$16,Calculations!$BF$16)),"x")-SUM($AL95))</f>
        <v/>
      </c>
      <c r="AN95" s="195" t="str">
        <f ca="1">IF((COUNTIF(OFFSET($D95,,,ROW($A$7)-ROW($A$6),SUM(Calculations!$BE$16:$BG$16)),"x")-SUM($AL95,$AM95))=0,"",COUNTIF(OFFSET($D95,,,ROW($A$7)-ROW($A$6),SUM(Calculations!$BE$16:$BG$16)),"x")-SUM($AL95,$AM95))</f>
        <v/>
      </c>
      <c r="AO95" s="195" t="str">
        <f ca="1">IF((COUNTIF(OFFSET($D95,,,ROW($A$7)-ROW($A$6),SUM(Calculations!$BE$16:$BH$16)),"x")-SUM($AM95,$AN95,$AL95))=0,"",COUNTIF(OFFSET($D95,,,ROW($A$7)-ROW($A$6),SUM(Calculations!$BE$16:$BH$16)),"x")-SUM($AM95,$AN95,$AL95))</f>
        <v/>
      </c>
      <c r="AP95" s="195" t="str">
        <f ca="1">IF((COUNTIF(OFFSET($D95,,,ROW($A$7)-ROW($A$6),SUM(Calculations!$BE$16:$BI$16)),"x")-SUM($AN95,$AO95,$AM95,$AL95))=0,"",COUNTIF(OFFSET($D95,,,ROW($A$7)-ROW($A$6),SUM(Calculations!$BE$16:$BI$16)),"x")-SUM($AN95,$AO95,$AM95,$AL95))</f>
        <v/>
      </c>
      <c r="AQ95" s="200" t="str">
        <f ca="1">IF((COUNTIF(OFFSET($D95,,,ROW($A$7)-ROW($A$6),SUM(Calculations!$BE$16:$BJ$16)),"x")-SUM($AO95,$AP95,$AN95,$AM95,$AL95))=0,"",COUNTIF(OFFSET($D95,,,ROW($A$7)-ROW($A$6),SUM(Calculations!$BE$16:$BJ$16,#REF!)),"x")-SUM($AO95,$AP95,$AN95,$AM95,$AL95))</f>
        <v/>
      </c>
    </row>
    <row r="96" spans="1:43" ht="15.75" hidden="1" customHeight="1" outlineLevel="1" x14ac:dyDescent="0.25">
      <c r="A96" s="47"/>
      <c r="B96" s="256"/>
      <c r="C96" s="257" t="str">
        <f>IFERROR(IF(IF(LEN($B96)=0," ",INDEX(Settings!$E$7:$F$106,MATCH($B96,Settings!$E$7:$E$106,0),2))=0,"",IF(LEN($B96)=0," ",INDEX(Settings!$E$7:$F$106,MATCH($B96,Settings!$E$7:$E$106,0),2))),"")</f>
        <v xml:space="preserve"> </v>
      </c>
      <c r="D96" s="220"/>
      <c r="E96" s="201"/>
      <c r="F96" s="201"/>
      <c r="G96" s="201"/>
      <c r="H96" s="201"/>
      <c r="I96" s="201"/>
      <c r="J96" s="201"/>
      <c r="K96" s="201"/>
      <c r="L96" s="201"/>
      <c r="M96" s="201"/>
      <c r="N96" s="201"/>
      <c r="O96" s="201"/>
      <c r="P96" s="201"/>
      <c r="Q96" s="201"/>
      <c r="R96" s="201"/>
      <c r="S96" s="201"/>
      <c r="T96" s="201"/>
      <c r="U96" s="201"/>
      <c r="V96" s="201"/>
      <c r="W96" s="201"/>
      <c r="X96" s="201"/>
      <c r="Y96" s="201"/>
      <c r="Z96" s="201"/>
      <c r="AA96" s="201"/>
      <c r="AB96" s="201"/>
      <c r="AC96" s="201"/>
      <c r="AD96" s="201"/>
      <c r="AE96" s="201"/>
      <c r="AF96" s="201"/>
      <c r="AG96" s="201"/>
      <c r="AH96" s="202"/>
      <c r="AI96" s="47"/>
      <c r="AJ96" s="258" t="str">
        <f t="shared" si="1"/>
        <v xml:space="preserve"> </v>
      </c>
      <c r="AK96" s="56"/>
      <c r="AL96" s="199" t="str">
        <f ca="1">IF(COUNTIF(OFFSET($D96,,,ROW($A$7)-ROW($A$6),Calculations!$BE$16),"x")=0,"",COUNTIF(OFFSET($D96,,,ROW($A$7)-ROW($A$6),Calculations!$BE$16),"x"))</f>
        <v/>
      </c>
      <c r="AM96" s="195" t="str">
        <f ca="1">IF((COUNTIF(OFFSET($D96,,,ROW($A$7)-ROW($A$6),SUM(Calculations!$BE$16,Calculations!$BF$16)),"x")-SUM($AL96))=0,"",COUNTIF(OFFSET($D96,,,ROW($A$7)-ROW($A$6),SUM(Calculations!$BE$16,Calculations!$BF$16)),"x")-SUM($AL96))</f>
        <v/>
      </c>
      <c r="AN96" s="195" t="str">
        <f ca="1">IF((COUNTIF(OFFSET($D96,,,ROW($A$7)-ROW($A$6),SUM(Calculations!$BE$16:$BG$16)),"x")-SUM($AL96,$AM96))=0,"",COUNTIF(OFFSET($D96,,,ROW($A$7)-ROW($A$6),SUM(Calculations!$BE$16:$BG$16)),"x")-SUM($AL96,$AM96))</f>
        <v/>
      </c>
      <c r="AO96" s="195" t="str">
        <f ca="1">IF((COUNTIF(OFFSET($D96,,,ROW($A$7)-ROW($A$6),SUM(Calculations!$BE$16:$BH$16)),"x")-SUM($AM96,$AN96,$AL96))=0,"",COUNTIF(OFFSET($D96,,,ROW($A$7)-ROW($A$6),SUM(Calculations!$BE$16:$BH$16)),"x")-SUM($AM96,$AN96,$AL96))</f>
        <v/>
      </c>
      <c r="AP96" s="195" t="str">
        <f ca="1">IF((COUNTIF(OFFSET($D96,,,ROW($A$7)-ROW($A$6),SUM(Calculations!$BE$16:$BI$16)),"x")-SUM($AN96,$AO96,$AM96,$AL96))=0,"",COUNTIF(OFFSET($D96,,,ROW($A$7)-ROW($A$6),SUM(Calculations!$BE$16:$BI$16)),"x")-SUM($AN96,$AO96,$AM96,$AL96))</f>
        <v/>
      </c>
      <c r="AQ96" s="200" t="str">
        <f ca="1">IF((COUNTIF(OFFSET($D96,,,ROW($A$7)-ROW($A$6),SUM(Calculations!$BE$16:$BJ$16)),"x")-SUM($AO96,$AP96,$AN96,$AM96,$AL96))=0,"",COUNTIF(OFFSET($D96,,,ROW($A$7)-ROW($A$6),SUM(Calculations!$BE$16:$BJ$16,#REF!)),"x")-SUM($AO96,$AP96,$AN96,$AM96,$AL96))</f>
        <v/>
      </c>
    </row>
    <row r="97" spans="1:43" ht="15.75" hidden="1" customHeight="1" outlineLevel="1" x14ac:dyDescent="0.25">
      <c r="A97" s="47"/>
      <c r="B97" s="256"/>
      <c r="C97" s="257" t="str">
        <f>IFERROR(IF(IF(LEN($B97)=0," ",INDEX(Settings!$E$7:$F$106,MATCH($B97,Settings!$E$7:$E$106,0),2))=0,"",IF(LEN($B97)=0," ",INDEX(Settings!$E$7:$F$106,MATCH($B97,Settings!$E$7:$E$106,0),2))),"")</f>
        <v xml:space="preserve"> </v>
      </c>
      <c r="D97" s="220"/>
      <c r="E97" s="201"/>
      <c r="F97" s="201"/>
      <c r="G97" s="201"/>
      <c r="H97" s="201"/>
      <c r="I97" s="201"/>
      <c r="J97" s="201"/>
      <c r="K97" s="201"/>
      <c r="L97" s="201"/>
      <c r="M97" s="201"/>
      <c r="N97" s="201"/>
      <c r="O97" s="201"/>
      <c r="P97" s="201"/>
      <c r="Q97" s="201"/>
      <c r="R97" s="201"/>
      <c r="S97" s="201"/>
      <c r="T97" s="201"/>
      <c r="U97" s="201"/>
      <c r="V97" s="201"/>
      <c r="W97" s="201"/>
      <c r="X97" s="201"/>
      <c r="Y97" s="201"/>
      <c r="Z97" s="201"/>
      <c r="AA97" s="201"/>
      <c r="AB97" s="201"/>
      <c r="AC97" s="201"/>
      <c r="AD97" s="201"/>
      <c r="AE97" s="201"/>
      <c r="AF97" s="201"/>
      <c r="AG97" s="201"/>
      <c r="AH97" s="202"/>
      <c r="AI97" s="47"/>
      <c r="AJ97" s="258" t="str">
        <f t="shared" si="1"/>
        <v xml:space="preserve"> </v>
      </c>
      <c r="AK97" s="56"/>
      <c r="AL97" s="199" t="str">
        <f ca="1">IF(COUNTIF(OFFSET($D97,,,ROW($A$7)-ROW($A$6),Calculations!$BE$16),"x")=0,"",COUNTIF(OFFSET($D97,,,ROW($A$7)-ROW($A$6),Calculations!$BE$16),"x"))</f>
        <v/>
      </c>
      <c r="AM97" s="195" t="str">
        <f ca="1">IF((COUNTIF(OFFSET($D97,,,ROW($A$7)-ROW($A$6),SUM(Calculations!$BE$16,Calculations!$BF$16)),"x")-SUM($AL97))=0,"",COUNTIF(OFFSET($D97,,,ROW($A$7)-ROW($A$6),SUM(Calculations!$BE$16,Calculations!$BF$16)),"x")-SUM($AL97))</f>
        <v/>
      </c>
      <c r="AN97" s="195" t="str">
        <f ca="1">IF((COUNTIF(OFFSET($D97,,,ROW($A$7)-ROW($A$6),SUM(Calculations!$BE$16:$BG$16)),"x")-SUM($AL97,$AM97))=0,"",COUNTIF(OFFSET($D97,,,ROW($A$7)-ROW($A$6),SUM(Calculations!$BE$16:$BG$16)),"x")-SUM($AL97,$AM97))</f>
        <v/>
      </c>
      <c r="AO97" s="195" t="str">
        <f ca="1">IF((COUNTIF(OFFSET($D97,,,ROW($A$7)-ROW($A$6),SUM(Calculations!$BE$16:$BH$16)),"x")-SUM($AM97,$AN97,$AL97))=0,"",COUNTIF(OFFSET($D97,,,ROW($A$7)-ROW($A$6),SUM(Calculations!$BE$16:$BH$16)),"x")-SUM($AM97,$AN97,$AL97))</f>
        <v/>
      </c>
      <c r="AP97" s="195" t="str">
        <f ca="1">IF((COUNTIF(OFFSET($D97,,,ROW($A$7)-ROW($A$6),SUM(Calculations!$BE$16:$BI$16)),"x")-SUM($AN97,$AO97,$AM97,$AL97))=0,"",COUNTIF(OFFSET($D97,,,ROW($A$7)-ROW($A$6),SUM(Calculations!$BE$16:$BI$16)),"x")-SUM($AN97,$AO97,$AM97,$AL97))</f>
        <v/>
      </c>
      <c r="AQ97" s="200" t="str">
        <f ca="1">IF((COUNTIF(OFFSET($D97,,,ROW($A$7)-ROW($A$6),SUM(Calculations!$BE$16:$BJ$16)),"x")-SUM($AO97,$AP97,$AN97,$AM97,$AL97))=0,"",COUNTIF(OFFSET($D97,,,ROW($A$7)-ROW($A$6),SUM(Calculations!$BE$16:$BJ$16,#REF!)),"x")-SUM($AO97,$AP97,$AN97,$AM97,$AL97))</f>
        <v/>
      </c>
    </row>
    <row r="98" spans="1:43" ht="15.75" hidden="1" customHeight="1" outlineLevel="1" x14ac:dyDescent="0.25">
      <c r="A98" s="47"/>
      <c r="B98" s="256"/>
      <c r="C98" s="257" t="str">
        <f>IFERROR(IF(IF(LEN($B98)=0," ",INDEX(Settings!$E$7:$F$106,MATCH($B98,Settings!$E$7:$E$106,0),2))=0,"",IF(LEN($B98)=0," ",INDEX(Settings!$E$7:$F$106,MATCH($B98,Settings!$E$7:$E$106,0),2))),"")</f>
        <v xml:space="preserve"> </v>
      </c>
      <c r="D98" s="220"/>
      <c r="E98" s="201"/>
      <c r="F98" s="201"/>
      <c r="G98" s="201"/>
      <c r="H98" s="201"/>
      <c r="I98" s="201"/>
      <c r="J98" s="201"/>
      <c r="K98" s="201"/>
      <c r="L98" s="201"/>
      <c r="M98" s="201"/>
      <c r="N98" s="201"/>
      <c r="O98" s="201"/>
      <c r="P98" s="201"/>
      <c r="Q98" s="201"/>
      <c r="R98" s="201"/>
      <c r="S98" s="201"/>
      <c r="T98" s="201"/>
      <c r="U98" s="201"/>
      <c r="V98" s="201"/>
      <c r="W98" s="201"/>
      <c r="X98" s="201"/>
      <c r="Y98" s="201"/>
      <c r="Z98" s="201"/>
      <c r="AA98" s="201"/>
      <c r="AB98" s="201"/>
      <c r="AC98" s="201"/>
      <c r="AD98" s="201"/>
      <c r="AE98" s="201"/>
      <c r="AF98" s="201"/>
      <c r="AG98" s="201"/>
      <c r="AH98" s="202"/>
      <c r="AI98" s="47"/>
      <c r="AJ98" s="258" t="str">
        <f t="shared" si="1"/>
        <v xml:space="preserve"> </v>
      </c>
      <c r="AK98" s="56"/>
      <c r="AL98" s="199" t="str">
        <f ca="1">IF(COUNTIF(OFFSET($D98,,,ROW($A$7)-ROW($A$6),Calculations!$BE$16),"x")=0,"",COUNTIF(OFFSET($D98,,,ROW($A$7)-ROW($A$6),Calculations!$BE$16),"x"))</f>
        <v/>
      </c>
      <c r="AM98" s="195" t="str">
        <f ca="1">IF((COUNTIF(OFFSET($D98,,,ROW($A$7)-ROW($A$6),SUM(Calculations!$BE$16,Calculations!$BF$16)),"x")-SUM($AL98))=0,"",COUNTIF(OFFSET($D98,,,ROW($A$7)-ROW($A$6),SUM(Calculations!$BE$16,Calculations!$BF$16)),"x")-SUM($AL98))</f>
        <v/>
      </c>
      <c r="AN98" s="195" t="str">
        <f ca="1">IF((COUNTIF(OFFSET($D98,,,ROW($A$7)-ROW($A$6),SUM(Calculations!$BE$16:$BG$16)),"x")-SUM($AL98,$AM98))=0,"",COUNTIF(OFFSET($D98,,,ROW($A$7)-ROW($A$6),SUM(Calculations!$BE$16:$BG$16)),"x")-SUM($AL98,$AM98))</f>
        <v/>
      </c>
      <c r="AO98" s="195" t="str">
        <f ca="1">IF((COUNTIF(OFFSET($D98,,,ROW($A$7)-ROW($A$6),SUM(Calculations!$BE$16:$BH$16)),"x")-SUM($AM98,$AN98,$AL98))=0,"",COUNTIF(OFFSET($D98,,,ROW($A$7)-ROW($A$6),SUM(Calculations!$BE$16:$BH$16)),"x")-SUM($AM98,$AN98,$AL98))</f>
        <v/>
      </c>
      <c r="AP98" s="195" t="str">
        <f ca="1">IF((COUNTIF(OFFSET($D98,,,ROW($A$7)-ROW($A$6),SUM(Calculations!$BE$16:$BI$16)),"x")-SUM($AN98,$AO98,$AM98,$AL98))=0,"",COUNTIF(OFFSET($D98,,,ROW($A$7)-ROW($A$6),SUM(Calculations!$BE$16:$BI$16)),"x")-SUM($AN98,$AO98,$AM98,$AL98))</f>
        <v/>
      </c>
      <c r="AQ98" s="200" t="str">
        <f ca="1">IF((COUNTIF(OFFSET($D98,,,ROW($A$7)-ROW($A$6),SUM(Calculations!$BE$16:$BJ$16)),"x")-SUM($AO98,$AP98,$AN98,$AM98,$AL98))=0,"",COUNTIF(OFFSET($D98,,,ROW($A$7)-ROW($A$6),SUM(Calculations!$BE$16:$BJ$16,#REF!)),"x")-SUM($AO98,$AP98,$AN98,$AM98,$AL98))</f>
        <v/>
      </c>
    </row>
    <row r="99" spans="1:43" ht="15.75" hidden="1" customHeight="1" outlineLevel="1" x14ac:dyDescent="0.25">
      <c r="A99" s="47"/>
      <c r="B99" s="256"/>
      <c r="C99" s="257" t="str">
        <f>IFERROR(IF(IF(LEN($B99)=0," ",INDEX(Settings!$E$7:$F$106,MATCH($B99,Settings!$E$7:$E$106,0),2))=0,"",IF(LEN($B99)=0," ",INDEX(Settings!$E$7:$F$106,MATCH($B99,Settings!$E$7:$E$106,0),2))),"")</f>
        <v xml:space="preserve"> </v>
      </c>
      <c r="D99" s="220"/>
      <c r="E99" s="201"/>
      <c r="F99" s="201"/>
      <c r="G99" s="201"/>
      <c r="H99" s="201"/>
      <c r="I99" s="201"/>
      <c r="J99" s="201"/>
      <c r="K99" s="201"/>
      <c r="L99" s="201"/>
      <c r="M99" s="201"/>
      <c r="N99" s="201"/>
      <c r="O99" s="201"/>
      <c r="P99" s="201"/>
      <c r="Q99" s="201"/>
      <c r="R99" s="201"/>
      <c r="S99" s="201"/>
      <c r="T99" s="201"/>
      <c r="U99" s="201"/>
      <c r="V99" s="201"/>
      <c r="W99" s="201"/>
      <c r="X99" s="201"/>
      <c r="Y99" s="201"/>
      <c r="Z99" s="201"/>
      <c r="AA99" s="201"/>
      <c r="AB99" s="201"/>
      <c r="AC99" s="201"/>
      <c r="AD99" s="201"/>
      <c r="AE99" s="201"/>
      <c r="AF99" s="201"/>
      <c r="AG99" s="201"/>
      <c r="AH99" s="202"/>
      <c r="AI99" s="47"/>
      <c r="AJ99" s="258" t="str">
        <f t="shared" si="1"/>
        <v xml:space="preserve"> </v>
      </c>
      <c r="AK99" s="56"/>
      <c r="AL99" s="199" t="str">
        <f ca="1">IF(COUNTIF(OFFSET($D99,,,ROW($A$7)-ROW($A$6),Calculations!$BE$16),"x")=0,"",COUNTIF(OFFSET($D99,,,ROW($A$7)-ROW($A$6),Calculations!$BE$16),"x"))</f>
        <v/>
      </c>
      <c r="AM99" s="195" t="str">
        <f ca="1">IF((COUNTIF(OFFSET($D99,,,ROW($A$7)-ROW($A$6),SUM(Calculations!$BE$16,Calculations!$BF$16)),"x")-SUM($AL99))=0,"",COUNTIF(OFFSET($D99,,,ROW($A$7)-ROW($A$6),SUM(Calculations!$BE$16,Calculations!$BF$16)),"x")-SUM($AL99))</f>
        <v/>
      </c>
      <c r="AN99" s="195" t="str">
        <f ca="1">IF((COUNTIF(OFFSET($D99,,,ROW($A$7)-ROW($A$6),SUM(Calculations!$BE$16:$BG$16)),"x")-SUM($AL99,$AM99))=0,"",COUNTIF(OFFSET($D99,,,ROW($A$7)-ROW($A$6),SUM(Calculations!$BE$16:$BG$16)),"x")-SUM($AL99,$AM99))</f>
        <v/>
      </c>
      <c r="AO99" s="195" t="str">
        <f ca="1">IF((COUNTIF(OFFSET($D99,,,ROW($A$7)-ROW($A$6),SUM(Calculations!$BE$16:$BH$16)),"x")-SUM($AM99,$AN99,$AL99))=0,"",COUNTIF(OFFSET($D99,,,ROW($A$7)-ROW($A$6),SUM(Calculations!$BE$16:$BH$16)),"x")-SUM($AM99,$AN99,$AL99))</f>
        <v/>
      </c>
      <c r="AP99" s="195" t="str">
        <f ca="1">IF((COUNTIF(OFFSET($D99,,,ROW($A$7)-ROW($A$6),SUM(Calculations!$BE$16:$BI$16)),"x")-SUM($AN99,$AO99,$AM99,$AL99))=0,"",COUNTIF(OFFSET($D99,,,ROW($A$7)-ROW($A$6),SUM(Calculations!$BE$16:$BI$16)),"x")-SUM($AN99,$AO99,$AM99,$AL99))</f>
        <v/>
      </c>
      <c r="AQ99" s="200" t="str">
        <f ca="1">IF((COUNTIF(OFFSET($D99,,,ROW($A$7)-ROW($A$6),SUM(Calculations!$BE$16:$BJ$16)),"x")-SUM($AO99,$AP99,$AN99,$AM99,$AL99))=0,"",COUNTIF(OFFSET($D99,,,ROW($A$7)-ROW($A$6),SUM(Calculations!$BE$16:$BJ$16,#REF!)),"x")-SUM($AO99,$AP99,$AN99,$AM99,$AL99))</f>
        <v/>
      </c>
    </row>
    <row r="100" spans="1:43" ht="15.75" hidden="1" customHeight="1" outlineLevel="1" x14ac:dyDescent="0.25">
      <c r="A100" s="47"/>
      <c r="B100" s="256"/>
      <c r="C100" s="257" t="str">
        <f>IFERROR(IF(IF(LEN($B100)=0," ",INDEX(Settings!$E$7:$F$106,MATCH($B100,Settings!$E$7:$E$106,0),2))=0,"",IF(LEN($B100)=0," ",INDEX(Settings!$E$7:$F$106,MATCH($B100,Settings!$E$7:$E$106,0),2))),"")</f>
        <v xml:space="preserve"> </v>
      </c>
      <c r="D100" s="220"/>
      <c r="E100" s="201"/>
      <c r="F100" s="201"/>
      <c r="G100" s="201"/>
      <c r="H100" s="201"/>
      <c r="I100" s="201"/>
      <c r="J100" s="201"/>
      <c r="K100" s="201"/>
      <c r="L100" s="201"/>
      <c r="M100" s="201"/>
      <c r="N100" s="201"/>
      <c r="O100" s="201"/>
      <c r="P100" s="201"/>
      <c r="Q100" s="201"/>
      <c r="R100" s="201"/>
      <c r="S100" s="201"/>
      <c r="T100" s="201"/>
      <c r="U100" s="201"/>
      <c r="V100" s="201"/>
      <c r="W100" s="201"/>
      <c r="X100" s="201"/>
      <c r="Y100" s="201"/>
      <c r="Z100" s="201"/>
      <c r="AA100" s="201"/>
      <c r="AB100" s="201"/>
      <c r="AC100" s="201"/>
      <c r="AD100" s="201"/>
      <c r="AE100" s="201"/>
      <c r="AF100" s="201"/>
      <c r="AG100" s="201"/>
      <c r="AH100" s="202"/>
      <c r="AI100" s="47"/>
      <c r="AJ100" s="258" t="str">
        <f t="shared" si="1"/>
        <v xml:space="preserve"> </v>
      </c>
      <c r="AK100" s="56"/>
      <c r="AL100" s="199" t="str">
        <f ca="1">IF(COUNTIF(OFFSET($D100,,,ROW($A$7)-ROW($A$6),Calculations!$BE$16),"x")=0,"",COUNTIF(OFFSET($D100,,,ROW($A$7)-ROW($A$6),Calculations!$BE$16),"x"))</f>
        <v/>
      </c>
      <c r="AM100" s="195" t="str">
        <f ca="1">IF((COUNTIF(OFFSET($D100,,,ROW($A$7)-ROW($A$6),SUM(Calculations!$BE$16,Calculations!$BF$16)),"x")-SUM($AL100))=0,"",COUNTIF(OFFSET($D100,,,ROW($A$7)-ROW($A$6),SUM(Calculations!$BE$16,Calculations!$BF$16)),"x")-SUM($AL100))</f>
        <v/>
      </c>
      <c r="AN100" s="195" t="str">
        <f ca="1">IF((COUNTIF(OFFSET($D100,,,ROW($A$7)-ROW($A$6),SUM(Calculations!$BE$16:$BG$16)),"x")-SUM($AL100,$AM100))=0,"",COUNTIF(OFFSET($D100,,,ROW($A$7)-ROW($A$6),SUM(Calculations!$BE$16:$BG$16)),"x")-SUM($AL100,$AM100))</f>
        <v/>
      </c>
      <c r="AO100" s="195" t="str">
        <f ca="1">IF((COUNTIF(OFFSET($D100,,,ROW($A$7)-ROW($A$6),SUM(Calculations!$BE$16:$BH$16)),"x")-SUM($AM100,$AN100,$AL100))=0,"",COUNTIF(OFFSET($D100,,,ROW($A$7)-ROW($A$6),SUM(Calculations!$BE$16:$BH$16)),"x")-SUM($AM100,$AN100,$AL100))</f>
        <v/>
      </c>
      <c r="AP100" s="195" t="str">
        <f ca="1">IF((COUNTIF(OFFSET($D100,,,ROW($A$7)-ROW($A$6),SUM(Calculations!$BE$16:$BI$16)),"x")-SUM($AN100,$AO100,$AM100,$AL100))=0,"",COUNTIF(OFFSET($D100,,,ROW($A$7)-ROW($A$6),SUM(Calculations!$BE$16:$BI$16)),"x")-SUM($AN100,$AO100,$AM100,$AL100))</f>
        <v/>
      </c>
      <c r="AQ100" s="200" t="str">
        <f ca="1">IF((COUNTIF(OFFSET($D100,,,ROW($A$7)-ROW($A$6),SUM(Calculations!$BE$16:$BJ$16)),"x")-SUM($AO100,$AP100,$AN100,$AM100,$AL100))=0,"",COUNTIF(OFFSET($D100,,,ROW($A$7)-ROW($A$6),SUM(Calculations!$BE$16:$BJ$16,#REF!)),"x")-SUM($AO100,$AP100,$AN100,$AM100,$AL100))</f>
        <v/>
      </c>
    </row>
    <row r="101" spans="1:43" ht="15.75" hidden="1" customHeight="1" outlineLevel="1" x14ac:dyDescent="0.25">
      <c r="A101" s="47"/>
      <c r="B101" s="256"/>
      <c r="C101" s="257" t="str">
        <f>IFERROR(IF(IF(LEN($B101)=0," ",INDEX(Settings!$E$7:$F$106,MATCH($B101,Settings!$E$7:$E$106,0),2))=0,"",IF(LEN($B101)=0," ",INDEX(Settings!$E$7:$F$106,MATCH($B101,Settings!$E$7:$E$106,0),2))),"")</f>
        <v xml:space="preserve"> </v>
      </c>
      <c r="D101" s="220"/>
      <c r="E101" s="201"/>
      <c r="F101" s="201"/>
      <c r="G101" s="201"/>
      <c r="H101" s="201"/>
      <c r="I101" s="201"/>
      <c r="J101" s="201"/>
      <c r="K101" s="201"/>
      <c r="L101" s="201"/>
      <c r="M101" s="201"/>
      <c r="N101" s="201"/>
      <c r="O101" s="201"/>
      <c r="P101" s="201"/>
      <c r="Q101" s="201"/>
      <c r="R101" s="201"/>
      <c r="S101" s="201"/>
      <c r="T101" s="201"/>
      <c r="U101" s="201"/>
      <c r="V101" s="201"/>
      <c r="W101" s="201"/>
      <c r="X101" s="201"/>
      <c r="Y101" s="201"/>
      <c r="Z101" s="201"/>
      <c r="AA101" s="201"/>
      <c r="AB101" s="201"/>
      <c r="AC101" s="201"/>
      <c r="AD101" s="201"/>
      <c r="AE101" s="201"/>
      <c r="AF101" s="201"/>
      <c r="AG101" s="201"/>
      <c r="AH101" s="202"/>
      <c r="AI101" s="47"/>
      <c r="AJ101" s="258" t="str">
        <f t="shared" si="1"/>
        <v xml:space="preserve"> </v>
      </c>
      <c r="AK101" s="56"/>
      <c r="AL101" s="199" t="str">
        <f ca="1">IF(COUNTIF(OFFSET($D101,,,ROW($A$7)-ROW($A$6),Calculations!$BE$16),"x")=0,"",COUNTIF(OFFSET($D101,,,ROW($A$7)-ROW($A$6),Calculations!$BE$16),"x"))</f>
        <v/>
      </c>
      <c r="AM101" s="195" t="str">
        <f ca="1">IF((COUNTIF(OFFSET($D101,,,ROW($A$7)-ROW($A$6),SUM(Calculations!$BE$16,Calculations!$BF$16)),"x")-SUM($AL101))=0,"",COUNTIF(OFFSET($D101,,,ROW($A$7)-ROW($A$6),SUM(Calculations!$BE$16,Calculations!$BF$16)),"x")-SUM($AL101))</f>
        <v/>
      </c>
      <c r="AN101" s="195" t="str">
        <f ca="1">IF((COUNTIF(OFFSET($D101,,,ROW($A$7)-ROW($A$6),SUM(Calculations!$BE$16:$BG$16)),"x")-SUM($AL101,$AM101))=0,"",COUNTIF(OFFSET($D101,,,ROW($A$7)-ROW($A$6),SUM(Calculations!$BE$16:$BG$16)),"x")-SUM($AL101,$AM101))</f>
        <v/>
      </c>
      <c r="AO101" s="195" t="str">
        <f ca="1">IF((COUNTIF(OFFSET($D101,,,ROW($A$7)-ROW($A$6),SUM(Calculations!$BE$16:$BH$16)),"x")-SUM($AM101,$AN101,$AL101))=0,"",COUNTIF(OFFSET($D101,,,ROW($A$7)-ROW($A$6),SUM(Calculations!$BE$16:$BH$16)),"x")-SUM($AM101,$AN101,$AL101))</f>
        <v/>
      </c>
      <c r="AP101" s="195" t="str">
        <f ca="1">IF((COUNTIF(OFFSET($D101,,,ROW($A$7)-ROW($A$6),SUM(Calculations!$BE$16:$BI$16)),"x")-SUM($AN101,$AO101,$AM101,$AL101))=0,"",COUNTIF(OFFSET($D101,,,ROW($A$7)-ROW($A$6),SUM(Calculations!$BE$16:$BI$16)),"x")-SUM($AN101,$AO101,$AM101,$AL101))</f>
        <v/>
      </c>
      <c r="AQ101" s="200" t="str">
        <f ca="1">IF((COUNTIF(OFFSET($D101,,,ROW($A$7)-ROW($A$6),SUM(Calculations!$BE$16:$BJ$16)),"x")-SUM($AO101,$AP101,$AN101,$AM101,$AL101))=0,"",COUNTIF(OFFSET($D101,,,ROW($A$7)-ROW($A$6),SUM(Calculations!$BE$16:$BJ$16,#REF!)),"x")-SUM($AO101,$AP101,$AN101,$AM101,$AL101))</f>
        <v/>
      </c>
    </row>
    <row r="102" spans="1:43" ht="15.75" hidden="1" customHeight="1" outlineLevel="1" x14ac:dyDescent="0.25">
      <c r="A102" s="47"/>
      <c r="B102" s="256"/>
      <c r="C102" s="257" t="str">
        <f>IFERROR(IF(IF(LEN($B102)=0," ",INDEX(Settings!$E$7:$F$106,MATCH($B102,Settings!$E$7:$E$106,0),2))=0,"",IF(LEN($B102)=0," ",INDEX(Settings!$E$7:$F$106,MATCH($B102,Settings!$E$7:$E$106,0),2))),"")</f>
        <v xml:space="preserve"> </v>
      </c>
      <c r="D102" s="220"/>
      <c r="E102" s="201"/>
      <c r="F102" s="201"/>
      <c r="G102" s="201"/>
      <c r="H102" s="201"/>
      <c r="I102" s="201"/>
      <c r="J102" s="201"/>
      <c r="K102" s="201"/>
      <c r="L102" s="201"/>
      <c r="M102" s="201"/>
      <c r="N102" s="201"/>
      <c r="O102" s="201"/>
      <c r="P102" s="201"/>
      <c r="Q102" s="201"/>
      <c r="R102" s="201"/>
      <c r="S102" s="201"/>
      <c r="T102" s="201"/>
      <c r="U102" s="201"/>
      <c r="V102" s="201"/>
      <c r="W102" s="201"/>
      <c r="X102" s="201"/>
      <c r="Y102" s="201"/>
      <c r="Z102" s="201"/>
      <c r="AA102" s="201"/>
      <c r="AB102" s="201"/>
      <c r="AC102" s="201"/>
      <c r="AD102" s="201"/>
      <c r="AE102" s="201"/>
      <c r="AF102" s="201"/>
      <c r="AG102" s="201"/>
      <c r="AH102" s="202"/>
      <c r="AI102" s="47"/>
      <c r="AJ102" s="258" t="str">
        <f t="shared" si="1"/>
        <v xml:space="preserve"> </v>
      </c>
      <c r="AK102" s="56"/>
      <c r="AL102" s="199" t="str">
        <f ca="1">IF(COUNTIF(OFFSET($D102,,,ROW($A$7)-ROW($A$6),Calculations!$BE$16),"x")=0,"",COUNTIF(OFFSET($D102,,,ROW($A$7)-ROW($A$6),Calculations!$BE$16),"x"))</f>
        <v/>
      </c>
      <c r="AM102" s="195" t="str">
        <f ca="1">IF((COUNTIF(OFFSET($D102,,,ROW($A$7)-ROW($A$6),SUM(Calculations!$BE$16,Calculations!$BF$16)),"x")-SUM($AL102))=0,"",COUNTIF(OFFSET($D102,,,ROW($A$7)-ROW($A$6),SUM(Calculations!$BE$16,Calculations!$BF$16)),"x")-SUM($AL102))</f>
        <v/>
      </c>
      <c r="AN102" s="195" t="str">
        <f ca="1">IF((COUNTIF(OFFSET($D102,,,ROW($A$7)-ROW($A$6),SUM(Calculations!$BE$16:$BG$16)),"x")-SUM($AL102,$AM102))=0,"",COUNTIF(OFFSET($D102,,,ROW($A$7)-ROW($A$6),SUM(Calculations!$BE$16:$BG$16)),"x")-SUM($AL102,$AM102))</f>
        <v/>
      </c>
      <c r="AO102" s="195" t="str">
        <f ca="1">IF((COUNTIF(OFFSET($D102,,,ROW($A$7)-ROW($A$6),SUM(Calculations!$BE$16:$BH$16)),"x")-SUM($AM102,$AN102,$AL102))=0,"",COUNTIF(OFFSET($D102,,,ROW($A$7)-ROW($A$6),SUM(Calculations!$BE$16:$BH$16)),"x")-SUM($AM102,$AN102,$AL102))</f>
        <v/>
      </c>
      <c r="AP102" s="195" t="str">
        <f ca="1">IF((COUNTIF(OFFSET($D102,,,ROW($A$7)-ROW($A$6),SUM(Calculations!$BE$16:$BI$16)),"x")-SUM($AN102,$AO102,$AM102,$AL102))=0,"",COUNTIF(OFFSET($D102,,,ROW($A$7)-ROW($A$6),SUM(Calculations!$BE$16:$BI$16)),"x")-SUM($AN102,$AO102,$AM102,$AL102))</f>
        <v/>
      </c>
      <c r="AQ102" s="200" t="str">
        <f ca="1">IF((COUNTIF(OFFSET($D102,,,ROW($A$7)-ROW($A$6),SUM(Calculations!$BE$16:$BJ$16)),"x")-SUM($AO102,$AP102,$AN102,$AM102,$AL102))=0,"",COUNTIF(OFFSET($D102,,,ROW($A$7)-ROW($A$6),SUM(Calculations!$BE$16:$BJ$16,#REF!)),"x")-SUM($AO102,$AP102,$AN102,$AM102,$AL102))</f>
        <v/>
      </c>
    </row>
    <row r="103" spans="1:43" ht="15.75" hidden="1" customHeight="1" outlineLevel="1" x14ac:dyDescent="0.25">
      <c r="A103" s="47"/>
      <c r="B103" s="256"/>
      <c r="C103" s="257" t="str">
        <f>IFERROR(IF(IF(LEN($B103)=0," ",INDEX(Settings!$E$7:$F$106,MATCH($B103,Settings!$E$7:$E$106,0),2))=0,"",IF(LEN($B103)=0," ",INDEX(Settings!$E$7:$F$106,MATCH($B103,Settings!$E$7:$E$106,0),2))),"")</f>
        <v xml:space="preserve"> </v>
      </c>
      <c r="D103" s="220"/>
      <c r="E103" s="201"/>
      <c r="F103" s="201"/>
      <c r="G103" s="201"/>
      <c r="H103" s="201"/>
      <c r="I103" s="201"/>
      <c r="J103" s="201"/>
      <c r="K103" s="201"/>
      <c r="L103" s="201"/>
      <c r="M103" s="201"/>
      <c r="N103" s="201"/>
      <c r="O103" s="201"/>
      <c r="P103" s="201"/>
      <c r="Q103" s="201"/>
      <c r="R103" s="201"/>
      <c r="S103" s="201"/>
      <c r="T103" s="201"/>
      <c r="U103" s="201"/>
      <c r="V103" s="201"/>
      <c r="W103" s="201"/>
      <c r="X103" s="201"/>
      <c r="Y103" s="201"/>
      <c r="Z103" s="201"/>
      <c r="AA103" s="201"/>
      <c r="AB103" s="201"/>
      <c r="AC103" s="201"/>
      <c r="AD103" s="201"/>
      <c r="AE103" s="201"/>
      <c r="AF103" s="201"/>
      <c r="AG103" s="201"/>
      <c r="AH103" s="202"/>
      <c r="AI103" s="47"/>
      <c r="AJ103" s="258" t="str">
        <f t="shared" si="1"/>
        <v xml:space="preserve"> </v>
      </c>
      <c r="AK103" s="56"/>
      <c r="AL103" s="199" t="str">
        <f ca="1">IF(COUNTIF(OFFSET($D103,,,ROW($A$7)-ROW($A$6),Calculations!$BE$16),"x")=0,"",COUNTIF(OFFSET($D103,,,ROW($A$7)-ROW($A$6),Calculations!$BE$16),"x"))</f>
        <v/>
      </c>
      <c r="AM103" s="195" t="str">
        <f ca="1">IF((COUNTIF(OFFSET($D103,,,ROW($A$7)-ROW($A$6),SUM(Calculations!$BE$16,Calculations!$BF$16)),"x")-SUM($AL103))=0,"",COUNTIF(OFFSET($D103,,,ROW($A$7)-ROW($A$6),SUM(Calculations!$BE$16,Calculations!$BF$16)),"x")-SUM($AL103))</f>
        <v/>
      </c>
      <c r="AN103" s="195" t="str">
        <f ca="1">IF((COUNTIF(OFFSET($D103,,,ROW($A$7)-ROW($A$6),SUM(Calculations!$BE$16:$BG$16)),"x")-SUM($AL103,$AM103))=0,"",COUNTIF(OFFSET($D103,,,ROW($A$7)-ROW($A$6),SUM(Calculations!$BE$16:$BG$16)),"x")-SUM($AL103,$AM103))</f>
        <v/>
      </c>
      <c r="AO103" s="195" t="str">
        <f ca="1">IF((COUNTIF(OFFSET($D103,,,ROW($A$7)-ROW($A$6),SUM(Calculations!$BE$16:$BH$16)),"x")-SUM($AM103,$AN103,$AL103))=0,"",COUNTIF(OFFSET($D103,,,ROW($A$7)-ROW($A$6),SUM(Calculations!$BE$16:$BH$16)),"x")-SUM($AM103,$AN103,$AL103))</f>
        <v/>
      </c>
      <c r="AP103" s="195" t="str">
        <f ca="1">IF((COUNTIF(OFFSET($D103,,,ROW($A$7)-ROW($A$6),SUM(Calculations!$BE$16:$BI$16)),"x")-SUM($AN103,$AO103,$AM103,$AL103))=0,"",COUNTIF(OFFSET($D103,,,ROW($A$7)-ROW($A$6),SUM(Calculations!$BE$16:$BI$16)),"x")-SUM($AN103,$AO103,$AM103,$AL103))</f>
        <v/>
      </c>
      <c r="AQ103" s="200" t="str">
        <f ca="1">IF((COUNTIF(OFFSET($D103,,,ROW($A$7)-ROW($A$6),SUM(Calculations!$BE$16:$BJ$16)),"x")-SUM($AO103,$AP103,$AN103,$AM103,$AL103))=0,"",COUNTIF(OFFSET($D103,,,ROW($A$7)-ROW($A$6),SUM(Calculations!$BE$16:$BJ$16,#REF!)),"x")-SUM($AO103,$AP103,$AN103,$AM103,$AL103))</f>
        <v/>
      </c>
    </row>
    <row r="104" spans="1:43" ht="15.75" hidden="1" customHeight="1" outlineLevel="1" x14ac:dyDescent="0.25">
      <c r="A104" s="47"/>
      <c r="B104" s="256"/>
      <c r="C104" s="257" t="str">
        <f>IFERROR(IF(IF(LEN($B104)=0," ",INDEX(Settings!$E$7:$F$106,MATCH($B104,Settings!$E$7:$E$106,0),2))=0,"",IF(LEN($B104)=0," ",INDEX(Settings!$E$7:$F$106,MATCH($B104,Settings!$E$7:$E$106,0),2))),"")</f>
        <v xml:space="preserve"> </v>
      </c>
      <c r="D104" s="220"/>
      <c r="E104" s="201"/>
      <c r="F104" s="201"/>
      <c r="G104" s="201"/>
      <c r="H104" s="201"/>
      <c r="I104" s="201"/>
      <c r="J104" s="201"/>
      <c r="K104" s="201"/>
      <c r="L104" s="201"/>
      <c r="M104" s="201"/>
      <c r="N104" s="201"/>
      <c r="O104" s="201"/>
      <c r="P104" s="201"/>
      <c r="Q104" s="201"/>
      <c r="R104" s="201"/>
      <c r="S104" s="201"/>
      <c r="T104" s="201"/>
      <c r="U104" s="201"/>
      <c r="V104" s="201"/>
      <c r="W104" s="201"/>
      <c r="X104" s="201"/>
      <c r="Y104" s="201"/>
      <c r="Z104" s="201"/>
      <c r="AA104" s="201"/>
      <c r="AB104" s="201"/>
      <c r="AC104" s="201"/>
      <c r="AD104" s="201"/>
      <c r="AE104" s="201"/>
      <c r="AF104" s="201"/>
      <c r="AG104" s="201"/>
      <c r="AH104" s="202"/>
      <c r="AI104" s="47"/>
      <c r="AJ104" s="258" t="str">
        <f t="shared" si="1"/>
        <v xml:space="preserve"> </v>
      </c>
      <c r="AK104" s="56"/>
      <c r="AL104" s="199" t="str">
        <f ca="1">IF(COUNTIF(OFFSET($D104,,,ROW($A$7)-ROW($A$6),Calculations!$BE$16),"x")=0,"",COUNTIF(OFFSET($D104,,,ROW($A$7)-ROW($A$6),Calculations!$BE$16),"x"))</f>
        <v/>
      </c>
      <c r="AM104" s="195" t="str">
        <f ca="1">IF((COUNTIF(OFFSET($D104,,,ROW($A$7)-ROW($A$6),SUM(Calculations!$BE$16,Calculations!$BF$16)),"x")-SUM($AL104))=0,"",COUNTIF(OFFSET($D104,,,ROW($A$7)-ROW($A$6),SUM(Calculations!$BE$16,Calculations!$BF$16)),"x")-SUM($AL104))</f>
        <v/>
      </c>
      <c r="AN104" s="195" t="str">
        <f ca="1">IF((COUNTIF(OFFSET($D104,,,ROW($A$7)-ROW($A$6),SUM(Calculations!$BE$16:$BG$16)),"x")-SUM($AL104,$AM104))=0,"",COUNTIF(OFFSET($D104,,,ROW($A$7)-ROW($A$6),SUM(Calculations!$BE$16:$BG$16)),"x")-SUM($AL104,$AM104))</f>
        <v/>
      </c>
      <c r="AO104" s="195" t="str">
        <f ca="1">IF((COUNTIF(OFFSET($D104,,,ROW($A$7)-ROW($A$6),SUM(Calculations!$BE$16:$BH$16)),"x")-SUM($AM104,$AN104,$AL104))=0,"",COUNTIF(OFFSET($D104,,,ROW($A$7)-ROW($A$6),SUM(Calculations!$BE$16:$BH$16)),"x")-SUM($AM104,$AN104,$AL104))</f>
        <v/>
      </c>
      <c r="AP104" s="195" t="str">
        <f ca="1">IF((COUNTIF(OFFSET($D104,,,ROW($A$7)-ROW($A$6),SUM(Calculations!$BE$16:$BI$16)),"x")-SUM($AN104,$AO104,$AM104,$AL104))=0,"",COUNTIF(OFFSET($D104,,,ROW($A$7)-ROW($A$6),SUM(Calculations!$BE$16:$BI$16)),"x")-SUM($AN104,$AO104,$AM104,$AL104))</f>
        <v/>
      </c>
      <c r="AQ104" s="200" t="str">
        <f ca="1">IF((COUNTIF(OFFSET($D104,,,ROW($A$7)-ROW($A$6),SUM(Calculations!$BE$16:$BJ$16)),"x")-SUM($AO104,$AP104,$AN104,$AM104,$AL104))=0,"",COUNTIF(OFFSET($D104,,,ROW($A$7)-ROW($A$6),SUM(Calculations!$BE$16:$BJ$16,#REF!)),"x")-SUM($AO104,$AP104,$AN104,$AM104,$AL104))</f>
        <v/>
      </c>
    </row>
    <row r="105" spans="1:43" ht="15.75" hidden="1" customHeight="1" outlineLevel="1" x14ac:dyDescent="0.25">
      <c r="A105" s="47"/>
      <c r="B105" s="256"/>
      <c r="C105" s="257" t="str">
        <f>IFERROR(IF(IF(LEN($B105)=0," ",INDEX(Settings!$E$7:$F$106,MATCH($B105,Settings!$E$7:$E$106,0),2))=0,"",IF(LEN($B105)=0," ",INDEX(Settings!$E$7:$F$106,MATCH($B105,Settings!$E$7:$E$106,0),2))),"")</f>
        <v xml:space="preserve"> </v>
      </c>
      <c r="D105" s="220"/>
      <c r="E105" s="201"/>
      <c r="F105" s="201"/>
      <c r="G105" s="201"/>
      <c r="H105" s="201"/>
      <c r="I105" s="201"/>
      <c r="J105" s="201"/>
      <c r="K105" s="201"/>
      <c r="L105" s="201"/>
      <c r="M105" s="201"/>
      <c r="N105" s="201"/>
      <c r="O105" s="201"/>
      <c r="P105" s="201"/>
      <c r="Q105" s="201"/>
      <c r="R105" s="201"/>
      <c r="S105" s="201"/>
      <c r="T105" s="201"/>
      <c r="U105" s="201"/>
      <c r="V105" s="201"/>
      <c r="W105" s="201"/>
      <c r="X105" s="201"/>
      <c r="Y105" s="201"/>
      <c r="Z105" s="201"/>
      <c r="AA105" s="201"/>
      <c r="AB105" s="201"/>
      <c r="AC105" s="201"/>
      <c r="AD105" s="201"/>
      <c r="AE105" s="201"/>
      <c r="AF105" s="201"/>
      <c r="AG105" s="201"/>
      <c r="AH105" s="202"/>
      <c r="AI105" s="47"/>
      <c r="AJ105" s="258" t="str">
        <f t="shared" si="1"/>
        <v xml:space="preserve"> </v>
      </c>
      <c r="AK105" s="56"/>
      <c r="AL105" s="199" t="str">
        <f ca="1">IF(COUNTIF(OFFSET($D105,,,ROW($A$7)-ROW($A$6),Calculations!$BE$16),"x")=0,"",COUNTIF(OFFSET($D105,,,ROW($A$7)-ROW($A$6),Calculations!$BE$16),"x"))</f>
        <v/>
      </c>
      <c r="AM105" s="195" t="str">
        <f ca="1">IF((COUNTIF(OFFSET($D105,,,ROW($A$7)-ROW($A$6),SUM(Calculations!$BE$16,Calculations!$BF$16)),"x")-SUM($AL105))=0,"",COUNTIF(OFFSET($D105,,,ROW($A$7)-ROW($A$6),SUM(Calculations!$BE$16,Calculations!$BF$16)),"x")-SUM($AL105))</f>
        <v/>
      </c>
      <c r="AN105" s="195" t="str">
        <f ca="1">IF((COUNTIF(OFFSET($D105,,,ROW($A$7)-ROW($A$6),SUM(Calculations!$BE$16:$BG$16)),"x")-SUM($AL105,$AM105))=0,"",COUNTIF(OFFSET($D105,,,ROW($A$7)-ROW($A$6),SUM(Calculations!$BE$16:$BG$16)),"x")-SUM($AL105,$AM105))</f>
        <v/>
      </c>
      <c r="AO105" s="195" t="str">
        <f ca="1">IF((COUNTIF(OFFSET($D105,,,ROW($A$7)-ROW($A$6),SUM(Calculations!$BE$16:$BH$16)),"x")-SUM($AM105,$AN105,$AL105))=0,"",COUNTIF(OFFSET($D105,,,ROW($A$7)-ROW($A$6),SUM(Calculations!$BE$16:$BH$16)),"x")-SUM($AM105,$AN105,$AL105))</f>
        <v/>
      </c>
      <c r="AP105" s="195" t="str">
        <f ca="1">IF((COUNTIF(OFFSET($D105,,,ROW($A$7)-ROW($A$6),SUM(Calculations!$BE$16:$BI$16)),"x")-SUM($AN105,$AO105,$AM105,$AL105))=0,"",COUNTIF(OFFSET($D105,,,ROW($A$7)-ROW($A$6),SUM(Calculations!$BE$16:$BI$16)),"x")-SUM($AN105,$AO105,$AM105,$AL105))</f>
        <v/>
      </c>
      <c r="AQ105" s="200" t="str">
        <f ca="1">IF((COUNTIF(OFFSET($D105,,,ROW($A$7)-ROW($A$6),SUM(Calculations!$BE$16:$BJ$16)),"x")-SUM($AO105,$AP105,$AN105,$AM105,$AL105))=0,"",COUNTIF(OFFSET($D105,,,ROW($A$7)-ROW($A$6),SUM(Calculations!$BE$16:$BJ$16,#REF!)),"x")-SUM($AO105,$AP105,$AN105,$AM105,$AL105))</f>
        <v/>
      </c>
    </row>
    <row r="106" spans="1:43" ht="15.75" hidden="1" customHeight="1" outlineLevel="1" x14ac:dyDescent="0.25">
      <c r="A106" s="47"/>
      <c r="B106" s="256"/>
      <c r="C106" s="257" t="str">
        <f>IFERROR(IF(IF(LEN($B106)=0," ",INDEX(Settings!$E$7:$F$106,MATCH($B106,Settings!$E$7:$E$106,0),2))=0,"",IF(LEN($B106)=0," ",INDEX(Settings!$E$7:$F$106,MATCH($B106,Settings!$E$7:$E$106,0),2))),"")</f>
        <v xml:space="preserve"> </v>
      </c>
      <c r="D106" s="220"/>
      <c r="E106" s="201"/>
      <c r="F106" s="201"/>
      <c r="G106" s="201"/>
      <c r="H106" s="201"/>
      <c r="I106" s="201"/>
      <c r="J106" s="201"/>
      <c r="K106" s="201"/>
      <c r="L106" s="201"/>
      <c r="M106" s="201"/>
      <c r="N106" s="201"/>
      <c r="O106" s="201"/>
      <c r="P106" s="201"/>
      <c r="Q106" s="201"/>
      <c r="R106" s="201"/>
      <c r="S106" s="201"/>
      <c r="T106" s="201"/>
      <c r="U106" s="201"/>
      <c r="V106" s="201"/>
      <c r="W106" s="201"/>
      <c r="X106" s="201"/>
      <c r="Y106" s="201"/>
      <c r="Z106" s="201"/>
      <c r="AA106" s="201"/>
      <c r="AB106" s="201"/>
      <c r="AC106" s="201"/>
      <c r="AD106" s="201"/>
      <c r="AE106" s="201"/>
      <c r="AF106" s="201"/>
      <c r="AG106" s="201"/>
      <c r="AH106" s="202"/>
      <c r="AI106" s="47"/>
      <c r="AJ106" s="258" t="str">
        <f t="shared" si="1"/>
        <v xml:space="preserve"> </v>
      </c>
      <c r="AK106" s="56"/>
      <c r="AL106" s="199" t="str">
        <f ca="1">IF(COUNTIF(OFFSET($D106,,,ROW($A$7)-ROW($A$6),Calculations!$BE$16),"x")=0,"",COUNTIF(OFFSET($D106,,,ROW($A$7)-ROW($A$6),Calculations!$BE$16),"x"))</f>
        <v/>
      </c>
      <c r="AM106" s="195" t="str">
        <f ca="1">IF((COUNTIF(OFFSET($D106,,,ROW($A$7)-ROW($A$6),SUM(Calculations!$BE$16,Calculations!$BF$16)),"x")-SUM($AL106))=0,"",COUNTIF(OFFSET($D106,,,ROW($A$7)-ROW($A$6),SUM(Calculations!$BE$16,Calculations!$BF$16)),"x")-SUM($AL106))</f>
        <v/>
      </c>
      <c r="AN106" s="195" t="str">
        <f ca="1">IF((COUNTIF(OFFSET($D106,,,ROW($A$7)-ROW($A$6),SUM(Calculations!$BE$16:$BG$16)),"x")-SUM($AL106,$AM106))=0,"",COUNTIF(OFFSET($D106,,,ROW($A$7)-ROW($A$6),SUM(Calculations!$BE$16:$BG$16)),"x")-SUM($AL106,$AM106))</f>
        <v/>
      </c>
      <c r="AO106" s="195" t="str">
        <f ca="1">IF((COUNTIF(OFFSET($D106,,,ROW($A$7)-ROW($A$6),SUM(Calculations!$BE$16:$BH$16)),"x")-SUM($AM106,$AN106,$AL106))=0,"",COUNTIF(OFFSET($D106,,,ROW($A$7)-ROW($A$6),SUM(Calculations!$BE$16:$BH$16)),"x")-SUM($AM106,$AN106,$AL106))</f>
        <v/>
      </c>
      <c r="AP106" s="195" t="str">
        <f ca="1">IF((COUNTIF(OFFSET($D106,,,ROW($A$7)-ROW($A$6),SUM(Calculations!$BE$16:$BI$16)),"x")-SUM($AN106,$AO106,$AM106,$AL106))=0,"",COUNTIF(OFFSET($D106,,,ROW($A$7)-ROW($A$6),SUM(Calculations!$BE$16:$BI$16)),"x")-SUM($AN106,$AO106,$AM106,$AL106))</f>
        <v/>
      </c>
      <c r="AQ106" s="200" t="str">
        <f ca="1">IF((COUNTIF(OFFSET($D106,,,ROW($A$7)-ROW($A$6),SUM(Calculations!$BE$16:$BJ$16)),"x")-SUM($AO106,$AP106,$AN106,$AM106,$AL106))=0,"",COUNTIF(OFFSET($D106,,,ROW($A$7)-ROW($A$6),SUM(Calculations!$BE$16:$BJ$16,#REF!)),"x")-SUM($AO106,$AP106,$AN106,$AM106,$AL106))</f>
        <v/>
      </c>
    </row>
    <row r="107" spans="1:43" collapsed="1" x14ac:dyDescent="0.25">
      <c r="B107" s="230"/>
      <c r="C107" s="230"/>
      <c r="D107" s="230"/>
      <c r="E107" s="230"/>
      <c r="F107" s="230"/>
      <c r="G107" s="230"/>
      <c r="H107" s="230"/>
      <c r="I107" s="230"/>
      <c r="J107" s="230"/>
      <c r="K107" s="230"/>
      <c r="L107" s="230"/>
      <c r="M107" s="230"/>
      <c r="N107" s="230"/>
      <c r="O107" s="230"/>
      <c r="P107" s="230"/>
      <c r="Q107" s="230"/>
      <c r="R107" s="230"/>
      <c r="S107" s="230"/>
      <c r="T107" s="230"/>
      <c r="U107" s="230"/>
      <c r="V107" s="230"/>
      <c r="W107" s="230"/>
      <c r="X107" s="230"/>
      <c r="Y107" s="230"/>
      <c r="Z107" s="230"/>
      <c r="AA107" s="230"/>
      <c r="AB107" s="230"/>
      <c r="AC107" s="230"/>
      <c r="AD107" s="230"/>
      <c r="AE107" s="230"/>
      <c r="AF107" s="230"/>
      <c r="AG107" s="230"/>
      <c r="AH107" s="230"/>
      <c r="AJ107" s="230"/>
      <c r="AL107" s="230"/>
      <c r="AM107" s="230"/>
      <c r="AN107" s="230"/>
      <c r="AO107" s="230"/>
      <c r="AP107" s="230"/>
      <c r="AQ107" s="230"/>
    </row>
    <row r="108" spans="1:43" ht="23.1" customHeight="1" x14ac:dyDescent="0.25"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89"/>
      <c r="U108" s="89"/>
      <c r="V108" s="89"/>
      <c r="W108" s="89"/>
      <c r="X108" s="89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  <c r="AP108" s="89"/>
      <c r="AQ108" s="89"/>
    </row>
  </sheetData>
  <sheetProtection algorithmName="SHA-512" hashValue="Ex5o5+95zCuAjlfmu1T9/XV7EzlNKiZn7wX+gBu74nAMImSaNRtzRWUWfDGxG4o5pGF8LCfHS5dvsNXty/CKEQ==" saltValue="JECDa299N3QTCHoI68SmDA==" spinCount="100000" sheet="1" objects="1" scenarios="1"/>
  <mergeCells count="1">
    <mergeCell ref="AJ5:AJ6"/>
  </mergeCells>
  <phoneticPr fontId="49" type="noConversion"/>
  <conditionalFormatting sqref="D6:AH106">
    <cfRule type="expression" dxfId="11" priority="1">
      <formula>D$6="Sun"</formula>
    </cfRule>
  </conditionalFormatting>
  <conditionalFormatting sqref="D7:AH106">
    <cfRule type="cellIs" dxfId="10" priority="6" operator="equal">
      <formula>"x"</formula>
    </cfRule>
  </conditionalFormatting>
  <conditionalFormatting sqref="AL7:AQ106">
    <cfRule type="containsBlanks" dxfId="9" priority="9">
      <formula>LEN(TRIM(AL7))=0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scale="36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2EA9D3C-72E6-403D-A5D0-66CB395E5AA4}">
            <xm:f>$AE$5&gt;Calculations!$BJ$4</xm:f>
            <x14:dxf>
              <fill>
                <patternFill>
                  <bgColor theme="0" tint="-0.14996795556505021"/>
                </patternFill>
              </fill>
            </x14:dxf>
          </x14:cfRule>
          <xm:sqref>AE5:AE106</xm:sqref>
        </x14:conditionalFormatting>
        <x14:conditionalFormatting xmlns:xm="http://schemas.microsoft.com/office/excel/2006/main">
          <x14:cfRule type="expression" priority="3" id="{0CA1DE01-4A98-4CA9-B88B-43B79103B270}">
            <xm:f>$AF$5&gt;Calculations!$BJ$4</xm:f>
            <x14:dxf>
              <fill>
                <patternFill>
                  <bgColor theme="0" tint="-0.14996795556505021"/>
                </patternFill>
              </fill>
            </x14:dxf>
          </x14:cfRule>
          <xm:sqref>AF5:AF106</xm:sqref>
        </x14:conditionalFormatting>
        <x14:conditionalFormatting xmlns:xm="http://schemas.microsoft.com/office/excel/2006/main">
          <x14:cfRule type="expression" priority="4" id="{7F19365E-F105-4A23-A618-A6688A886CE6}">
            <xm:f>$AG$5&gt;Calculations!$BJ$4</xm:f>
            <x14:dxf>
              <fill>
                <patternFill>
                  <bgColor theme="0" tint="-0.14996795556505021"/>
                </patternFill>
              </fill>
            </x14:dxf>
          </x14:cfRule>
          <xm:sqref>AG5:AG106</xm:sqref>
        </x14:conditionalFormatting>
        <x14:conditionalFormatting xmlns:xm="http://schemas.microsoft.com/office/excel/2006/main">
          <x14:cfRule type="expression" priority="5" id="{A513EA3D-482B-4A80-A125-30BEE3C398BE}">
            <xm:f>$AH$5&gt;Calculations!$BJ$4</xm:f>
            <x14:dxf>
              <fill>
                <patternFill>
                  <bgColor theme="0" tint="-0.14996795556505021"/>
                </patternFill>
              </fill>
            </x14:dxf>
          </x14:cfRule>
          <xm:sqref>AH5:AH106</xm:sqref>
        </x14:conditionalFormatting>
        <x14:conditionalFormatting xmlns:xm="http://schemas.microsoft.com/office/excel/2006/main">
          <x14:cfRule type="expression" priority="7" id="{49454F59-5058-41A5-A34C-177D94CAD7B3}">
            <xm:f>OR(D$6=Calculations!$BC$10,D$6=Calculations!$BC$11)</xm:f>
            <x14:dxf>
              <fill>
                <patternFill>
                  <bgColor theme="0" tint="-0.14996795556505021"/>
                </patternFill>
              </fill>
            </x14:dxf>
          </x14:cfRule>
          <xm:sqref>D7:AH106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23FC40E-18BF-4C0F-86C0-A7DA604B5F9A}">
          <x14:formula1>
            <xm:f>Calculations!$BL$4:$BL$5</xm:f>
          </x14:formula1>
          <xm:sqref>D7:AH106</xm:sqref>
        </x14:dataValidation>
        <x14:dataValidation type="list" allowBlank="1" showInputMessage="1" showErrorMessage="1" xr:uid="{8B315C09-C499-4959-B4E7-DFB39DB9BDEA}">
          <x14:formula1>
            <xm:f>OFFSET(Settings!$E$7,,,COUNTA(Settings!$E$7:$E$106),1)</xm:f>
          </x14:formula1>
          <xm:sqref>B7:B106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E50AB-C742-4065-9472-F0669A7FF464}">
  <sheetPr codeName="Sheet3">
    <pageSetUpPr autoPageBreaks="0" fitToPage="1"/>
  </sheetPr>
  <dimension ref="A1:H115"/>
  <sheetViews>
    <sheetView showGridLines="0" showRowColHeaders="0" zoomScaleNormal="100" zoomScaleSheetLayoutView="85" workbookViewId="0">
      <pane ySplit="12" topLeftCell="A13" activePane="bottomLeft" state="frozen"/>
      <selection pane="bottomLeft" activeCell="A13" sqref="A13"/>
    </sheetView>
  </sheetViews>
  <sheetFormatPr defaultColWidth="8.85546875" defaultRowHeight="15" outlineLevelRow="1" x14ac:dyDescent="0.25"/>
  <cols>
    <col min="1" max="1" width="3.7109375" style="9" customWidth="1"/>
    <col min="2" max="2" width="4.140625" style="9" customWidth="1"/>
    <col min="3" max="3" width="43" style="51" customWidth="1"/>
    <col min="4" max="4" width="74.85546875" style="9" customWidth="1"/>
    <col min="5" max="5" width="14.7109375" style="9" customWidth="1"/>
    <col min="6" max="6" width="12.5703125" style="9" customWidth="1"/>
    <col min="7" max="7" width="14" style="9" customWidth="1"/>
    <col min="8" max="8" width="4.140625" style="9" customWidth="1"/>
    <col min="9" max="16384" width="8.85546875" style="9"/>
  </cols>
  <sheetData>
    <row r="1" spans="1:8" s="1" customFormat="1" ht="6.75" customHeight="1" x14ac:dyDescent="0.25">
      <c r="B1" s="2"/>
      <c r="C1" s="48"/>
      <c r="D1" s="3"/>
      <c r="E1" s="3"/>
      <c r="F1" s="3"/>
      <c r="G1" s="3"/>
    </row>
    <row r="2" spans="1:8" s="4" customFormat="1" ht="20.100000000000001" customHeight="1" x14ac:dyDescent="0.25">
      <c r="B2" s="46" t="s">
        <v>117</v>
      </c>
      <c r="C2" s="35"/>
      <c r="D2" s="5"/>
      <c r="E2" s="5"/>
      <c r="F2" s="5"/>
      <c r="G2" s="5"/>
      <c r="H2" s="5"/>
    </row>
    <row r="3" spans="1:8" s="6" customFormat="1" ht="24" customHeight="1" x14ac:dyDescent="0.25">
      <c r="B3" s="88" t="s">
        <v>53</v>
      </c>
      <c r="C3" s="87"/>
      <c r="D3" s="7"/>
      <c r="E3" s="7"/>
      <c r="F3" s="7"/>
      <c r="G3" s="7"/>
      <c r="H3" s="7"/>
    </row>
    <row r="4" spans="1:8" ht="9.9499999999999993" customHeight="1" x14ac:dyDescent="0.25">
      <c r="A4" s="8"/>
      <c r="B4" s="8"/>
      <c r="C4" s="49"/>
      <c r="D4" s="8"/>
      <c r="E4" s="8"/>
      <c r="F4" s="8"/>
      <c r="G4" s="8"/>
      <c r="H4" s="8"/>
    </row>
    <row r="5" spans="1:8" ht="20.25" customHeight="1" x14ac:dyDescent="0.25">
      <c r="A5" s="8"/>
      <c r="B5" s="10"/>
      <c r="C5" s="50"/>
      <c r="D5" s="11"/>
      <c r="E5" s="11"/>
      <c r="F5" s="11"/>
      <c r="G5" s="11"/>
      <c r="H5" s="12"/>
    </row>
    <row r="6" spans="1:8" ht="15" customHeight="1" x14ac:dyDescent="0.25">
      <c r="A6" s="8"/>
      <c r="B6" s="13"/>
      <c r="C6" s="73"/>
      <c r="D6" s="36"/>
      <c r="E6" s="36"/>
      <c r="F6" s="36"/>
      <c r="G6" s="36"/>
      <c r="H6" s="15"/>
    </row>
    <row r="7" spans="1:8" ht="24.95" customHeight="1" x14ac:dyDescent="0.25">
      <c r="A7" s="8"/>
      <c r="B7" s="13"/>
      <c r="C7" s="73"/>
      <c r="D7" s="36"/>
      <c r="E7" s="36"/>
      <c r="F7" s="36"/>
      <c r="G7" s="36"/>
      <c r="H7" s="15"/>
    </row>
    <row r="8" spans="1:8" ht="24.95" customHeight="1" x14ac:dyDescent="0.25">
      <c r="A8" s="8"/>
      <c r="B8" s="13"/>
      <c r="C8" s="73"/>
      <c r="D8" s="36"/>
      <c r="E8" s="36"/>
      <c r="F8" s="36"/>
      <c r="G8" s="36"/>
      <c r="H8" s="15"/>
    </row>
    <row r="9" spans="1:8" ht="24.95" customHeight="1" x14ac:dyDescent="0.25">
      <c r="A9" s="8"/>
      <c r="B9" s="13"/>
      <c r="C9" s="73"/>
      <c r="D9" s="36"/>
      <c r="E9" s="36"/>
      <c r="F9" s="36"/>
      <c r="G9" s="36"/>
      <c r="H9" s="15"/>
    </row>
    <row r="10" spans="1:8" ht="24.95" customHeight="1" x14ac:dyDescent="0.25">
      <c r="A10" s="8"/>
      <c r="B10" s="13"/>
      <c r="C10" s="73"/>
      <c r="D10" s="36"/>
      <c r="E10" s="36"/>
      <c r="F10" s="36"/>
      <c r="G10" s="36"/>
      <c r="H10" s="15"/>
    </row>
    <row r="11" spans="1:8" ht="9.75" customHeight="1" x14ac:dyDescent="0.25">
      <c r="A11" s="8"/>
      <c r="B11" s="13"/>
      <c r="C11" s="73"/>
      <c r="D11" s="36"/>
      <c r="E11" s="36"/>
      <c r="F11" s="36"/>
      <c r="G11" s="36"/>
      <c r="H11" s="15"/>
    </row>
    <row r="12" spans="1:8" ht="20.25" customHeight="1" x14ac:dyDescent="0.25">
      <c r="B12" s="13"/>
      <c r="C12" s="69" t="s">
        <v>54</v>
      </c>
      <c r="D12" s="69" t="s">
        <v>55</v>
      </c>
      <c r="E12" s="39" t="s">
        <v>86</v>
      </c>
      <c r="F12" s="39" t="s">
        <v>96</v>
      </c>
      <c r="G12" s="39" t="s">
        <v>88</v>
      </c>
      <c r="H12" s="15"/>
    </row>
    <row r="13" spans="1:8" ht="15" customHeight="1" x14ac:dyDescent="0.25">
      <c r="B13" s="13"/>
      <c r="C13" s="231" t="s">
        <v>56</v>
      </c>
      <c r="D13" s="232" t="s">
        <v>62</v>
      </c>
      <c r="E13" s="317" t="s">
        <v>98</v>
      </c>
      <c r="F13" s="315">
        <f>IF(LEN($E13)=0,"",INDEX(Calculations!$J$20:$K$22,MATCH(Checklist!$E13,Calculations!$J$20:$J$22,0),2))</f>
        <v>0</v>
      </c>
      <c r="G13" s="234" t="s">
        <v>37</v>
      </c>
      <c r="H13" s="15"/>
    </row>
    <row r="14" spans="1:8" ht="15" customHeight="1" x14ac:dyDescent="0.25">
      <c r="B14" s="13"/>
      <c r="C14" s="290" t="s">
        <v>57</v>
      </c>
      <c r="D14" s="233" t="s">
        <v>58</v>
      </c>
      <c r="E14" s="305" t="s">
        <v>97</v>
      </c>
      <c r="F14" s="316">
        <f>IF(LEN($E14)=0,"",INDEX(Calculations!$J$20:$K$22,MATCH(Checklist!$E14,Calculations!$J$20:$J$22,0),2))</f>
        <v>-1</v>
      </c>
      <c r="G14" s="235" t="s">
        <v>36</v>
      </c>
      <c r="H14" s="15"/>
    </row>
    <row r="15" spans="1:8" ht="15" customHeight="1" x14ac:dyDescent="0.25">
      <c r="B15" s="13"/>
      <c r="C15" s="290" t="s">
        <v>87</v>
      </c>
      <c r="D15" s="291" t="s">
        <v>89</v>
      </c>
      <c r="E15" s="306" t="s">
        <v>99</v>
      </c>
      <c r="F15" s="316">
        <f>IF(LEN($E15)=0,"",INDEX(Calculations!$J$20:$K$22,MATCH(Checklist!$E15,Calculations!$J$20:$J$22,0),2))</f>
        <v>1</v>
      </c>
      <c r="G15" s="292" t="s">
        <v>36</v>
      </c>
      <c r="H15" s="15"/>
    </row>
    <row r="16" spans="1:8" ht="15" customHeight="1" x14ac:dyDescent="0.25">
      <c r="B16" s="13"/>
      <c r="C16" s="293" t="s">
        <v>90</v>
      </c>
      <c r="D16" s="291" t="s">
        <v>91</v>
      </c>
      <c r="E16" s="306" t="s">
        <v>99</v>
      </c>
      <c r="F16" s="316">
        <f>IF(LEN($E16)=0,"",INDEX(Calculations!$J$20:$K$22,MATCH(Checklist!$E16,Calculations!$J$20:$J$22,0),2))</f>
        <v>1</v>
      </c>
      <c r="G16" s="292" t="s">
        <v>37</v>
      </c>
      <c r="H16" s="15"/>
    </row>
    <row r="17" spans="2:8" ht="15" customHeight="1" x14ac:dyDescent="0.25">
      <c r="B17" s="13"/>
      <c r="C17" s="293" t="s">
        <v>92</v>
      </c>
      <c r="D17" s="291" t="s">
        <v>93</v>
      </c>
      <c r="E17" s="306" t="s">
        <v>98</v>
      </c>
      <c r="F17" s="316">
        <f>IF(LEN($E17)=0,"",INDEX(Calculations!$J$20:$K$22,MATCH(Checklist!$E17,Calculations!$J$20:$J$22,0),2))</f>
        <v>0</v>
      </c>
      <c r="G17" s="292" t="s">
        <v>36</v>
      </c>
      <c r="H17" s="15"/>
    </row>
    <row r="18" spans="2:8" ht="15" customHeight="1" x14ac:dyDescent="0.25">
      <c r="B18" s="13"/>
      <c r="C18" s="290" t="s">
        <v>94</v>
      </c>
      <c r="D18" s="291" t="s">
        <v>95</v>
      </c>
      <c r="E18" s="306" t="s">
        <v>97</v>
      </c>
      <c r="F18" s="316">
        <f>IF(LEN($E18)=0,"",INDEX(Calculations!$J$20:$K$22,MATCH(Checklist!$E18,Calculations!$J$20:$J$22,0),2))</f>
        <v>-1</v>
      </c>
      <c r="G18" s="292" t="s">
        <v>36</v>
      </c>
      <c r="H18" s="15"/>
    </row>
    <row r="19" spans="2:8" ht="15" customHeight="1" x14ac:dyDescent="0.25">
      <c r="B19" s="13"/>
      <c r="C19" s="294"/>
      <c r="D19" s="291"/>
      <c r="E19" s="306"/>
      <c r="F19" s="316" t="str">
        <f>IF(LEN($E19)=0,"",INDEX(Calculations!$J$20:$K$22,MATCH(Checklist!$E19,Calculations!$J$20:$J$22,0),2))</f>
        <v/>
      </c>
      <c r="G19" s="292"/>
      <c r="H19" s="15"/>
    </row>
    <row r="20" spans="2:8" ht="15" customHeight="1" x14ac:dyDescent="0.25">
      <c r="B20" s="13"/>
      <c r="C20" s="294"/>
      <c r="D20" s="291"/>
      <c r="E20" s="306"/>
      <c r="F20" s="316" t="str">
        <f>IF(LEN($E20)=0,"",INDEX(Calculations!$J$20:$K$22,MATCH(Checklist!$E20,Calculations!$J$20:$J$22,0),2))</f>
        <v/>
      </c>
      <c r="G20" s="292"/>
      <c r="H20" s="15"/>
    </row>
    <row r="21" spans="2:8" ht="15" customHeight="1" x14ac:dyDescent="0.25">
      <c r="B21" s="13"/>
      <c r="C21" s="294"/>
      <c r="D21" s="291"/>
      <c r="E21" s="306"/>
      <c r="F21" s="316" t="str">
        <f>IF(LEN($E21)=0,"",INDEX(Calculations!$J$20:$K$22,MATCH(Checklist!$E21,Calculations!$J$20:$J$22,0),2))</f>
        <v/>
      </c>
      <c r="G21" s="292"/>
      <c r="H21" s="15"/>
    </row>
    <row r="22" spans="2:8" ht="15" customHeight="1" x14ac:dyDescent="0.25">
      <c r="B22" s="13"/>
      <c r="C22" s="294"/>
      <c r="D22" s="291"/>
      <c r="E22" s="306"/>
      <c r="F22" s="316" t="str">
        <f>IF(LEN($E22)=0,"",INDEX(Calculations!$J$20:$K$22,MATCH(Checklist!$E22,Calculations!$J$20:$J$22,0),2))</f>
        <v/>
      </c>
      <c r="G22" s="292"/>
      <c r="H22" s="15"/>
    </row>
    <row r="23" spans="2:8" ht="15" customHeight="1" x14ac:dyDescent="0.25">
      <c r="B23" s="13"/>
      <c r="C23" s="294"/>
      <c r="D23" s="291"/>
      <c r="E23" s="306"/>
      <c r="F23" s="316" t="str">
        <f>IF(LEN($E23)=0,"",INDEX(Calculations!$J$20:$K$22,MATCH(Checklist!$E23,Calculations!$J$20:$J$22,0),2))</f>
        <v/>
      </c>
      <c r="G23" s="292"/>
      <c r="H23" s="15"/>
    </row>
    <row r="24" spans="2:8" ht="15" customHeight="1" x14ac:dyDescent="0.25">
      <c r="B24" s="13"/>
      <c r="C24" s="294"/>
      <c r="D24" s="291"/>
      <c r="E24" s="306"/>
      <c r="F24" s="316" t="str">
        <f>IF(LEN($E24)=0,"",INDEX(Calculations!$J$20:$K$22,MATCH(Checklist!$E24,Calculations!$J$20:$J$22,0),2))</f>
        <v/>
      </c>
      <c r="G24" s="292"/>
      <c r="H24" s="15"/>
    </row>
    <row r="25" spans="2:8" ht="15" customHeight="1" x14ac:dyDescent="0.25">
      <c r="B25" s="13"/>
      <c r="C25" s="294"/>
      <c r="D25" s="291"/>
      <c r="E25" s="306"/>
      <c r="F25" s="316" t="str">
        <f>IF(LEN($E25)=0,"",INDEX(Calculations!$J$20:$K$22,MATCH(Checklist!$E25,Calculations!$J$20:$J$22,0),2))</f>
        <v/>
      </c>
      <c r="G25" s="292"/>
      <c r="H25" s="15"/>
    </row>
    <row r="26" spans="2:8" ht="15" customHeight="1" x14ac:dyDescent="0.25">
      <c r="B26" s="13"/>
      <c r="C26" s="294"/>
      <c r="D26" s="291"/>
      <c r="E26" s="306"/>
      <c r="F26" s="316" t="str">
        <f>IF(LEN($E26)=0,"",INDEX(Calculations!$J$20:$K$22,MATCH(Checklist!$E26,Calculations!$J$20:$J$22,0),2))</f>
        <v/>
      </c>
      <c r="G26" s="292"/>
      <c r="H26" s="15"/>
    </row>
    <row r="27" spans="2:8" ht="15" customHeight="1" x14ac:dyDescent="0.25">
      <c r="B27" s="13"/>
      <c r="C27" s="294"/>
      <c r="D27" s="291"/>
      <c r="E27" s="306"/>
      <c r="F27" s="316" t="str">
        <f>IF(LEN($E27)=0,"",INDEX(Calculations!$J$20:$K$22,MATCH(Checklist!$E27,Calculations!$J$20:$J$22,0),2))</f>
        <v/>
      </c>
      <c r="G27" s="292"/>
      <c r="H27" s="15"/>
    </row>
    <row r="28" spans="2:8" ht="15" customHeight="1" x14ac:dyDescent="0.25">
      <c r="B28" s="13"/>
      <c r="C28" s="294"/>
      <c r="D28" s="291"/>
      <c r="E28" s="306"/>
      <c r="F28" s="316" t="str">
        <f>IF(LEN($E28)=0,"",INDEX(Calculations!$J$20:$K$22,MATCH(Checklist!$E28,Calculations!$J$20:$J$22,0),2))</f>
        <v/>
      </c>
      <c r="G28" s="292"/>
      <c r="H28" s="15"/>
    </row>
    <row r="29" spans="2:8" ht="15" customHeight="1" x14ac:dyDescent="0.25">
      <c r="B29" s="13"/>
      <c r="C29" s="294"/>
      <c r="D29" s="291"/>
      <c r="E29" s="306"/>
      <c r="F29" s="316" t="str">
        <f>IF(LEN($E29)=0,"",INDEX(Calculations!$J$20:$K$22,MATCH(Checklist!$E29,Calculations!$J$20:$J$22,0),2))</f>
        <v/>
      </c>
      <c r="G29" s="292"/>
      <c r="H29" s="15"/>
    </row>
    <row r="30" spans="2:8" ht="15" customHeight="1" x14ac:dyDescent="0.25">
      <c r="B30" s="13"/>
      <c r="C30" s="294"/>
      <c r="D30" s="291"/>
      <c r="E30" s="306"/>
      <c r="F30" s="316" t="str">
        <f>IF(LEN($E30)=0,"",INDEX(Calculations!$J$20:$K$22,MATCH(Checklist!$E30,Calculations!$J$20:$J$22,0),2))</f>
        <v/>
      </c>
      <c r="G30" s="292"/>
      <c r="H30" s="15"/>
    </row>
    <row r="31" spans="2:8" ht="15" hidden="1" customHeight="1" outlineLevel="1" x14ac:dyDescent="0.25">
      <c r="B31" s="13"/>
      <c r="C31" s="294"/>
      <c r="D31" s="291"/>
      <c r="E31" s="306"/>
      <c r="F31" s="316" t="str">
        <f>IF(LEN($E31)=0,"",INDEX(Calculations!$J$20:$K$22,MATCH(Checklist!$E31,Calculations!$J$20:$J$22,0),2))</f>
        <v/>
      </c>
      <c r="G31" s="292"/>
      <c r="H31" s="15"/>
    </row>
    <row r="32" spans="2:8" ht="15" hidden="1" customHeight="1" outlineLevel="1" x14ac:dyDescent="0.25">
      <c r="B32" s="13"/>
      <c r="C32" s="294"/>
      <c r="D32" s="291"/>
      <c r="E32" s="306"/>
      <c r="F32" s="316" t="str">
        <f>IF(LEN($E32)=0,"",INDEX(Calculations!$J$20:$K$22,MATCH(Checklist!$E32,Calculations!$J$20:$J$22,0),2))</f>
        <v/>
      </c>
      <c r="G32" s="292"/>
      <c r="H32" s="15"/>
    </row>
    <row r="33" spans="2:8" ht="15" hidden="1" customHeight="1" outlineLevel="1" x14ac:dyDescent="0.25">
      <c r="B33" s="13"/>
      <c r="C33" s="294"/>
      <c r="D33" s="291"/>
      <c r="E33" s="306"/>
      <c r="F33" s="316" t="str">
        <f>IF(LEN($E33)=0,"",INDEX(Calculations!$J$20:$K$22,MATCH(Checklist!$E33,Calculations!$J$20:$J$22,0),2))</f>
        <v/>
      </c>
      <c r="G33" s="292"/>
      <c r="H33" s="15"/>
    </row>
    <row r="34" spans="2:8" ht="15" hidden="1" customHeight="1" outlineLevel="1" x14ac:dyDescent="0.25">
      <c r="B34" s="13"/>
      <c r="C34" s="294"/>
      <c r="D34" s="291"/>
      <c r="E34" s="306"/>
      <c r="F34" s="316" t="str">
        <f>IF(LEN($E34)=0,"",INDEX(Calculations!$J$20:$K$22,MATCH(Checklist!$E34,Calculations!$J$20:$J$22,0),2))</f>
        <v/>
      </c>
      <c r="G34" s="292"/>
      <c r="H34" s="15"/>
    </row>
    <row r="35" spans="2:8" ht="15" hidden="1" customHeight="1" outlineLevel="1" x14ac:dyDescent="0.25">
      <c r="B35" s="13"/>
      <c r="C35" s="294"/>
      <c r="D35" s="291"/>
      <c r="E35" s="306"/>
      <c r="F35" s="316" t="str">
        <f>IF(LEN($E35)=0,"",INDEX(Calculations!$J$20:$K$22,MATCH(Checklist!$E35,Calculations!$J$20:$J$22,0),2))</f>
        <v/>
      </c>
      <c r="G35" s="292"/>
      <c r="H35" s="15"/>
    </row>
    <row r="36" spans="2:8" ht="15" hidden="1" customHeight="1" outlineLevel="1" x14ac:dyDescent="0.25">
      <c r="B36" s="13"/>
      <c r="C36" s="294"/>
      <c r="D36" s="291"/>
      <c r="E36" s="306"/>
      <c r="F36" s="316" t="str">
        <f>IF(LEN($E36)=0,"",INDEX(Calculations!$J$20:$K$22,MATCH(Checklist!$E36,Calculations!$J$20:$J$22,0),2))</f>
        <v/>
      </c>
      <c r="G36" s="292"/>
      <c r="H36" s="15"/>
    </row>
    <row r="37" spans="2:8" ht="15" hidden="1" customHeight="1" outlineLevel="1" x14ac:dyDescent="0.25">
      <c r="B37" s="13"/>
      <c r="C37" s="294"/>
      <c r="D37" s="291"/>
      <c r="E37" s="306"/>
      <c r="F37" s="316" t="str">
        <f>IF(LEN($E37)=0,"",INDEX(Calculations!$J$20:$K$22,MATCH(Checklist!$E37,Calculations!$J$20:$J$22,0),2))</f>
        <v/>
      </c>
      <c r="G37" s="292"/>
      <c r="H37" s="15"/>
    </row>
    <row r="38" spans="2:8" ht="15" hidden="1" customHeight="1" outlineLevel="1" x14ac:dyDescent="0.25">
      <c r="B38" s="13"/>
      <c r="C38" s="294"/>
      <c r="D38" s="291"/>
      <c r="E38" s="306"/>
      <c r="F38" s="316" t="str">
        <f>IF(LEN($E38)=0,"",INDEX(Calculations!$J$20:$K$22,MATCH(Checklist!$E38,Calculations!$J$20:$J$22,0),2))</f>
        <v/>
      </c>
      <c r="G38" s="292"/>
      <c r="H38" s="15"/>
    </row>
    <row r="39" spans="2:8" ht="15" hidden="1" customHeight="1" outlineLevel="1" x14ac:dyDescent="0.25">
      <c r="B39" s="13"/>
      <c r="C39" s="294"/>
      <c r="D39" s="291"/>
      <c r="E39" s="306"/>
      <c r="F39" s="316" t="str">
        <f>IF(LEN($E39)=0,"",INDEX(Calculations!$J$20:$K$22,MATCH(Checklist!$E39,Calculations!$J$20:$J$22,0),2))</f>
        <v/>
      </c>
      <c r="G39" s="292"/>
      <c r="H39" s="15"/>
    </row>
    <row r="40" spans="2:8" ht="15" hidden="1" customHeight="1" outlineLevel="1" x14ac:dyDescent="0.25">
      <c r="B40" s="13"/>
      <c r="C40" s="294"/>
      <c r="D40" s="291"/>
      <c r="E40" s="306"/>
      <c r="F40" s="316" t="str">
        <f>IF(LEN($E40)=0,"",INDEX(Calculations!$J$20:$K$22,MATCH(Checklist!$E40,Calculations!$J$20:$J$22,0),2))</f>
        <v/>
      </c>
      <c r="G40" s="292"/>
      <c r="H40" s="15"/>
    </row>
    <row r="41" spans="2:8" ht="15" hidden="1" customHeight="1" outlineLevel="1" x14ac:dyDescent="0.25">
      <c r="B41" s="13"/>
      <c r="C41" s="294"/>
      <c r="D41" s="291"/>
      <c r="E41" s="306"/>
      <c r="F41" s="316" t="str">
        <f>IF(LEN($E41)=0,"",INDEX(Calculations!$J$20:$K$22,MATCH(Checklist!$E41,Calculations!$J$20:$J$22,0),2))</f>
        <v/>
      </c>
      <c r="G41" s="292"/>
      <c r="H41" s="15"/>
    </row>
    <row r="42" spans="2:8" ht="15" hidden="1" customHeight="1" outlineLevel="1" x14ac:dyDescent="0.25">
      <c r="B42" s="13"/>
      <c r="C42" s="294"/>
      <c r="D42" s="291"/>
      <c r="E42" s="306"/>
      <c r="F42" s="316" t="str">
        <f>IF(LEN($E42)=0,"",INDEX(Calculations!$J$20:$K$22,MATCH(Checklist!$E42,Calculations!$J$20:$J$22,0),2))</f>
        <v/>
      </c>
      <c r="G42" s="292"/>
      <c r="H42" s="15"/>
    </row>
    <row r="43" spans="2:8" ht="15" hidden="1" customHeight="1" outlineLevel="1" x14ac:dyDescent="0.25">
      <c r="B43" s="13"/>
      <c r="C43" s="294"/>
      <c r="D43" s="291"/>
      <c r="E43" s="306"/>
      <c r="F43" s="316" t="str">
        <f>IF(LEN($E43)=0,"",INDEX(Calculations!$J$20:$K$22,MATCH(Checklist!$E43,Calculations!$J$20:$J$22,0),2))</f>
        <v/>
      </c>
      <c r="G43" s="292"/>
      <c r="H43" s="15"/>
    </row>
    <row r="44" spans="2:8" ht="15" hidden="1" customHeight="1" outlineLevel="1" x14ac:dyDescent="0.25">
      <c r="B44" s="13"/>
      <c r="C44" s="294"/>
      <c r="D44" s="291"/>
      <c r="E44" s="306"/>
      <c r="F44" s="316" t="str">
        <f>IF(LEN($E44)=0,"",INDEX(Calculations!$J$20:$K$22,MATCH(Checklist!$E44,Calculations!$J$20:$J$22,0),2))</f>
        <v/>
      </c>
      <c r="G44" s="292"/>
      <c r="H44" s="15"/>
    </row>
    <row r="45" spans="2:8" ht="15" hidden="1" customHeight="1" outlineLevel="1" x14ac:dyDescent="0.25">
      <c r="B45" s="13"/>
      <c r="C45" s="294"/>
      <c r="D45" s="291"/>
      <c r="E45" s="306"/>
      <c r="F45" s="316" t="str">
        <f>IF(LEN($E45)=0,"",INDEX(Calculations!$J$20:$K$22,MATCH(Checklist!$E45,Calculations!$J$20:$J$22,0),2))</f>
        <v/>
      </c>
      <c r="G45" s="292"/>
      <c r="H45" s="15"/>
    </row>
    <row r="46" spans="2:8" ht="15" hidden="1" customHeight="1" outlineLevel="1" x14ac:dyDescent="0.25">
      <c r="B46" s="13"/>
      <c r="C46" s="294"/>
      <c r="D46" s="291"/>
      <c r="E46" s="306"/>
      <c r="F46" s="316" t="str">
        <f>IF(LEN($E46)=0,"",INDEX(Calculations!$J$20:$K$22,MATCH(Checklist!$E46,Calculations!$J$20:$J$22,0),2))</f>
        <v/>
      </c>
      <c r="G46" s="292"/>
      <c r="H46" s="15"/>
    </row>
    <row r="47" spans="2:8" ht="15" hidden="1" customHeight="1" outlineLevel="1" x14ac:dyDescent="0.25">
      <c r="B47" s="13"/>
      <c r="C47" s="294"/>
      <c r="D47" s="291"/>
      <c r="E47" s="306"/>
      <c r="F47" s="316" t="str">
        <f>IF(LEN($E47)=0,"",INDEX(Calculations!$J$20:$K$22,MATCH(Checklist!$E47,Calculations!$J$20:$J$22,0),2))</f>
        <v/>
      </c>
      <c r="G47" s="292"/>
      <c r="H47" s="15"/>
    </row>
    <row r="48" spans="2:8" ht="15" hidden="1" customHeight="1" outlineLevel="1" x14ac:dyDescent="0.25">
      <c r="B48" s="13"/>
      <c r="C48" s="294"/>
      <c r="D48" s="291"/>
      <c r="E48" s="306"/>
      <c r="F48" s="316" t="str">
        <f>IF(LEN($E48)=0,"",INDEX(Calculations!$J$20:$K$22,MATCH(Checklist!$E48,Calculations!$J$20:$J$22,0),2))</f>
        <v/>
      </c>
      <c r="G48" s="292"/>
      <c r="H48" s="15"/>
    </row>
    <row r="49" spans="2:8" ht="15" hidden="1" customHeight="1" outlineLevel="1" x14ac:dyDescent="0.25">
      <c r="B49" s="13"/>
      <c r="C49" s="294"/>
      <c r="D49" s="291"/>
      <c r="E49" s="306"/>
      <c r="F49" s="316" t="str">
        <f>IF(LEN($E49)=0,"",INDEX(Calculations!$J$20:$K$22,MATCH(Checklist!$E49,Calculations!$J$20:$J$22,0),2))</f>
        <v/>
      </c>
      <c r="G49" s="292"/>
      <c r="H49" s="15"/>
    </row>
    <row r="50" spans="2:8" ht="15" hidden="1" customHeight="1" outlineLevel="1" x14ac:dyDescent="0.25">
      <c r="B50" s="13"/>
      <c r="C50" s="294"/>
      <c r="D50" s="291"/>
      <c r="E50" s="306"/>
      <c r="F50" s="316" t="str">
        <f>IF(LEN($E50)=0,"",INDEX(Calculations!$J$20:$K$22,MATCH(Checklist!$E50,Calculations!$J$20:$J$22,0),2))</f>
        <v/>
      </c>
      <c r="G50" s="292"/>
      <c r="H50" s="15"/>
    </row>
    <row r="51" spans="2:8" ht="15" hidden="1" customHeight="1" outlineLevel="1" x14ac:dyDescent="0.25">
      <c r="B51" s="13"/>
      <c r="C51" s="294"/>
      <c r="D51" s="291"/>
      <c r="E51" s="306"/>
      <c r="F51" s="316" t="str">
        <f>IF(LEN($E51)=0,"",INDEX(Calculations!$J$20:$K$22,MATCH(Checklist!$E51,Calculations!$J$20:$J$22,0),2))</f>
        <v/>
      </c>
      <c r="G51" s="292"/>
      <c r="H51" s="15"/>
    </row>
    <row r="52" spans="2:8" ht="15" hidden="1" customHeight="1" outlineLevel="1" x14ac:dyDescent="0.25">
      <c r="B52" s="13"/>
      <c r="C52" s="294"/>
      <c r="D52" s="291"/>
      <c r="E52" s="306"/>
      <c r="F52" s="316" t="str">
        <f>IF(LEN($E52)=0,"",INDEX(Calculations!$J$20:$K$22,MATCH(Checklist!$E52,Calculations!$J$20:$J$22,0),2))</f>
        <v/>
      </c>
      <c r="G52" s="292"/>
      <c r="H52" s="15"/>
    </row>
    <row r="53" spans="2:8" ht="15" hidden="1" customHeight="1" outlineLevel="1" x14ac:dyDescent="0.25">
      <c r="B53" s="13"/>
      <c r="C53" s="294"/>
      <c r="D53" s="291"/>
      <c r="E53" s="306"/>
      <c r="F53" s="316" t="str">
        <f>IF(LEN($E53)=0,"",INDEX(Calculations!$J$20:$K$22,MATCH(Checklist!$E53,Calculations!$J$20:$J$22,0),2))</f>
        <v/>
      </c>
      <c r="G53" s="292"/>
      <c r="H53" s="15"/>
    </row>
    <row r="54" spans="2:8" ht="15" hidden="1" customHeight="1" outlineLevel="1" x14ac:dyDescent="0.25">
      <c r="B54" s="13"/>
      <c r="C54" s="294"/>
      <c r="D54" s="291"/>
      <c r="E54" s="306"/>
      <c r="F54" s="316" t="str">
        <f>IF(LEN($E54)=0,"",INDEX(Calculations!$J$20:$K$22,MATCH(Checklist!$E54,Calculations!$J$20:$J$22,0),2))</f>
        <v/>
      </c>
      <c r="G54" s="292"/>
      <c r="H54" s="15"/>
    </row>
    <row r="55" spans="2:8" ht="15" hidden="1" customHeight="1" outlineLevel="1" x14ac:dyDescent="0.25">
      <c r="B55" s="13"/>
      <c r="C55" s="294"/>
      <c r="D55" s="291"/>
      <c r="E55" s="306"/>
      <c r="F55" s="316" t="str">
        <f>IF(LEN($E55)=0,"",INDEX(Calculations!$J$20:$K$22,MATCH(Checklist!$E55,Calculations!$J$20:$J$22,0),2))</f>
        <v/>
      </c>
      <c r="G55" s="292"/>
      <c r="H55" s="15"/>
    </row>
    <row r="56" spans="2:8" ht="15" hidden="1" customHeight="1" outlineLevel="1" x14ac:dyDescent="0.25">
      <c r="B56" s="13"/>
      <c r="C56" s="294"/>
      <c r="D56" s="291"/>
      <c r="E56" s="306"/>
      <c r="F56" s="316" t="str">
        <f>IF(LEN($E56)=0,"",INDEX(Calculations!$J$20:$K$22,MATCH(Checklist!$E56,Calculations!$J$20:$J$22,0),2))</f>
        <v/>
      </c>
      <c r="G56" s="292"/>
      <c r="H56" s="15"/>
    </row>
    <row r="57" spans="2:8" ht="15" hidden="1" customHeight="1" outlineLevel="1" x14ac:dyDescent="0.25">
      <c r="B57" s="13"/>
      <c r="C57" s="294"/>
      <c r="D57" s="291"/>
      <c r="E57" s="306"/>
      <c r="F57" s="316" t="str">
        <f>IF(LEN($E57)=0,"",INDEX(Calculations!$J$20:$K$22,MATCH(Checklist!$E57,Calculations!$J$20:$J$22,0),2))</f>
        <v/>
      </c>
      <c r="G57" s="292"/>
      <c r="H57" s="15"/>
    </row>
    <row r="58" spans="2:8" ht="15" hidden="1" customHeight="1" outlineLevel="1" x14ac:dyDescent="0.25">
      <c r="B58" s="13"/>
      <c r="C58" s="294"/>
      <c r="D58" s="291"/>
      <c r="E58" s="306"/>
      <c r="F58" s="316" t="str">
        <f>IF(LEN($E58)=0,"",INDEX(Calculations!$J$20:$K$22,MATCH(Checklist!$E58,Calculations!$J$20:$J$22,0),2))</f>
        <v/>
      </c>
      <c r="G58" s="292"/>
      <c r="H58" s="15"/>
    </row>
    <row r="59" spans="2:8" ht="15" hidden="1" customHeight="1" outlineLevel="1" x14ac:dyDescent="0.25">
      <c r="B59" s="13"/>
      <c r="C59" s="294"/>
      <c r="D59" s="291"/>
      <c r="E59" s="306"/>
      <c r="F59" s="316" t="str">
        <f>IF(LEN($E59)=0,"",INDEX(Calculations!$J$20:$K$22,MATCH(Checklist!$E59,Calculations!$J$20:$J$22,0),2))</f>
        <v/>
      </c>
      <c r="G59" s="292"/>
      <c r="H59" s="15"/>
    </row>
    <row r="60" spans="2:8" ht="15" hidden="1" customHeight="1" outlineLevel="1" x14ac:dyDescent="0.25">
      <c r="B60" s="13"/>
      <c r="C60" s="294"/>
      <c r="D60" s="291"/>
      <c r="E60" s="306"/>
      <c r="F60" s="316" t="str">
        <f>IF(LEN($E60)=0,"",INDEX(Calculations!$J$20:$K$22,MATCH(Checklist!$E60,Calculations!$J$20:$J$22,0),2))</f>
        <v/>
      </c>
      <c r="G60" s="292"/>
      <c r="H60" s="15"/>
    </row>
    <row r="61" spans="2:8" ht="15" hidden="1" customHeight="1" outlineLevel="1" x14ac:dyDescent="0.25">
      <c r="B61" s="13"/>
      <c r="C61" s="294"/>
      <c r="D61" s="291"/>
      <c r="E61" s="306"/>
      <c r="F61" s="316" t="str">
        <f>IF(LEN($E61)=0,"",INDEX(Calculations!$J$20:$K$22,MATCH(Checklist!$E61,Calculations!$J$20:$J$22,0),2))</f>
        <v/>
      </c>
      <c r="G61" s="292"/>
      <c r="H61" s="15"/>
    </row>
    <row r="62" spans="2:8" ht="15" hidden="1" customHeight="1" outlineLevel="1" x14ac:dyDescent="0.25">
      <c r="B62" s="13"/>
      <c r="C62" s="294"/>
      <c r="D62" s="291"/>
      <c r="E62" s="306"/>
      <c r="F62" s="316" t="str">
        <f>IF(LEN($E62)=0,"",INDEX(Calculations!$J$20:$K$22,MATCH(Checklist!$E62,Calculations!$J$20:$J$22,0),2))</f>
        <v/>
      </c>
      <c r="G62" s="292"/>
      <c r="H62" s="15"/>
    </row>
    <row r="63" spans="2:8" ht="15" hidden="1" customHeight="1" outlineLevel="1" x14ac:dyDescent="0.25">
      <c r="B63" s="13"/>
      <c r="C63" s="294"/>
      <c r="D63" s="291"/>
      <c r="E63" s="306"/>
      <c r="F63" s="316" t="str">
        <f>IF(LEN($E63)=0,"",INDEX(Calculations!$J$20:$K$22,MATCH(Checklist!$E63,Calculations!$J$20:$J$22,0),2))</f>
        <v/>
      </c>
      <c r="G63" s="292"/>
      <c r="H63" s="15"/>
    </row>
    <row r="64" spans="2:8" ht="15" hidden="1" customHeight="1" outlineLevel="1" x14ac:dyDescent="0.25">
      <c r="B64" s="13"/>
      <c r="C64" s="294"/>
      <c r="D64" s="291"/>
      <c r="E64" s="306"/>
      <c r="F64" s="316" t="str">
        <f>IF(LEN($E64)=0,"",INDEX(Calculations!$J$20:$K$22,MATCH(Checklist!$E64,Calculations!$J$20:$J$22,0),2))</f>
        <v/>
      </c>
      <c r="G64" s="292"/>
      <c r="H64" s="15"/>
    </row>
    <row r="65" spans="2:8" ht="15" hidden="1" customHeight="1" outlineLevel="1" x14ac:dyDescent="0.25">
      <c r="B65" s="13"/>
      <c r="C65" s="294"/>
      <c r="D65" s="291"/>
      <c r="E65" s="306"/>
      <c r="F65" s="316" t="str">
        <f>IF(LEN($E65)=0,"",INDEX(Calculations!$J$20:$K$22,MATCH(Checklist!$E65,Calculations!$J$20:$J$22,0),2))</f>
        <v/>
      </c>
      <c r="G65" s="292"/>
      <c r="H65" s="15"/>
    </row>
    <row r="66" spans="2:8" ht="15" hidden="1" customHeight="1" outlineLevel="1" x14ac:dyDescent="0.25">
      <c r="B66" s="13"/>
      <c r="C66" s="294"/>
      <c r="D66" s="291"/>
      <c r="E66" s="306"/>
      <c r="F66" s="316" t="str">
        <f>IF(LEN($E66)=0,"",INDEX(Calculations!$J$20:$K$22,MATCH(Checklist!$E66,Calculations!$J$20:$J$22,0),2))</f>
        <v/>
      </c>
      <c r="G66" s="292"/>
      <c r="H66" s="15"/>
    </row>
    <row r="67" spans="2:8" ht="15" hidden="1" customHeight="1" outlineLevel="1" x14ac:dyDescent="0.25">
      <c r="B67" s="13"/>
      <c r="C67" s="294"/>
      <c r="D67" s="291"/>
      <c r="E67" s="306"/>
      <c r="F67" s="316" t="str">
        <f>IF(LEN($E67)=0,"",INDEX(Calculations!$J$20:$K$22,MATCH(Checklist!$E67,Calculations!$J$20:$J$22,0),2))</f>
        <v/>
      </c>
      <c r="G67" s="292"/>
      <c r="H67" s="15"/>
    </row>
    <row r="68" spans="2:8" ht="15" hidden="1" customHeight="1" outlineLevel="1" x14ac:dyDescent="0.25">
      <c r="B68" s="13"/>
      <c r="C68" s="294"/>
      <c r="D68" s="291"/>
      <c r="E68" s="306"/>
      <c r="F68" s="316" t="str">
        <f>IF(LEN($E68)=0,"",INDEX(Calculations!$J$20:$K$22,MATCH(Checklist!$E68,Calculations!$J$20:$J$22,0),2))</f>
        <v/>
      </c>
      <c r="G68" s="292"/>
      <c r="H68" s="15"/>
    </row>
    <row r="69" spans="2:8" ht="15" hidden="1" customHeight="1" outlineLevel="1" x14ac:dyDescent="0.25">
      <c r="B69" s="13"/>
      <c r="C69" s="294"/>
      <c r="D69" s="291"/>
      <c r="E69" s="306"/>
      <c r="F69" s="316" t="str">
        <f>IF(LEN($E69)=0,"",INDEX(Calculations!$J$20:$K$22,MATCH(Checklist!$E69,Calculations!$J$20:$J$22,0),2))</f>
        <v/>
      </c>
      <c r="G69" s="292"/>
      <c r="H69" s="15"/>
    </row>
    <row r="70" spans="2:8" ht="15" hidden="1" customHeight="1" outlineLevel="1" x14ac:dyDescent="0.25">
      <c r="B70" s="13"/>
      <c r="C70" s="294"/>
      <c r="D70" s="291"/>
      <c r="E70" s="306"/>
      <c r="F70" s="316" t="str">
        <f>IF(LEN($E70)=0,"",INDEX(Calculations!$J$20:$K$22,MATCH(Checklist!$E70,Calculations!$J$20:$J$22,0),2))</f>
        <v/>
      </c>
      <c r="G70" s="292"/>
      <c r="H70" s="15"/>
    </row>
    <row r="71" spans="2:8" ht="15" hidden="1" customHeight="1" outlineLevel="1" x14ac:dyDescent="0.25">
      <c r="B71" s="13"/>
      <c r="C71" s="294"/>
      <c r="D71" s="291"/>
      <c r="E71" s="306"/>
      <c r="F71" s="316" t="str">
        <f>IF(LEN($E71)=0,"",INDEX(Calculations!$J$20:$K$22,MATCH(Checklist!$E71,Calculations!$J$20:$J$22,0),2))</f>
        <v/>
      </c>
      <c r="G71" s="292"/>
      <c r="H71" s="15"/>
    </row>
    <row r="72" spans="2:8" ht="15" hidden="1" customHeight="1" outlineLevel="1" x14ac:dyDescent="0.25">
      <c r="B72" s="13"/>
      <c r="C72" s="294"/>
      <c r="D72" s="291"/>
      <c r="E72" s="306"/>
      <c r="F72" s="316" t="str">
        <f>IF(LEN($E72)=0,"",INDEX(Calculations!$J$20:$K$22,MATCH(Checklist!$E72,Calculations!$J$20:$J$22,0),2))</f>
        <v/>
      </c>
      <c r="G72" s="292"/>
      <c r="H72" s="15"/>
    </row>
    <row r="73" spans="2:8" ht="15" hidden="1" customHeight="1" outlineLevel="1" x14ac:dyDescent="0.25">
      <c r="B73" s="13"/>
      <c r="C73" s="294"/>
      <c r="D73" s="291"/>
      <c r="E73" s="306"/>
      <c r="F73" s="316" t="str">
        <f>IF(LEN($E73)=0,"",INDEX(Calculations!$J$20:$K$22,MATCH(Checklist!$E73,Calculations!$J$20:$J$22,0),2))</f>
        <v/>
      </c>
      <c r="G73" s="292"/>
      <c r="H73" s="15"/>
    </row>
    <row r="74" spans="2:8" ht="15" hidden="1" customHeight="1" outlineLevel="1" x14ac:dyDescent="0.25">
      <c r="B74" s="13"/>
      <c r="C74" s="294"/>
      <c r="D74" s="291"/>
      <c r="E74" s="306"/>
      <c r="F74" s="316" t="str">
        <f>IF(LEN($E74)=0,"",INDEX(Calculations!$J$20:$K$22,MATCH(Checklist!$E74,Calculations!$J$20:$J$22,0),2))</f>
        <v/>
      </c>
      <c r="G74" s="292"/>
      <c r="H74" s="15"/>
    </row>
    <row r="75" spans="2:8" ht="15" hidden="1" customHeight="1" outlineLevel="1" x14ac:dyDescent="0.25">
      <c r="B75" s="13"/>
      <c r="C75" s="294"/>
      <c r="D75" s="291"/>
      <c r="E75" s="306"/>
      <c r="F75" s="316" t="str">
        <f>IF(LEN($E75)=0,"",INDEX(Calculations!$J$20:$K$22,MATCH(Checklist!$E75,Calculations!$J$20:$J$22,0),2))</f>
        <v/>
      </c>
      <c r="G75" s="292"/>
      <c r="H75" s="15"/>
    </row>
    <row r="76" spans="2:8" ht="15" hidden="1" customHeight="1" outlineLevel="1" x14ac:dyDescent="0.25">
      <c r="B76" s="13"/>
      <c r="C76" s="294"/>
      <c r="D76" s="291"/>
      <c r="E76" s="306"/>
      <c r="F76" s="316" t="str">
        <f>IF(LEN($E76)=0,"",INDEX(Calculations!$J$20:$K$22,MATCH(Checklist!$E76,Calculations!$J$20:$J$22,0),2))</f>
        <v/>
      </c>
      <c r="G76" s="292"/>
      <c r="H76" s="15"/>
    </row>
    <row r="77" spans="2:8" ht="15" hidden="1" customHeight="1" outlineLevel="1" x14ac:dyDescent="0.25">
      <c r="B77" s="13"/>
      <c r="C77" s="294"/>
      <c r="D77" s="291"/>
      <c r="E77" s="306"/>
      <c r="F77" s="316" t="str">
        <f>IF(LEN($E77)=0,"",INDEX(Calculations!$J$20:$K$22,MATCH(Checklist!$E77,Calculations!$J$20:$J$22,0),2))</f>
        <v/>
      </c>
      <c r="G77" s="292"/>
      <c r="H77" s="15"/>
    </row>
    <row r="78" spans="2:8" ht="15" hidden="1" customHeight="1" outlineLevel="1" x14ac:dyDescent="0.25">
      <c r="B78" s="13"/>
      <c r="C78" s="294"/>
      <c r="D78" s="291"/>
      <c r="E78" s="306"/>
      <c r="F78" s="316" t="str">
        <f>IF(LEN($E78)=0,"",INDEX(Calculations!$J$20:$K$22,MATCH(Checklist!$E78,Calculations!$J$20:$J$22,0),2))</f>
        <v/>
      </c>
      <c r="G78" s="292"/>
      <c r="H78" s="15"/>
    </row>
    <row r="79" spans="2:8" ht="15" hidden="1" customHeight="1" outlineLevel="1" x14ac:dyDescent="0.25">
      <c r="B79" s="13"/>
      <c r="C79" s="294"/>
      <c r="D79" s="291"/>
      <c r="E79" s="306"/>
      <c r="F79" s="316" t="str">
        <f>IF(LEN($E79)=0,"",INDEX(Calculations!$J$20:$K$22,MATCH(Checklist!$E79,Calculations!$J$20:$J$22,0),2))</f>
        <v/>
      </c>
      <c r="G79" s="292"/>
      <c r="H79" s="15"/>
    </row>
    <row r="80" spans="2:8" ht="15" hidden="1" customHeight="1" outlineLevel="1" x14ac:dyDescent="0.25">
      <c r="B80" s="13"/>
      <c r="C80" s="294"/>
      <c r="D80" s="291"/>
      <c r="E80" s="306"/>
      <c r="F80" s="316" t="str">
        <f>IF(LEN($E80)=0,"",INDEX(Calculations!$J$20:$K$22,MATCH(Checklist!$E80,Calculations!$J$20:$J$22,0),2))</f>
        <v/>
      </c>
      <c r="G80" s="292"/>
      <c r="H80" s="15"/>
    </row>
    <row r="81" spans="2:8" ht="15" hidden="1" customHeight="1" outlineLevel="1" x14ac:dyDescent="0.25">
      <c r="B81" s="13"/>
      <c r="C81" s="294"/>
      <c r="D81" s="291"/>
      <c r="E81" s="306"/>
      <c r="F81" s="316" t="str">
        <f>IF(LEN($E81)=0,"",INDEX(Calculations!$J$20:$K$22,MATCH(Checklist!$E81,Calculations!$J$20:$J$22,0),2))</f>
        <v/>
      </c>
      <c r="G81" s="292"/>
      <c r="H81" s="15"/>
    </row>
    <row r="82" spans="2:8" ht="15" hidden="1" customHeight="1" outlineLevel="1" x14ac:dyDescent="0.25">
      <c r="B82" s="13"/>
      <c r="C82" s="294"/>
      <c r="D82" s="291"/>
      <c r="E82" s="306"/>
      <c r="F82" s="316" t="str">
        <f>IF(LEN($E82)=0,"",INDEX(Calculations!$J$20:$K$22,MATCH(Checklist!$E82,Calculations!$J$20:$J$22,0),2))</f>
        <v/>
      </c>
      <c r="G82" s="292"/>
      <c r="H82" s="15"/>
    </row>
    <row r="83" spans="2:8" ht="15" hidden="1" customHeight="1" outlineLevel="1" x14ac:dyDescent="0.25">
      <c r="B83" s="13"/>
      <c r="C83" s="294"/>
      <c r="D83" s="291"/>
      <c r="E83" s="306"/>
      <c r="F83" s="316" t="str">
        <f>IF(LEN($E83)=0,"",INDEX(Calculations!$J$20:$K$22,MATCH(Checklist!$E83,Calculations!$J$20:$J$22,0),2))</f>
        <v/>
      </c>
      <c r="G83" s="292"/>
      <c r="H83" s="15"/>
    </row>
    <row r="84" spans="2:8" ht="15" hidden="1" customHeight="1" outlineLevel="1" x14ac:dyDescent="0.25">
      <c r="B84" s="13"/>
      <c r="C84" s="294"/>
      <c r="D84" s="291"/>
      <c r="E84" s="306"/>
      <c r="F84" s="316" t="str">
        <f>IF(LEN($E84)=0,"",INDEX(Calculations!$J$20:$K$22,MATCH(Checklist!$E84,Calculations!$J$20:$J$22,0),2))</f>
        <v/>
      </c>
      <c r="G84" s="292"/>
      <c r="H84" s="15"/>
    </row>
    <row r="85" spans="2:8" ht="15" hidden="1" customHeight="1" outlineLevel="1" x14ac:dyDescent="0.25">
      <c r="B85" s="13"/>
      <c r="C85" s="294"/>
      <c r="D85" s="291"/>
      <c r="E85" s="306"/>
      <c r="F85" s="316" t="str">
        <f>IF(LEN($E85)=0,"",INDEX(Calculations!$J$20:$K$22,MATCH(Checklist!$E85,Calculations!$J$20:$J$22,0),2))</f>
        <v/>
      </c>
      <c r="G85" s="292"/>
      <c r="H85" s="15"/>
    </row>
    <row r="86" spans="2:8" ht="15" hidden="1" customHeight="1" outlineLevel="1" x14ac:dyDescent="0.25">
      <c r="B86" s="13"/>
      <c r="C86" s="294"/>
      <c r="D86" s="291"/>
      <c r="E86" s="306"/>
      <c r="F86" s="316" t="str">
        <f>IF(LEN($E86)=0,"",INDEX(Calculations!$J$20:$K$22,MATCH(Checklist!$E86,Calculations!$J$20:$J$22,0),2))</f>
        <v/>
      </c>
      <c r="G86" s="292"/>
      <c r="H86" s="15"/>
    </row>
    <row r="87" spans="2:8" ht="15" hidden="1" customHeight="1" outlineLevel="1" x14ac:dyDescent="0.25">
      <c r="B87" s="13"/>
      <c r="C87" s="294"/>
      <c r="D87" s="291"/>
      <c r="E87" s="306"/>
      <c r="F87" s="316" t="str">
        <f>IF(LEN($E87)=0,"",INDEX(Calculations!$J$20:$K$22,MATCH(Checklist!$E87,Calculations!$J$20:$J$22,0),2))</f>
        <v/>
      </c>
      <c r="G87" s="292"/>
      <c r="H87" s="15"/>
    </row>
    <row r="88" spans="2:8" ht="15" hidden="1" customHeight="1" outlineLevel="1" x14ac:dyDescent="0.25">
      <c r="B88" s="13"/>
      <c r="C88" s="294"/>
      <c r="D88" s="291"/>
      <c r="E88" s="306"/>
      <c r="F88" s="316" t="str">
        <f>IF(LEN($E88)=0,"",INDEX(Calculations!$J$20:$K$22,MATCH(Checklist!$E88,Calculations!$J$20:$J$22,0),2))</f>
        <v/>
      </c>
      <c r="G88" s="292"/>
      <c r="H88" s="15"/>
    </row>
    <row r="89" spans="2:8" ht="15" hidden="1" customHeight="1" outlineLevel="1" x14ac:dyDescent="0.25">
      <c r="B89" s="13"/>
      <c r="C89" s="294"/>
      <c r="D89" s="291"/>
      <c r="E89" s="306"/>
      <c r="F89" s="316" t="str">
        <f>IF(LEN($E89)=0,"",INDEX(Calculations!$J$20:$K$22,MATCH(Checklist!$E89,Calculations!$J$20:$J$22,0),2))</f>
        <v/>
      </c>
      <c r="G89" s="292"/>
      <c r="H89" s="15"/>
    </row>
    <row r="90" spans="2:8" ht="15" hidden="1" customHeight="1" outlineLevel="1" x14ac:dyDescent="0.25">
      <c r="B90" s="13"/>
      <c r="C90" s="294"/>
      <c r="D90" s="291"/>
      <c r="E90" s="306"/>
      <c r="F90" s="316" t="str">
        <f>IF(LEN($E90)=0,"",INDEX(Calculations!$J$20:$K$22,MATCH(Checklist!$E90,Calculations!$J$20:$J$22,0),2))</f>
        <v/>
      </c>
      <c r="G90" s="292"/>
      <c r="H90" s="15"/>
    </row>
    <row r="91" spans="2:8" ht="15" hidden="1" customHeight="1" outlineLevel="1" x14ac:dyDescent="0.25">
      <c r="B91" s="13"/>
      <c r="C91" s="294"/>
      <c r="D91" s="291"/>
      <c r="E91" s="306"/>
      <c r="F91" s="316" t="str">
        <f>IF(LEN($E91)=0,"",INDEX(Calculations!$J$20:$K$22,MATCH(Checklist!$E91,Calculations!$J$20:$J$22,0),2))</f>
        <v/>
      </c>
      <c r="G91" s="292"/>
      <c r="H91" s="15"/>
    </row>
    <row r="92" spans="2:8" ht="15" hidden="1" customHeight="1" outlineLevel="1" x14ac:dyDescent="0.25">
      <c r="B92" s="13"/>
      <c r="C92" s="294"/>
      <c r="D92" s="291"/>
      <c r="E92" s="306"/>
      <c r="F92" s="316" t="str">
        <f>IF(LEN($E92)=0,"",INDEX(Calculations!$J$20:$K$22,MATCH(Checklist!$E92,Calculations!$J$20:$J$22,0),2))</f>
        <v/>
      </c>
      <c r="G92" s="292"/>
      <c r="H92" s="15"/>
    </row>
    <row r="93" spans="2:8" ht="15" hidden="1" customHeight="1" outlineLevel="1" x14ac:dyDescent="0.25">
      <c r="B93" s="13"/>
      <c r="C93" s="294"/>
      <c r="D93" s="291"/>
      <c r="E93" s="306"/>
      <c r="F93" s="316" t="str">
        <f>IF(LEN($E93)=0,"",INDEX(Calculations!$J$20:$K$22,MATCH(Checklist!$E93,Calculations!$J$20:$J$22,0),2))</f>
        <v/>
      </c>
      <c r="G93" s="292"/>
      <c r="H93" s="15"/>
    </row>
    <row r="94" spans="2:8" ht="15" hidden="1" customHeight="1" outlineLevel="1" x14ac:dyDescent="0.25">
      <c r="B94" s="13"/>
      <c r="C94" s="294"/>
      <c r="D94" s="291"/>
      <c r="E94" s="306"/>
      <c r="F94" s="316" t="str">
        <f>IF(LEN($E94)=0,"",INDEX(Calculations!$J$20:$K$22,MATCH(Checklist!$E94,Calculations!$J$20:$J$22,0),2))</f>
        <v/>
      </c>
      <c r="G94" s="292"/>
      <c r="H94" s="15"/>
    </row>
    <row r="95" spans="2:8" ht="15" hidden="1" customHeight="1" outlineLevel="1" x14ac:dyDescent="0.25">
      <c r="B95" s="13"/>
      <c r="C95" s="294"/>
      <c r="D95" s="291"/>
      <c r="E95" s="306"/>
      <c r="F95" s="316" t="str">
        <f>IF(LEN($E95)=0,"",INDEX(Calculations!$J$20:$K$22,MATCH(Checklist!$E95,Calculations!$J$20:$J$22,0),2))</f>
        <v/>
      </c>
      <c r="G95" s="292"/>
      <c r="H95" s="15"/>
    </row>
    <row r="96" spans="2:8" ht="15" hidden="1" customHeight="1" outlineLevel="1" x14ac:dyDescent="0.25">
      <c r="B96" s="13"/>
      <c r="C96" s="294"/>
      <c r="D96" s="291"/>
      <c r="E96" s="306"/>
      <c r="F96" s="316" t="str">
        <f>IF(LEN($E96)=0,"",INDEX(Calculations!$J$20:$K$22,MATCH(Checklist!$E96,Calculations!$J$20:$J$22,0),2))</f>
        <v/>
      </c>
      <c r="G96" s="292"/>
      <c r="H96" s="15"/>
    </row>
    <row r="97" spans="2:8" ht="15" hidden="1" customHeight="1" outlineLevel="1" x14ac:dyDescent="0.25">
      <c r="B97" s="13"/>
      <c r="C97" s="294"/>
      <c r="D97" s="291"/>
      <c r="E97" s="306"/>
      <c r="F97" s="316" t="str">
        <f>IF(LEN($E97)=0,"",INDEX(Calculations!$J$20:$K$22,MATCH(Checklist!$E97,Calculations!$J$20:$J$22,0),2))</f>
        <v/>
      </c>
      <c r="G97" s="292"/>
      <c r="H97" s="15"/>
    </row>
    <row r="98" spans="2:8" ht="15" hidden="1" customHeight="1" outlineLevel="1" x14ac:dyDescent="0.25">
      <c r="B98" s="13"/>
      <c r="C98" s="294"/>
      <c r="D98" s="291"/>
      <c r="E98" s="306"/>
      <c r="F98" s="316" t="str">
        <f>IF(LEN($E98)=0,"",INDEX(Calculations!$J$20:$K$22,MATCH(Checklist!$E98,Calculations!$J$20:$J$22,0),2))</f>
        <v/>
      </c>
      <c r="G98" s="292"/>
      <c r="H98" s="15"/>
    </row>
    <row r="99" spans="2:8" ht="15" hidden="1" customHeight="1" outlineLevel="1" x14ac:dyDescent="0.25">
      <c r="B99" s="13"/>
      <c r="C99" s="294"/>
      <c r="D99" s="291"/>
      <c r="E99" s="306"/>
      <c r="F99" s="316" t="str">
        <f>IF(LEN($E99)=0,"",INDEX(Calculations!$J$20:$K$22,MATCH(Checklist!$E99,Calculations!$J$20:$J$22,0),2))</f>
        <v/>
      </c>
      <c r="G99" s="292"/>
      <c r="H99" s="15"/>
    </row>
    <row r="100" spans="2:8" ht="15" hidden="1" customHeight="1" outlineLevel="1" x14ac:dyDescent="0.25">
      <c r="B100" s="13"/>
      <c r="C100" s="294"/>
      <c r="D100" s="291"/>
      <c r="E100" s="306"/>
      <c r="F100" s="316" t="str">
        <f>IF(LEN($E100)=0,"",INDEX(Calculations!$J$20:$K$22,MATCH(Checklist!$E100,Calculations!$J$20:$J$22,0),2))</f>
        <v/>
      </c>
      <c r="G100" s="292"/>
      <c r="H100" s="15"/>
    </row>
    <row r="101" spans="2:8" ht="15" hidden="1" customHeight="1" outlineLevel="1" x14ac:dyDescent="0.25">
      <c r="B101" s="13"/>
      <c r="C101" s="294"/>
      <c r="D101" s="291"/>
      <c r="E101" s="306"/>
      <c r="F101" s="316" t="str">
        <f>IF(LEN($E101)=0,"",INDEX(Calculations!$J$20:$K$22,MATCH(Checklist!$E101,Calculations!$J$20:$J$22,0),2))</f>
        <v/>
      </c>
      <c r="G101" s="292"/>
      <c r="H101" s="15"/>
    </row>
    <row r="102" spans="2:8" ht="15" hidden="1" customHeight="1" outlineLevel="1" x14ac:dyDescent="0.25">
      <c r="B102" s="13"/>
      <c r="C102" s="294"/>
      <c r="D102" s="291"/>
      <c r="E102" s="306"/>
      <c r="F102" s="316" t="str">
        <f>IF(LEN($E102)=0,"",INDEX(Calculations!$J$20:$K$22,MATCH(Checklist!$E102,Calculations!$J$20:$J$22,0),2))</f>
        <v/>
      </c>
      <c r="G102" s="292"/>
      <c r="H102" s="15"/>
    </row>
    <row r="103" spans="2:8" ht="15" hidden="1" customHeight="1" outlineLevel="1" x14ac:dyDescent="0.25">
      <c r="B103" s="13"/>
      <c r="C103" s="294"/>
      <c r="D103" s="291"/>
      <c r="E103" s="306"/>
      <c r="F103" s="316" t="str">
        <f>IF(LEN($E103)=0,"",INDEX(Calculations!$J$20:$K$22,MATCH(Checklist!$E103,Calculations!$J$20:$J$22,0),2))</f>
        <v/>
      </c>
      <c r="G103" s="292"/>
      <c r="H103" s="15"/>
    </row>
    <row r="104" spans="2:8" ht="15" hidden="1" customHeight="1" outlineLevel="1" x14ac:dyDescent="0.25">
      <c r="B104" s="13"/>
      <c r="C104" s="294"/>
      <c r="D104" s="291"/>
      <c r="E104" s="306"/>
      <c r="F104" s="316" t="str">
        <f>IF(LEN($E104)=0,"",INDEX(Calculations!$J$20:$K$22,MATCH(Checklist!$E104,Calculations!$J$20:$J$22,0),2))</f>
        <v/>
      </c>
      <c r="G104" s="292"/>
      <c r="H104" s="15"/>
    </row>
    <row r="105" spans="2:8" ht="15" hidden="1" customHeight="1" outlineLevel="1" x14ac:dyDescent="0.25">
      <c r="B105" s="13"/>
      <c r="C105" s="294"/>
      <c r="D105" s="291"/>
      <c r="E105" s="306"/>
      <c r="F105" s="316" t="str">
        <f>IF(LEN($E105)=0,"",INDEX(Calculations!$J$20:$K$22,MATCH(Checklist!$E105,Calculations!$J$20:$J$22,0),2))</f>
        <v/>
      </c>
      <c r="G105" s="292"/>
      <c r="H105" s="15"/>
    </row>
    <row r="106" spans="2:8" ht="15" hidden="1" customHeight="1" outlineLevel="1" x14ac:dyDescent="0.25">
      <c r="B106" s="13"/>
      <c r="C106" s="294"/>
      <c r="D106" s="291"/>
      <c r="E106" s="306"/>
      <c r="F106" s="316" t="str">
        <f>IF(LEN($E106)=0,"",INDEX(Calculations!$J$20:$K$22,MATCH(Checklist!$E106,Calculations!$J$20:$J$22,0),2))</f>
        <v/>
      </c>
      <c r="G106" s="292"/>
      <c r="H106" s="15"/>
    </row>
    <row r="107" spans="2:8" ht="15" hidden="1" customHeight="1" outlineLevel="1" x14ac:dyDescent="0.25">
      <c r="B107" s="13"/>
      <c r="C107" s="294"/>
      <c r="D107" s="291"/>
      <c r="E107" s="306"/>
      <c r="F107" s="316" t="str">
        <f>IF(LEN($E107)=0,"",INDEX(Calculations!$J$20:$K$22,MATCH(Checklist!$E107,Calculations!$J$20:$J$22,0),2))</f>
        <v/>
      </c>
      <c r="G107" s="292"/>
      <c r="H107" s="15"/>
    </row>
    <row r="108" spans="2:8" ht="15" hidden="1" customHeight="1" outlineLevel="1" x14ac:dyDescent="0.25">
      <c r="B108" s="13"/>
      <c r="C108" s="294"/>
      <c r="D108" s="291"/>
      <c r="E108" s="306"/>
      <c r="F108" s="316" t="str">
        <f>IF(LEN($E108)=0,"",INDEX(Calculations!$J$20:$K$22,MATCH(Checklist!$E108,Calculations!$J$20:$J$22,0),2))</f>
        <v/>
      </c>
      <c r="G108" s="292"/>
      <c r="H108" s="15"/>
    </row>
    <row r="109" spans="2:8" ht="15" hidden="1" customHeight="1" outlineLevel="1" x14ac:dyDescent="0.25">
      <c r="B109" s="13"/>
      <c r="C109" s="294"/>
      <c r="D109" s="291"/>
      <c r="E109" s="306"/>
      <c r="F109" s="316" t="str">
        <f>IF(LEN($E109)=0,"",INDEX(Calculations!$J$20:$K$22,MATCH(Checklist!$E109,Calculations!$J$20:$J$22,0),2))</f>
        <v/>
      </c>
      <c r="G109" s="292"/>
      <c r="H109" s="15"/>
    </row>
    <row r="110" spans="2:8" ht="15" hidden="1" customHeight="1" outlineLevel="1" x14ac:dyDescent="0.25">
      <c r="B110" s="13"/>
      <c r="C110" s="294"/>
      <c r="D110" s="291"/>
      <c r="E110" s="306"/>
      <c r="F110" s="316" t="str">
        <f>IF(LEN($E110)=0,"",INDEX(Calculations!$J$20:$K$22,MATCH(Checklist!$E110,Calculations!$J$20:$J$22,0),2))</f>
        <v/>
      </c>
      <c r="G110" s="292"/>
      <c r="H110" s="15"/>
    </row>
    <row r="111" spans="2:8" ht="15" hidden="1" customHeight="1" outlineLevel="1" x14ac:dyDescent="0.25">
      <c r="B111" s="13"/>
      <c r="C111" s="294"/>
      <c r="D111" s="291"/>
      <c r="E111" s="306"/>
      <c r="F111" s="316" t="str">
        <f>IF(LEN($E111)=0,"",INDEX(Calculations!$J$20:$K$22,MATCH(Checklist!$E111,Calculations!$J$20:$J$22,0),2))</f>
        <v/>
      </c>
      <c r="G111" s="292"/>
      <c r="H111" s="15"/>
    </row>
    <row r="112" spans="2:8" ht="15" hidden="1" customHeight="1" outlineLevel="1" x14ac:dyDescent="0.25">
      <c r="B112" s="13"/>
      <c r="C112" s="294"/>
      <c r="D112" s="291"/>
      <c r="E112" s="306"/>
      <c r="F112" s="316" t="str">
        <f>IF(LEN($E112)=0,"",INDEX(Calculations!$J$20:$K$22,MATCH(Checklist!$E112,Calculations!$J$20:$J$22,0),2))</f>
        <v/>
      </c>
      <c r="G112" s="292"/>
      <c r="H112" s="15"/>
    </row>
    <row r="113" spans="2:8" ht="16.5" customHeight="1" collapsed="1" x14ac:dyDescent="0.25">
      <c r="B113" s="16"/>
      <c r="C113" s="68"/>
      <c r="D113" s="66"/>
      <c r="E113" s="66"/>
      <c r="F113" s="66"/>
      <c r="G113" s="66"/>
      <c r="H113" s="18"/>
    </row>
    <row r="114" spans="2:8" ht="7.15" customHeight="1" x14ac:dyDescent="0.25"/>
    <row r="115" spans="2:8" s="1" customFormat="1" ht="22.9" customHeight="1" x14ac:dyDescent="0.25">
      <c r="B115" s="19"/>
      <c r="C115" s="52"/>
      <c r="D115" s="21"/>
      <c r="E115" s="21"/>
      <c r="F115" s="21"/>
      <c r="G115" s="21"/>
      <c r="H115" s="19"/>
    </row>
  </sheetData>
  <sheetProtection algorithmName="SHA-512" hashValue="H/9pbZrBqtEkEMNULwZKT63kTuKicH7ssi40us0heZinjduoPnm53BtqcwLWA7bsn5bD1obaQTT2jGWayRCvIQ==" saltValue="iOi8DDD6OstdCIV0Mudpaw==" spinCount="100000" sheet="1" objects="1" scenarios="1"/>
  <phoneticPr fontId="49" type="noConversion"/>
  <conditionalFormatting sqref="E13:E112">
    <cfRule type="containsText" dxfId="3" priority="2" operator="containsText" text="High">
      <formula>NOT(ISERROR(SEARCH("High",E13)))</formula>
    </cfRule>
    <cfRule type="containsText" dxfId="2" priority="3" operator="containsText" text="Medium">
      <formula>NOT(ISERROR(SEARCH("Medium",E13)))</formula>
    </cfRule>
    <cfRule type="containsText" dxfId="1" priority="4" operator="containsText" text="Low">
      <formula>NOT(ISERROR(SEARCH("Low",E13)))</formula>
    </cfRule>
  </conditionalFormatting>
  <conditionalFormatting sqref="G13:G112">
    <cfRule type="containsText" dxfId="0" priority="1" operator="containsText" text="No">
      <formula>NOT(ISERROR(SEARCH("No",G13)))</formula>
    </cfRule>
  </conditionalFormatting>
  <conditionalFormatting sqref="F13:F112">
    <cfRule type="iconSet" priority="131">
      <iconSet iconSet="3Flags" showValue="0" reverse="1">
        <cfvo type="percent" val="0"/>
        <cfvo type="num" val="0"/>
        <cfvo type="num" val="1"/>
      </iconSet>
    </cfRule>
  </conditionalFormatting>
  <dataValidations count="1">
    <dataValidation type="list" allowBlank="1" showInputMessage="1" showErrorMessage="1" sqref="G13:G112" xr:uid="{2E8F1D9A-C214-4C7F-9BDE-655E55FE5E5B}">
      <formula1>"Yes,No"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58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C6C24F5-4190-4959-BD44-761073D47AF9}">
          <x14:formula1>
            <xm:f>Calculations!$J$20:$J$22</xm:f>
          </x14:formula1>
          <xm:sqref>E13:E112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FEA73-37DC-4BEC-868B-7E6E5BC268CC}">
  <sheetPr codeName="Sheet6">
    <pageSetUpPr autoPageBreaks="0" fitToPage="1"/>
  </sheetPr>
  <dimension ref="A1:M109"/>
  <sheetViews>
    <sheetView showGridLines="0" showRowColHeaders="0" zoomScaleNormal="100" zoomScaleSheetLayoutView="85" workbookViewId="0">
      <pane ySplit="6" topLeftCell="A7" activePane="bottomLeft" state="frozen"/>
      <selection pane="bottomLeft" activeCell="A7" sqref="A7"/>
    </sheetView>
  </sheetViews>
  <sheetFormatPr defaultColWidth="8.85546875" defaultRowHeight="15" outlineLevelRow="1" x14ac:dyDescent="0.25"/>
  <cols>
    <col min="1" max="1" width="3.7109375" style="9" customWidth="1"/>
    <col min="2" max="2" width="4.140625" style="9" customWidth="1"/>
    <col min="3" max="3" width="25.7109375" style="9" customWidth="1"/>
    <col min="4" max="4" width="4.140625" style="9" customWidth="1"/>
    <col min="5" max="6" width="25.7109375" style="9" customWidth="1"/>
    <col min="7" max="7" width="13.42578125" style="9" customWidth="1"/>
    <col min="8" max="8" width="15" style="9" customWidth="1"/>
    <col min="9" max="9" width="4.140625" style="9" customWidth="1"/>
    <col min="10" max="10" width="13.28515625" style="9" customWidth="1"/>
    <col min="11" max="11" width="12.42578125" style="9" customWidth="1"/>
    <col min="12" max="12" width="25.7109375" style="9" customWidth="1"/>
    <col min="13" max="13" width="4.140625" style="9" customWidth="1"/>
    <col min="14" max="16384" width="8.85546875" style="9"/>
  </cols>
  <sheetData>
    <row r="1" spans="1:13" s="1" customFormat="1" ht="6.75" customHeight="1" x14ac:dyDescent="0.25">
      <c r="B1" s="2"/>
      <c r="C1" s="2"/>
      <c r="D1" s="2"/>
      <c r="F1" s="3"/>
      <c r="G1" s="3"/>
      <c r="H1" s="3"/>
      <c r="I1" s="3"/>
      <c r="J1" s="3"/>
      <c r="K1" s="3"/>
      <c r="L1" s="3"/>
    </row>
    <row r="2" spans="1:13" s="4" customFormat="1" ht="20.100000000000001" customHeight="1" x14ac:dyDescent="0.25">
      <c r="B2" s="46" t="s">
        <v>117</v>
      </c>
      <c r="C2" s="46"/>
      <c r="D2" s="46"/>
      <c r="E2" s="35"/>
      <c r="F2" s="5"/>
      <c r="G2" s="5"/>
      <c r="H2" s="5"/>
      <c r="I2" s="5"/>
      <c r="J2" s="5"/>
      <c r="K2" s="5"/>
      <c r="L2" s="5"/>
      <c r="M2" s="5"/>
    </row>
    <row r="3" spans="1:13" s="6" customFormat="1" ht="24" customHeight="1" x14ac:dyDescent="0.25">
      <c r="B3" s="88" t="s">
        <v>22</v>
      </c>
      <c r="C3" s="88"/>
      <c r="D3" s="88"/>
      <c r="E3" s="87"/>
      <c r="F3" s="7"/>
      <c r="G3" s="7"/>
      <c r="H3" s="7"/>
      <c r="I3" s="7"/>
      <c r="J3" s="7"/>
      <c r="K3" s="7"/>
      <c r="L3" s="7"/>
      <c r="M3" s="7"/>
    </row>
    <row r="4" spans="1:13" ht="9.9499999999999993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8.25" customHeight="1" x14ac:dyDescent="0.25">
      <c r="A5" s="8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2"/>
    </row>
    <row r="6" spans="1:13" ht="20.25" customHeight="1" x14ac:dyDescent="0.25">
      <c r="B6" s="13"/>
      <c r="C6" s="277" t="s">
        <v>75</v>
      </c>
      <c r="D6"/>
      <c r="E6" s="39" t="s">
        <v>9</v>
      </c>
      <c r="F6" s="39" t="s">
        <v>11</v>
      </c>
      <c r="G6" s="39" t="s">
        <v>17</v>
      </c>
      <c r="H6" s="39" t="s">
        <v>39</v>
      </c>
      <c r="I6" s="43"/>
      <c r="J6" s="368" t="s">
        <v>28</v>
      </c>
      <c r="K6" s="369"/>
      <c r="L6" s="41"/>
      <c r="M6" s="15"/>
    </row>
    <row r="7" spans="1:13" ht="15" customHeight="1" x14ac:dyDescent="0.25">
      <c r="B7" s="13"/>
      <c r="C7" s="341" t="s">
        <v>79</v>
      </c>
      <c r="D7"/>
      <c r="E7" s="346" t="s">
        <v>118</v>
      </c>
      <c r="F7" s="346" t="s">
        <v>79</v>
      </c>
      <c r="G7" s="347">
        <v>29</v>
      </c>
      <c r="H7" s="347" t="s">
        <v>101</v>
      </c>
      <c r="I7" s="40"/>
      <c r="J7" s="275" t="s">
        <v>30</v>
      </c>
      <c r="K7" s="276" t="s">
        <v>31</v>
      </c>
      <c r="L7" s="277" t="s">
        <v>10</v>
      </c>
      <c r="M7" s="15"/>
    </row>
    <row r="8" spans="1:13" ht="15" customHeight="1" x14ac:dyDescent="0.25">
      <c r="B8" s="13"/>
      <c r="C8" s="342" t="s">
        <v>12</v>
      </c>
      <c r="D8"/>
      <c r="E8" s="292" t="s">
        <v>123</v>
      </c>
      <c r="F8" s="292" t="s">
        <v>12</v>
      </c>
      <c r="G8" s="343">
        <v>32</v>
      </c>
      <c r="H8" s="343" t="s">
        <v>115</v>
      </c>
      <c r="I8" s="40"/>
      <c r="J8" s="348">
        <v>36.5</v>
      </c>
      <c r="K8" s="348">
        <v>37.5</v>
      </c>
      <c r="L8" s="236" t="s">
        <v>20</v>
      </c>
      <c r="M8" s="15"/>
    </row>
    <row r="9" spans="1:13" ht="15" customHeight="1" x14ac:dyDescent="0.25">
      <c r="B9" s="13"/>
      <c r="C9" s="342" t="s">
        <v>13</v>
      </c>
      <c r="D9"/>
      <c r="E9" s="292" t="s">
        <v>120</v>
      </c>
      <c r="F9" s="292" t="s">
        <v>12</v>
      </c>
      <c r="G9" s="343">
        <v>40</v>
      </c>
      <c r="H9" s="343" t="s">
        <v>115</v>
      </c>
      <c r="I9" s="40"/>
      <c r="J9" s="349">
        <v>37.5</v>
      </c>
      <c r="K9" s="350">
        <v>38.5</v>
      </c>
      <c r="L9" s="238" t="s">
        <v>21</v>
      </c>
      <c r="M9" s="15"/>
    </row>
    <row r="10" spans="1:13" ht="15" customHeight="1" x14ac:dyDescent="0.25">
      <c r="B10" s="13"/>
      <c r="C10" s="342" t="s">
        <v>80</v>
      </c>
      <c r="D10"/>
      <c r="E10" s="292" t="s">
        <v>121</v>
      </c>
      <c r="F10" s="292" t="s">
        <v>80</v>
      </c>
      <c r="G10" s="343">
        <v>37</v>
      </c>
      <c r="H10" s="343" t="s">
        <v>101</v>
      </c>
      <c r="I10" s="40"/>
      <c r="J10" s="349">
        <v>38.5</v>
      </c>
      <c r="K10" s="350">
        <v>39.5</v>
      </c>
      <c r="L10" s="238" t="s">
        <v>19</v>
      </c>
      <c r="M10" s="15"/>
    </row>
    <row r="11" spans="1:13" ht="15" customHeight="1" x14ac:dyDescent="0.25">
      <c r="B11" s="13"/>
      <c r="C11" s="343" t="s">
        <v>81</v>
      </c>
      <c r="D11"/>
      <c r="E11" s="292" t="s">
        <v>122</v>
      </c>
      <c r="F11" s="292" t="s">
        <v>81</v>
      </c>
      <c r="G11" s="343">
        <v>41</v>
      </c>
      <c r="H11" s="343" t="s">
        <v>115</v>
      </c>
      <c r="I11" s="40"/>
      <c r="J11" s="351">
        <v>39.5</v>
      </c>
      <c r="K11" s="351" t="s">
        <v>32</v>
      </c>
      <c r="L11" s="237" t="s">
        <v>29</v>
      </c>
      <c r="M11" s="15"/>
    </row>
    <row r="12" spans="1:13" ht="15" customHeight="1" x14ac:dyDescent="0.25">
      <c r="B12" s="13"/>
      <c r="C12" s="344" t="s">
        <v>82</v>
      </c>
      <c r="D12"/>
      <c r="E12" s="292" t="s">
        <v>119</v>
      </c>
      <c r="F12" s="292" t="s">
        <v>80</v>
      </c>
      <c r="G12" s="343">
        <v>33</v>
      </c>
      <c r="H12" s="343" t="s">
        <v>115</v>
      </c>
      <c r="I12" s="40"/>
      <c r="J12" s="71"/>
      <c r="K12" s="71"/>
      <c r="L12" s="71"/>
      <c r="M12" s="15"/>
    </row>
    <row r="13" spans="1:13" ht="15" customHeight="1" x14ac:dyDescent="0.25">
      <c r="B13" s="13"/>
      <c r="C13" s="342" t="s">
        <v>18</v>
      </c>
      <c r="D13"/>
      <c r="E13" s="292" t="s">
        <v>132</v>
      </c>
      <c r="F13" s="292" t="s">
        <v>13</v>
      </c>
      <c r="G13" s="343">
        <v>30</v>
      </c>
      <c r="H13" s="343" t="s">
        <v>101</v>
      </c>
      <c r="I13" s="40"/>
      <c r="J13" s="71"/>
      <c r="K13" s="71"/>
      <c r="L13" s="71"/>
      <c r="M13" s="15"/>
    </row>
    <row r="14" spans="1:13" ht="15" customHeight="1" x14ac:dyDescent="0.25">
      <c r="B14" s="13"/>
      <c r="C14" s="342" t="s">
        <v>83</v>
      </c>
      <c r="D14"/>
      <c r="E14" s="292" t="s">
        <v>124</v>
      </c>
      <c r="F14" s="292" t="s">
        <v>82</v>
      </c>
      <c r="G14" s="343">
        <v>32</v>
      </c>
      <c r="H14" s="343" t="s">
        <v>115</v>
      </c>
      <c r="I14" s="40"/>
      <c r="J14" s="370" t="s">
        <v>26</v>
      </c>
      <c r="K14" s="71"/>
      <c r="L14" s="41"/>
      <c r="M14" s="15"/>
    </row>
    <row r="15" spans="1:13" ht="15" customHeight="1" x14ac:dyDescent="0.25">
      <c r="B15" s="13"/>
      <c r="C15" s="342"/>
      <c r="D15"/>
      <c r="E15" s="292" t="s">
        <v>125</v>
      </c>
      <c r="F15" s="292" t="s">
        <v>13</v>
      </c>
      <c r="G15" s="343">
        <v>36</v>
      </c>
      <c r="H15" s="343" t="s">
        <v>115</v>
      </c>
      <c r="I15" s="40"/>
      <c r="J15" s="371"/>
      <c r="K15" s="71"/>
      <c r="L15" s="41"/>
      <c r="M15" s="15"/>
    </row>
    <row r="16" spans="1:13" ht="15" customHeight="1" x14ac:dyDescent="0.25">
      <c r="B16" s="13"/>
      <c r="C16" s="342"/>
      <c r="D16"/>
      <c r="E16" s="292" t="s">
        <v>126</v>
      </c>
      <c r="F16" s="292" t="s">
        <v>18</v>
      </c>
      <c r="G16" s="343">
        <v>29</v>
      </c>
      <c r="H16" s="343" t="s">
        <v>115</v>
      </c>
      <c r="I16" s="40"/>
      <c r="J16" s="366" t="s">
        <v>27</v>
      </c>
      <c r="K16" s="71"/>
      <c r="L16" s="41"/>
      <c r="M16" s="15"/>
    </row>
    <row r="17" spans="2:13" ht="15" customHeight="1" x14ac:dyDescent="0.25">
      <c r="B17" s="13"/>
      <c r="C17" s="342"/>
      <c r="D17"/>
      <c r="E17" s="292" t="s">
        <v>131</v>
      </c>
      <c r="F17" s="292" t="s">
        <v>18</v>
      </c>
      <c r="G17" s="343">
        <v>38</v>
      </c>
      <c r="H17" s="343" t="s">
        <v>101</v>
      </c>
      <c r="I17" s="40"/>
      <c r="J17" s="367"/>
      <c r="K17" s="72"/>
      <c r="L17" s="41"/>
      <c r="M17" s="15"/>
    </row>
    <row r="18" spans="2:13" ht="15" customHeight="1" x14ac:dyDescent="0.25">
      <c r="B18" s="13"/>
      <c r="C18" s="343"/>
      <c r="D18"/>
      <c r="E18" s="292" t="s">
        <v>127</v>
      </c>
      <c r="F18" s="292" t="s">
        <v>82</v>
      </c>
      <c r="G18" s="343">
        <v>28</v>
      </c>
      <c r="H18" s="343" t="s">
        <v>101</v>
      </c>
      <c r="I18" s="40"/>
      <c r="J18" s="41"/>
      <c r="K18" s="72"/>
      <c r="L18" s="41"/>
      <c r="M18" s="15"/>
    </row>
    <row r="19" spans="2:13" ht="15" customHeight="1" x14ac:dyDescent="0.25">
      <c r="B19" s="13"/>
      <c r="C19" s="345"/>
      <c r="D19"/>
      <c r="E19" s="292" t="s">
        <v>128</v>
      </c>
      <c r="F19" s="292" t="s">
        <v>83</v>
      </c>
      <c r="G19" s="343">
        <v>34</v>
      </c>
      <c r="H19" s="343" t="s">
        <v>115</v>
      </c>
      <c r="I19" s="40"/>
      <c r="J19" s="41"/>
      <c r="K19" s="72"/>
      <c r="L19" s="41"/>
      <c r="M19" s="15"/>
    </row>
    <row r="20" spans="2:13" ht="15" customHeight="1" x14ac:dyDescent="0.25">
      <c r="B20" s="13"/>
      <c r="C20"/>
      <c r="D20"/>
      <c r="E20" s="292" t="s">
        <v>129</v>
      </c>
      <c r="F20" s="292" t="s">
        <v>79</v>
      </c>
      <c r="G20" s="343">
        <v>42</v>
      </c>
      <c r="H20" s="343" t="s">
        <v>101</v>
      </c>
      <c r="I20" s="40"/>
      <c r="J20" s="41"/>
      <c r="K20" s="41"/>
      <c r="L20" s="41"/>
      <c r="M20" s="15"/>
    </row>
    <row r="21" spans="2:13" ht="15" customHeight="1" x14ac:dyDescent="0.25">
      <c r="B21" s="13"/>
      <c r="C21"/>
      <c r="D21"/>
      <c r="E21" s="292" t="s">
        <v>130</v>
      </c>
      <c r="F21" s="292" t="s">
        <v>81</v>
      </c>
      <c r="G21" s="343">
        <v>41</v>
      </c>
      <c r="H21" s="343" t="s">
        <v>101</v>
      </c>
      <c r="I21" s="40"/>
      <c r="J21" s="41"/>
      <c r="K21" s="41"/>
      <c r="L21" s="41"/>
      <c r="M21" s="15"/>
    </row>
    <row r="22" spans="2:13" ht="15" customHeight="1" x14ac:dyDescent="0.25">
      <c r="B22" s="13"/>
      <c r="C22"/>
      <c r="D22"/>
      <c r="E22" s="292" t="s">
        <v>155</v>
      </c>
      <c r="F22" s="292" t="s">
        <v>82</v>
      </c>
      <c r="G22" s="343">
        <v>26</v>
      </c>
      <c r="H22" s="343" t="s">
        <v>101</v>
      </c>
      <c r="I22" s="40"/>
      <c r="J22" s="72"/>
      <c r="K22" s="41"/>
      <c r="L22" s="41"/>
      <c r="M22" s="15"/>
    </row>
    <row r="23" spans="2:13" ht="15" customHeight="1" x14ac:dyDescent="0.25">
      <c r="B23" s="13"/>
      <c r="C23"/>
      <c r="D23"/>
      <c r="E23" s="292"/>
      <c r="F23" s="292"/>
      <c r="G23" s="343"/>
      <c r="H23" s="343"/>
      <c r="I23" s="72"/>
      <c r="J23" s="72"/>
      <c r="K23" s="41"/>
      <c r="L23" s="41"/>
      <c r="M23" s="15"/>
    </row>
    <row r="24" spans="2:13" ht="15" customHeight="1" x14ac:dyDescent="0.25">
      <c r="B24" s="13"/>
      <c r="C24"/>
      <c r="D24"/>
      <c r="E24" s="292"/>
      <c r="F24" s="292"/>
      <c r="G24" s="343"/>
      <c r="H24" s="343"/>
      <c r="I24" s="72"/>
      <c r="J24" s="41"/>
      <c r="K24" s="41"/>
      <c r="L24" s="41"/>
      <c r="M24" s="15"/>
    </row>
    <row r="25" spans="2:13" ht="15" customHeight="1" x14ac:dyDescent="0.25">
      <c r="B25" s="13"/>
      <c r="C25"/>
      <c r="D25"/>
      <c r="E25" s="292"/>
      <c r="F25" s="292"/>
      <c r="G25" s="343"/>
      <c r="H25" s="343"/>
      <c r="I25" s="40"/>
      <c r="J25" s="41"/>
      <c r="K25" s="41"/>
      <c r="L25" s="41"/>
      <c r="M25" s="15"/>
    </row>
    <row r="26" spans="2:13" ht="15" customHeight="1" x14ac:dyDescent="0.25">
      <c r="B26" s="13"/>
      <c r="C26"/>
      <c r="D26"/>
      <c r="E26" s="292"/>
      <c r="F26" s="292"/>
      <c r="G26" s="343"/>
      <c r="H26" s="343"/>
      <c r="I26" s="40"/>
      <c r="J26" s="41"/>
      <c r="K26" s="41"/>
      <c r="L26" s="41"/>
      <c r="M26" s="15"/>
    </row>
    <row r="27" spans="2:13" ht="15" customHeight="1" x14ac:dyDescent="0.25">
      <c r="B27" s="13"/>
      <c r="C27"/>
      <c r="D27"/>
      <c r="E27" s="292"/>
      <c r="F27" s="292"/>
      <c r="G27" s="343"/>
      <c r="H27" s="343"/>
      <c r="I27" s="40"/>
      <c r="J27" s="41"/>
      <c r="K27" s="41"/>
      <c r="L27" s="41"/>
      <c r="M27" s="15"/>
    </row>
    <row r="28" spans="2:13" ht="15" customHeight="1" x14ac:dyDescent="0.25">
      <c r="B28" s="13"/>
      <c r="C28"/>
      <c r="D28"/>
      <c r="E28" s="292"/>
      <c r="F28" s="292"/>
      <c r="G28" s="343"/>
      <c r="H28" s="343"/>
      <c r="I28" s="40"/>
      <c r="J28" s="41"/>
      <c r="K28" s="41"/>
      <c r="L28" s="71"/>
      <c r="M28" s="15"/>
    </row>
    <row r="29" spans="2:13" ht="15" customHeight="1" x14ac:dyDescent="0.25">
      <c r="B29" s="13"/>
      <c r="C29"/>
      <c r="D29"/>
      <c r="E29" s="292"/>
      <c r="F29" s="292"/>
      <c r="G29" s="343"/>
      <c r="H29" s="343"/>
      <c r="I29" s="40"/>
      <c r="J29" s="41"/>
      <c r="K29" s="41"/>
      <c r="L29" s="71"/>
      <c r="M29" s="15"/>
    </row>
    <row r="30" spans="2:13" ht="15" customHeight="1" x14ac:dyDescent="0.25">
      <c r="B30" s="13"/>
      <c r="C30"/>
      <c r="D30"/>
      <c r="E30" s="292"/>
      <c r="F30" s="292"/>
      <c r="G30" s="343"/>
      <c r="H30" s="343"/>
      <c r="I30" s="40"/>
      <c r="J30" s="41"/>
      <c r="K30" s="41"/>
      <c r="L30" s="71"/>
      <c r="M30" s="15"/>
    </row>
    <row r="31" spans="2:13" ht="15" customHeight="1" x14ac:dyDescent="0.25">
      <c r="B31" s="13"/>
      <c r="C31"/>
      <c r="D31"/>
      <c r="E31" s="292"/>
      <c r="F31" s="292"/>
      <c r="G31" s="343"/>
      <c r="H31" s="343"/>
      <c r="I31" s="40"/>
      <c r="J31" s="41"/>
      <c r="K31" s="41"/>
      <c r="L31" s="71" t="s">
        <v>77</v>
      </c>
      <c r="M31" s="15"/>
    </row>
    <row r="32" spans="2:13" ht="15" customHeight="1" x14ac:dyDescent="0.25">
      <c r="B32" s="13"/>
      <c r="C32"/>
      <c r="D32"/>
      <c r="E32" s="292"/>
      <c r="F32" s="292"/>
      <c r="G32" s="343"/>
      <c r="H32" s="343"/>
      <c r="I32" s="40"/>
      <c r="J32" s="41"/>
      <c r="K32" s="41"/>
      <c r="L32" s="72"/>
      <c r="M32" s="15"/>
    </row>
    <row r="33" spans="2:13" ht="15" customHeight="1" x14ac:dyDescent="0.25">
      <c r="B33" s="13"/>
      <c r="C33"/>
      <c r="D33"/>
      <c r="E33" s="292"/>
      <c r="F33" s="292"/>
      <c r="G33" s="343"/>
      <c r="H33" s="343"/>
      <c r="I33" s="40"/>
      <c r="J33" s="41"/>
      <c r="K33" s="41"/>
      <c r="L33" s="41"/>
      <c r="M33" s="15"/>
    </row>
    <row r="34" spans="2:13" ht="15" hidden="1" customHeight="1" outlineLevel="1" x14ac:dyDescent="0.25">
      <c r="B34" s="13"/>
      <c r="C34"/>
      <c r="D34"/>
      <c r="E34" s="292"/>
      <c r="F34" s="292"/>
      <c r="G34" s="343"/>
      <c r="H34" s="343"/>
      <c r="I34" s="41"/>
      <c r="J34" s="41"/>
      <c r="K34" s="41"/>
      <c r="L34" s="41"/>
      <c r="M34" s="15"/>
    </row>
    <row r="35" spans="2:13" ht="15" hidden="1" customHeight="1" outlineLevel="1" x14ac:dyDescent="0.25">
      <c r="B35" s="13"/>
      <c r="C35"/>
      <c r="D35"/>
      <c r="E35" s="292"/>
      <c r="F35" s="292"/>
      <c r="G35" s="343"/>
      <c r="H35" s="343"/>
      <c r="I35" s="41"/>
      <c r="J35" s="41"/>
      <c r="K35" s="41"/>
      <c r="L35" s="41"/>
      <c r="M35" s="15"/>
    </row>
    <row r="36" spans="2:13" ht="15" hidden="1" customHeight="1" outlineLevel="1" x14ac:dyDescent="0.25">
      <c r="B36" s="13"/>
      <c r="C36"/>
      <c r="D36"/>
      <c r="E36" s="292"/>
      <c r="F36" s="292"/>
      <c r="G36" s="343"/>
      <c r="H36" s="343"/>
      <c r="I36" s="41"/>
      <c r="J36" s="41"/>
      <c r="K36" s="41"/>
      <c r="L36" s="41"/>
      <c r="M36" s="15"/>
    </row>
    <row r="37" spans="2:13" ht="15" hidden="1" customHeight="1" outlineLevel="1" x14ac:dyDescent="0.25">
      <c r="B37" s="13"/>
      <c r="C37"/>
      <c r="D37"/>
      <c r="E37" s="292"/>
      <c r="F37" s="292"/>
      <c r="G37" s="343"/>
      <c r="H37" s="343"/>
      <c r="I37" s="41"/>
      <c r="J37" s="41"/>
      <c r="K37" s="41"/>
      <c r="L37" s="41"/>
      <c r="M37" s="15"/>
    </row>
    <row r="38" spans="2:13" ht="15" hidden="1" customHeight="1" outlineLevel="1" x14ac:dyDescent="0.25">
      <c r="B38" s="13"/>
      <c r="C38"/>
      <c r="D38"/>
      <c r="E38" s="292"/>
      <c r="F38" s="292"/>
      <c r="G38" s="343"/>
      <c r="H38" s="343"/>
      <c r="I38" s="41"/>
      <c r="J38" s="41"/>
      <c r="K38" s="41"/>
      <c r="L38" s="41"/>
      <c r="M38" s="15"/>
    </row>
    <row r="39" spans="2:13" ht="15" hidden="1" customHeight="1" outlineLevel="1" x14ac:dyDescent="0.25">
      <c r="B39" s="13"/>
      <c r="C39"/>
      <c r="D39"/>
      <c r="E39" s="292"/>
      <c r="F39" s="292"/>
      <c r="G39" s="343"/>
      <c r="H39" s="343"/>
      <c r="I39" s="41"/>
      <c r="J39" s="41"/>
      <c r="K39" s="41"/>
      <c r="L39" s="41"/>
      <c r="M39" s="15"/>
    </row>
    <row r="40" spans="2:13" ht="15" hidden="1" customHeight="1" outlineLevel="1" x14ac:dyDescent="0.25">
      <c r="B40" s="13"/>
      <c r="C40"/>
      <c r="D40"/>
      <c r="E40" s="292"/>
      <c r="F40" s="292"/>
      <c r="G40" s="343"/>
      <c r="H40" s="343"/>
      <c r="I40" s="41"/>
      <c r="J40" s="41"/>
      <c r="K40" s="41"/>
      <c r="L40" s="41"/>
      <c r="M40" s="15"/>
    </row>
    <row r="41" spans="2:13" ht="15" hidden="1" customHeight="1" outlineLevel="1" x14ac:dyDescent="0.25">
      <c r="B41" s="13"/>
      <c r="C41"/>
      <c r="D41"/>
      <c r="E41" s="292"/>
      <c r="F41" s="292"/>
      <c r="G41" s="343"/>
      <c r="H41" s="343"/>
      <c r="I41" s="41"/>
      <c r="J41" s="41"/>
      <c r="K41" s="41"/>
      <c r="L41" s="41"/>
      <c r="M41" s="15"/>
    </row>
    <row r="42" spans="2:13" ht="15" hidden="1" customHeight="1" outlineLevel="1" x14ac:dyDescent="0.25">
      <c r="B42" s="13"/>
      <c r="C42"/>
      <c r="D42"/>
      <c r="E42" s="292"/>
      <c r="F42" s="292"/>
      <c r="G42" s="343"/>
      <c r="H42" s="343"/>
      <c r="I42" s="41"/>
      <c r="J42" s="41"/>
      <c r="K42" s="41"/>
      <c r="L42" s="41"/>
      <c r="M42" s="15"/>
    </row>
    <row r="43" spans="2:13" ht="15" hidden="1" customHeight="1" outlineLevel="1" x14ac:dyDescent="0.25">
      <c r="B43" s="13"/>
      <c r="C43"/>
      <c r="D43"/>
      <c r="E43" s="292"/>
      <c r="F43" s="292"/>
      <c r="G43" s="343"/>
      <c r="H43" s="343"/>
      <c r="I43" s="41"/>
      <c r="J43" s="41"/>
      <c r="K43" s="41"/>
      <c r="L43" s="41"/>
      <c r="M43" s="15"/>
    </row>
    <row r="44" spans="2:13" ht="15" hidden="1" customHeight="1" outlineLevel="1" x14ac:dyDescent="0.25">
      <c r="B44" s="13"/>
      <c r="C44"/>
      <c r="D44"/>
      <c r="E44" s="292"/>
      <c r="F44" s="292"/>
      <c r="G44" s="343"/>
      <c r="H44" s="343"/>
      <c r="I44" s="41"/>
      <c r="J44" s="41"/>
      <c r="K44" s="41"/>
      <c r="L44" s="41"/>
      <c r="M44" s="15"/>
    </row>
    <row r="45" spans="2:13" ht="15" hidden="1" customHeight="1" outlineLevel="1" x14ac:dyDescent="0.25">
      <c r="B45" s="13"/>
      <c r="C45"/>
      <c r="D45"/>
      <c r="E45" s="292"/>
      <c r="F45" s="292"/>
      <c r="G45" s="343"/>
      <c r="H45" s="343"/>
      <c r="I45" s="41"/>
      <c r="J45" s="41"/>
      <c r="K45" s="41"/>
      <c r="L45" s="41"/>
      <c r="M45" s="15"/>
    </row>
    <row r="46" spans="2:13" ht="15" hidden="1" customHeight="1" outlineLevel="1" x14ac:dyDescent="0.25">
      <c r="B46" s="13"/>
      <c r="C46"/>
      <c r="D46"/>
      <c r="E46" s="292"/>
      <c r="F46" s="292"/>
      <c r="G46" s="343"/>
      <c r="H46" s="343"/>
      <c r="I46" s="41"/>
      <c r="J46" s="41"/>
      <c r="K46" s="41"/>
      <c r="L46" s="41"/>
      <c r="M46" s="15"/>
    </row>
    <row r="47" spans="2:13" ht="15" hidden="1" customHeight="1" outlineLevel="1" x14ac:dyDescent="0.25">
      <c r="B47" s="13"/>
      <c r="C47"/>
      <c r="D47"/>
      <c r="E47" s="292"/>
      <c r="F47" s="292"/>
      <c r="G47" s="343"/>
      <c r="H47" s="343"/>
      <c r="I47" s="41"/>
      <c r="J47" s="41"/>
      <c r="K47" s="41"/>
      <c r="L47" s="41"/>
      <c r="M47" s="15"/>
    </row>
    <row r="48" spans="2:13" ht="15" hidden="1" customHeight="1" outlineLevel="1" x14ac:dyDescent="0.25">
      <c r="B48" s="13"/>
      <c r="C48"/>
      <c r="D48"/>
      <c r="E48" s="292"/>
      <c r="F48" s="292"/>
      <c r="G48" s="343"/>
      <c r="H48" s="343"/>
      <c r="I48" s="41"/>
      <c r="J48" s="41"/>
      <c r="K48" s="41"/>
      <c r="L48" s="41"/>
      <c r="M48" s="15"/>
    </row>
    <row r="49" spans="2:13" ht="15" hidden="1" customHeight="1" outlineLevel="1" x14ac:dyDescent="0.25">
      <c r="B49" s="13"/>
      <c r="C49"/>
      <c r="D49"/>
      <c r="E49" s="292"/>
      <c r="F49" s="292"/>
      <c r="G49" s="343"/>
      <c r="H49" s="343"/>
      <c r="I49" s="41"/>
      <c r="J49" s="41"/>
      <c r="K49" s="41"/>
      <c r="L49" s="41"/>
      <c r="M49" s="15"/>
    </row>
    <row r="50" spans="2:13" ht="15" hidden="1" customHeight="1" outlineLevel="1" x14ac:dyDescent="0.25">
      <c r="B50" s="13"/>
      <c r="C50"/>
      <c r="D50"/>
      <c r="E50" s="292"/>
      <c r="F50" s="292"/>
      <c r="G50" s="343"/>
      <c r="H50" s="343"/>
      <c r="I50" s="41"/>
      <c r="J50" s="41"/>
      <c r="K50" s="41"/>
      <c r="L50" s="41"/>
      <c r="M50" s="15"/>
    </row>
    <row r="51" spans="2:13" ht="15" hidden="1" customHeight="1" outlineLevel="1" x14ac:dyDescent="0.25">
      <c r="B51" s="13"/>
      <c r="C51"/>
      <c r="D51"/>
      <c r="E51" s="292"/>
      <c r="F51" s="292"/>
      <c r="G51" s="343"/>
      <c r="H51" s="343"/>
      <c r="I51" s="41"/>
      <c r="J51" s="41"/>
      <c r="K51" s="41"/>
      <c r="L51" s="41"/>
      <c r="M51" s="15"/>
    </row>
    <row r="52" spans="2:13" ht="15" hidden="1" customHeight="1" outlineLevel="1" x14ac:dyDescent="0.25">
      <c r="B52" s="13"/>
      <c r="C52"/>
      <c r="D52"/>
      <c r="E52" s="292"/>
      <c r="F52" s="292"/>
      <c r="G52" s="343"/>
      <c r="H52" s="343"/>
      <c r="I52" s="41"/>
      <c r="J52" s="41"/>
      <c r="K52" s="41"/>
      <c r="L52" s="41"/>
      <c r="M52" s="15"/>
    </row>
    <row r="53" spans="2:13" ht="15" hidden="1" customHeight="1" outlineLevel="1" x14ac:dyDescent="0.25">
      <c r="B53" s="13"/>
      <c r="C53"/>
      <c r="D53"/>
      <c r="E53" s="292"/>
      <c r="F53" s="292"/>
      <c r="G53" s="343"/>
      <c r="H53" s="343"/>
      <c r="I53" s="41"/>
      <c r="J53" s="41"/>
      <c r="K53" s="41"/>
      <c r="L53" s="41"/>
      <c r="M53" s="15"/>
    </row>
    <row r="54" spans="2:13" ht="15" hidden="1" customHeight="1" outlineLevel="1" x14ac:dyDescent="0.25">
      <c r="B54" s="13"/>
      <c r="C54"/>
      <c r="D54"/>
      <c r="E54" s="292"/>
      <c r="F54" s="292"/>
      <c r="G54" s="343"/>
      <c r="H54" s="343"/>
      <c r="I54" s="41"/>
      <c r="J54" s="41"/>
      <c r="K54" s="41"/>
      <c r="L54" s="41"/>
      <c r="M54" s="15"/>
    </row>
    <row r="55" spans="2:13" ht="15" hidden="1" customHeight="1" outlineLevel="1" x14ac:dyDescent="0.25">
      <c r="B55" s="13"/>
      <c r="C55"/>
      <c r="D55"/>
      <c r="E55" s="292"/>
      <c r="F55" s="292"/>
      <c r="G55" s="343"/>
      <c r="H55" s="343"/>
      <c r="I55" s="41"/>
      <c r="J55" s="41"/>
      <c r="K55" s="41"/>
      <c r="L55" s="41"/>
      <c r="M55" s="15"/>
    </row>
    <row r="56" spans="2:13" ht="15" hidden="1" customHeight="1" outlineLevel="1" x14ac:dyDescent="0.25">
      <c r="B56" s="13"/>
      <c r="C56"/>
      <c r="D56"/>
      <c r="E56" s="292"/>
      <c r="F56" s="292"/>
      <c r="G56" s="343"/>
      <c r="H56" s="343"/>
      <c r="I56" s="41"/>
      <c r="J56" s="41"/>
      <c r="K56" s="41"/>
      <c r="L56" s="41"/>
      <c r="M56" s="15"/>
    </row>
    <row r="57" spans="2:13" ht="15" hidden="1" customHeight="1" outlineLevel="1" x14ac:dyDescent="0.25">
      <c r="B57" s="13"/>
      <c r="C57"/>
      <c r="D57"/>
      <c r="E57" s="292"/>
      <c r="F57" s="292"/>
      <c r="G57" s="343"/>
      <c r="H57" s="343"/>
      <c r="I57" s="41"/>
      <c r="J57" s="41"/>
      <c r="K57" s="41"/>
      <c r="L57" s="41"/>
      <c r="M57" s="15"/>
    </row>
    <row r="58" spans="2:13" ht="15" hidden="1" customHeight="1" outlineLevel="1" x14ac:dyDescent="0.25">
      <c r="B58" s="13"/>
      <c r="C58"/>
      <c r="D58"/>
      <c r="E58" s="292"/>
      <c r="F58" s="292"/>
      <c r="G58" s="343"/>
      <c r="H58" s="343"/>
      <c r="I58" s="41"/>
      <c r="J58" s="41"/>
      <c r="K58" s="41"/>
      <c r="L58" s="41"/>
      <c r="M58" s="15"/>
    </row>
    <row r="59" spans="2:13" ht="15" hidden="1" customHeight="1" outlineLevel="1" x14ac:dyDescent="0.25">
      <c r="B59" s="13"/>
      <c r="C59"/>
      <c r="D59"/>
      <c r="E59" s="292"/>
      <c r="F59" s="292"/>
      <c r="G59" s="343"/>
      <c r="H59" s="343"/>
      <c r="I59" s="41"/>
      <c r="J59" s="41"/>
      <c r="K59" s="41"/>
      <c r="L59" s="41"/>
      <c r="M59" s="15"/>
    </row>
    <row r="60" spans="2:13" ht="15" hidden="1" customHeight="1" outlineLevel="1" x14ac:dyDescent="0.25">
      <c r="B60" s="13"/>
      <c r="C60"/>
      <c r="D60"/>
      <c r="E60" s="292"/>
      <c r="F60" s="292"/>
      <c r="G60" s="343"/>
      <c r="H60" s="343"/>
      <c r="I60" s="41"/>
      <c r="J60" s="41"/>
      <c r="K60" s="41"/>
      <c r="L60" s="41"/>
      <c r="M60" s="15"/>
    </row>
    <row r="61" spans="2:13" ht="15" hidden="1" customHeight="1" outlineLevel="1" x14ac:dyDescent="0.25">
      <c r="B61" s="13"/>
      <c r="C61"/>
      <c r="D61"/>
      <c r="E61" s="292"/>
      <c r="F61" s="292"/>
      <c r="G61" s="343"/>
      <c r="H61" s="343"/>
      <c r="I61" s="41"/>
      <c r="J61" s="41"/>
      <c r="K61" s="41"/>
      <c r="L61" s="41"/>
      <c r="M61" s="15"/>
    </row>
    <row r="62" spans="2:13" ht="15" hidden="1" customHeight="1" outlineLevel="1" x14ac:dyDescent="0.25">
      <c r="B62" s="13"/>
      <c r="C62"/>
      <c r="D62"/>
      <c r="E62" s="292"/>
      <c r="F62" s="292"/>
      <c r="G62" s="343"/>
      <c r="H62" s="343"/>
      <c r="I62" s="41"/>
      <c r="J62" s="41"/>
      <c r="K62" s="41"/>
      <c r="L62" s="41"/>
      <c r="M62" s="15"/>
    </row>
    <row r="63" spans="2:13" ht="15" hidden="1" customHeight="1" outlineLevel="1" x14ac:dyDescent="0.25">
      <c r="B63" s="13"/>
      <c r="C63"/>
      <c r="D63"/>
      <c r="E63" s="292"/>
      <c r="F63" s="292"/>
      <c r="G63" s="343"/>
      <c r="H63" s="343"/>
      <c r="I63" s="41"/>
      <c r="J63" s="41"/>
      <c r="K63" s="41"/>
      <c r="L63" s="41"/>
      <c r="M63" s="15"/>
    </row>
    <row r="64" spans="2:13" ht="15" hidden="1" customHeight="1" outlineLevel="1" x14ac:dyDescent="0.25">
      <c r="B64" s="13"/>
      <c r="C64"/>
      <c r="D64"/>
      <c r="E64" s="292"/>
      <c r="F64" s="292"/>
      <c r="G64" s="343"/>
      <c r="H64" s="343"/>
      <c r="I64" s="41"/>
      <c r="J64" s="41"/>
      <c r="K64" s="41"/>
      <c r="L64" s="41"/>
      <c r="M64" s="15"/>
    </row>
    <row r="65" spans="2:13" ht="15" hidden="1" customHeight="1" outlineLevel="1" x14ac:dyDescent="0.25">
      <c r="B65" s="13"/>
      <c r="C65"/>
      <c r="D65"/>
      <c r="E65" s="292"/>
      <c r="F65" s="292"/>
      <c r="G65" s="343"/>
      <c r="H65" s="343"/>
      <c r="I65" s="41"/>
      <c r="J65" s="41"/>
      <c r="K65" s="41"/>
      <c r="L65" s="41"/>
      <c r="M65" s="15"/>
    </row>
    <row r="66" spans="2:13" ht="15" hidden="1" customHeight="1" outlineLevel="1" x14ac:dyDescent="0.25">
      <c r="B66" s="13"/>
      <c r="C66"/>
      <c r="D66"/>
      <c r="E66" s="292"/>
      <c r="F66" s="292"/>
      <c r="G66" s="343"/>
      <c r="H66" s="343"/>
      <c r="I66" s="41"/>
      <c r="J66" s="41"/>
      <c r="K66" s="41"/>
      <c r="L66" s="41"/>
      <c r="M66" s="15"/>
    </row>
    <row r="67" spans="2:13" ht="15" hidden="1" customHeight="1" outlineLevel="1" x14ac:dyDescent="0.25">
      <c r="B67" s="13"/>
      <c r="C67"/>
      <c r="D67"/>
      <c r="E67" s="292"/>
      <c r="F67" s="292"/>
      <c r="G67" s="343"/>
      <c r="H67" s="343"/>
      <c r="I67" s="41"/>
      <c r="J67" s="41"/>
      <c r="K67" s="41"/>
      <c r="L67" s="41"/>
      <c r="M67" s="15"/>
    </row>
    <row r="68" spans="2:13" ht="15" hidden="1" customHeight="1" outlineLevel="1" x14ac:dyDescent="0.25">
      <c r="B68" s="13"/>
      <c r="C68"/>
      <c r="D68"/>
      <c r="E68" s="292"/>
      <c r="F68" s="292"/>
      <c r="G68" s="343"/>
      <c r="H68" s="343"/>
      <c r="I68" s="41"/>
      <c r="J68" s="41"/>
      <c r="K68" s="41"/>
      <c r="L68" s="41"/>
      <c r="M68" s="15"/>
    </row>
    <row r="69" spans="2:13" ht="15" hidden="1" customHeight="1" outlineLevel="1" x14ac:dyDescent="0.25">
      <c r="B69" s="13"/>
      <c r="C69"/>
      <c r="D69"/>
      <c r="E69" s="292"/>
      <c r="F69" s="292"/>
      <c r="G69" s="343"/>
      <c r="H69" s="343"/>
      <c r="I69" s="41"/>
      <c r="J69" s="41"/>
      <c r="K69" s="41"/>
      <c r="L69" s="41"/>
      <c r="M69" s="15"/>
    </row>
    <row r="70" spans="2:13" ht="15" hidden="1" customHeight="1" outlineLevel="1" x14ac:dyDescent="0.25">
      <c r="B70" s="13"/>
      <c r="C70"/>
      <c r="D70"/>
      <c r="E70" s="292"/>
      <c r="F70" s="292"/>
      <c r="G70" s="343"/>
      <c r="H70" s="343"/>
      <c r="I70" s="41"/>
      <c r="J70" s="41"/>
      <c r="K70" s="41"/>
      <c r="L70" s="41"/>
      <c r="M70" s="15"/>
    </row>
    <row r="71" spans="2:13" ht="15" hidden="1" customHeight="1" outlineLevel="1" x14ac:dyDescent="0.25">
      <c r="B71" s="13"/>
      <c r="C71"/>
      <c r="D71"/>
      <c r="E71" s="292"/>
      <c r="F71" s="292"/>
      <c r="G71" s="343"/>
      <c r="H71" s="343"/>
      <c r="I71" s="41"/>
      <c r="J71" s="41"/>
      <c r="K71" s="41"/>
      <c r="L71" s="41"/>
      <c r="M71" s="15"/>
    </row>
    <row r="72" spans="2:13" ht="15" hidden="1" customHeight="1" outlineLevel="1" x14ac:dyDescent="0.25">
      <c r="B72" s="13"/>
      <c r="C72"/>
      <c r="D72"/>
      <c r="E72" s="292"/>
      <c r="F72" s="292"/>
      <c r="G72" s="343"/>
      <c r="H72" s="343"/>
      <c r="I72" s="41"/>
      <c r="J72" s="41"/>
      <c r="K72" s="41"/>
      <c r="L72" s="41"/>
      <c r="M72" s="15"/>
    </row>
    <row r="73" spans="2:13" ht="15" hidden="1" customHeight="1" outlineLevel="1" x14ac:dyDescent="0.25">
      <c r="B73" s="13"/>
      <c r="C73"/>
      <c r="D73"/>
      <c r="E73" s="292"/>
      <c r="F73" s="292"/>
      <c r="G73" s="343"/>
      <c r="H73" s="343"/>
      <c r="I73" s="41"/>
      <c r="J73" s="41"/>
      <c r="K73" s="41"/>
      <c r="L73" s="41"/>
      <c r="M73" s="15"/>
    </row>
    <row r="74" spans="2:13" ht="15" hidden="1" customHeight="1" outlineLevel="1" x14ac:dyDescent="0.25">
      <c r="B74" s="13"/>
      <c r="C74"/>
      <c r="D74"/>
      <c r="E74" s="292"/>
      <c r="F74" s="292"/>
      <c r="G74" s="343"/>
      <c r="H74" s="343"/>
      <c r="I74" s="41"/>
      <c r="J74" s="41"/>
      <c r="K74" s="41"/>
      <c r="L74" s="41"/>
      <c r="M74" s="15"/>
    </row>
    <row r="75" spans="2:13" ht="15" hidden="1" customHeight="1" outlineLevel="1" x14ac:dyDescent="0.25">
      <c r="B75" s="13"/>
      <c r="C75"/>
      <c r="D75"/>
      <c r="E75" s="292"/>
      <c r="F75" s="292"/>
      <c r="G75" s="343"/>
      <c r="H75" s="343"/>
      <c r="I75" s="41"/>
      <c r="J75" s="41"/>
      <c r="K75" s="41"/>
      <c r="L75" s="41"/>
      <c r="M75" s="15"/>
    </row>
    <row r="76" spans="2:13" ht="15" hidden="1" customHeight="1" outlineLevel="1" x14ac:dyDescent="0.25">
      <c r="B76" s="13"/>
      <c r="C76"/>
      <c r="D76"/>
      <c r="E76" s="292"/>
      <c r="F76" s="292"/>
      <c r="G76" s="343"/>
      <c r="H76" s="343"/>
      <c r="I76" s="41"/>
      <c r="J76" s="41"/>
      <c r="K76" s="41"/>
      <c r="L76" s="41"/>
      <c r="M76" s="15"/>
    </row>
    <row r="77" spans="2:13" ht="15" hidden="1" customHeight="1" outlineLevel="1" x14ac:dyDescent="0.25">
      <c r="B77" s="13"/>
      <c r="C77"/>
      <c r="D77"/>
      <c r="E77" s="292"/>
      <c r="F77" s="292"/>
      <c r="G77" s="343"/>
      <c r="H77" s="343"/>
      <c r="I77" s="41"/>
      <c r="J77" s="41"/>
      <c r="K77" s="41"/>
      <c r="L77" s="41"/>
      <c r="M77" s="15"/>
    </row>
    <row r="78" spans="2:13" ht="15" hidden="1" customHeight="1" outlineLevel="1" x14ac:dyDescent="0.25">
      <c r="B78" s="13"/>
      <c r="C78"/>
      <c r="D78"/>
      <c r="E78" s="292"/>
      <c r="F78" s="292"/>
      <c r="G78" s="343"/>
      <c r="H78" s="343"/>
      <c r="I78" s="41"/>
      <c r="J78" s="41"/>
      <c r="K78" s="41"/>
      <c r="L78" s="41"/>
      <c r="M78" s="15"/>
    </row>
    <row r="79" spans="2:13" ht="15" hidden="1" customHeight="1" outlineLevel="1" x14ac:dyDescent="0.25">
      <c r="B79" s="13"/>
      <c r="C79"/>
      <c r="D79"/>
      <c r="E79" s="292"/>
      <c r="F79" s="292"/>
      <c r="G79" s="343"/>
      <c r="H79" s="343"/>
      <c r="I79" s="41"/>
      <c r="J79" s="41"/>
      <c r="K79" s="41"/>
      <c r="L79" s="41"/>
      <c r="M79" s="15"/>
    </row>
    <row r="80" spans="2:13" ht="15" hidden="1" customHeight="1" outlineLevel="1" x14ac:dyDescent="0.25">
      <c r="B80" s="13"/>
      <c r="C80"/>
      <c r="D80"/>
      <c r="E80" s="292"/>
      <c r="F80" s="292"/>
      <c r="G80" s="343"/>
      <c r="H80" s="343"/>
      <c r="I80" s="41"/>
      <c r="J80" s="41"/>
      <c r="K80" s="41"/>
      <c r="L80" s="41"/>
      <c r="M80" s="15"/>
    </row>
    <row r="81" spans="2:13" ht="15" hidden="1" customHeight="1" outlineLevel="1" x14ac:dyDescent="0.25">
      <c r="B81" s="13"/>
      <c r="C81"/>
      <c r="D81"/>
      <c r="E81" s="292"/>
      <c r="F81" s="292"/>
      <c r="G81" s="343"/>
      <c r="H81" s="343"/>
      <c r="I81" s="41"/>
      <c r="J81" s="41"/>
      <c r="K81" s="41"/>
      <c r="L81" s="41"/>
      <c r="M81" s="15"/>
    </row>
    <row r="82" spans="2:13" ht="15" hidden="1" customHeight="1" outlineLevel="1" x14ac:dyDescent="0.25">
      <c r="B82" s="13"/>
      <c r="C82"/>
      <c r="D82"/>
      <c r="E82" s="292"/>
      <c r="F82" s="292"/>
      <c r="G82" s="343"/>
      <c r="H82" s="343"/>
      <c r="I82" s="41"/>
      <c r="J82" s="41"/>
      <c r="K82" s="41"/>
      <c r="L82" s="41"/>
      <c r="M82" s="15"/>
    </row>
    <row r="83" spans="2:13" ht="15" hidden="1" customHeight="1" outlineLevel="1" x14ac:dyDescent="0.25">
      <c r="B83" s="13"/>
      <c r="C83"/>
      <c r="D83"/>
      <c r="E83" s="292"/>
      <c r="F83" s="292"/>
      <c r="G83" s="343"/>
      <c r="H83" s="343"/>
      <c r="I83" s="41"/>
      <c r="J83" s="41"/>
      <c r="K83" s="41"/>
      <c r="L83" s="41"/>
      <c r="M83" s="15"/>
    </row>
    <row r="84" spans="2:13" ht="15" hidden="1" customHeight="1" outlineLevel="1" x14ac:dyDescent="0.25">
      <c r="B84" s="13"/>
      <c r="C84"/>
      <c r="D84"/>
      <c r="E84" s="292"/>
      <c r="F84" s="292"/>
      <c r="G84" s="343"/>
      <c r="H84" s="343"/>
      <c r="I84" s="41"/>
      <c r="J84" s="41"/>
      <c r="K84" s="41"/>
      <c r="L84" s="41"/>
      <c r="M84" s="15"/>
    </row>
    <row r="85" spans="2:13" ht="15" hidden="1" customHeight="1" outlineLevel="1" x14ac:dyDescent="0.25">
      <c r="B85" s="13"/>
      <c r="C85"/>
      <c r="D85"/>
      <c r="E85" s="292"/>
      <c r="F85" s="292"/>
      <c r="G85" s="343"/>
      <c r="H85" s="343"/>
      <c r="I85" s="41"/>
      <c r="J85" s="41"/>
      <c r="K85" s="41"/>
      <c r="L85" s="41"/>
      <c r="M85" s="15"/>
    </row>
    <row r="86" spans="2:13" ht="15" hidden="1" customHeight="1" outlineLevel="1" x14ac:dyDescent="0.25">
      <c r="B86" s="13"/>
      <c r="C86"/>
      <c r="D86"/>
      <c r="E86" s="292"/>
      <c r="F86" s="292"/>
      <c r="G86" s="343"/>
      <c r="H86" s="343"/>
      <c r="I86" s="41"/>
      <c r="J86" s="41"/>
      <c r="K86" s="41"/>
      <c r="L86" s="41"/>
      <c r="M86" s="15"/>
    </row>
    <row r="87" spans="2:13" ht="15" hidden="1" customHeight="1" outlineLevel="1" x14ac:dyDescent="0.25">
      <c r="B87" s="13"/>
      <c r="C87"/>
      <c r="D87"/>
      <c r="E87" s="292"/>
      <c r="F87" s="292"/>
      <c r="G87" s="343"/>
      <c r="H87" s="343"/>
      <c r="I87" s="41"/>
      <c r="J87" s="41"/>
      <c r="K87" s="41"/>
      <c r="L87" s="41"/>
      <c r="M87" s="15"/>
    </row>
    <row r="88" spans="2:13" ht="15" hidden="1" customHeight="1" outlineLevel="1" x14ac:dyDescent="0.25">
      <c r="B88" s="13"/>
      <c r="C88"/>
      <c r="D88"/>
      <c r="E88" s="292"/>
      <c r="F88" s="292"/>
      <c r="G88" s="343"/>
      <c r="H88" s="343"/>
      <c r="I88" s="41"/>
      <c r="J88" s="41"/>
      <c r="K88" s="41"/>
      <c r="L88" s="41"/>
      <c r="M88" s="15"/>
    </row>
    <row r="89" spans="2:13" ht="15" hidden="1" customHeight="1" outlineLevel="1" x14ac:dyDescent="0.25">
      <c r="B89" s="13"/>
      <c r="C89"/>
      <c r="D89"/>
      <c r="E89" s="292"/>
      <c r="F89" s="292"/>
      <c r="G89" s="343"/>
      <c r="H89" s="343"/>
      <c r="I89" s="41"/>
      <c r="J89" s="41"/>
      <c r="K89" s="41"/>
      <c r="L89" s="41"/>
      <c r="M89" s="15"/>
    </row>
    <row r="90" spans="2:13" ht="15" hidden="1" customHeight="1" outlineLevel="1" x14ac:dyDescent="0.25">
      <c r="B90" s="13"/>
      <c r="C90"/>
      <c r="D90"/>
      <c r="E90" s="292"/>
      <c r="F90" s="292"/>
      <c r="G90" s="343"/>
      <c r="H90" s="343"/>
      <c r="I90" s="41"/>
      <c r="J90" s="41"/>
      <c r="K90" s="41"/>
      <c r="L90" s="41"/>
      <c r="M90" s="15"/>
    </row>
    <row r="91" spans="2:13" ht="15" hidden="1" customHeight="1" outlineLevel="1" x14ac:dyDescent="0.25">
      <c r="B91" s="13"/>
      <c r="C91"/>
      <c r="D91"/>
      <c r="E91" s="292"/>
      <c r="F91" s="292"/>
      <c r="G91" s="343"/>
      <c r="H91" s="343"/>
      <c r="I91" s="41"/>
      <c r="J91" s="41"/>
      <c r="K91" s="41"/>
      <c r="L91" s="41"/>
      <c r="M91" s="15"/>
    </row>
    <row r="92" spans="2:13" ht="15" hidden="1" customHeight="1" outlineLevel="1" x14ac:dyDescent="0.25">
      <c r="B92" s="13"/>
      <c r="C92"/>
      <c r="D92"/>
      <c r="E92" s="292"/>
      <c r="F92" s="292"/>
      <c r="G92" s="343"/>
      <c r="H92" s="343"/>
      <c r="I92" s="41"/>
      <c r="J92" s="41"/>
      <c r="K92" s="41"/>
      <c r="L92" s="41"/>
      <c r="M92" s="15"/>
    </row>
    <row r="93" spans="2:13" ht="15" hidden="1" customHeight="1" outlineLevel="1" x14ac:dyDescent="0.25">
      <c r="B93" s="13"/>
      <c r="C93"/>
      <c r="D93"/>
      <c r="E93" s="292"/>
      <c r="F93" s="292"/>
      <c r="G93" s="343"/>
      <c r="H93" s="343"/>
      <c r="I93" s="41"/>
      <c r="J93" s="41"/>
      <c r="K93" s="41"/>
      <c r="L93" s="41"/>
      <c r="M93" s="15"/>
    </row>
    <row r="94" spans="2:13" ht="15" hidden="1" customHeight="1" outlineLevel="1" x14ac:dyDescent="0.25">
      <c r="B94" s="13"/>
      <c r="C94"/>
      <c r="D94"/>
      <c r="E94" s="292"/>
      <c r="F94" s="292"/>
      <c r="G94" s="343"/>
      <c r="H94" s="343"/>
      <c r="I94" s="41"/>
      <c r="J94" s="41"/>
      <c r="K94" s="41"/>
      <c r="L94" s="41"/>
      <c r="M94" s="15"/>
    </row>
    <row r="95" spans="2:13" ht="15" hidden="1" customHeight="1" outlineLevel="1" x14ac:dyDescent="0.25">
      <c r="B95" s="13"/>
      <c r="C95"/>
      <c r="D95"/>
      <c r="E95" s="292"/>
      <c r="F95" s="292"/>
      <c r="G95" s="343"/>
      <c r="H95" s="343"/>
      <c r="I95" s="41"/>
      <c r="J95" s="41"/>
      <c r="K95" s="41"/>
      <c r="L95" s="41"/>
      <c r="M95" s="15"/>
    </row>
    <row r="96" spans="2:13" ht="15" hidden="1" customHeight="1" outlineLevel="1" x14ac:dyDescent="0.25">
      <c r="B96" s="13"/>
      <c r="C96"/>
      <c r="D96"/>
      <c r="E96" s="292"/>
      <c r="F96" s="292"/>
      <c r="G96" s="343"/>
      <c r="H96" s="343"/>
      <c r="I96" s="41"/>
      <c r="J96" s="41"/>
      <c r="K96" s="41"/>
      <c r="L96" s="41"/>
      <c r="M96" s="15"/>
    </row>
    <row r="97" spans="2:13" ht="15" hidden="1" customHeight="1" outlineLevel="1" x14ac:dyDescent="0.25">
      <c r="B97" s="13"/>
      <c r="C97"/>
      <c r="D97"/>
      <c r="E97" s="292"/>
      <c r="F97" s="292"/>
      <c r="G97" s="343"/>
      <c r="H97" s="343"/>
      <c r="I97" s="41"/>
      <c r="J97" s="41"/>
      <c r="K97" s="41"/>
      <c r="L97" s="41"/>
      <c r="M97" s="15"/>
    </row>
    <row r="98" spans="2:13" ht="15" hidden="1" customHeight="1" outlineLevel="1" x14ac:dyDescent="0.25">
      <c r="B98" s="13"/>
      <c r="C98"/>
      <c r="D98"/>
      <c r="E98" s="292"/>
      <c r="F98" s="292"/>
      <c r="G98" s="343"/>
      <c r="H98" s="343"/>
      <c r="I98" s="41"/>
      <c r="J98" s="41"/>
      <c r="K98" s="41"/>
      <c r="L98" s="41"/>
      <c r="M98" s="15"/>
    </row>
    <row r="99" spans="2:13" ht="15" hidden="1" customHeight="1" outlineLevel="1" x14ac:dyDescent="0.25">
      <c r="B99" s="13"/>
      <c r="C99"/>
      <c r="D99"/>
      <c r="E99" s="292"/>
      <c r="F99" s="292"/>
      <c r="G99" s="343"/>
      <c r="H99" s="343"/>
      <c r="I99" s="41"/>
      <c r="J99" s="41"/>
      <c r="K99" s="41"/>
      <c r="L99" s="41"/>
      <c r="M99" s="15"/>
    </row>
    <row r="100" spans="2:13" ht="15" hidden="1" customHeight="1" outlineLevel="1" x14ac:dyDescent="0.25">
      <c r="B100" s="13"/>
      <c r="C100"/>
      <c r="D100"/>
      <c r="E100" s="292"/>
      <c r="F100" s="292"/>
      <c r="G100" s="343"/>
      <c r="H100" s="343"/>
      <c r="I100" s="41"/>
      <c r="J100" s="41"/>
      <c r="K100" s="41"/>
      <c r="L100" s="41"/>
      <c r="M100" s="15"/>
    </row>
    <row r="101" spans="2:13" ht="15" hidden="1" customHeight="1" outlineLevel="1" x14ac:dyDescent="0.25">
      <c r="B101" s="13"/>
      <c r="C101"/>
      <c r="D101"/>
      <c r="E101" s="292"/>
      <c r="F101" s="292"/>
      <c r="G101" s="343"/>
      <c r="H101" s="343"/>
      <c r="I101" s="41"/>
      <c r="J101" s="41"/>
      <c r="K101" s="41"/>
      <c r="L101" s="41"/>
      <c r="M101" s="15"/>
    </row>
    <row r="102" spans="2:13" ht="15" hidden="1" customHeight="1" outlineLevel="1" x14ac:dyDescent="0.25">
      <c r="B102" s="13"/>
      <c r="C102"/>
      <c r="D102"/>
      <c r="E102" s="292"/>
      <c r="F102" s="292"/>
      <c r="G102" s="343"/>
      <c r="H102" s="343"/>
      <c r="I102" s="41"/>
      <c r="J102" s="41"/>
      <c r="K102" s="41"/>
      <c r="L102" s="41"/>
      <c r="M102" s="15"/>
    </row>
    <row r="103" spans="2:13" ht="15" hidden="1" customHeight="1" outlineLevel="1" x14ac:dyDescent="0.25">
      <c r="B103" s="13"/>
      <c r="C103"/>
      <c r="D103"/>
      <c r="E103" s="292"/>
      <c r="F103" s="292"/>
      <c r="G103" s="343"/>
      <c r="H103" s="343"/>
      <c r="I103" s="41"/>
      <c r="J103" s="41"/>
      <c r="K103" s="41"/>
      <c r="L103" s="41"/>
      <c r="M103" s="15"/>
    </row>
    <row r="104" spans="2:13" ht="15" hidden="1" customHeight="1" outlineLevel="1" x14ac:dyDescent="0.25">
      <c r="B104" s="13"/>
      <c r="C104"/>
      <c r="D104"/>
      <c r="E104" s="292"/>
      <c r="F104" s="292"/>
      <c r="G104" s="343"/>
      <c r="H104" s="343"/>
      <c r="I104" s="41"/>
      <c r="J104" s="41"/>
      <c r="K104" s="41"/>
      <c r="L104" s="41"/>
      <c r="M104" s="15"/>
    </row>
    <row r="105" spans="2:13" ht="15" hidden="1" customHeight="1" outlineLevel="1" x14ac:dyDescent="0.25">
      <c r="B105" s="13"/>
      <c r="C105"/>
      <c r="D105"/>
      <c r="E105" s="292"/>
      <c r="F105" s="292"/>
      <c r="G105" s="343"/>
      <c r="H105" s="343"/>
      <c r="I105" s="41"/>
      <c r="J105" s="41"/>
      <c r="K105" s="41"/>
      <c r="L105" s="41"/>
      <c r="M105" s="15"/>
    </row>
    <row r="106" spans="2:13" ht="15" hidden="1" customHeight="1" outlineLevel="1" x14ac:dyDescent="0.25">
      <c r="B106" s="13"/>
      <c r="C106"/>
      <c r="D106"/>
      <c r="E106" s="292"/>
      <c r="F106" s="292"/>
      <c r="G106" s="343"/>
      <c r="H106" s="343"/>
      <c r="I106" s="41"/>
      <c r="J106" s="41"/>
      <c r="K106" s="41"/>
      <c r="L106" s="41"/>
      <c r="M106" s="15"/>
    </row>
    <row r="107" spans="2:13" ht="16.5" customHeight="1" collapsed="1" x14ac:dyDescent="0.25">
      <c r="B107" s="16"/>
      <c r="C107" s="17"/>
      <c r="D107" s="17"/>
      <c r="E107" s="66"/>
      <c r="F107" s="66"/>
      <c r="G107" s="239"/>
      <c r="H107" s="239"/>
      <c r="I107" s="38"/>
      <c r="J107" s="38"/>
      <c r="K107" s="38"/>
      <c r="L107" s="38"/>
      <c r="M107" s="18"/>
    </row>
    <row r="108" spans="2:13" ht="7.15" customHeight="1" x14ac:dyDescent="0.25"/>
    <row r="109" spans="2:13" s="1" customFormat="1" ht="22.9" customHeight="1" x14ac:dyDescent="0.25">
      <c r="B109" s="19"/>
      <c r="C109" s="19"/>
      <c r="D109" s="19"/>
      <c r="E109" s="19"/>
      <c r="F109" s="21"/>
      <c r="G109" s="21"/>
      <c r="H109" s="21"/>
      <c r="I109" s="21"/>
      <c r="J109" s="21"/>
      <c r="K109" s="21"/>
      <c r="L109" s="21"/>
      <c r="M109" s="19"/>
    </row>
  </sheetData>
  <sheetProtection algorithmName="SHA-512" hashValue="oyu9edKI9ieA3Cni4v7Obd3cMZ/oqwsz3vawBhrF8Vruq23d7Lfh1Xep3JdWfLtCHDrXjsZ70XtV3wDEAt+M4w==" saltValue="urX1P74YIEkjfubbNye5qg==" spinCount="100000" sheet="1" objects="1" scenarios="1"/>
  <mergeCells count="3">
    <mergeCell ref="J16:J17"/>
    <mergeCell ref="J6:K6"/>
    <mergeCell ref="J14:J15"/>
  </mergeCells>
  <phoneticPr fontId="49" type="noConversion"/>
  <dataValidations count="2">
    <dataValidation type="list" allowBlank="1" showInputMessage="1" showErrorMessage="1" sqref="J16:J17" xr:uid="{993E3ADB-96EA-444A-A4F4-613A6B1E2E9A}">
      <formula1>"°C,°F"</formula1>
    </dataValidation>
    <dataValidation type="list" allowBlank="1" showInputMessage="1" sqref="H7:H106" xr:uid="{BC9DADA8-79F8-429B-A9C3-A64605A1A0D8}">
      <formula1>"Male,Female"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8E07FED-5CBC-4F93-BC5E-D72BE9BC15A9}">
          <x14:formula1>
            <xm:f>OFFSET(Calculations!$G$14,,,Calculations!$H$27,1)</xm:f>
          </x14:formula1>
          <xm:sqref>F7:F106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CDCFB-CFAB-46C9-B174-1C8A1B51C2E9}">
  <sheetPr codeName="Sheet5"/>
  <dimension ref="A1:BQ998"/>
  <sheetViews>
    <sheetView showGridLines="0" showRowColHeaders="0" zoomScaleNormal="10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2.7109375" style="34" customWidth="1"/>
    <col min="2" max="2" width="15.5703125" style="34" customWidth="1"/>
    <col min="3" max="5" width="10.7109375" style="34" customWidth="1"/>
    <col min="6" max="6" width="12.5703125" style="34" customWidth="1"/>
    <col min="7" max="7" width="13.28515625" style="34" customWidth="1"/>
    <col min="8" max="8" width="7.140625" style="34" customWidth="1"/>
    <col min="9" max="9" width="4.28515625" style="34" customWidth="1"/>
    <col min="10" max="10" width="13.7109375" style="34" customWidth="1"/>
    <col min="11" max="11" width="8.42578125" style="34" customWidth="1"/>
    <col min="12" max="12" width="6.42578125" style="34" customWidth="1"/>
    <col min="13" max="13" width="4.7109375" style="34" customWidth="1"/>
    <col min="14" max="14" width="16.7109375" style="34" customWidth="1"/>
    <col min="15" max="15" width="17.28515625" style="34" customWidth="1"/>
    <col min="16" max="16" width="6.28515625" style="34" customWidth="1"/>
    <col min="17" max="17" width="9.85546875" style="34" customWidth="1"/>
    <col min="18" max="19" width="5.5703125" style="34" customWidth="1"/>
    <col min="20" max="20" width="5.28515625" style="34" customWidth="1"/>
    <col min="21" max="21" width="4.7109375" style="34" customWidth="1"/>
    <col min="22" max="22" width="15.28515625" style="34" bestFit="1" customWidth="1"/>
    <col min="23" max="23" width="15.140625" style="34" bestFit="1" customWidth="1"/>
    <col min="24" max="24" width="9.140625" style="34"/>
    <col min="25" max="25" width="12.140625" style="34" bestFit="1" customWidth="1"/>
    <col min="26" max="26" width="6.5703125" style="34" customWidth="1"/>
    <col min="27" max="28" width="6.42578125" style="34" customWidth="1"/>
    <col min="29" max="29" width="9.140625" style="34"/>
    <col min="30" max="30" width="12.85546875" style="34" customWidth="1"/>
    <col min="31" max="31" width="10" style="34" customWidth="1"/>
    <col min="32" max="32" width="7.140625" style="34" customWidth="1"/>
    <col min="33" max="33" width="9.140625" style="34"/>
    <col min="34" max="34" width="12.42578125" style="34" customWidth="1"/>
    <col min="35" max="35" width="11.140625" style="34" customWidth="1"/>
    <col min="36" max="36" width="6.7109375" style="34" customWidth="1"/>
    <col min="37" max="37" width="11.140625" style="34" customWidth="1"/>
    <col min="38" max="38" width="9.140625" style="34"/>
    <col min="39" max="39" width="11.42578125" style="34" customWidth="1"/>
    <col min="40" max="42" width="6.7109375" style="34" customWidth="1"/>
    <col min="43" max="43" width="15.7109375" style="34" customWidth="1"/>
    <col min="44" max="44" width="14.42578125" style="34" customWidth="1"/>
    <col min="45" max="45" width="12.7109375" style="34" customWidth="1"/>
    <col min="46" max="53" width="6.7109375" style="34" customWidth="1"/>
    <col min="54" max="54" width="11.140625" style="34" bestFit="1" customWidth="1"/>
    <col min="55" max="55" width="6.7109375" style="34" customWidth="1"/>
    <col min="56" max="56" width="9.28515625" style="34" customWidth="1"/>
    <col min="57" max="57" width="7.5703125" style="34" customWidth="1"/>
    <col min="58" max="59" width="6.7109375" style="34" customWidth="1"/>
    <col min="60" max="60" width="6.28515625" style="34" customWidth="1"/>
    <col min="61" max="61" width="6.140625" style="34" customWidth="1"/>
    <col min="62" max="64" width="6.7109375" style="34" customWidth="1"/>
    <col min="65" max="65" width="10" style="34" customWidth="1"/>
    <col min="66" max="66" width="6.85546875" style="34" customWidth="1"/>
    <col min="67" max="69" width="6.7109375" style="34" customWidth="1"/>
    <col min="70" max="16384" width="9.140625" style="34"/>
  </cols>
  <sheetData>
    <row r="1" spans="1:69" ht="6.75" customHeight="1" x14ac:dyDescent="0.25">
      <c r="Q1" s="104"/>
      <c r="R1" s="105"/>
      <c r="S1" s="105"/>
      <c r="T1" s="105"/>
      <c r="U1" s="105"/>
      <c r="V1" s="105"/>
      <c r="W1" s="105"/>
      <c r="X1" s="106"/>
      <c r="Y1" s="105"/>
      <c r="Z1" s="106"/>
      <c r="AA1" s="106"/>
      <c r="AB1" s="106"/>
      <c r="AC1" s="376" t="s">
        <v>153</v>
      </c>
      <c r="AD1" s="376"/>
      <c r="AE1" s="376"/>
      <c r="AF1" s="376"/>
      <c r="AG1" s="376"/>
      <c r="AH1" s="136"/>
      <c r="AI1" s="136"/>
      <c r="AJ1" s="105"/>
      <c r="AK1" s="139"/>
      <c r="AM1" s="150"/>
      <c r="AN1" s="151"/>
      <c r="AO1" s="151"/>
      <c r="AP1" s="151"/>
      <c r="AQ1" s="151"/>
      <c r="AR1" s="151"/>
      <c r="AS1" s="151"/>
      <c r="AT1" s="151"/>
      <c r="AU1" s="151"/>
      <c r="AV1" s="151"/>
      <c r="AW1" s="151"/>
      <c r="AX1" s="151"/>
      <c r="AY1" s="151"/>
      <c r="AZ1" s="151"/>
      <c r="BA1" s="151"/>
      <c r="BB1" s="151"/>
      <c r="BC1" s="151"/>
      <c r="BD1" s="151"/>
      <c r="BE1" s="151"/>
      <c r="BF1" s="151"/>
      <c r="BG1" s="151"/>
      <c r="BH1" s="151"/>
      <c r="BI1" s="151"/>
      <c r="BJ1" s="151"/>
      <c r="BK1" s="151"/>
      <c r="BL1" s="151"/>
      <c r="BM1" s="151"/>
      <c r="BN1" s="151"/>
      <c r="BO1" s="151"/>
      <c r="BP1" s="151"/>
      <c r="BQ1" s="152"/>
    </row>
    <row r="2" spans="1:69" s="74" customFormat="1" ht="20.25" customHeight="1" thickBot="1" x14ac:dyDescent="0.45">
      <c r="Q2" s="107"/>
      <c r="R2" s="108"/>
      <c r="S2" s="108"/>
      <c r="T2" s="108"/>
      <c r="U2" s="108"/>
      <c r="V2" s="108"/>
      <c r="W2" s="108"/>
      <c r="X2" s="109"/>
      <c r="Y2" s="108"/>
      <c r="Z2" s="109"/>
      <c r="AA2" s="109"/>
      <c r="AB2" s="109"/>
      <c r="AC2" s="377"/>
      <c r="AD2" s="377"/>
      <c r="AE2" s="377"/>
      <c r="AF2" s="377"/>
      <c r="AG2" s="377"/>
      <c r="AH2" s="137"/>
      <c r="AI2" s="137"/>
      <c r="AJ2" s="108"/>
      <c r="AK2" s="140"/>
      <c r="AM2" s="170"/>
      <c r="AN2" s="171"/>
      <c r="AO2" s="171"/>
      <c r="AP2" s="171"/>
      <c r="AQ2" s="171"/>
      <c r="AR2" s="171"/>
      <c r="AS2" s="171"/>
      <c r="AT2" s="171"/>
      <c r="AU2" s="171"/>
      <c r="AV2" s="171"/>
      <c r="AW2" s="171"/>
      <c r="AX2" s="171"/>
      <c r="AY2" s="172" t="s">
        <v>154</v>
      </c>
      <c r="AZ2" s="171"/>
      <c r="BA2" s="171"/>
      <c r="BB2" s="171"/>
      <c r="BC2" s="171"/>
      <c r="BD2" s="171"/>
      <c r="BE2" s="171"/>
      <c r="BF2" s="171"/>
      <c r="BG2" s="171"/>
      <c r="BH2" s="171"/>
      <c r="BI2" s="171"/>
      <c r="BJ2" s="171"/>
      <c r="BK2" s="171"/>
      <c r="BL2" s="171"/>
      <c r="BM2" s="171"/>
      <c r="BN2" s="171"/>
      <c r="BO2" s="171"/>
      <c r="BP2" s="171"/>
      <c r="BQ2" s="173"/>
    </row>
    <row r="3" spans="1:69" s="86" customFormat="1" ht="24" customHeight="1" x14ac:dyDescent="0.35">
      <c r="Q3" s="145" t="s">
        <v>25</v>
      </c>
      <c r="R3" s="100" t="s">
        <v>76</v>
      </c>
      <c r="S3" s="100" t="s">
        <v>33</v>
      </c>
      <c r="T3" s="99" t="s">
        <v>34</v>
      </c>
      <c r="U3" s="99" t="s">
        <v>38</v>
      </c>
      <c r="V3" s="101" t="s">
        <v>9</v>
      </c>
      <c r="W3" s="101" t="s">
        <v>11</v>
      </c>
      <c r="X3" s="101" t="s">
        <v>15</v>
      </c>
      <c r="Y3" s="102" t="s">
        <v>10</v>
      </c>
      <c r="Z3" s="102" t="s">
        <v>148</v>
      </c>
      <c r="AA3" s="103" t="s">
        <v>16</v>
      </c>
      <c r="AB3" s="103" t="s">
        <v>149</v>
      </c>
      <c r="AC3" s="378"/>
      <c r="AD3" s="378"/>
      <c r="AE3" s="378"/>
      <c r="AF3" s="378"/>
      <c r="AG3" s="378"/>
      <c r="AH3" s="138" t="s">
        <v>9</v>
      </c>
      <c r="AI3" s="138" t="s">
        <v>11</v>
      </c>
      <c r="AJ3" s="135" t="s">
        <v>151</v>
      </c>
      <c r="AK3" s="146" t="s">
        <v>10</v>
      </c>
      <c r="AM3" s="203">
        <f>WEEKNUM(DATE($AD$7,$AE$7,EmployeeTimesheet!D$5),2)</f>
        <v>23</v>
      </c>
      <c r="AN3" s="84">
        <f>WEEKNUM(DATE($AD$7,$AE$7,EmployeeTimesheet!E$5),2)</f>
        <v>23</v>
      </c>
      <c r="AO3" s="84">
        <f>WEEKNUM(DATE($AD$7,$AE$7,EmployeeTimesheet!F$5),2)</f>
        <v>23</v>
      </c>
      <c r="AP3" s="84">
        <f>WEEKNUM(DATE($AD$7,$AE$7,EmployeeTimesheet!G$5),2)</f>
        <v>23</v>
      </c>
      <c r="AQ3" s="84">
        <f>WEEKNUM(DATE($AD$7,$AE$7,EmployeeTimesheet!H$5),2)</f>
        <v>23</v>
      </c>
      <c r="AR3" s="84">
        <f>WEEKNUM(DATE($AD$7,$AE$7,EmployeeTimesheet!I$5),2)</f>
        <v>23</v>
      </c>
      <c r="AS3" s="84">
        <f>WEEKNUM(DATE($AD$7,$AE$7,EmployeeTimesheet!J$5),2)</f>
        <v>23</v>
      </c>
      <c r="AT3" s="84">
        <f>WEEKNUM(DATE($AD$7,$AE$7,EmployeeTimesheet!K$5),2)</f>
        <v>24</v>
      </c>
      <c r="AU3" s="84">
        <f>WEEKNUM(DATE($AD$7,$AE$7,EmployeeTimesheet!L$5),2)</f>
        <v>24</v>
      </c>
      <c r="AV3" s="84">
        <f>WEEKNUM(DATE($AD$7,$AE$7,EmployeeTimesheet!M$5),2)</f>
        <v>24</v>
      </c>
      <c r="AW3" s="84">
        <f>WEEKNUM(DATE($AD$7,$AE$7,EmployeeTimesheet!N$5),2)</f>
        <v>24</v>
      </c>
      <c r="AX3" s="84">
        <f>WEEKNUM(DATE($AD$7,$AE$7,EmployeeTimesheet!O$5),2)</f>
        <v>24</v>
      </c>
      <c r="AY3" s="84">
        <f>WEEKNUM(DATE($AD$7,$AE$7,EmployeeTimesheet!P$5),2)</f>
        <v>24</v>
      </c>
      <c r="AZ3" s="84">
        <f>WEEKNUM(DATE($AD$7,$AE$7,EmployeeTimesheet!Q$5),2)</f>
        <v>24</v>
      </c>
      <c r="BA3" s="84">
        <f>WEEKNUM(DATE($AD$7,$AE$7,EmployeeTimesheet!R$5),2)</f>
        <v>25</v>
      </c>
      <c r="BB3" s="84">
        <f>WEEKNUM(DATE($AD$7,$AE$7,EmployeeTimesheet!S$5),2)</f>
        <v>25</v>
      </c>
      <c r="BC3" s="84">
        <f>WEEKNUM(DATE($AD$7,$AE$7,EmployeeTimesheet!T$5),2)</f>
        <v>25</v>
      </c>
      <c r="BD3" s="84">
        <f>WEEKNUM(DATE($AD$7,$AE$7,EmployeeTimesheet!U$5),2)</f>
        <v>25</v>
      </c>
      <c r="BE3" s="84">
        <f>WEEKNUM(DATE($AD$7,$AE$7,EmployeeTimesheet!V$5),2)</f>
        <v>25</v>
      </c>
      <c r="BF3" s="84">
        <f>WEEKNUM(DATE($AD$7,$AE$7,EmployeeTimesheet!W$5),2)</f>
        <v>25</v>
      </c>
      <c r="BG3" s="84">
        <f>WEEKNUM(DATE($AD$7,$AE$7,EmployeeTimesheet!X$5),2)</f>
        <v>25</v>
      </c>
      <c r="BH3" s="84">
        <f>WEEKNUM(DATE($AD$7,$AE$7,EmployeeTimesheet!Y$5),2)</f>
        <v>26</v>
      </c>
      <c r="BI3" s="84">
        <f>WEEKNUM(DATE($AD$7,$AE$7,EmployeeTimesheet!Z$5),2)</f>
        <v>26</v>
      </c>
      <c r="BJ3" s="84">
        <f>WEEKNUM(DATE($AD$7,$AE$7,EmployeeTimesheet!AA$5),2)</f>
        <v>26</v>
      </c>
      <c r="BK3" s="84">
        <f>WEEKNUM(DATE($AD$7,$AE$7,EmployeeTimesheet!AB$5),2)</f>
        <v>26</v>
      </c>
      <c r="BL3" s="84">
        <f>WEEKNUM(DATE($AD$7,$AE$7,EmployeeTimesheet!AC$5),2)</f>
        <v>26</v>
      </c>
      <c r="BM3" s="84">
        <f>WEEKNUM(DATE($AD$7,$AE$7,EmployeeTimesheet!AD$5),2)</f>
        <v>26</v>
      </c>
      <c r="BN3" s="84">
        <f>WEEKNUM(DATE($AD$7,$AE$7,EmployeeTimesheet!AE$5),2)</f>
        <v>26</v>
      </c>
      <c r="BO3" s="84">
        <f>WEEKNUM(DATE($AD$7,$AE$7,EmployeeTimesheet!AF$5),2)</f>
        <v>27</v>
      </c>
      <c r="BP3" s="84">
        <f>WEEKNUM(DATE($AD$7,$AE$7,EmployeeTimesheet!AG$5),2)</f>
        <v>27</v>
      </c>
      <c r="BQ3" s="204">
        <f>WEEKNUM(DATE($AD$7,$AE$7,EmployeeTimesheet!AH$5),2)</f>
        <v>27</v>
      </c>
    </row>
    <row r="4" spans="1:69" ht="28.5" customHeight="1" x14ac:dyDescent="0.25">
      <c r="B4" s="372" t="s">
        <v>16</v>
      </c>
      <c r="C4" s="111" t="s">
        <v>36</v>
      </c>
      <c r="D4" s="112" t="s">
        <v>37</v>
      </c>
      <c r="E4" s="113"/>
      <c r="F4" s="114" t="s">
        <v>100</v>
      </c>
      <c r="G4" s="114"/>
      <c r="H4" s="295"/>
      <c r="I4" s="115"/>
      <c r="J4" s="379" t="s">
        <v>41</v>
      </c>
      <c r="K4" s="112" t="s">
        <v>36</v>
      </c>
      <c r="L4" s="112" t="s">
        <v>37</v>
      </c>
      <c r="M4" s="113"/>
      <c r="N4" s="116" t="s">
        <v>113</v>
      </c>
      <c r="O4" s="117"/>
      <c r="P4" s="34">
        <v>1</v>
      </c>
      <c r="Q4" s="147">
        <f>IF(INDEX(EmployeeTrackingSheet!$B$6:$B$1005,Calculations!P4,1)=0,"",INDEX(EmployeeTrackingSheet!$B$6:$B$1005,Calculations!P4,1))</f>
        <v>43923</v>
      </c>
      <c r="R4" s="91">
        <f>IF(LEN($Q4)=0,"",YEAR($Q4))</f>
        <v>2020</v>
      </c>
      <c r="S4" s="91">
        <f>IF(LEN($Q4)=0,"",MONTH($Q4))</f>
        <v>4</v>
      </c>
      <c r="T4" s="92">
        <f>IF(LEN($Q4)=0,"",WEEKNUM($Q4))</f>
        <v>14</v>
      </c>
      <c r="U4" s="92">
        <f>IF(LEN($Q4)=0,"",DAY($Q4))</f>
        <v>2</v>
      </c>
      <c r="V4" s="90" t="str">
        <f>IF(INDEX(EmployeeTrackingSheet!$C$6:$C$1005,Calculations!P4,1)=0,"",INDEX(EmployeeTrackingSheet!$C$6:$C$1005,Calculations!P4,1))</f>
        <v>Tom Wolf</v>
      </c>
      <c r="W4" s="90" t="str">
        <f>IF(INDEX(EmployeeTrackingSheet!$D$6:$D$1005,Calculations!P4,1)=0,"",INDEX(EmployeeTrackingSheet!$D$6:$D$1005,Calculations!P4,1))</f>
        <v>Sales</v>
      </c>
      <c r="X4" s="269">
        <f>IF(INDEX(EmployeeTrackingSheet!$E$6:$E$1005,Calculations!P4,1)=0,"",INDEX(EmployeeTrackingSheet!$E$6:$E$1005,Calculations!P4,1))</f>
        <v>36.799999999999997</v>
      </c>
      <c r="Y4" s="269" t="str">
        <f>IF(INDEX(EmployeeTrackingSheet!$F$6:$F$1005,Calculations!P4,1)=0,"",INDEX(EmployeeTrackingSheet!$F$6:$F$1005,Calculations!P4,1))</f>
        <v>Low Risk</v>
      </c>
      <c r="Z4" s="94">
        <f>IFERROR(WEEKNUM(DATE(YEAR($Q4),$S4,$U4),1)-WEEKNUM(DATE(YEAR($Q4),$S4,1),1)+1,"")</f>
        <v>1</v>
      </c>
      <c r="AA4" s="94" t="str">
        <f>IF(INDEX(EmployeeTrackingSheet!$G$6:$G$1005,Calculations!P4,1)=0,"",INDEX(EmployeeTrackingSheet!$G$6:$G$1005,Calculations!P4,1))</f>
        <v>Yes</v>
      </c>
      <c r="AB4" s="94" t="str">
        <f>IF(INDEX(EmployeeTrackingSheet!$H$6:$H$1005,Calculations!P4,1)=0,"",INDEX(EmployeeTrackingSheet!$H$6:$H$1005,Calculations!P4,1))</f>
        <v>Yes</v>
      </c>
      <c r="AC4" s="47"/>
      <c r="AD4" s="110" t="s">
        <v>150</v>
      </c>
      <c r="AE4" s="318" t="str">
        <f>Settings!$J$16</f>
        <v>°C</v>
      </c>
      <c r="AF4" s="47"/>
      <c r="AG4" s="47"/>
      <c r="AH4" s="269" t="str">
        <f>IF(INDEX(Settings!$E$7:$E$106,Calculations!P4,1)=0,"",INDEX(Settings!$E$7:$E$106,Calculations!P4,1))</f>
        <v>Marry Smith</v>
      </c>
      <c r="AI4" s="269" t="str">
        <f>IF(INDEX(Settings!$F$7:$F$106,Calculations!P4,1)=0,"",INDEX(Settings!$F$7:$F$106,Calculations!P4,1))</f>
        <v>Purchasing</v>
      </c>
      <c r="AJ4" s="93">
        <f>IFERROR(IF(LEN($AH4)&gt;1,SUMIF($V$4:V998,$AH4,$X$4:X998)/COUNTIF($V$4:V998,$AH4),""),"")</f>
        <v>37.9</v>
      </c>
      <c r="AK4" s="148" t="str">
        <f>IFERROR(INDEX(Settings!$J$8:$L$11,MATCH(Calculations!$AJ4,Settings!$J$8:$J$11,1),3),"")</f>
        <v>Medium Risk</v>
      </c>
      <c r="AM4" s="205" t="s">
        <v>11</v>
      </c>
      <c r="AN4" s="174" t="s">
        <v>105</v>
      </c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4"/>
      <c r="BB4" s="154"/>
      <c r="BC4" s="154"/>
      <c r="BD4" s="154"/>
      <c r="BE4" s="154"/>
      <c r="BF4" s="154"/>
      <c r="BG4" s="154"/>
      <c r="BH4" s="175" t="s">
        <v>103</v>
      </c>
      <c r="BI4" s="176"/>
      <c r="BJ4" s="162">
        <f>INDEX($BE$9:$BQ$10,MATCH($AD$7,BE9:BE10,0),MATCH($AE$7,$BE$9:$BQ$9,0))</f>
        <v>30</v>
      </c>
      <c r="BK4" s="154"/>
      <c r="BL4" s="177" t="s">
        <v>68</v>
      </c>
      <c r="BM4" s="191" t="s">
        <v>78</v>
      </c>
      <c r="BN4" s="154"/>
      <c r="BO4" s="154"/>
      <c r="BP4" s="154"/>
      <c r="BQ4" s="155"/>
    </row>
    <row r="5" spans="1:69" ht="15" customHeight="1" x14ac:dyDescent="0.25">
      <c r="B5" s="373"/>
      <c r="C5" s="118">
        <f>IFERROR(COUNTIFS($R$4:$R$998,$AD$7,$S$4:$S$998,$AE$7,$AA$4:$AA$998,"yes"),"-")</f>
        <v>4</v>
      </c>
      <c r="D5" s="118">
        <f>IFERROR(COUNTIFS($R$4:$R$998,$AD$7,$S$4:$S$998,$AE$7,$AA$4:$AA$998,"no"),"-")</f>
        <v>3</v>
      </c>
      <c r="E5" s="113"/>
      <c r="F5" s="112" t="s">
        <v>36</v>
      </c>
      <c r="G5" s="112" t="s">
        <v>37</v>
      </c>
      <c r="H5" s="296"/>
      <c r="I5" s="113"/>
      <c r="J5" s="380"/>
      <c r="K5" s="311">
        <f>IFERROR(COUNTIFS($R$4:$R$998,$AD$7,$S$4:$S$998,$AE$7,$AB$4:$AB$998,"yes"),"-")</f>
        <v>1</v>
      </c>
      <c r="L5" s="311">
        <f>IFERROR(COUNTIFS($R$4:$R$998,$AD$7,$S$4:$S$998,$AE$7,$AB$4:$AB$998,"no"),"-")</f>
        <v>6</v>
      </c>
      <c r="M5" s="113"/>
      <c r="N5" s="119" t="s">
        <v>36</v>
      </c>
      <c r="O5" s="119" t="s">
        <v>37</v>
      </c>
      <c r="P5" s="34">
        <v>2</v>
      </c>
      <c r="Q5" s="147">
        <f>IF(INDEX(EmployeeTrackingSheet!$B$6:$B$1005,Calculations!P5,1)=0,"",INDEX(EmployeeTrackingSheet!$B$6:$B$1005,Calculations!P5,1))</f>
        <v>43923</v>
      </c>
      <c r="R5" s="91">
        <f t="shared" ref="R5:R68" si="0">IF(LEN($Q5)=0,"",YEAR($Q5))</f>
        <v>2020</v>
      </c>
      <c r="S5" s="91">
        <f t="shared" ref="S5:S68" si="1">IF(LEN($Q5)=0,"",MONTH($Q5))</f>
        <v>4</v>
      </c>
      <c r="T5" s="92">
        <f t="shared" ref="T5:T68" si="2">IF(LEN($Q5)=0,"",WEEKNUM($Q5))</f>
        <v>14</v>
      </c>
      <c r="U5" s="92">
        <f t="shared" ref="U5:U68" si="3">IF(LEN($Q5)=0,"",DAY($Q5))</f>
        <v>2</v>
      </c>
      <c r="V5" s="90" t="str">
        <f>IF(INDEX(EmployeeTrackingSheet!$C$6:$C$1005,Calculations!P5,1)=0,"",INDEX(EmployeeTrackingSheet!$C$6:$C$1005,Calculations!P5,1))</f>
        <v>Adrian McDonagh</v>
      </c>
      <c r="W5" s="90" t="str">
        <f>IF(INDEX(EmployeeTrackingSheet!$D$6:$D$1005,Calculations!P5,1)=0,"",INDEX(EmployeeTrackingSheet!$D$6:$D$1005,Calculations!P5,1))</f>
        <v>Sales</v>
      </c>
      <c r="X5" s="269">
        <f>IF(INDEX(EmployeeTrackingSheet!$E$6:$E$1005,Calculations!P5,1)=0,"",INDEX(EmployeeTrackingSheet!$E$6:$E$1005,Calculations!P5,1))</f>
        <v>38.700000000000003</v>
      </c>
      <c r="Y5" s="269" t="str">
        <f>IF(INDEX(EmployeeTrackingSheet!$F$6:$F$1005,Calculations!P5,1)=0,"",INDEX(EmployeeTrackingSheet!$F$6:$F$1005,Calculations!P5,1))</f>
        <v>High Risk</v>
      </c>
      <c r="Z5" s="94">
        <f t="shared" ref="Z5:Z68" si="4">IFERROR(WEEKNUM(DATE(YEAR($Q5),$S5,$U5),1)-WEEKNUM(DATE(YEAR($Q5),$S5,1),1)+1,"")</f>
        <v>1</v>
      </c>
      <c r="AA5" s="94" t="str">
        <f>IF(INDEX(EmployeeTrackingSheet!$G$6:$G$1005,Calculations!P5,1)=0,"",INDEX(EmployeeTrackingSheet!$G$6:$G$1005,Calculations!P5,1))</f>
        <v>Yes</v>
      </c>
      <c r="AB5" s="94" t="str">
        <f>IF(INDEX(EmployeeTrackingSheet!$H$6:$H$1005,Calculations!P5,1)=0,"",INDEX(EmployeeTrackingSheet!$H$6:$H$1005,Calculations!P5,1))</f>
        <v>Yes</v>
      </c>
      <c r="AC5" s="47"/>
      <c r="AD5" s="47"/>
      <c r="AE5" s="47"/>
      <c r="AF5" s="47"/>
      <c r="AG5" s="47"/>
      <c r="AH5" s="269" t="str">
        <f>IF(INDEX(Settings!$E$7:$E$106,Calculations!P5,1)=0,"",INDEX(Settings!$E$7:$E$106,Calculations!P5,1))</f>
        <v>Tom Wolf</v>
      </c>
      <c r="AI5" s="269" t="str">
        <f>IF(INDEX(Settings!$F$7:$F$106,Calculations!P5,1)=0,"",INDEX(Settings!$F$7:$F$106,Calculations!P5,1))</f>
        <v>Sales</v>
      </c>
      <c r="AJ5" s="93">
        <f>IFERROR(IF(LEN($AH5)&gt;1,SUMIF($V$4:V999,$AH5,$X$4:X999)/COUNTIF($V$4:V999,$AH5),""),"")</f>
        <v>36.799999999999997</v>
      </c>
      <c r="AK5" s="148" t="str">
        <f>IFERROR(INDEX(Settings!$J$8:$L$11,MATCH(Calculations!$AJ5,Settings!$J$8:$J$11,1),3),"")</f>
        <v>Low Risk</v>
      </c>
      <c r="AM5" s="206" t="str">
        <f>Dashboard!$F$17</f>
        <v>All Departments</v>
      </c>
      <c r="AN5" s="165" t="str">
        <f>Dashboard!C17</f>
        <v>Week 1</v>
      </c>
      <c r="AO5" s="153" t="str">
        <f>INDEX(AM7:AN12,MATCH(AN5,AM7:AM12,0),2)</f>
        <v>W1</v>
      </c>
      <c r="AP5" s="156"/>
      <c r="AQ5" s="299" t="s">
        <v>112</v>
      </c>
      <c r="AR5" s="166" t="str">
        <f>AM5</f>
        <v>All Departments</v>
      </c>
      <c r="AS5" s="169" t="s">
        <v>11</v>
      </c>
      <c r="AT5" s="167" t="s">
        <v>69</v>
      </c>
      <c r="AU5" s="167" t="s">
        <v>71</v>
      </c>
      <c r="AV5" s="167" t="s">
        <v>72</v>
      </c>
      <c r="AW5" s="167" t="s">
        <v>70</v>
      </c>
      <c r="AX5" s="167" t="s">
        <v>73</v>
      </c>
      <c r="AY5" s="167" t="s">
        <v>74</v>
      </c>
      <c r="AZ5" s="167" t="s">
        <v>111</v>
      </c>
      <c r="BA5" s="156"/>
      <c r="BB5" s="190">
        <v>1</v>
      </c>
      <c r="BC5" s="190" t="s">
        <v>59</v>
      </c>
      <c r="BD5" s="156"/>
      <c r="BE5" s="154"/>
      <c r="BF5" s="157"/>
      <c r="BG5" s="154"/>
      <c r="BH5" s="154"/>
      <c r="BI5" s="154"/>
      <c r="BJ5" s="154"/>
      <c r="BK5" s="154"/>
      <c r="BL5" s="154" t="s">
        <v>77</v>
      </c>
      <c r="BM5" s="154"/>
      <c r="BN5" s="154"/>
      <c r="BO5" s="154"/>
      <c r="BP5" s="154"/>
      <c r="BQ5" s="155"/>
    </row>
    <row r="6" spans="1:69" x14ac:dyDescent="0.25">
      <c r="B6" s="120" t="s">
        <v>40</v>
      </c>
      <c r="C6" s="374">
        <f>IFERROR(($C$5/$B$7)*100,"-")</f>
        <v>57.142857142857139</v>
      </c>
      <c r="D6" s="374">
        <f>IFERROR((100-C6),"-")</f>
        <v>42.857142857142861</v>
      </c>
      <c r="E6" s="113"/>
      <c r="F6" s="311">
        <f>COUNTIF(EmployeeTrackingSheet!$I$6:$I$1005,$F$5)</f>
        <v>3</v>
      </c>
      <c r="G6" s="311">
        <f>COUNTIF(EmployeeTrackingSheet!$I$6:$I$1005,$G$5)</f>
        <v>15</v>
      </c>
      <c r="H6" s="297"/>
      <c r="I6" s="113"/>
      <c r="J6" s="115"/>
      <c r="K6" s="113"/>
      <c r="L6" s="113"/>
      <c r="M6" s="113"/>
      <c r="N6" s="121">
        <f>COUNTIF($N$15:$N$126,"Yes")</f>
        <v>4</v>
      </c>
      <c r="O6" s="121">
        <f>COUNTIF($N$15:$N$126,"No")</f>
        <v>2</v>
      </c>
      <c r="P6" s="34">
        <v>3</v>
      </c>
      <c r="Q6" s="147">
        <f>IF(INDEX(EmployeeTrackingSheet!$B$6:$B$1005,Calculations!P6,1)=0,"",INDEX(EmployeeTrackingSheet!$B$6:$B$1005,Calculations!P6,1))</f>
        <v>43923</v>
      </c>
      <c r="R6" s="91">
        <f t="shared" si="0"/>
        <v>2020</v>
      </c>
      <c r="S6" s="91">
        <f t="shared" si="1"/>
        <v>4</v>
      </c>
      <c r="T6" s="92">
        <f t="shared" si="2"/>
        <v>14</v>
      </c>
      <c r="U6" s="92">
        <f t="shared" si="3"/>
        <v>2</v>
      </c>
      <c r="V6" s="90" t="str">
        <f>IF(INDEX(EmployeeTrackingSheet!$C$6:$C$1005,Calculations!P6,1)=0,"",INDEX(EmployeeTrackingSheet!$C$6:$C$1005,Calculations!P6,1))</f>
        <v>Marry Smith</v>
      </c>
      <c r="W6" s="90" t="str">
        <f>IF(INDEX(EmployeeTrackingSheet!$D$6:$D$1005,Calculations!P6,1)=0,"",INDEX(EmployeeTrackingSheet!$D$6:$D$1005,Calculations!P6,1))</f>
        <v>Purchasing</v>
      </c>
      <c r="X6" s="269">
        <f>IF(INDEX(EmployeeTrackingSheet!$E$6:$E$1005,Calculations!P6,1)=0,"",INDEX(EmployeeTrackingSheet!$E$6:$E$1005,Calculations!P6,1))</f>
        <v>37.9</v>
      </c>
      <c r="Y6" s="269" t="str">
        <f>IF(INDEX(EmployeeTrackingSheet!$F$6:$F$1005,Calculations!P6,1)=0,"",INDEX(EmployeeTrackingSheet!$F$6:$F$1005,Calculations!P6,1))</f>
        <v>Medium Risk</v>
      </c>
      <c r="Z6" s="94">
        <f t="shared" si="4"/>
        <v>1</v>
      </c>
      <c r="AA6" s="94" t="str">
        <f>IF(INDEX(EmployeeTrackingSheet!$G$6:$G$1005,Calculations!P6,1)=0,"",INDEX(EmployeeTrackingSheet!$G$6:$G$1005,Calculations!P6,1))</f>
        <v>Yes</v>
      </c>
      <c r="AB6" s="94" t="str">
        <f>IF(INDEX(EmployeeTrackingSheet!$H$6:$H$1005,Calculations!P6,1)=0,"",INDEX(EmployeeTrackingSheet!$H$6:$H$1005,Calculations!P6,1))</f>
        <v>No</v>
      </c>
      <c r="AC6" s="47"/>
      <c r="AD6" s="95" t="s">
        <v>76</v>
      </c>
      <c r="AE6" s="95" t="s">
        <v>33</v>
      </c>
      <c r="AF6" s="56"/>
      <c r="AG6" s="47"/>
      <c r="AH6" s="269" t="str">
        <f>IF(INDEX(Settings!$E$7:$E$106,Calculations!P6,1)=0,"",INDEX(Settings!$E$7:$E$106,Calculations!P6,1))</f>
        <v>Adrian McDonagh</v>
      </c>
      <c r="AI6" s="269" t="str">
        <f>IF(INDEX(Settings!$F$7:$F$106,Calculations!P6,1)=0,"",INDEX(Settings!$F$7:$F$106,Calculations!P6,1))</f>
        <v>Sales</v>
      </c>
      <c r="AJ6" s="93">
        <f>IFERROR(IF(LEN($AH6)&gt;1,SUMIF($V$4:V1000,$AH6,$X$4:X1000)/COUNTIF($V$4:V1000,$AH6),""),"")</f>
        <v>38.700000000000003</v>
      </c>
      <c r="AK6" s="148" t="str">
        <f>IFERROR(INDEX(Settings!$J$8:$L$11,MATCH(Calculations!$AJ6,Settings!$J$8:$J$11,1),3),"")</f>
        <v>High Risk</v>
      </c>
      <c r="AM6" s="158"/>
      <c r="AN6" s="156"/>
      <c r="AO6" s="156"/>
      <c r="AP6" s="267">
        <v>1</v>
      </c>
      <c r="AQ6" s="193" t="str">
        <f ca="1">IFERROR(INDEX($AR$1:$AR$99,SMALL(INDEX(ISNUMBER($AZ$6:$AZ$99)*ROW($AZ$6:$AZ$99),0,1),COUNTBLANK($AZ$6:$AZ$99)+ROW(AZ1)),1),"")</f>
        <v>Tom Wolf</v>
      </c>
      <c r="AR6" s="156" t="str">
        <f>IFERROR(IF($AM$5="All Departments",INDEX(EmployeeTimesheet!$B$7:$C$106,AP6,1),IF(INDEX( EmployeeTimesheet!$C$7:$C$106,ROW(A1),1)=$AR$5,INDEX(EmployeeTimesheet!$B$7:$B$106,AP6,1),"")),"")</f>
        <v>Tom Wolf</v>
      </c>
      <c r="AS6" s="192" t="str">
        <f>IFERROR(IF($AM$5="All Departments",EmployeeTimesheet!C7,IF(LEN(AR6)&gt;1,EmployeeTimesheet!C7,"")),"")</f>
        <v>Sales</v>
      </c>
      <c r="AT6" s="192">
        <f ca="1">IF(AND(LEN($AS6)&gt;1,AT$5=$AO$5),EmployeeTimesheet!AL7,"")</f>
        <v>2</v>
      </c>
      <c r="AU6" s="192" t="str">
        <f>IF(AND(LEN($AS6)&gt;1,AU$5=$AO$5),EmployeeTimesheet!AM7,"")</f>
        <v/>
      </c>
      <c r="AV6" s="192" t="str">
        <f>IF(AND(LEN($AS6)&gt;1,AV$5=$AO$5),EmployeeTimesheet!AN7,"")</f>
        <v/>
      </c>
      <c r="AW6" s="192" t="str">
        <f>IF(AND(LEN($AS6)&gt;1,AW$5=$AO$5),EmployeeTimesheet!AO7,"")</f>
        <v/>
      </c>
      <c r="AX6" s="192" t="str">
        <f>IF(AND(LEN($AS6)&gt;1,AX$5=$AO$5),EmployeeTimesheet!AP7,"")</f>
        <v/>
      </c>
      <c r="AY6" s="192" t="str">
        <f>IF(AND(LEN($AS6)&gt;1,AY$5=$AO$5),EmployeeTimesheet!AQ7,"")</f>
        <v/>
      </c>
      <c r="AZ6" s="192">
        <f ca="1">IF(SUM(AT6:AY6)&gt;0,1,"")</f>
        <v>1</v>
      </c>
      <c r="BA6" s="156"/>
      <c r="BB6" s="168">
        <v>2</v>
      </c>
      <c r="BC6" s="168" t="s">
        <v>60</v>
      </c>
      <c r="BD6" s="154"/>
      <c r="BE6" s="154"/>
      <c r="BF6" s="154"/>
      <c r="BG6" s="154"/>
      <c r="BH6" s="154"/>
      <c r="BI6" s="154"/>
      <c r="BJ6" s="154"/>
      <c r="BK6" s="154"/>
      <c r="BL6" s="154"/>
      <c r="BM6" s="154"/>
      <c r="BN6" s="154"/>
      <c r="BO6" s="154"/>
      <c r="BP6" s="154"/>
      <c r="BQ6" s="155"/>
    </row>
    <row r="7" spans="1:69" x14ac:dyDescent="0.25">
      <c r="B7" s="122">
        <f>SUM($C$5:$D$5)</f>
        <v>7</v>
      </c>
      <c r="C7" s="374"/>
      <c r="D7" s="375"/>
      <c r="E7" s="113"/>
      <c r="F7" s="113"/>
      <c r="G7" s="113"/>
      <c r="H7" s="113"/>
      <c r="I7" s="113"/>
      <c r="J7" s="115"/>
      <c r="K7" s="113"/>
      <c r="L7" s="113"/>
      <c r="M7" s="113"/>
      <c r="N7" s="113"/>
      <c r="O7" s="113"/>
      <c r="P7" s="34">
        <v>4</v>
      </c>
      <c r="Q7" s="147">
        <f>IF(INDEX(EmployeeTrackingSheet!$B$6:$B$1005,Calculations!P7,1)=0,"",INDEX(EmployeeTrackingSheet!$B$6:$B$1005,Calculations!P7,1))</f>
        <v>43923</v>
      </c>
      <c r="R7" s="91">
        <f t="shared" si="0"/>
        <v>2020</v>
      </c>
      <c r="S7" s="91">
        <f t="shared" si="1"/>
        <v>4</v>
      </c>
      <c r="T7" s="92">
        <f t="shared" si="2"/>
        <v>14</v>
      </c>
      <c r="U7" s="92">
        <f t="shared" si="3"/>
        <v>2</v>
      </c>
      <c r="V7" s="90" t="str">
        <f>IF(INDEX(EmployeeTrackingSheet!$C$6:$C$1005,Calculations!P7,1)=0,"",INDEX(EmployeeTrackingSheet!$C$6:$C$1005,Calculations!P7,1))</f>
        <v>Mario Mulhern</v>
      </c>
      <c r="W7" s="90" t="str">
        <f>IF(INDEX(EmployeeTrackingSheet!$D$6:$D$1005,Calculations!P7,1)=0,"",INDEX(EmployeeTrackingSheet!$D$6:$D$1005,Calculations!P7,1))</f>
        <v>Manufacturing</v>
      </c>
      <c r="X7" s="269">
        <f>IF(INDEX(EmployeeTrackingSheet!$E$6:$E$1005,Calculations!P7,1)=0,"",INDEX(EmployeeTrackingSheet!$E$6:$E$1005,Calculations!P7,1))</f>
        <v>37.1</v>
      </c>
      <c r="Y7" s="269" t="str">
        <f>IF(INDEX(EmployeeTrackingSheet!$F$6:$F$1005,Calculations!P7,1)=0,"",INDEX(EmployeeTrackingSheet!$F$6:$F$1005,Calculations!P7,1))</f>
        <v>Low Risk</v>
      </c>
      <c r="Z7" s="94">
        <f t="shared" si="4"/>
        <v>1</v>
      </c>
      <c r="AA7" s="94" t="str">
        <f>IF(INDEX(EmployeeTrackingSheet!$G$6:$G$1005,Calculations!P7,1)=0,"",INDEX(EmployeeTrackingSheet!$G$6:$G$1005,Calculations!P7,1))</f>
        <v>No</v>
      </c>
      <c r="AB7" s="94" t="str">
        <f>IF(INDEX(EmployeeTrackingSheet!$H$6:$H$1005,Calculations!P7,1)=0,"",INDEX(EmployeeTrackingSheet!$H$6:$H$1005,Calculations!P7,1))</f>
        <v>No</v>
      </c>
      <c r="AC7" s="47"/>
      <c r="AD7" s="319">
        <f>IF(LEN(Dashboard!$C$9)=0,AF11,Dashboard!$C$9)</f>
        <v>2020</v>
      </c>
      <c r="AE7" s="319">
        <f>IF(LEN(Dashboard!$F$9)=0,AE11, MATCH(Dashboard!$F$9,$AD$11:$AD$22,0))</f>
        <v>6</v>
      </c>
      <c r="AF7" s="56"/>
      <c r="AG7" s="47"/>
      <c r="AH7" s="269" t="str">
        <f>IF(INDEX(Settings!$E$7:$E$106,Calculations!P7,1)=0,"",INDEX(Settings!$E$7:$E$106,Calculations!P7,1))</f>
        <v>Michela Alexis</v>
      </c>
      <c r="AI7" s="269" t="str">
        <f>IF(INDEX(Settings!$F$7:$F$106,Calculations!P7,1)=0,"",INDEX(Settings!$F$7:$F$106,Calculations!P7,1))</f>
        <v>Manufacturing</v>
      </c>
      <c r="AJ7" s="93">
        <f>IFERROR(IF(LEN($AH7)&gt;1,SUMIF($V$4:V1001,$AH7,$X$4:X1001)/COUNTIF($V$4:V1001,$AH7),""),"")</f>
        <v>37.9</v>
      </c>
      <c r="AK7" s="148" t="str">
        <f>IFERROR(INDEX(Settings!$J$8:$L$11,MATCH(Calculations!$AJ7,Settings!$J$8:$J$11,1),3),"")</f>
        <v>Medium Risk</v>
      </c>
      <c r="AM7" s="160" t="s">
        <v>84</v>
      </c>
      <c r="AN7" s="161" t="s">
        <v>69</v>
      </c>
      <c r="AO7" s="154"/>
      <c r="AP7" s="268">
        <v>2</v>
      </c>
      <c r="AQ7" s="192" t="str">
        <f t="shared" ref="AQ7:AQ70" ca="1" si="5">IFERROR(INDEX($AR$1:$AR$99,SMALL(INDEX(ISNUMBER($AZ$6:$AZ$99)*ROW($AZ$6:$AZ$99),0,1),COUNTBLANK($AZ$6:$AZ$99)+ROW(AZ2)),1),"")</f>
        <v>Michela Alexis</v>
      </c>
      <c r="AR7" s="156" t="str">
        <f>IFERROR(IF($AM$5="All Departments",INDEX(EmployeeTimesheet!$B$7:$C$106,AP7,1),IF(INDEX( EmployeeTimesheet!$C$7:$C$106,ROW(A2),1)=$AR$5,INDEX(EmployeeTimesheet!$B$7:$B$106,AP7,1),"")),"")</f>
        <v>Michela Alexis</v>
      </c>
      <c r="AS7" s="192" t="str">
        <f>IFERROR(IF($AM$5="All Departments",EmployeeTimesheet!C8,IF(LEN(AR7)&gt;1,EmployeeTimesheet!C8,"")),"")</f>
        <v>Manufacturing</v>
      </c>
      <c r="AT7" s="192">
        <f ca="1">IF(AND(LEN($AS7)&gt;1,AT$5=$AO$5),EmployeeTimesheet!AL8,"")</f>
        <v>3</v>
      </c>
      <c r="AU7" s="192" t="str">
        <f>IF(AND(LEN($AS7)&gt;1,AU$5=$AO$5),EmployeeTimesheet!AM8,"")</f>
        <v/>
      </c>
      <c r="AV7" s="192" t="str">
        <f>IF(AND(LEN($AS7)&gt;1,AV$5=$AO$5),EmployeeTimesheet!AN8,"")</f>
        <v/>
      </c>
      <c r="AW7" s="192" t="str">
        <f>IF(AND(LEN($AS7)&gt;1,AW$5=$AO$5),EmployeeTimesheet!AO8,"")</f>
        <v/>
      </c>
      <c r="AX7" s="192" t="str">
        <f>IF(AND(LEN($AS7)&gt;1,AX$5=$AO$5),EmployeeTimesheet!AP8,"")</f>
        <v/>
      </c>
      <c r="AY7" s="192" t="str">
        <f>IF(AND(LEN($AS7)&gt;1,AY$5=$AO$5),EmployeeTimesheet!AQ8,"")</f>
        <v/>
      </c>
      <c r="AZ7" s="192">
        <f t="shared" ref="AZ7:AZ70" ca="1" si="6">IF(SUM(AT7:AY7)&gt;0,1,"")</f>
        <v>1</v>
      </c>
      <c r="BA7" s="156"/>
      <c r="BB7" s="168">
        <v>3</v>
      </c>
      <c r="BC7" s="168" t="s">
        <v>61</v>
      </c>
      <c r="BD7" s="154"/>
      <c r="BE7" s="154"/>
      <c r="BF7" s="154"/>
      <c r="BG7" s="154"/>
      <c r="BH7" s="154"/>
      <c r="BI7" s="154"/>
      <c r="BJ7" s="154"/>
      <c r="BK7" s="154"/>
      <c r="BL7" s="154"/>
      <c r="BM7" s="154"/>
      <c r="BN7" s="154"/>
      <c r="BO7" s="154"/>
      <c r="BP7" s="154"/>
      <c r="BQ7" s="155"/>
    </row>
    <row r="8" spans="1:69" ht="16.5" customHeight="1" x14ac:dyDescent="0.25">
      <c r="B8" s="115"/>
      <c r="C8" s="310">
        <f>C6</f>
        <v>57.142857142857139</v>
      </c>
      <c r="D8" s="310">
        <f>D6</f>
        <v>42.857142857142861</v>
      </c>
      <c r="E8" s="113"/>
      <c r="F8" s="113"/>
      <c r="G8" s="113"/>
      <c r="H8" s="113"/>
      <c r="I8" s="113"/>
      <c r="J8" s="113"/>
      <c r="K8" s="113"/>
      <c r="L8" s="113"/>
      <c r="M8" s="113"/>
      <c r="N8" s="143" t="s">
        <v>114</v>
      </c>
      <c r="O8" s="142"/>
      <c r="P8" s="34">
        <v>5</v>
      </c>
      <c r="Q8" s="147">
        <f>IF(INDEX(EmployeeTrackingSheet!$B$6:$B$1005,Calculations!P8,1)=0,"",INDEX(EmployeeTrackingSheet!$B$6:$B$1005,Calculations!P8,1))</f>
        <v>43923</v>
      </c>
      <c r="R8" s="91">
        <f t="shared" si="0"/>
        <v>2020</v>
      </c>
      <c r="S8" s="91">
        <f t="shared" si="1"/>
        <v>4</v>
      </c>
      <c r="T8" s="92">
        <f t="shared" si="2"/>
        <v>14</v>
      </c>
      <c r="U8" s="92">
        <f t="shared" si="3"/>
        <v>2</v>
      </c>
      <c r="V8" s="90" t="str">
        <f>IF(INDEX(EmployeeTrackingSheet!$C$6:$C$1005,Calculations!P8,1)=0,"",INDEX(EmployeeTrackingSheet!$C$6:$C$1005,Calculations!P8,1))</f>
        <v>Joy Bailey</v>
      </c>
      <c r="W8" s="90" t="str">
        <f>IF(INDEX(EmployeeTrackingSheet!$D$6:$D$1005,Calculations!P8,1)=0,"",INDEX(EmployeeTrackingSheet!$D$6:$D$1005,Calculations!P8,1))</f>
        <v>Finance</v>
      </c>
      <c r="X8" s="269">
        <f>IF(INDEX(EmployeeTrackingSheet!$E$6:$E$1005,Calculations!P8,1)=0,"",INDEX(EmployeeTrackingSheet!$E$6:$E$1005,Calculations!P8,1))</f>
        <v>36.5</v>
      </c>
      <c r="Y8" s="269" t="str">
        <f>IF(INDEX(EmployeeTrackingSheet!$F$6:$F$1005,Calculations!P8,1)=0,"",INDEX(EmployeeTrackingSheet!$F$6:$F$1005,Calculations!P8,1))</f>
        <v>Low Risk</v>
      </c>
      <c r="Z8" s="94">
        <f t="shared" si="4"/>
        <v>1</v>
      </c>
      <c r="AA8" s="94" t="str">
        <f>IF(INDEX(EmployeeTrackingSheet!$G$6:$G$1005,Calculations!P8,1)=0,"",INDEX(EmployeeTrackingSheet!$G$6:$G$1005,Calculations!P8,1))</f>
        <v>Yes</v>
      </c>
      <c r="AB8" s="94" t="str">
        <f>IF(INDEX(EmployeeTrackingSheet!$H$6:$H$1005,Calculations!P8,1)=0,"",INDEX(EmployeeTrackingSheet!$H$6:$H$1005,Calculations!P8,1))</f>
        <v>No</v>
      </c>
      <c r="AC8" s="47"/>
      <c r="AD8" s="47"/>
      <c r="AE8" s="47"/>
      <c r="AF8" s="47"/>
      <c r="AG8" s="47"/>
      <c r="AH8" s="269" t="str">
        <f>IF(INDEX(Settings!$E$7:$E$106,Calculations!P8,1)=0,"",INDEX(Settings!$E$7:$E$106,Calculations!P8,1))</f>
        <v>Bob Kumar</v>
      </c>
      <c r="AI8" s="269" t="str">
        <f>IF(INDEX(Settings!$F$7:$F$106,Calculations!P8,1)=0,"",INDEX(Settings!$F$7:$F$106,Calculations!P8,1))</f>
        <v>Human Resources</v>
      </c>
      <c r="AJ8" s="93">
        <f>IFERROR(IF(LEN($AH8)&gt;1,SUMIF($V$4:V1002,$AH8,$X$4:X1002)/COUNTIF($V$4:V1002,$AH8),""),"")</f>
        <v>37.9</v>
      </c>
      <c r="AK8" s="148" t="str">
        <f>IFERROR(INDEX(Settings!$J$8:$L$11,MATCH(Calculations!$AJ8,Settings!$J$8:$J$11,1),3),"")</f>
        <v>Medium Risk</v>
      </c>
      <c r="AM8" s="158" t="s">
        <v>106</v>
      </c>
      <c r="AN8" s="159" t="s">
        <v>71</v>
      </c>
      <c r="AO8" s="154"/>
      <c r="AP8" s="268">
        <v>3</v>
      </c>
      <c r="AQ8" s="192" t="str">
        <f t="shared" ca="1" si="5"/>
        <v>Mario Mulhern</v>
      </c>
      <c r="AR8" s="156" t="str">
        <f>IFERROR(IF($AM$5="All Departments",INDEX(EmployeeTimesheet!$B$7:$C$106,AP8,1),IF(INDEX( EmployeeTimesheet!$C$7:$C$106,ROW(A3),1)=$AR$5,INDEX(EmployeeTimesheet!$B$7:$B$106,AP8,1),"")),"")</f>
        <v>Mario Mulhern</v>
      </c>
      <c r="AS8" s="192" t="str">
        <f>IFERROR(IF($AM$5="All Departments",EmployeeTimesheet!C9,IF(LEN(AR8)&gt;1,EmployeeTimesheet!C9,"")),"")</f>
        <v>Manufacturing</v>
      </c>
      <c r="AT8" s="192">
        <f ca="1">IF(AND(LEN($AS8)&gt;1,AT$5=$AO$5),EmployeeTimesheet!AL9,"")</f>
        <v>1</v>
      </c>
      <c r="AU8" s="192" t="str">
        <f>IF(AND(LEN($AS8)&gt;1,AU$5=$AO$5),EmployeeTimesheet!AM9,"")</f>
        <v/>
      </c>
      <c r="AV8" s="192" t="str">
        <f>IF(AND(LEN($AS8)&gt;1,AV$5=$AO$5),EmployeeTimesheet!AN9,"")</f>
        <v/>
      </c>
      <c r="AW8" s="192" t="str">
        <f>IF(AND(LEN($AS8)&gt;1,AW$5=$AO$5),EmployeeTimesheet!AO9,"")</f>
        <v/>
      </c>
      <c r="AX8" s="192" t="str">
        <f>IF(AND(LEN($AS8)&gt;1,AX$5=$AO$5),EmployeeTimesheet!AP9,"")</f>
        <v/>
      </c>
      <c r="AY8" s="192" t="str">
        <f>IF(AND(LEN($AS8)&gt;1,AY$5=$AO$5),EmployeeTimesheet!AQ9,"")</f>
        <v/>
      </c>
      <c r="AZ8" s="192">
        <f t="shared" ca="1" si="6"/>
        <v>1</v>
      </c>
      <c r="BA8" s="156"/>
      <c r="BB8" s="168">
        <v>4</v>
      </c>
      <c r="BC8" s="168" t="s">
        <v>66</v>
      </c>
      <c r="BD8" s="154"/>
      <c r="BE8" s="154"/>
      <c r="BF8" s="77" t="s">
        <v>42</v>
      </c>
      <c r="BG8" s="78" t="s">
        <v>43</v>
      </c>
      <c r="BH8" s="78" t="s">
        <v>44</v>
      </c>
      <c r="BI8" s="78" t="s">
        <v>45</v>
      </c>
      <c r="BJ8" s="78" t="s">
        <v>35</v>
      </c>
      <c r="BK8" s="78" t="s">
        <v>46</v>
      </c>
      <c r="BL8" s="78" t="s">
        <v>47</v>
      </c>
      <c r="BM8" s="78" t="s">
        <v>48</v>
      </c>
      <c r="BN8" s="78" t="s">
        <v>49</v>
      </c>
      <c r="BO8" s="78" t="s">
        <v>50</v>
      </c>
      <c r="BP8" s="78" t="s">
        <v>51</v>
      </c>
      <c r="BQ8" s="149" t="s">
        <v>52</v>
      </c>
    </row>
    <row r="9" spans="1:69" x14ac:dyDescent="0.25"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320" t="str">
        <f>IF(O9="","","Low")</f>
        <v>Low</v>
      </c>
      <c r="O9" s="307">
        <f>IF(COUNTIF(Checklist!$E$13:$E$112,"Low")&gt;0,COUNTIF(Checklist!$E$13:$E$112,"Low"),"")</f>
        <v>2</v>
      </c>
      <c r="P9" s="34">
        <v>6</v>
      </c>
      <c r="Q9" s="147">
        <f>IF(INDEX(EmployeeTrackingSheet!$B$6:$B$1005,Calculations!P9,1)=0,"",INDEX(EmployeeTrackingSheet!$B$6:$B$1005,Calculations!P9,1))</f>
        <v>43923</v>
      </c>
      <c r="R9" s="91">
        <f t="shared" si="0"/>
        <v>2020</v>
      </c>
      <c r="S9" s="91">
        <f t="shared" si="1"/>
        <v>4</v>
      </c>
      <c r="T9" s="92">
        <f t="shared" si="2"/>
        <v>14</v>
      </c>
      <c r="U9" s="92">
        <f t="shared" si="3"/>
        <v>2</v>
      </c>
      <c r="V9" s="90" t="str">
        <f>IF(INDEX(EmployeeTrackingSheet!$C$6:$C$1005,Calculations!P9,1)=0,"",INDEX(EmployeeTrackingSheet!$C$6:$C$1005,Calculations!P9,1))</f>
        <v>Robert Liller</v>
      </c>
      <c r="W9" s="90" t="str">
        <f>IF(INDEX(EmployeeTrackingSheet!$D$6:$D$1005,Calculations!P9,1)=0,"",INDEX(EmployeeTrackingSheet!$D$6:$D$1005,Calculations!P9,1))</f>
        <v>Logistic</v>
      </c>
      <c r="X9" s="269">
        <f>IF(INDEX(EmployeeTrackingSheet!$E$6:$E$1005,Calculations!P9,1)=0,"",INDEX(EmployeeTrackingSheet!$E$6:$E$1005,Calculations!P9,1))</f>
        <v>37.799999999999997</v>
      </c>
      <c r="Y9" s="269" t="str">
        <f>IF(INDEX(EmployeeTrackingSheet!$F$6:$F$1005,Calculations!P9,1)=0,"",INDEX(EmployeeTrackingSheet!$F$6:$F$1005,Calculations!P9,1))</f>
        <v>Medium Risk</v>
      </c>
      <c r="Z9" s="94">
        <f t="shared" si="4"/>
        <v>1</v>
      </c>
      <c r="AA9" s="94" t="str">
        <f>IF(INDEX(EmployeeTrackingSheet!$G$6:$G$1005,Calculations!P9,1)=0,"",INDEX(EmployeeTrackingSheet!$G$6:$G$1005,Calculations!P9,1))</f>
        <v>Yes</v>
      </c>
      <c r="AB9" s="94" t="str">
        <f>IF(INDEX(EmployeeTrackingSheet!$H$6:$H$1005,Calculations!P9,1)=0,"",INDEX(EmployeeTrackingSheet!$H$6:$H$1005,Calculations!P9,1))</f>
        <v>Yes</v>
      </c>
      <c r="AC9" s="47"/>
      <c r="AD9" s="47"/>
      <c r="AE9" s="47"/>
      <c r="AF9" s="47"/>
      <c r="AG9" s="47"/>
      <c r="AH9" s="269" t="str">
        <f>IF(INDEX(Settings!$E$7:$E$106,Calculations!P9,1)=0,"",INDEX(Settings!$E$7:$E$106,Calculations!P9,1))</f>
        <v>Mario Mulhern</v>
      </c>
      <c r="AI9" s="269" t="str">
        <f>IF(INDEX(Settings!$F$7:$F$106,Calculations!P9,1)=0,"",INDEX(Settings!$F$7:$F$106,Calculations!P9,1))</f>
        <v>Manufacturing</v>
      </c>
      <c r="AJ9" s="93">
        <f>IFERROR(IF(LEN($AH9)&gt;1,SUMIF($V$4:V1003,$AH9,$X$4:X1003)/COUNTIF($V$4:V1003,$AH9),""),"")</f>
        <v>38.049999999999997</v>
      </c>
      <c r="AK9" s="148" t="str">
        <f>IFERROR(INDEX(Settings!$J$8:$L$11,MATCH(Calculations!$AJ9,Settings!$J$8:$J$11,1),3),"")</f>
        <v>Medium Risk</v>
      </c>
      <c r="AM9" s="158" t="s">
        <v>107</v>
      </c>
      <c r="AN9" s="159" t="s">
        <v>72</v>
      </c>
      <c r="AO9" s="154"/>
      <c r="AP9" s="267">
        <v>4</v>
      </c>
      <c r="AQ9" s="192" t="str">
        <f t="shared" ca="1" si="5"/>
        <v>Bob Kumar</v>
      </c>
      <c r="AR9" s="156" t="str">
        <f>IFERROR(IF($AM$5="All Departments",INDEX(EmployeeTimesheet!$B$7:$C$106,AP9,1),IF(INDEX( EmployeeTimesheet!$C$7:$C$106,ROW(A4),1)=$AR$5,INDEX(EmployeeTimesheet!$B$7:$B$106,AP9,1),"")),"")</f>
        <v>Bob Kumar</v>
      </c>
      <c r="AS9" s="192" t="str">
        <f>IFERROR(IF($AM$5="All Departments",EmployeeTimesheet!C10,IF(LEN(AR9)&gt;1,EmployeeTimesheet!C10,"")),"")</f>
        <v>Human Resources</v>
      </c>
      <c r="AT9" s="192">
        <f ca="1">IF(AND(LEN($AS9)&gt;1,AT$5=$AO$5),EmployeeTimesheet!AL10,"")</f>
        <v>1</v>
      </c>
      <c r="AU9" s="192" t="str">
        <f>IF(AND(LEN($AS9)&gt;1,AU$5=$AO$5),EmployeeTimesheet!AM10,"")</f>
        <v/>
      </c>
      <c r="AV9" s="192" t="str">
        <f>IF(AND(LEN($AS9)&gt;1,AV$5=$AO$5),EmployeeTimesheet!AN10,"")</f>
        <v/>
      </c>
      <c r="AW9" s="192" t="str">
        <f>IF(AND(LEN($AS9)&gt;1,AW$5=$AO$5),EmployeeTimesheet!AO10,"")</f>
        <v/>
      </c>
      <c r="AX9" s="192" t="str">
        <f>IF(AND(LEN($AS9)&gt;1,AX$5=$AO$5),EmployeeTimesheet!AP10,"")</f>
        <v/>
      </c>
      <c r="AY9" s="192" t="str">
        <f>IF(AND(LEN($AS9)&gt;1,AY$5=$AO$5),EmployeeTimesheet!AQ10,"")</f>
        <v/>
      </c>
      <c r="AZ9" s="192">
        <f t="shared" ca="1" si="6"/>
        <v>1</v>
      </c>
      <c r="BA9" s="156"/>
      <c r="BB9" s="168">
        <v>5</v>
      </c>
      <c r="BC9" s="168" t="s">
        <v>65</v>
      </c>
      <c r="BD9" s="154"/>
      <c r="BE9" s="154"/>
      <c r="BF9" s="186">
        <v>1</v>
      </c>
      <c r="BG9" s="178">
        <v>2</v>
      </c>
      <c r="BH9" s="178">
        <v>3</v>
      </c>
      <c r="BI9" s="178">
        <v>4</v>
      </c>
      <c r="BJ9" s="178">
        <v>5</v>
      </c>
      <c r="BK9" s="178">
        <v>6</v>
      </c>
      <c r="BL9" s="178">
        <v>7</v>
      </c>
      <c r="BM9" s="178">
        <v>8</v>
      </c>
      <c r="BN9" s="178">
        <v>9</v>
      </c>
      <c r="BO9" s="178">
        <v>10</v>
      </c>
      <c r="BP9" s="178">
        <v>11</v>
      </c>
      <c r="BQ9" s="187">
        <v>12</v>
      </c>
    </row>
    <row r="10" spans="1:69" x14ac:dyDescent="0.25"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321" t="str">
        <f>IF(O10="","","Medium")</f>
        <v>Medium</v>
      </c>
      <c r="O10" s="308">
        <f>IF(COUNTIF(Checklist!$E$13:$E$112,"Medium")&gt;0,COUNTIF(Checklist!$E$13:$E$112,"Medium"),"")</f>
        <v>2</v>
      </c>
      <c r="P10" s="34">
        <v>7</v>
      </c>
      <c r="Q10" s="147">
        <f>IF(INDEX(EmployeeTrackingSheet!$B$6:$B$1005,Calculations!P10,1)=0,"",INDEX(EmployeeTrackingSheet!$B$6:$B$1005,Calculations!P10,1))</f>
        <v>43965</v>
      </c>
      <c r="R10" s="91">
        <f t="shared" si="0"/>
        <v>2020</v>
      </c>
      <c r="S10" s="91">
        <f t="shared" si="1"/>
        <v>5</v>
      </c>
      <c r="T10" s="92">
        <f t="shared" si="2"/>
        <v>20</v>
      </c>
      <c r="U10" s="92">
        <f t="shared" si="3"/>
        <v>14</v>
      </c>
      <c r="V10" s="90" t="str">
        <f>IF(INDEX(EmployeeTrackingSheet!$C$6:$C$1005,Calculations!P10,1)=0,"",INDEX(EmployeeTrackingSheet!$C$6:$C$1005,Calculations!P10,1))</f>
        <v>Ellie Kite</v>
      </c>
      <c r="W10" s="90" t="str">
        <f>IF(INDEX(EmployeeTrackingSheet!$D$6:$D$1005,Calculations!P10,1)=0,"",INDEX(EmployeeTrackingSheet!$D$6:$D$1005,Calculations!P10,1))</f>
        <v>Purchasing</v>
      </c>
      <c r="X10" s="269">
        <f>IF(INDEX(EmployeeTrackingSheet!$E$6:$E$1005,Calculations!P10,1)=0,"",INDEX(EmployeeTrackingSheet!$E$6:$E$1005,Calculations!P10,1))</f>
        <v>38.299999999999997</v>
      </c>
      <c r="Y10" s="269" t="str">
        <f>IF(INDEX(EmployeeTrackingSheet!$F$6:$F$1005,Calculations!P10,1)=0,"",INDEX(EmployeeTrackingSheet!$F$6:$F$1005,Calculations!P10,1))</f>
        <v>Medium Risk</v>
      </c>
      <c r="Z10" s="94">
        <f t="shared" si="4"/>
        <v>3</v>
      </c>
      <c r="AA10" s="94" t="str">
        <f>IF(INDEX(EmployeeTrackingSheet!$G$6:$G$1005,Calculations!P10,1)=0,"",INDEX(EmployeeTrackingSheet!$G$6:$G$1005,Calculations!P10,1))</f>
        <v>Yes</v>
      </c>
      <c r="AB10" s="94" t="str">
        <f>IF(INDEX(EmployeeTrackingSheet!$H$6:$H$1005,Calculations!P10,1)=0,"",INDEX(EmployeeTrackingSheet!$H$6:$H$1005,Calculations!P10,1))</f>
        <v>No</v>
      </c>
      <c r="AC10" s="47"/>
      <c r="AD10" s="95" t="s">
        <v>33</v>
      </c>
      <c r="AE10" s="141" t="s">
        <v>133</v>
      </c>
      <c r="AF10" s="209" t="s">
        <v>76</v>
      </c>
      <c r="AG10" s="47"/>
      <c r="AH10" s="269" t="str">
        <f>IF(INDEX(Settings!$E$7:$E$106,Calculations!P10,1)=0,"",INDEX(Settings!$E$7:$E$106,Calculations!P10,1))</f>
        <v>Joy Bailey</v>
      </c>
      <c r="AI10" s="269" t="str">
        <f>IF(INDEX(Settings!$F$7:$F$106,Calculations!P10,1)=0,"",INDEX(Settings!$F$7:$F$106,Calculations!P10,1))</f>
        <v>Finance</v>
      </c>
      <c r="AJ10" s="93">
        <f>IFERROR(IF(LEN($AH10)&gt;1,SUMIF($V$4:V1004,$AH10,$X$4:X1004)/COUNTIF($V$4:V1004,$AH10),""),"")</f>
        <v>36.65</v>
      </c>
      <c r="AK10" s="148" t="str">
        <f>IFERROR(INDEX(Settings!$J$8:$L$11,MATCH(Calculations!$AJ10,Settings!$J$8:$J$11,1),3),"")</f>
        <v>Low Risk</v>
      </c>
      <c r="AM10" s="158" t="s">
        <v>108</v>
      </c>
      <c r="AN10" s="159" t="s">
        <v>70</v>
      </c>
      <c r="AO10" s="154"/>
      <c r="AP10" s="268">
        <v>5</v>
      </c>
      <c r="AQ10" s="192" t="str">
        <f t="shared" ca="1" si="5"/>
        <v>Adrian McDonagh</v>
      </c>
      <c r="AR10" s="156" t="str">
        <f>IFERROR(IF($AM$5="All Departments",INDEX(EmployeeTimesheet!$B$7:$C$106,AP10,1),IF(INDEX( EmployeeTimesheet!$C$7:$C$106,ROW(A5),1)=$AR$5,INDEX(EmployeeTimesheet!$B$7:$B$106,AP10,1),"")),"")</f>
        <v>Adrian McDonagh</v>
      </c>
      <c r="AS10" s="192" t="str">
        <f>IFERROR(IF($AM$5="All Departments",EmployeeTimesheet!C11,IF(LEN(AR10)&gt;1,EmployeeTimesheet!C11,"")),"")</f>
        <v>Sales</v>
      </c>
      <c r="AT10" s="192">
        <f ca="1">IF(AND(LEN($AS10)&gt;1,AT$5=$AO$5),EmployeeTimesheet!AL11,"")</f>
        <v>1</v>
      </c>
      <c r="AU10" s="192" t="str">
        <f>IF(AND(LEN($AS10)&gt;1,AU$5=$AO$5),EmployeeTimesheet!AM11,"")</f>
        <v/>
      </c>
      <c r="AV10" s="192" t="str">
        <f>IF(AND(LEN($AS10)&gt;1,AV$5=$AO$5),EmployeeTimesheet!AN11,"")</f>
        <v/>
      </c>
      <c r="AW10" s="192" t="str">
        <f>IF(AND(LEN($AS10)&gt;1,AW$5=$AO$5),EmployeeTimesheet!AO11,"")</f>
        <v/>
      </c>
      <c r="AX10" s="192" t="str">
        <f>IF(AND(LEN($AS10)&gt;1,AX$5=$AO$5),EmployeeTimesheet!AP11,"")</f>
        <v/>
      </c>
      <c r="AY10" s="192" t="str">
        <f>IF(AND(LEN($AS10)&gt;1,AY$5=$AO$5),EmployeeTimesheet!AQ11,"")</f>
        <v/>
      </c>
      <c r="AZ10" s="192">
        <f t="shared" ca="1" si="6"/>
        <v>1</v>
      </c>
      <c r="BA10" s="156"/>
      <c r="BB10" s="168">
        <v>6</v>
      </c>
      <c r="BC10" s="168" t="s">
        <v>63</v>
      </c>
      <c r="BD10" s="154"/>
      <c r="BE10" s="179">
        <f>AD7</f>
        <v>2020</v>
      </c>
      <c r="BF10" s="182">
        <f>DAY(EOMONTH(DATE($BE$10,BF$9,1),0))</f>
        <v>31</v>
      </c>
      <c r="BG10" s="183">
        <f t="shared" ref="BG10:BQ10" si="7">DAY(EOMONTH(DATE($BE$10,BG$9,1),0))</f>
        <v>29</v>
      </c>
      <c r="BH10" s="183">
        <f t="shared" si="7"/>
        <v>31</v>
      </c>
      <c r="BI10" s="183">
        <f t="shared" si="7"/>
        <v>30</v>
      </c>
      <c r="BJ10" s="183">
        <f t="shared" si="7"/>
        <v>31</v>
      </c>
      <c r="BK10" s="183">
        <f t="shared" si="7"/>
        <v>30</v>
      </c>
      <c r="BL10" s="183">
        <f t="shared" si="7"/>
        <v>31</v>
      </c>
      <c r="BM10" s="183">
        <f t="shared" si="7"/>
        <v>31</v>
      </c>
      <c r="BN10" s="183">
        <f t="shared" si="7"/>
        <v>30</v>
      </c>
      <c r="BO10" s="183">
        <f t="shared" si="7"/>
        <v>31</v>
      </c>
      <c r="BP10" s="183">
        <f t="shared" si="7"/>
        <v>30</v>
      </c>
      <c r="BQ10" s="207">
        <f t="shared" si="7"/>
        <v>31</v>
      </c>
    </row>
    <row r="11" spans="1:69" x14ac:dyDescent="0.25">
      <c r="B11" s="113"/>
      <c r="C11" s="113"/>
      <c r="D11" s="113"/>
      <c r="E11" s="113"/>
      <c r="F11" s="113"/>
      <c r="G11" s="113"/>
      <c r="H11" s="113"/>
      <c r="I11" s="113"/>
      <c r="J11" s="125"/>
      <c r="K11" s="125"/>
      <c r="L11" s="113"/>
      <c r="M11" s="113"/>
      <c r="N11" s="322" t="str">
        <f>IF(O11="","","High")</f>
        <v>High</v>
      </c>
      <c r="O11" s="309">
        <f>IF(COUNTIF(Checklist!$E$13:$E$112,"High")&gt;0,COUNTIF(Checklist!$E$13:$E$112,"High"),"")</f>
        <v>2</v>
      </c>
      <c r="P11" s="34">
        <v>8</v>
      </c>
      <c r="Q11" s="147">
        <f>IF(INDEX(EmployeeTrackingSheet!$B$6:$B$1005,Calculations!P11,1)=0,"",INDEX(EmployeeTrackingSheet!$B$6:$B$1005,Calculations!P11,1))</f>
        <v>43965</v>
      </c>
      <c r="R11" s="91">
        <f t="shared" si="0"/>
        <v>2020</v>
      </c>
      <c r="S11" s="91">
        <f t="shared" si="1"/>
        <v>5</v>
      </c>
      <c r="T11" s="92">
        <f t="shared" si="2"/>
        <v>20</v>
      </c>
      <c r="U11" s="92">
        <f t="shared" si="3"/>
        <v>14</v>
      </c>
      <c r="V11" s="90" t="str">
        <f>IF(INDEX(EmployeeTrackingSheet!$C$6:$C$1005,Calculations!P11,1)=0,"",INDEX(EmployeeTrackingSheet!$C$6:$C$1005,Calculations!P11,1))</f>
        <v>Mario Mulhern</v>
      </c>
      <c r="W11" s="90" t="str">
        <f>IF(INDEX(EmployeeTrackingSheet!$D$6:$D$1005,Calculations!P11,1)=0,"",INDEX(EmployeeTrackingSheet!$D$6:$D$1005,Calculations!P11,1))</f>
        <v>Manufacturing</v>
      </c>
      <c r="X11" s="269">
        <f>IF(INDEX(EmployeeTrackingSheet!$E$6:$E$1005,Calculations!P11,1)=0,"",INDEX(EmployeeTrackingSheet!$E$6:$E$1005,Calculations!P11,1))</f>
        <v>39</v>
      </c>
      <c r="Y11" s="269" t="str">
        <f>IF(INDEX(EmployeeTrackingSheet!$F$6:$F$1005,Calculations!P11,1)=0,"",INDEX(EmployeeTrackingSheet!$F$6:$F$1005,Calculations!P11,1))</f>
        <v>High Risk</v>
      </c>
      <c r="Z11" s="94">
        <f t="shared" si="4"/>
        <v>3</v>
      </c>
      <c r="AA11" s="94" t="str">
        <f>IF(INDEX(EmployeeTrackingSheet!$G$6:$G$1005,Calculations!P11,1)=0,"",INDEX(EmployeeTrackingSheet!$G$6:$G$1005,Calculations!P11,1))</f>
        <v>Yes</v>
      </c>
      <c r="AB11" s="94" t="str">
        <f>IF(INDEX(EmployeeTrackingSheet!$H$6:$H$1005,Calculations!P11,1)=0,"",INDEX(EmployeeTrackingSheet!$H$6:$H$1005,Calculations!P11,1))</f>
        <v>No</v>
      </c>
      <c r="AC11" s="47"/>
      <c r="AD11" s="96" t="s">
        <v>135</v>
      </c>
      <c r="AE11" s="96">
        <v>1</v>
      </c>
      <c r="AF11" s="96">
        <v>2020</v>
      </c>
      <c r="AG11" s="47"/>
      <c r="AH11" s="269" t="str">
        <f>IF(INDEX(Settings!$E$7:$E$106,Calculations!P11,1)=0,"",INDEX(Settings!$E$7:$E$106,Calculations!P11,1))</f>
        <v>Ryan Jordan</v>
      </c>
      <c r="AI11" s="269" t="str">
        <f>IF(INDEX(Settings!$F$7:$F$106,Calculations!P11,1)=0,"",INDEX(Settings!$F$7:$F$106,Calculations!P11,1))</f>
        <v>IT</v>
      </c>
      <c r="AJ11" s="93">
        <f>IFERROR(IF(LEN($AH11)&gt;1,SUMIF($V$4:V1005,$AH11,$X$4:X1005)/COUNTIF($V$4:V1005,$AH11),""),"")</f>
        <v>38</v>
      </c>
      <c r="AK11" s="148" t="str">
        <f>IFERROR(INDEX(Settings!$J$8:$L$11,MATCH(Calculations!$AJ11,Settings!$J$8:$J$11,1),3),"")</f>
        <v>Medium Risk</v>
      </c>
      <c r="AM11" s="158" t="s">
        <v>109</v>
      </c>
      <c r="AN11" s="159" t="s">
        <v>73</v>
      </c>
      <c r="AO11" s="154"/>
      <c r="AP11" s="268">
        <v>6</v>
      </c>
      <c r="AQ11" s="192" t="str">
        <f t="shared" ca="1" si="5"/>
        <v>Joy Bailey</v>
      </c>
      <c r="AR11" s="156" t="str">
        <f>IFERROR(IF($AM$5="All Departments",INDEX(EmployeeTimesheet!$B$7:$C$106,AP11,1),IF(INDEX( EmployeeTimesheet!$C$7:$C$106,ROW(A6),1)=$AR$5,INDEX(EmployeeTimesheet!$B$7:$B$106,AP11,1),"")),"")</f>
        <v>Joy Bailey</v>
      </c>
      <c r="AS11" s="192" t="str">
        <f>IFERROR(IF($AM$5="All Departments",EmployeeTimesheet!C12,IF(LEN(AR11)&gt;1,EmployeeTimesheet!C12,"")),"")</f>
        <v>Finance</v>
      </c>
      <c r="AT11" s="192">
        <f ca="1">IF(AND(LEN($AS11)&gt;1,AT$5=$AO$5),EmployeeTimesheet!AL12,"")</f>
        <v>1</v>
      </c>
      <c r="AU11" s="192" t="str">
        <f>IF(AND(LEN($AS11)&gt;1,AU$5=$AO$5),EmployeeTimesheet!AM12,"")</f>
        <v/>
      </c>
      <c r="AV11" s="192" t="str">
        <f>IF(AND(LEN($AS11)&gt;1,AV$5=$AO$5),EmployeeTimesheet!AN12,"")</f>
        <v/>
      </c>
      <c r="AW11" s="192" t="str">
        <f>IF(AND(LEN($AS11)&gt;1,AW$5=$AO$5),EmployeeTimesheet!AO12,"")</f>
        <v/>
      </c>
      <c r="AX11" s="192" t="str">
        <f>IF(AND(LEN($AS11)&gt;1,AX$5=$AO$5),EmployeeTimesheet!AP12,"")</f>
        <v/>
      </c>
      <c r="AY11" s="192" t="str">
        <f>IF(AND(LEN($AS11)&gt;1,AY$5=$AO$5),EmployeeTimesheet!AQ12,"")</f>
        <v/>
      </c>
      <c r="AZ11" s="192">
        <f t="shared" ca="1" si="6"/>
        <v>1</v>
      </c>
      <c r="BA11" s="156"/>
      <c r="BB11" s="162">
        <v>7</v>
      </c>
      <c r="BC11" s="162" t="s">
        <v>64</v>
      </c>
      <c r="BD11" s="154"/>
      <c r="BE11" s="185" t="s">
        <v>102</v>
      </c>
      <c r="BF11" s="188">
        <f t="shared" ref="BF11:BQ11" si="8">IFERROR(WEEKNUM(DATE($BE$10,BF$9,BF$10),2)-WEEKNUM(DATE($BE$10,BF$9,1),2)+1,"")</f>
        <v>5</v>
      </c>
      <c r="BG11" s="189">
        <f t="shared" si="8"/>
        <v>5</v>
      </c>
      <c r="BH11" s="189">
        <f t="shared" si="8"/>
        <v>6</v>
      </c>
      <c r="BI11" s="189">
        <f t="shared" si="8"/>
        <v>5</v>
      </c>
      <c r="BJ11" s="189">
        <f t="shared" si="8"/>
        <v>5</v>
      </c>
      <c r="BK11" s="189">
        <f t="shared" si="8"/>
        <v>5</v>
      </c>
      <c r="BL11" s="189">
        <f t="shared" si="8"/>
        <v>5</v>
      </c>
      <c r="BM11" s="189">
        <f t="shared" si="8"/>
        <v>6</v>
      </c>
      <c r="BN11" s="189">
        <f t="shared" si="8"/>
        <v>5</v>
      </c>
      <c r="BO11" s="189">
        <f t="shared" si="8"/>
        <v>5</v>
      </c>
      <c r="BP11" s="189">
        <f t="shared" si="8"/>
        <v>6</v>
      </c>
      <c r="BQ11" s="208">
        <f t="shared" si="8"/>
        <v>5</v>
      </c>
    </row>
    <row r="12" spans="1:69" ht="26.25" x14ac:dyDescent="0.25">
      <c r="B12" s="132">
        <f>MAX(1,COUNTIF(B14:B26,"?*"),1)</f>
        <v>8</v>
      </c>
      <c r="C12" s="127"/>
      <c r="D12" s="127"/>
      <c r="E12" s="127"/>
      <c r="F12" s="127"/>
      <c r="G12" s="303" t="s">
        <v>157</v>
      </c>
      <c r="H12" s="131"/>
      <c r="I12" s="113"/>
      <c r="J12" s="128" t="s">
        <v>134</v>
      </c>
      <c r="K12" s="129"/>
      <c r="L12" s="113"/>
      <c r="M12" s="113"/>
      <c r="N12" s="113"/>
      <c r="O12" s="113"/>
      <c r="P12" s="34">
        <v>9</v>
      </c>
      <c r="Q12" s="147">
        <f>IF(INDEX(EmployeeTrackingSheet!$B$6:$B$1005,Calculations!P12,1)=0,"",INDEX(EmployeeTrackingSheet!$B$6:$B$1005,Calculations!P12,1))</f>
        <v>43990</v>
      </c>
      <c r="R12" s="91">
        <f t="shared" si="0"/>
        <v>2020</v>
      </c>
      <c r="S12" s="91">
        <f t="shared" si="1"/>
        <v>6</v>
      </c>
      <c r="T12" s="92">
        <f t="shared" si="2"/>
        <v>24</v>
      </c>
      <c r="U12" s="92">
        <f t="shared" si="3"/>
        <v>8</v>
      </c>
      <c r="V12" s="90" t="str">
        <f>IF(INDEX(EmployeeTrackingSheet!$C$6:$C$1005,Calculations!P12,1)=0,"",INDEX(EmployeeTrackingSheet!$C$6:$C$1005,Calculations!P12,1))</f>
        <v>Maxine Hancock</v>
      </c>
      <c r="W12" s="90" t="str">
        <f>IF(INDEX(EmployeeTrackingSheet!$D$6:$D$1005,Calculations!P12,1)=0,"",INDEX(EmployeeTrackingSheet!$D$6:$D$1005,Calculations!P12,1))</f>
        <v>IT</v>
      </c>
      <c r="X12" s="269">
        <f>IF(INDEX(EmployeeTrackingSheet!$E$6:$E$1005,Calculations!P12,1)=0,"",INDEX(EmployeeTrackingSheet!$E$6:$E$1005,Calculations!P12,1))</f>
        <v>39.799999999999997</v>
      </c>
      <c r="Y12" s="269" t="str">
        <f>IF(INDEX(EmployeeTrackingSheet!$F$6:$F$1005,Calculations!P12,1)=0,"",INDEX(EmployeeTrackingSheet!$F$6:$F$1005,Calculations!P12,1))</f>
        <v>Very High Risk</v>
      </c>
      <c r="Z12" s="94">
        <f t="shared" si="4"/>
        <v>2</v>
      </c>
      <c r="AA12" s="94" t="str">
        <f>IF(INDEX(EmployeeTrackingSheet!$G$6:$G$1005,Calculations!P12,1)=0,"",INDEX(EmployeeTrackingSheet!$G$6:$G$1005,Calculations!P12,1))</f>
        <v>No</v>
      </c>
      <c r="AB12" s="94" t="str">
        <f>IF(INDEX(EmployeeTrackingSheet!$H$6:$H$1005,Calculations!P12,1)=0,"",INDEX(EmployeeTrackingSheet!$H$6:$H$1005,Calculations!P12,1))</f>
        <v>Yes</v>
      </c>
      <c r="AC12" s="47"/>
      <c r="AD12" s="97" t="s">
        <v>136</v>
      </c>
      <c r="AE12" s="97">
        <v>2</v>
      </c>
      <c r="AF12" s="97">
        <v>2021</v>
      </c>
      <c r="AG12" s="47"/>
      <c r="AH12" s="269" t="str">
        <f>IF(INDEX(Settings!$E$7:$E$106,Calculations!P12,1)=0,"",INDEX(Settings!$E$7:$E$106,Calculations!P12,1))</f>
        <v>Anthony Carroll</v>
      </c>
      <c r="AI12" s="269" t="str">
        <f>IF(INDEX(Settings!$F$7:$F$106,Calculations!P12,1)=0,"",INDEX(Settings!$F$7:$F$106,Calculations!P12,1))</f>
        <v>Finance</v>
      </c>
      <c r="AJ12" s="93" t="str">
        <f>IFERROR(IF(LEN($AH12)&gt;1,SUMIF($V$4:V1006,$AH12,$X$4:X1006)/COUNTIF($V$4:V1006,$AH12),""),"")</f>
        <v/>
      </c>
      <c r="AK12" s="148" t="str">
        <f>IFERROR(INDEX(Settings!$J$8:$L$11,MATCH(Calculations!$AJ12,Settings!$J$8:$J$11,1),3),"")</f>
        <v/>
      </c>
      <c r="AM12" s="163" t="s">
        <v>110</v>
      </c>
      <c r="AN12" s="164" t="s">
        <v>74</v>
      </c>
      <c r="AO12" s="154"/>
      <c r="AP12" s="267">
        <v>7</v>
      </c>
      <c r="AQ12" s="192" t="str">
        <f t="shared" ca="1" si="5"/>
        <v>Ryan Jordan</v>
      </c>
      <c r="AR12" s="156" t="str">
        <f>IFERROR(IF($AM$5="All Departments",INDEX(EmployeeTimesheet!$B$7:$C$106,AP12,1),IF(INDEX( EmployeeTimesheet!$C$7:$C$106,ROW(A7),1)=$AR$5,INDEX(EmployeeTimesheet!$B$7:$B$106,AP12,1),"")),"")</f>
        <v>Courtney Mair</v>
      </c>
      <c r="AS12" s="192" t="str">
        <f>IFERROR(IF($AM$5="All Departments",EmployeeTimesheet!C13,IF(LEN(AR12)&gt;1,EmployeeTimesheet!C13,"")),"")</f>
        <v>Human Resources</v>
      </c>
      <c r="AT12" s="192" t="str">
        <f ca="1">IF(AND(LEN($AS12)&gt;1,AT$5=$AO$5),EmployeeTimesheet!AL13,"")</f>
        <v/>
      </c>
      <c r="AU12" s="192" t="str">
        <f>IF(AND(LEN($AS12)&gt;1,AU$5=$AO$5),EmployeeTimesheet!AM13,"")</f>
        <v/>
      </c>
      <c r="AV12" s="192" t="str">
        <f>IF(AND(LEN($AS12)&gt;1,AV$5=$AO$5),EmployeeTimesheet!AN13,"")</f>
        <v/>
      </c>
      <c r="AW12" s="192" t="str">
        <f>IF(AND(LEN($AS12)&gt;1,AW$5=$AO$5),EmployeeTimesheet!AO13,"")</f>
        <v/>
      </c>
      <c r="AX12" s="192" t="str">
        <f>IF(AND(LEN($AS12)&gt;1,AX$5=$AO$5),EmployeeTimesheet!AP13,"")</f>
        <v/>
      </c>
      <c r="AY12" s="192" t="str">
        <f>IF(AND(LEN($AS12)&gt;1,AY$5=$AO$5),EmployeeTimesheet!AQ13,"")</f>
        <v/>
      </c>
      <c r="AZ12" s="192" t="str">
        <f t="shared" ca="1" si="6"/>
        <v/>
      </c>
      <c r="BA12" s="156"/>
      <c r="BB12"/>
      <c r="BC12"/>
      <c r="BD12" s="154"/>
      <c r="BE12" s="154"/>
      <c r="BF12" s="154"/>
      <c r="BG12" s="154"/>
      <c r="BH12" s="154"/>
      <c r="BI12" s="154"/>
      <c r="BJ12" s="154"/>
      <c r="BK12" s="154"/>
      <c r="BL12" s="154"/>
      <c r="BM12" s="154"/>
      <c r="BN12" s="154"/>
      <c r="BO12" s="154"/>
      <c r="BP12" s="154"/>
      <c r="BQ12" s="155"/>
    </row>
    <row r="13" spans="1:69" x14ac:dyDescent="0.25">
      <c r="B13" s="130" t="s">
        <v>75</v>
      </c>
      <c r="C13" s="131" t="s">
        <v>20</v>
      </c>
      <c r="D13" s="131" t="s">
        <v>21</v>
      </c>
      <c r="E13" s="131" t="s">
        <v>19</v>
      </c>
      <c r="F13" s="131" t="s">
        <v>29</v>
      </c>
      <c r="G13" s="298" t="s">
        <v>158</v>
      </c>
      <c r="H13" s="302"/>
      <c r="I13" s="113"/>
      <c r="J13" s="123" t="s">
        <v>29</v>
      </c>
      <c r="K13" s="132" t="str">
        <f>IFERROR(IF(COUNTIF($AK$4:$AK$998,J13)&gt;0,COUNTIF($AK$4:$AK$998,J13),""),"")</f>
        <v/>
      </c>
      <c r="L13" s="113"/>
      <c r="M13" s="339" t="s">
        <v>160</v>
      </c>
      <c r="N13" s="340"/>
      <c r="O13" s="113"/>
      <c r="P13" s="34">
        <v>10</v>
      </c>
      <c r="Q13" s="147">
        <f>IF(INDEX(EmployeeTrackingSheet!$B$6:$B$1005,Calculations!P13,1)=0,"",INDEX(EmployeeTrackingSheet!$B$6:$B$1005,Calculations!P13,1))</f>
        <v>43990</v>
      </c>
      <c r="R13" s="91">
        <f t="shared" si="0"/>
        <v>2020</v>
      </c>
      <c r="S13" s="91">
        <f t="shared" si="1"/>
        <v>6</v>
      </c>
      <c r="T13" s="92">
        <f t="shared" si="2"/>
        <v>24</v>
      </c>
      <c r="U13" s="92">
        <f t="shared" si="3"/>
        <v>8</v>
      </c>
      <c r="V13" s="90" t="str">
        <f>IF(INDEX(EmployeeTrackingSheet!$C$6:$C$1005,Calculations!P13,1)=0,"",INDEX(EmployeeTrackingSheet!$C$6:$C$1005,Calculations!P13,1))</f>
        <v>Kat Tesser</v>
      </c>
      <c r="W13" s="90" t="str">
        <f>IF(INDEX(EmployeeTrackingSheet!$D$6:$D$1005,Calculations!P13,1)=0,"",INDEX(EmployeeTrackingSheet!$D$6:$D$1005,Calculations!P13,1))</f>
        <v>Supply Chain</v>
      </c>
      <c r="X13" s="269">
        <f>IF(INDEX(EmployeeTrackingSheet!$E$6:$E$1005,Calculations!P13,1)=0,"",INDEX(EmployeeTrackingSheet!$E$6:$E$1005,Calculations!P13,1))</f>
        <v>37.1</v>
      </c>
      <c r="Y13" s="269" t="str">
        <f>IF(INDEX(EmployeeTrackingSheet!$F$6:$F$1005,Calculations!P13,1)=0,"",INDEX(EmployeeTrackingSheet!$F$6:$F$1005,Calculations!P13,1))</f>
        <v>Low Risk</v>
      </c>
      <c r="Z13" s="94">
        <f t="shared" si="4"/>
        <v>2</v>
      </c>
      <c r="AA13" s="94" t="str">
        <f>IF(INDEX(EmployeeTrackingSheet!$G$6:$G$1005,Calculations!P13,1)=0,"",INDEX(EmployeeTrackingSheet!$G$6:$G$1005,Calculations!P13,1))</f>
        <v>Yes</v>
      </c>
      <c r="AB13" s="94" t="str">
        <f>IF(INDEX(EmployeeTrackingSheet!$H$6:$H$1005,Calculations!P13,1)=0,"",INDEX(EmployeeTrackingSheet!$H$6:$H$1005,Calculations!P13,1))</f>
        <v>No</v>
      </c>
      <c r="AC13" s="47"/>
      <c r="AD13" s="97" t="s">
        <v>137</v>
      </c>
      <c r="AE13" s="97">
        <v>3</v>
      </c>
      <c r="AF13" s="97">
        <v>2022</v>
      </c>
      <c r="AG13" s="47"/>
      <c r="AH13" s="269" t="str">
        <f>IF(INDEX(Settings!$E$7:$E$106,Calculations!P13,1)=0,"",INDEX(Settings!$E$7:$E$106,Calculations!P13,1))</f>
        <v>Willy Oliver</v>
      </c>
      <c r="AI13" s="269" t="str">
        <f>IF(INDEX(Settings!$F$7:$F$106,Calculations!P13,1)=0,"",INDEX(Settings!$F$7:$F$106,Calculations!P13,1))</f>
        <v>Supply Chain</v>
      </c>
      <c r="AJ13" s="93" t="str">
        <f>IFERROR(IF(LEN($AH13)&gt;1,SUMIF($V$4:V1007,$AH13,$X$4:X1007)/COUNTIF($V$4:V1007,$AH13),""),"")</f>
        <v/>
      </c>
      <c r="AK13" s="148" t="str">
        <f>IFERROR(INDEX(Settings!$J$8:$L$11,MATCH(Calculations!$AJ13,Settings!$J$8:$J$11,1),3),"")</f>
        <v/>
      </c>
      <c r="AM13" s="158"/>
      <c r="AN13" s="154"/>
      <c r="AO13" s="154"/>
      <c r="AP13" s="268">
        <v>8</v>
      </c>
      <c r="AQ13" s="192" t="str">
        <f t="shared" ca="1" si="5"/>
        <v>Isabell Fair</v>
      </c>
      <c r="AR13" s="156" t="str">
        <f>IFERROR(IF($AM$5="All Departments",INDEX(EmployeeTimesheet!$B$7:$C$106,AP13,1),IF(INDEX( EmployeeTimesheet!$C$7:$C$106,ROW(A8),1)=$AR$5,INDEX(EmployeeTimesheet!$B$7:$B$106,AP13,1),"")),"")</f>
        <v>Ryan Jordan</v>
      </c>
      <c r="AS13" s="192" t="str">
        <f>IFERROR(IF($AM$5="All Departments",EmployeeTimesheet!C14,IF(LEN(AR13)&gt;1,EmployeeTimesheet!C14,"")),"")</f>
        <v>IT</v>
      </c>
      <c r="AT13" s="192">
        <f ca="1">IF(AND(LEN($AS13)&gt;1,AT$5=$AO$5),EmployeeTimesheet!AL14,"")</f>
        <v>2</v>
      </c>
      <c r="AU13" s="192" t="str">
        <f>IF(AND(LEN($AS13)&gt;1,AU$5=$AO$5),EmployeeTimesheet!AM14,"")</f>
        <v/>
      </c>
      <c r="AV13" s="192" t="str">
        <f>IF(AND(LEN($AS13)&gt;1,AV$5=$AO$5),EmployeeTimesheet!AN14,"")</f>
        <v/>
      </c>
      <c r="AW13" s="192" t="str">
        <f>IF(AND(LEN($AS13)&gt;1,AW$5=$AO$5),EmployeeTimesheet!AO14,"")</f>
        <v/>
      </c>
      <c r="AX13" s="192" t="str">
        <f>IF(AND(LEN($AS13)&gt;1,AX$5=$AO$5),EmployeeTimesheet!AP14,"")</f>
        <v/>
      </c>
      <c r="AY13" s="192" t="str">
        <f>IF(AND(LEN($AS13)&gt;1,AY$5=$AO$5),EmployeeTimesheet!AQ14,"")</f>
        <v/>
      </c>
      <c r="AZ13" s="192">
        <f t="shared" ca="1" si="6"/>
        <v>1</v>
      </c>
      <c r="BA13" s="156"/>
      <c r="BB13"/>
      <c r="BC13"/>
      <c r="BD13" s="154"/>
      <c r="BE13" s="157"/>
      <c r="BF13" s="154"/>
      <c r="BG13" s="154"/>
      <c r="BH13" s="154"/>
      <c r="BI13" s="154"/>
      <c r="BJ13" s="154"/>
      <c r="BK13" s="154"/>
      <c r="BL13" s="154"/>
      <c r="BM13" s="154"/>
      <c r="BN13" s="154"/>
      <c r="BO13" s="154"/>
      <c r="BP13" s="154"/>
      <c r="BQ13" s="155"/>
    </row>
    <row r="14" spans="1:69" x14ac:dyDescent="0.25">
      <c r="A14" s="34">
        <v>1</v>
      </c>
      <c r="B14" s="323" t="str">
        <f>IFERROR(IF(LEN(INDEX(Settings!$C$7:$C$19,A14,1))&gt;0,INDEX(Settings!$C$7:$C$19,A14,1),""),"")</f>
        <v>Purchasing</v>
      </c>
      <c r="C14" s="133">
        <f t="shared" ref="C14:F26" si="9">COUNTIFS($AK$4:$AK$998,C$13,$AI$4:$AI$998,$B14)</f>
        <v>0</v>
      </c>
      <c r="D14" s="133">
        <f t="shared" si="9"/>
        <v>2</v>
      </c>
      <c r="E14" s="133">
        <f t="shared" si="9"/>
        <v>0</v>
      </c>
      <c r="F14" s="133">
        <f t="shared" si="9"/>
        <v>0</v>
      </c>
      <c r="G14" s="324" t="str">
        <f>$B14</f>
        <v>Purchasing</v>
      </c>
      <c r="H14" s="328">
        <f>IF(LEN(G14)&gt;0,A14,"")</f>
        <v>1</v>
      </c>
      <c r="I14" s="113"/>
      <c r="J14" s="124" t="s">
        <v>19</v>
      </c>
      <c r="K14" s="133">
        <f>IFERROR(IF(COUNTIF($AK$4:$AK$998,J14)&gt;0,COUNTIF($AK$4:$AK$998,J14),""),"")</f>
        <v>2</v>
      </c>
      <c r="L14" s="113"/>
      <c r="M14" s="331" t="s">
        <v>159</v>
      </c>
      <c r="N14" s="330" t="s">
        <v>88</v>
      </c>
      <c r="O14" s="113"/>
      <c r="P14" s="34">
        <v>11</v>
      </c>
      <c r="Q14" s="147">
        <f>IF(INDEX(EmployeeTrackingSheet!$B$6:$B$1005,Calculations!P14,1)=0,"",INDEX(EmployeeTrackingSheet!$B$6:$B$1005,Calculations!P14,1))</f>
        <v>43990</v>
      </c>
      <c r="R14" s="91">
        <f t="shared" si="0"/>
        <v>2020</v>
      </c>
      <c r="S14" s="91">
        <f t="shared" si="1"/>
        <v>6</v>
      </c>
      <c r="T14" s="92">
        <f t="shared" si="2"/>
        <v>24</v>
      </c>
      <c r="U14" s="92">
        <f t="shared" si="3"/>
        <v>8</v>
      </c>
      <c r="V14" s="90" t="str">
        <f>IF(INDEX(EmployeeTrackingSheet!$C$6:$C$1005,Calculations!P14,1)=0,"",INDEX(EmployeeTrackingSheet!$C$6:$C$1005,Calculations!P14,1))</f>
        <v>Ellie Kite</v>
      </c>
      <c r="W14" s="90" t="str">
        <f>IF(INDEX(EmployeeTrackingSheet!$D$6:$D$1005,Calculations!P14,1)=0,"",INDEX(EmployeeTrackingSheet!$D$6:$D$1005,Calculations!P14,1))</f>
        <v>Purchasing</v>
      </c>
      <c r="X14" s="269">
        <f>IF(INDEX(EmployeeTrackingSheet!$E$6:$E$1005,Calculations!P14,1)=0,"",INDEX(EmployeeTrackingSheet!$E$6:$E$1005,Calculations!P14,1))</f>
        <v>37.5</v>
      </c>
      <c r="Y14" s="269" t="str">
        <f>IF(INDEX(EmployeeTrackingSheet!$F$6:$F$1005,Calculations!P14,1)=0,"",INDEX(EmployeeTrackingSheet!$F$6:$F$1005,Calculations!P14,1))</f>
        <v>Medium Risk</v>
      </c>
      <c r="Z14" s="94">
        <f t="shared" si="4"/>
        <v>2</v>
      </c>
      <c r="AA14" s="94" t="str">
        <f>IF(INDEX(EmployeeTrackingSheet!$G$6:$G$1005,Calculations!P14,1)=0,"",INDEX(EmployeeTrackingSheet!$G$6:$G$1005,Calculations!P14,1))</f>
        <v>Yes</v>
      </c>
      <c r="AB14" s="94" t="str">
        <f>IF(INDEX(EmployeeTrackingSheet!$H$6:$H$1005,Calculations!P14,1)=0,"",INDEX(EmployeeTrackingSheet!$H$6:$H$1005,Calculations!P14,1))</f>
        <v>No</v>
      </c>
      <c r="AC14" s="47"/>
      <c r="AD14" s="97" t="s">
        <v>138</v>
      </c>
      <c r="AE14" s="97">
        <v>4</v>
      </c>
      <c r="AF14" s="97">
        <v>2023</v>
      </c>
      <c r="AG14" s="47"/>
      <c r="AH14" s="269" t="str">
        <f>IF(INDEX(Settings!$E$7:$E$106,Calculations!P14,1)=0,"",INDEX(Settings!$E$7:$E$106,Calculations!P14,1))</f>
        <v>Kat Tesser</v>
      </c>
      <c r="AI14" s="269" t="str">
        <f>IF(INDEX(Settings!$F$7:$F$106,Calculations!P14,1)=0,"",INDEX(Settings!$F$7:$F$106,Calculations!P14,1))</f>
        <v>Supply Chain</v>
      </c>
      <c r="AJ14" s="93">
        <f>IFERROR(IF(LEN($AH14)&gt;1,SUMIF($V$4:V1008,$AH14,$X$4:X1008)/COUNTIF($V$4:V1008,$AH14),""),"")</f>
        <v>37.1</v>
      </c>
      <c r="AK14" s="148" t="str">
        <f>IFERROR(INDEX(Settings!$J$8:$L$11,MATCH(Calculations!$AJ14,Settings!$J$8:$J$11,1),3),"")</f>
        <v>Low Risk</v>
      </c>
      <c r="AM14" s="158"/>
      <c r="AN14" s="154"/>
      <c r="AO14" s="154"/>
      <c r="AP14" s="268">
        <v>9</v>
      </c>
      <c r="AQ14" s="192" t="str">
        <f t="shared" ca="1" si="5"/>
        <v>Maxine Hancock</v>
      </c>
      <c r="AR14" s="156" t="str">
        <f>IFERROR(IF($AM$5="All Departments",INDEX(EmployeeTimesheet!$B$7:$C$106,AP14,1),IF(INDEX( EmployeeTimesheet!$C$7:$C$106,ROW(A9),1)=$AR$5,INDEX(EmployeeTimesheet!$B$7:$B$106,AP14,1),"")),"")</f>
        <v>Isabell Fair</v>
      </c>
      <c r="AS14" s="192" t="str">
        <f>IFERROR(IF($AM$5="All Departments",EmployeeTimesheet!C15,IF(LEN(AR14)&gt;1,EmployeeTimesheet!C15,"")),"")</f>
        <v>IT</v>
      </c>
      <c r="AT14" s="192">
        <f ca="1">IF(AND(LEN($AS14)&gt;1,AT$5=$AO$5),EmployeeTimesheet!AL15,"")</f>
        <v>1</v>
      </c>
      <c r="AU14" s="192" t="str">
        <f>IF(AND(LEN($AS14)&gt;1,AU$5=$AO$5),EmployeeTimesheet!AM15,"")</f>
        <v/>
      </c>
      <c r="AV14" s="192" t="str">
        <f>IF(AND(LEN($AS14)&gt;1,AV$5=$AO$5),EmployeeTimesheet!AN15,"")</f>
        <v/>
      </c>
      <c r="AW14" s="192" t="str">
        <f>IF(AND(LEN($AS14)&gt;1,AW$5=$AO$5),EmployeeTimesheet!AO15,"")</f>
        <v/>
      </c>
      <c r="AX14" s="192" t="str">
        <f>IF(AND(LEN($AS14)&gt;1,AX$5=$AO$5),EmployeeTimesheet!AP15,"")</f>
        <v/>
      </c>
      <c r="AY14" s="192" t="str">
        <f>IF(AND(LEN($AS14)&gt;1,AY$5=$AO$5),EmployeeTimesheet!AQ15,"")</f>
        <v/>
      </c>
      <c r="AZ14" s="192">
        <f t="shared" ca="1" si="6"/>
        <v>1</v>
      </c>
      <c r="BA14" s="156"/>
      <c r="BB14"/>
      <c r="BC14"/>
      <c r="BD14" s="154"/>
      <c r="BE14" s="154"/>
      <c r="BF14" s="154"/>
      <c r="BG14" s="154"/>
      <c r="BH14" s="154"/>
      <c r="BI14" s="154"/>
      <c r="BJ14" s="154"/>
      <c r="BK14" s="157"/>
      <c r="BL14" s="154"/>
      <c r="BM14" s="154"/>
      <c r="BN14" s="154"/>
      <c r="BO14" s="154"/>
      <c r="BP14" s="154"/>
      <c r="BQ14" s="155"/>
    </row>
    <row r="15" spans="1:69" x14ac:dyDescent="0.25">
      <c r="A15" s="34">
        <v>2</v>
      </c>
      <c r="B15" s="325" t="str">
        <f>IFERROR(IF(LEN(INDEX(Settings!$C$7:$C$19,A15,1))&gt;0,INDEX(Settings!$C$7:$C$19,A15,1),""),"")</f>
        <v>Sales</v>
      </c>
      <c r="C15" s="133">
        <f t="shared" si="9"/>
        <v>1</v>
      </c>
      <c r="D15" s="133">
        <f t="shared" si="9"/>
        <v>0</v>
      </c>
      <c r="E15" s="133">
        <f t="shared" si="9"/>
        <v>1</v>
      </c>
      <c r="F15" s="133">
        <f t="shared" si="9"/>
        <v>0</v>
      </c>
      <c r="G15" s="324" t="str">
        <f t="shared" ref="G15:G26" si="10">$B15</f>
        <v>Sales</v>
      </c>
      <c r="H15" s="328">
        <f t="shared" ref="H15:H26" si="11">IF(LEN(G15)&gt;0,A15,"")</f>
        <v>2</v>
      </c>
      <c r="I15" s="113"/>
      <c r="J15" s="124" t="s">
        <v>21</v>
      </c>
      <c r="K15" s="133">
        <f>IFERROR(IF(COUNTIF($AK$4:$AK$998,J15)&gt;0,COUNTIF($AK$4:$AK$998,J15),""),"")</f>
        <v>7</v>
      </c>
      <c r="L15" s="113"/>
      <c r="M15" s="332">
        <v>1</v>
      </c>
      <c r="N15" s="333" t="str">
        <f>IF(LEN(Checklist!C13)&gt;0,Checklist!G13,"")</f>
        <v>No</v>
      </c>
      <c r="O15" s="113"/>
      <c r="P15" s="34">
        <v>12</v>
      </c>
      <c r="Q15" s="147">
        <f>IF(INDEX(EmployeeTrackingSheet!$B$6:$B$1005,Calculations!P15,1)=0,"",INDEX(EmployeeTrackingSheet!$B$6:$B$1005,Calculations!P15,1))</f>
        <v>43999</v>
      </c>
      <c r="R15" s="91">
        <f t="shared" si="0"/>
        <v>2020</v>
      </c>
      <c r="S15" s="91">
        <f t="shared" si="1"/>
        <v>6</v>
      </c>
      <c r="T15" s="92">
        <f t="shared" si="2"/>
        <v>25</v>
      </c>
      <c r="U15" s="92">
        <f t="shared" si="3"/>
        <v>17</v>
      </c>
      <c r="V15" s="90" t="str">
        <f>IF(INDEX(EmployeeTrackingSheet!$C$6:$C$1005,Calculations!P15,1)=0,"",INDEX(EmployeeTrackingSheet!$C$6:$C$1005,Calculations!P15,1))</f>
        <v>Michela Alexis</v>
      </c>
      <c r="W15" s="90" t="str">
        <f>IF(INDEX(EmployeeTrackingSheet!$D$6:$D$1005,Calculations!P15,1)=0,"",INDEX(EmployeeTrackingSheet!$D$6:$D$1005,Calculations!P15,1))</f>
        <v>Manufacturing</v>
      </c>
      <c r="X15" s="269">
        <f>IF(INDEX(EmployeeTrackingSheet!$E$6:$E$1005,Calculations!P15,1)=0,"",INDEX(EmployeeTrackingSheet!$E$6:$E$1005,Calculations!P15,1))</f>
        <v>37.9</v>
      </c>
      <c r="Y15" s="269" t="str">
        <f>IF(INDEX(EmployeeTrackingSheet!$F$6:$F$1005,Calculations!P15,1)=0,"",INDEX(EmployeeTrackingSheet!$F$6:$F$1005,Calculations!P15,1))</f>
        <v>Medium Risk</v>
      </c>
      <c r="Z15" s="94">
        <f t="shared" si="4"/>
        <v>3</v>
      </c>
      <c r="AA15" s="94" t="str">
        <f>IF(INDEX(EmployeeTrackingSheet!$G$6:$G$1005,Calculations!P15,1)=0,"",INDEX(EmployeeTrackingSheet!$G$6:$G$1005,Calculations!P15,1))</f>
        <v>No</v>
      </c>
      <c r="AB15" s="94" t="str">
        <f>IF(INDEX(EmployeeTrackingSheet!$H$6:$H$1005,Calculations!P15,1)=0,"",INDEX(EmployeeTrackingSheet!$H$6:$H$1005,Calculations!P15,1))</f>
        <v>No</v>
      </c>
      <c r="AC15" s="47"/>
      <c r="AD15" s="97" t="s">
        <v>139</v>
      </c>
      <c r="AE15" s="97">
        <v>5</v>
      </c>
      <c r="AF15" s="97">
        <v>2024</v>
      </c>
      <c r="AG15" s="47"/>
      <c r="AH15" s="269" t="str">
        <f>IF(INDEX(Settings!$E$7:$E$106,Calculations!P15,1)=0,"",INDEX(Settings!$E$7:$E$106,Calculations!P15,1))</f>
        <v>Maxine Hancock</v>
      </c>
      <c r="AI15" s="269" t="str">
        <f>IF(INDEX(Settings!$F$7:$F$106,Calculations!P15,1)=0,"",INDEX(Settings!$F$7:$F$106,Calculations!P15,1))</f>
        <v>IT</v>
      </c>
      <c r="AJ15" s="93">
        <f>IFERROR(IF(LEN($AH15)&gt;1,SUMIF($V$4:V1009,$AH15,$X$4:X1009)/COUNTIF($V$4:V1009,$AH15),""),"")</f>
        <v>39.4</v>
      </c>
      <c r="AK15" s="148" t="str">
        <f>IFERROR(INDEX(Settings!$J$8:$L$11,MATCH(Calculations!$AJ15,Settings!$J$8:$J$11,1),3),"")</f>
        <v>High Risk</v>
      </c>
      <c r="AM15" s="158"/>
      <c r="AN15" s="154"/>
      <c r="AO15" s="154"/>
      <c r="AP15" s="267">
        <v>10</v>
      </c>
      <c r="AQ15" s="192" t="str">
        <f t="shared" ca="1" si="5"/>
        <v/>
      </c>
      <c r="AR15" s="156" t="str">
        <f>IFERROR(IF($AM$5="All Departments",INDEX(EmployeeTimesheet!$B$7:$C$106,AP15,1),IF(INDEX( EmployeeTimesheet!$C$7:$C$106,ROW(A10),1)=$AR$5,INDEX(EmployeeTimesheet!$B$7:$B$106,AP15,1),"")),"")</f>
        <v>Maxine Hancock</v>
      </c>
      <c r="AS15" s="192" t="str">
        <f>IFERROR(IF($AM$5="All Departments",EmployeeTimesheet!C16,IF(LEN(AR15)&gt;1,EmployeeTimesheet!C16,"")),"")</f>
        <v>IT</v>
      </c>
      <c r="AT15" s="192">
        <f ca="1">IF(AND(LEN($AS15)&gt;1,AT$5=$AO$5),EmployeeTimesheet!AL16,"")</f>
        <v>1</v>
      </c>
      <c r="AU15" s="192" t="str">
        <f>IF(AND(LEN($AS15)&gt;1,AU$5=$AO$5),EmployeeTimesheet!AM16,"")</f>
        <v/>
      </c>
      <c r="AV15" s="192" t="str">
        <f>IF(AND(LEN($AS15)&gt;1,AV$5=$AO$5),EmployeeTimesheet!AN16,"")</f>
        <v/>
      </c>
      <c r="AW15" s="192" t="str">
        <f>IF(AND(LEN($AS15)&gt;1,AW$5=$AO$5),EmployeeTimesheet!AO16,"")</f>
        <v/>
      </c>
      <c r="AX15" s="192" t="str">
        <f>IF(AND(LEN($AS15)&gt;1,AX$5=$AO$5),EmployeeTimesheet!AP16,"")</f>
        <v/>
      </c>
      <c r="AY15" s="192" t="str">
        <f>IF(AND(LEN($AS15)&gt;1,AY$5=$AO$5),EmployeeTimesheet!AQ16,"")</f>
        <v/>
      </c>
      <c r="AZ15" s="192">
        <f t="shared" ca="1" si="6"/>
        <v>1</v>
      </c>
      <c r="BA15" s="156"/>
      <c r="BB15"/>
      <c r="BC15"/>
      <c r="BD15" s="154"/>
      <c r="BE15" s="179" t="s">
        <v>69</v>
      </c>
      <c r="BF15" s="180" t="s">
        <v>71</v>
      </c>
      <c r="BG15" s="180" t="s">
        <v>72</v>
      </c>
      <c r="BH15" s="180" t="s">
        <v>70</v>
      </c>
      <c r="BI15" s="180" t="s">
        <v>73</v>
      </c>
      <c r="BJ15" s="181" t="s">
        <v>74</v>
      </c>
      <c r="BK15" s="154"/>
      <c r="BL15" s="154"/>
      <c r="BM15" s="154"/>
      <c r="BN15" s="154"/>
      <c r="BO15" s="154"/>
      <c r="BP15" s="154"/>
      <c r="BQ15" s="155"/>
    </row>
    <row r="16" spans="1:69" x14ac:dyDescent="0.25">
      <c r="A16" s="34">
        <v>3</v>
      </c>
      <c r="B16" s="325" t="str">
        <f>IFERROR(IF(LEN(INDEX(Settings!$C$7:$C$19,A16,1))&gt;0,INDEX(Settings!$C$7:$C$19,A16,1),""),"")</f>
        <v>Finance</v>
      </c>
      <c r="C16" s="133">
        <f t="shared" si="9"/>
        <v>1</v>
      </c>
      <c r="D16" s="133">
        <f t="shared" si="9"/>
        <v>0</v>
      </c>
      <c r="E16" s="133">
        <f t="shared" si="9"/>
        <v>0</v>
      </c>
      <c r="F16" s="133">
        <f t="shared" si="9"/>
        <v>0</v>
      </c>
      <c r="G16" s="324" t="str">
        <f t="shared" si="10"/>
        <v>Finance</v>
      </c>
      <c r="H16" s="328">
        <f t="shared" si="11"/>
        <v>3</v>
      </c>
      <c r="I16" s="113"/>
      <c r="J16" s="126" t="s">
        <v>20</v>
      </c>
      <c r="K16" s="134">
        <f>IFERROR(IF(COUNTIF($AK$4:$AK$998,J16)&gt;0,COUNTIF($AK$4:$AK$998,J16),""),"")</f>
        <v>5</v>
      </c>
      <c r="L16" s="113"/>
      <c r="M16" s="334">
        <v>2</v>
      </c>
      <c r="N16" s="335" t="str">
        <f>IF(LEN(Checklist!C14)&gt;0,Checklist!G14,"")</f>
        <v>Yes</v>
      </c>
      <c r="O16" s="113"/>
      <c r="P16" s="34">
        <v>13</v>
      </c>
      <c r="Q16" s="147">
        <f>IF(INDEX(EmployeeTrackingSheet!$B$6:$B$1005,Calculations!P16,1)=0,"",INDEX(EmployeeTrackingSheet!$B$6:$B$1005,Calculations!P16,1))</f>
        <v>43999</v>
      </c>
      <c r="R16" s="91">
        <f t="shared" si="0"/>
        <v>2020</v>
      </c>
      <c r="S16" s="91">
        <f t="shared" si="1"/>
        <v>6</v>
      </c>
      <c r="T16" s="92">
        <f t="shared" si="2"/>
        <v>25</v>
      </c>
      <c r="U16" s="92">
        <f t="shared" si="3"/>
        <v>17</v>
      </c>
      <c r="V16" s="90" t="str">
        <f>IF(INDEX(EmployeeTrackingSheet!$C$6:$C$1005,Calculations!P16,1)=0,"",INDEX(EmployeeTrackingSheet!$C$6:$C$1005,Calculations!P16,1))</f>
        <v>Bob Kumar</v>
      </c>
      <c r="W16" s="90" t="str">
        <f>IF(INDEX(EmployeeTrackingSheet!$D$6:$D$1005,Calculations!P16,1)=0,"",INDEX(EmployeeTrackingSheet!$D$6:$D$1005,Calculations!P16,1))</f>
        <v>Human Resources</v>
      </c>
      <c r="X16" s="269">
        <f>IF(INDEX(EmployeeTrackingSheet!$E$6:$E$1005,Calculations!P16,1)=0,"",INDEX(EmployeeTrackingSheet!$E$6:$E$1005,Calculations!P16,1))</f>
        <v>37.9</v>
      </c>
      <c r="Y16" s="269" t="str">
        <f>IF(INDEX(EmployeeTrackingSheet!$F$6:$F$1005,Calculations!P16,1)=0,"",INDEX(EmployeeTrackingSheet!$F$6:$F$1005,Calculations!P16,1))</f>
        <v>Medium Risk</v>
      </c>
      <c r="Z16" s="94">
        <f t="shared" si="4"/>
        <v>3</v>
      </c>
      <c r="AA16" s="94" t="str">
        <f>IF(INDEX(EmployeeTrackingSheet!$G$6:$G$1005,Calculations!P16,1)=0,"",INDEX(EmployeeTrackingSheet!$G$6:$G$1005,Calculations!P16,1))</f>
        <v>No</v>
      </c>
      <c r="AB16" s="94" t="str">
        <f>IF(INDEX(EmployeeTrackingSheet!$H$6:$H$1005,Calculations!P16,1)=0,"",INDEX(EmployeeTrackingSheet!$H$6:$H$1005,Calculations!P16,1))</f>
        <v>No</v>
      </c>
      <c r="AC16" s="47"/>
      <c r="AD16" s="97" t="s">
        <v>140</v>
      </c>
      <c r="AE16" s="97">
        <v>6</v>
      </c>
      <c r="AF16" s="98">
        <v>2025</v>
      </c>
      <c r="AG16" s="47"/>
      <c r="AH16" s="269" t="str">
        <f>IF(INDEX(Settings!$E$7:$E$106,Calculations!P16,1)=0,"",INDEX(Settings!$E$7:$E$106,Calculations!P16,1))</f>
        <v>Robert Liller</v>
      </c>
      <c r="AI16" s="269" t="str">
        <f>IF(INDEX(Settings!$F$7:$F$106,Calculations!P16,1)=0,"",INDEX(Settings!$F$7:$F$106,Calculations!P16,1))</f>
        <v>Logistic</v>
      </c>
      <c r="AJ16" s="93">
        <f>IFERROR(IF(LEN($AH16)&gt;1,SUMIF($V$4:V1010,$AH16,$X$4:X1010)/COUNTIF($V$4:V1010,$AH16),""),"")</f>
        <v>37.799999999999997</v>
      </c>
      <c r="AK16" s="148" t="str">
        <f>IFERROR(INDEX(Settings!$J$8:$L$11,MATCH(Calculations!$AJ16,Settings!$J$8:$J$11,1),3),"")</f>
        <v>Medium Risk</v>
      </c>
      <c r="AM16" s="158"/>
      <c r="AN16" s="154"/>
      <c r="AO16" s="154"/>
      <c r="AP16" s="268">
        <v>11</v>
      </c>
      <c r="AQ16" s="192" t="str">
        <f t="shared" ca="1" si="5"/>
        <v/>
      </c>
      <c r="AR16" s="156">
        <f>IFERROR(IF($AM$5="All Departments",INDEX(EmployeeTimesheet!$B$7:$C$106,AP16,1),IF(INDEX( EmployeeTimesheet!$C$7:$C$106,ROW(A11),1)=$AR$5,INDEX(EmployeeTimesheet!$B$7:$B$106,AP16,1),"")),"")</f>
        <v>0</v>
      </c>
      <c r="AS16" s="192" t="str">
        <f>IFERROR(IF($AM$5="All Departments",EmployeeTimesheet!C17,IF(LEN(AR16)&gt;1,EmployeeTimesheet!C17,"")),"")</f>
        <v xml:space="preserve"> </v>
      </c>
      <c r="AT16" s="192" t="str">
        <f>IF(AND(LEN($AS16)&gt;1,AT$5=$AO$5),EmployeeTimesheet!AL17,"")</f>
        <v/>
      </c>
      <c r="AU16" s="192" t="str">
        <f>IF(AND(LEN($AS16)&gt;1,AU$5=$AO$5),EmployeeTimesheet!AM17,"")</f>
        <v/>
      </c>
      <c r="AV16" s="192" t="str">
        <f>IF(AND(LEN($AS16)&gt;1,AV$5=$AO$5),EmployeeTimesheet!AN17,"")</f>
        <v/>
      </c>
      <c r="AW16" s="192" t="str">
        <f>IF(AND(LEN($AS16)&gt;1,AW$5=$AO$5),EmployeeTimesheet!AO17,"")</f>
        <v/>
      </c>
      <c r="AX16" s="192" t="str">
        <f>IF(AND(LEN($AS16)&gt;1,AX$5=$AO$5),EmployeeTimesheet!AP17,"")</f>
        <v/>
      </c>
      <c r="AY16" s="192" t="str">
        <f>IF(AND(LEN($AS16)&gt;1,AY$5=$AO$5),EmployeeTimesheet!AQ17,"")</f>
        <v/>
      </c>
      <c r="AZ16" s="192" t="str">
        <f t="shared" si="6"/>
        <v/>
      </c>
      <c r="BA16" s="156"/>
      <c r="BB16"/>
      <c r="BC16"/>
      <c r="BD16" s="154"/>
      <c r="BE16" s="182">
        <f>COUNTIF(AM$3:$BQ$3,AM3)</f>
        <v>7</v>
      </c>
      <c r="BF16" s="183">
        <f>COUNTIF(AN$3:$BQ$3,AM3+1)</f>
        <v>7</v>
      </c>
      <c r="BG16" s="183">
        <f>COUNTIF(AO$3:$BQ$3,AM3+2)</f>
        <v>7</v>
      </c>
      <c r="BH16" s="183">
        <f>COUNTIF(AP$3:$BQ$3,AM3+3)</f>
        <v>7</v>
      </c>
      <c r="BI16" s="183">
        <f>COUNTIF(AQ$3:$BQ$3,AM3+4)</f>
        <v>3</v>
      </c>
      <c r="BJ16" s="184">
        <f>COUNTIF(AR$3:$BQ$3,AM3+5)</f>
        <v>0</v>
      </c>
      <c r="BK16" s="154"/>
      <c r="BL16" s="154"/>
      <c r="BM16" s="154"/>
      <c r="BN16" s="154"/>
      <c r="BO16" s="154"/>
      <c r="BP16" s="154"/>
      <c r="BQ16" s="155"/>
    </row>
    <row r="17" spans="1:69" x14ac:dyDescent="0.25">
      <c r="A17" s="34">
        <v>4</v>
      </c>
      <c r="B17" s="325" t="str">
        <f>IFERROR(IF(LEN(INDEX(Settings!$C$7:$C$19,A17,1))&gt;0,INDEX(Settings!$C$7:$C$19,A17,1),""),"")</f>
        <v>Manufacturing</v>
      </c>
      <c r="C17" s="133">
        <f t="shared" si="9"/>
        <v>0</v>
      </c>
      <c r="D17" s="133">
        <f t="shared" si="9"/>
        <v>2</v>
      </c>
      <c r="E17" s="133">
        <f t="shared" si="9"/>
        <v>0</v>
      </c>
      <c r="F17" s="133">
        <f t="shared" si="9"/>
        <v>0</v>
      </c>
      <c r="G17" s="324" t="str">
        <f t="shared" si="10"/>
        <v>Manufacturing</v>
      </c>
      <c r="H17" s="328">
        <f t="shared" si="11"/>
        <v>4</v>
      </c>
      <c r="I17" s="113"/>
      <c r="J17" s="113"/>
      <c r="K17" s="113"/>
      <c r="L17" s="113"/>
      <c r="M17" s="334">
        <v>3</v>
      </c>
      <c r="N17" s="335" t="str">
        <f>IF(LEN(Checklist!C15)&gt;0,Checklist!G15,"")</f>
        <v>Yes</v>
      </c>
      <c r="O17" s="113"/>
      <c r="P17" s="34">
        <v>14</v>
      </c>
      <c r="Q17" s="147">
        <f>IF(INDEX(EmployeeTrackingSheet!$B$6:$B$1005,Calculations!P17,1)=0,"",INDEX(EmployeeTrackingSheet!$B$6:$B$1005,Calculations!P17,1))</f>
        <v>43999</v>
      </c>
      <c r="R17" s="91">
        <f t="shared" si="0"/>
        <v>2020</v>
      </c>
      <c r="S17" s="91">
        <f t="shared" si="1"/>
        <v>6</v>
      </c>
      <c r="T17" s="92">
        <f t="shared" si="2"/>
        <v>25</v>
      </c>
      <c r="U17" s="92">
        <f t="shared" si="3"/>
        <v>17</v>
      </c>
      <c r="V17" s="90" t="str">
        <f>IF(INDEX(EmployeeTrackingSheet!$C$6:$C$1005,Calculations!P17,1)=0,"",INDEX(EmployeeTrackingSheet!$C$6:$C$1005,Calculations!P17,1))</f>
        <v>Joy Bailey</v>
      </c>
      <c r="W17" s="90" t="str">
        <f>IF(INDEX(EmployeeTrackingSheet!$D$6:$D$1005,Calculations!P17,1)=0,"",INDEX(EmployeeTrackingSheet!$D$6:$D$1005,Calculations!P17,1))</f>
        <v>Finance</v>
      </c>
      <c r="X17" s="269">
        <f>IF(INDEX(EmployeeTrackingSheet!$E$6:$E$1005,Calculations!P17,1)=0,"",INDEX(EmployeeTrackingSheet!$E$6:$E$1005,Calculations!P17,1))</f>
        <v>36.799999999999997</v>
      </c>
      <c r="Y17" s="269" t="str">
        <f>IF(INDEX(EmployeeTrackingSheet!$F$6:$F$1005,Calculations!P17,1)=0,"",INDEX(EmployeeTrackingSheet!$F$6:$F$1005,Calculations!P17,1))</f>
        <v>Low Risk</v>
      </c>
      <c r="Z17" s="94">
        <f t="shared" si="4"/>
        <v>3</v>
      </c>
      <c r="AA17" s="94" t="str">
        <f>IF(INDEX(EmployeeTrackingSheet!$G$6:$G$1005,Calculations!P17,1)=0,"",INDEX(EmployeeTrackingSheet!$G$6:$G$1005,Calculations!P17,1))</f>
        <v>Yes</v>
      </c>
      <c r="AB17" s="94" t="str">
        <f>IF(INDEX(EmployeeTrackingSheet!$H$6:$H$1005,Calculations!P17,1)=0,"",INDEX(EmployeeTrackingSheet!$H$6:$H$1005,Calculations!P17,1))</f>
        <v>No</v>
      </c>
      <c r="AC17" s="47"/>
      <c r="AD17" s="97" t="s">
        <v>141</v>
      </c>
      <c r="AE17" s="97">
        <v>7</v>
      </c>
      <c r="AF17" s="56"/>
      <c r="AG17" s="47"/>
      <c r="AH17" s="269" t="str">
        <f>IF(INDEX(Settings!$E$7:$E$106,Calculations!P17,1)=0,"",INDEX(Settings!$E$7:$E$106,Calculations!P17,1))</f>
        <v>Ellie Kite</v>
      </c>
      <c r="AI17" s="269" t="str">
        <f>IF(INDEX(Settings!$F$7:$F$106,Calculations!P17,1)=0,"",INDEX(Settings!$F$7:$F$106,Calculations!P17,1))</f>
        <v>Purchasing</v>
      </c>
      <c r="AJ17" s="93">
        <f>IFERROR(IF(LEN($AH17)&gt;1,SUMIF($V$4:V1011,$AH17,$X$4:X1011)/COUNTIF($V$4:V1011,$AH17),""),"")</f>
        <v>37.9</v>
      </c>
      <c r="AK17" s="148" t="str">
        <f>IFERROR(INDEX(Settings!$J$8:$L$11,MATCH(Calculations!$AJ17,Settings!$J$8:$J$11,1),3),"")</f>
        <v>Medium Risk</v>
      </c>
      <c r="AM17" s="158"/>
      <c r="AN17" s="154"/>
      <c r="AO17" s="154"/>
      <c r="AP17" s="268">
        <v>12</v>
      </c>
      <c r="AQ17" s="192" t="str">
        <f t="shared" ca="1" si="5"/>
        <v/>
      </c>
      <c r="AR17" s="156">
        <f>IFERROR(IF($AM$5="All Departments",INDEX(EmployeeTimesheet!$B$7:$C$106,AP17,1),IF(INDEX( EmployeeTimesheet!$C$7:$C$106,ROW(A12),1)=$AR$5,INDEX(EmployeeTimesheet!$B$7:$B$106,AP17,1),"")),"")</f>
        <v>0</v>
      </c>
      <c r="AS17" s="192" t="str">
        <f>IFERROR(IF($AM$5="All Departments",EmployeeTimesheet!C18,IF(LEN(AR17)&gt;1,EmployeeTimesheet!C18,"")),"")</f>
        <v xml:space="preserve"> </v>
      </c>
      <c r="AT17" s="192" t="str">
        <f>IF(AND(LEN($AS17)&gt;1,AT$5=$AO$5),EmployeeTimesheet!AL18,"")</f>
        <v/>
      </c>
      <c r="AU17" s="192" t="str">
        <f>IF(AND(LEN($AS17)&gt;1,AU$5=$AO$5),EmployeeTimesheet!AM18,"")</f>
        <v/>
      </c>
      <c r="AV17" s="192" t="str">
        <f>IF(AND(LEN($AS17)&gt;1,AV$5=$AO$5),EmployeeTimesheet!AN18,"")</f>
        <v/>
      </c>
      <c r="AW17" s="192" t="str">
        <f>IF(AND(LEN($AS17)&gt;1,AW$5=$AO$5),EmployeeTimesheet!AO18,"")</f>
        <v/>
      </c>
      <c r="AX17" s="192" t="str">
        <f>IF(AND(LEN($AS17)&gt;1,AX$5=$AO$5),EmployeeTimesheet!AP18,"")</f>
        <v/>
      </c>
      <c r="AY17" s="192" t="str">
        <f>IF(AND(LEN($AS17)&gt;1,AY$5=$AO$5),EmployeeTimesheet!AQ18,"")</f>
        <v/>
      </c>
      <c r="AZ17" s="192" t="str">
        <f t="shared" si="6"/>
        <v/>
      </c>
      <c r="BA17" s="156"/>
      <c r="BB17"/>
      <c r="BC17"/>
      <c r="BD17" s="154"/>
      <c r="BE17" s="154"/>
      <c r="BF17" s="154"/>
      <c r="BG17" s="154"/>
      <c r="BH17" s="154"/>
      <c r="BI17" s="154"/>
      <c r="BJ17" s="154"/>
      <c r="BK17" s="154"/>
      <c r="BL17" s="154"/>
      <c r="BM17" s="154"/>
      <c r="BN17" s="154"/>
      <c r="BO17" s="154"/>
      <c r="BP17" s="154"/>
      <c r="BQ17" s="155"/>
    </row>
    <row r="18" spans="1:69" x14ac:dyDescent="0.25">
      <c r="A18" s="34">
        <v>5</v>
      </c>
      <c r="B18" s="325" t="str">
        <f>IFERROR(IF(LEN(INDEX(Settings!$C$7:$C$19,A18,1))&gt;0,INDEX(Settings!$C$7:$C$19,A18,1),""),"")</f>
        <v>Human Resources</v>
      </c>
      <c r="C18" s="133">
        <f t="shared" si="9"/>
        <v>1</v>
      </c>
      <c r="D18" s="133">
        <f t="shared" si="9"/>
        <v>1</v>
      </c>
      <c r="E18" s="133">
        <f t="shared" si="9"/>
        <v>0</v>
      </c>
      <c r="F18" s="133">
        <f t="shared" si="9"/>
        <v>0</v>
      </c>
      <c r="G18" s="324" t="str">
        <f t="shared" si="10"/>
        <v>Human Resources</v>
      </c>
      <c r="H18" s="328">
        <f t="shared" si="11"/>
        <v>5</v>
      </c>
      <c r="I18" s="113"/>
      <c r="J18" s="113"/>
      <c r="K18" s="113"/>
      <c r="L18" s="113"/>
      <c r="M18" s="334">
        <v>4</v>
      </c>
      <c r="N18" s="335" t="str">
        <f>IF(LEN(Checklist!C16)&gt;0,Checklist!G16,"")</f>
        <v>No</v>
      </c>
      <c r="O18" s="113"/>
      <c r="P18" s="34">
        <v>15</v>
      </c>
      <c r="Q18" s="147">
        <f>IF(INDEX(EmployeeTrackingSheet!$B$6:$B$1005,Calculations!P18,1)=0,"",INDEX(EmployeeTrackingSheet!$B$6:$B$1005,Calculations!P18,1))</f>
        <v>44007</v>
      </c>
      <c r="R18" s="91">
        <f t="shared" si="0"/>
        <v>2020</v>
      </c>
      <c r="S18" s="91">
        <f t="shared" si="1"/>
        <v>6</v>
      </c>
      <c r="T18" s="92">
        <f t="shared" si="2"/>
        <v>26</v>
      </c>
      <c r="U18" s="92">
        <f t="shared" si="3"/>
        <v>25</v>
      </c>
      <c r="V18" s="90" t="str">
        <f>IF(INDEX(EmployeeTrackingSheet!$C$6:$C$1005,Calculations!P18,1)=0,"",INDEX(EmployeeTrackingSheet!$C$6:$C$1005,Calculations!P18,1))</f>
        <v>Courtney Mair</v>
      </c>
      <c r="W18" s="90" t="str">
        <f>IF(INDEX(EmployeeTrackingSheet!$D$6:$D$1005,Calculations!P18,1)=0,"",INDEX(EmployeeTrackingSheet!$D$6:$D$1005,Calculations!P18,1))</f>
        <v>Human Resources</v>
      </c>
      <c r="X18" s="269">
        <f>IF(INDEX(EmployeeTrackingSheet!$E$6:$E$1005,Calculations!P18,1)=0,"",INDEX(EmployeeTrackingSheet!$E$6:$E$1005,Calculations!P18,1))</f>
        <v>36.5</v>
      </c>
      <c r="Y18" s="269" t="str">
        <f>IF(INDEX(EmployeeTrackingSheet!$F$6:$F$1005,Calculations!P18,1)=0,"",INDEX(EmployeeTrackingSheet!$F$6:$F$1005,Calculations!P18,1))</f>
        <v>Low Risk</v>
      </c>
      <c r="Z18" s="94">
        <f t="shared" si="4"/>
        <v>4</v>
      </c>
      <c r="AA18" s="94" t="str">
        <f>IF(INDEX(EmployeeTrackingSheet!$G$6:$G$1005,Calculations!P18,1)=0,"",INDEX(EmployeeTrackingSheet!$G$6:$G$1005,Calculations!P18,1))</f>
        <v>Yes</v>
      </c>
      <c r="AB18" s="94" t="str">
        <f>IF(INDEX(EmployeeTrackingSheet!$H$6:$H$1005,Calculations!P18,1)=0,"",INDEX(EmployeeTrackingSheet!$H$6:$H$1005,Calculations!P18,1))</f>
        <v>No</v>
      </c>
      <c r="AC18" s="47"/>
      <c r="AD18" s="97" t="s">
        <v>142</v>
      </c>
      <c r="AE18" s="97">
        <v>8</v>
      </c>
      <c r="AF18" s="56"/>
      <c r="AG18" s="47"/>
      <c r="AH18" s="269" t="str">
        <f>IF(INDEX(Settings!$E$7:$E$106,Calculations!P18,1)=0,"",INDEX(Settings!$E$7:$E$106,Calculations!P18,1))</f>
        <v>Courtney Mair</v>
      </c>
      <c r="AI18" s="269" t="str">
        <f>IF(INDEX(Settings!$F$7:$F$106,Calculations!P18,1)=0,"",INDEX(Settings!$F$7:$F$106,Calculations!P18,1))</f>
        <v>Human Resources</v>
      </c>
      <c r="AJ18" s="93">
        <f>IFERROR(IF(LEN($AH18)&gt;1,SUMIF($V$4:V1012,$AH18,$X$4:X1012)/COUNTIF($V$4:V1012,$AH18),""),"")</f>
        <v>36.5</v>
      </c>
      <c r="AK18" s="148" t="str">
        <f>IFERROR(INDEX(Settings!$J$8:$L$11,MATCH(Calculations!$AJ18,Settings!$J$8:$J$11,1),3),"")</f>
        <v>Low Risk</v>
      </c>
      <c r="AM18" s="158"/>
      <c r="AN18" s="154"/>
      <c r="AO18" s="154"/>
      <c r="AP18" s="267">
        <v>13</v>
      </c>
      <c r="AQ18" s="192" t="str">
        <f t="shared" ca="1" si="5"/>
        <v/>
      </c>
      <c r="AR18" s="156">
        <f>IFERROR(IF($AM$5="All Departments",INDEX(EmployeeTimesheet!$B$7:$C$106,AP18,1),IF(INDEX( EmployeeTimesheet!$C$7:$C$106,ROW(A13),1)=$AR$5,INDEX(EmployeeTimesheet!$B$7:$B$106,AP18,1),"")),"")</f>
        <v>0</v>
      </c>
      <c r="AS18" s="192" t="str">
        <f>IFERROR(IF($AM$5="All Departments",EmployeeTimesheet!C19,IF(LEN(AR18)&gt;1,EmployeeTimesheet!C19,"")),"")</f>
        <v xml:space="preserve"> </v>
      </c>
      <c r="AT18" s="192" t="str">
        <f>IF(AND(LEN($AS18)&gt;1,AT$5=$AO$5),EmployeeTimesheet!AL25,"")</f>
        <v/>
      </c>
      <c r="AU18" s="192" t="str">
        <f>IF(AND(LEN($AS18)&gt;1,AU$5=$AO$5),EmployeeTimesheet!AM25,"")</f>
        <v/>
      </c>
      <c r="AV18" s="192" t="str">
        <f>IF(AND(LEN($AS18)&gt;1,AV$5=$AO$5),EmployeeTimesheet!AN25,"")</f>
        <v/>
      </c>
      <c r="AW18" s="192" t="str">
        <f>IF(AND(LEN($AS18)&gt;1,AW$5=$AO$5),EmployeeTimesheet!AO25,"")</f>
        <v/>
      </c>
      <c r="AX18" s="192" t="str">
        <f>IF(AND(LEN($AS18)&gt;1,AX$5=$AO$5),EmployeeTimesheet!AP25,"")</f>
        <v/>
      </c>
      <c r="AY18" s="192" t="str">
        <f>IF(AND(LEN($AS18)&gt;1,AY$5=$AO$5),EmployeeTimesheet!AQ25,"")</f>
        <v/>
      </c>
      <c r="AZ18" s="192" t="str">
        <f t="shared" si="6"/>
        <v/>
      </c>
      <c r="BA18" s="156"/>
      <c r="BB18"/>
      <c r="BC18"/>
      <c r="BD18" s="154"/>
      <c r="BE18" s="154"/>
      <c r="BF18" s="154"/>
      <c r="BG18" s="154"/>
      <c r="BH18" s="154"/>
      <c r="BI18" s="154"/>
      <c r="BJ18" s="154"/>
      <c r="BK18" s="154"/>
      <c r="BL18" s="154"/>
      <c r="BM18" s="154"/>
      <c r="BN18" s="154"/>
      <c r="BO18" s="154"/>
      <c r="BP18" s="154"/>
      <c r="BQ18" s="155"/>
    </row>
    <row r="19" spans="1:69" ht="15" customHeight="1" x14ac:dyDescent="0.25">
      <c r="A19" s="34">
        <v>6</v>
      </c>
      <c r="B19" s="325" t="str">
        <f>IFERROR(IF(LEN(INDEX(Settings!$C$7:$C$19,A19,1))&gt;0,INDEX(Settings!$C$7:$C$19,A19,1),""),"")</f>
        <v>IT</v>
      </c>
      <c r="C19" s="133">
        <f t="shared" si="9"/>
        <v>1</v>
      </c>
      <c r="D19" s="133">
        <f t="shared" si="9"/>
        <v>1</v>
      </c>
      <c r="E19" s="133">
        <f t="shared" si="9"/>
        <v>1</v>
      </c>
      <c r="F19" s="133">
        <f t="shared" si="9"/>
        <v>0</v>
      </c>
      <c r="G19" s="324" t="str">
        <f t="shared" si="10"/>
        <v>IT</v>
      </c>
      <c r="H19" s="328">
        <f t="shared" si="11"/>
        <v>6</v>
      </c>
      <c r="I19" s="113"/>
      <c r="J19" s="144" t="s">
        <v>152</v>
      </c>
      <c r="K19" s="142"/>
      <c r="L19" s="113"/>
      <c r="M19" s="334">
        <v>5</v>
      </c>
      <c r="N19" s="335" t="str">
        <f>IF(LEN(Checklist!C17)&gt;0,Checklist!G17,"")</f>
        <v>Yes</v>
      </c>
      <c r="O19" s="113"/>
      <c r="P19" s="34">
        <v>16</v>
      </c>
      <c r="Q19" s="147">
        <f>IF(INDEX(EmployeeTrackingSheet!$B$6:$B$1005,Calculations!P19,1)=0,"",INDEX(EmployeeTrackingSheet!$B$6:$B$1005,Calculations!P19,1))</f>
        <v>44022</v>
      </c>
      <c r="R19" s="91">
        <f t="shared" si="0"/>
        <v>2020</v>
      </c>
      <c r="S19" s="91">
        <f t="shared" si="1"/>
        <v>7</v>
      </c>
      <c r="T19" s="92">
        <f t="shared" si="2"/>
        <v>28</v>
      </c>
      <c r="U19" s="92">
        <f t="shared" si="3"/>
        <v>10</v>
      </c>
      <c r="V19" s="90" t="str">
        <f>IF(INDEX(EmployeeTrackingSheet!$C$6:$C$1005,Calculations!P19,1)=0,"",INDEX(EmployeeTrackingSheet!$C$6:$C$1005,Calculations!P19,1))</f>
        <v>Isabell Fair</v>
      </c>
      <c r="W19" s="90" t="str">
        <f>IF(INDEX(EmployeeTrackingSheet!$D$6:$D$1005,Calculations!P19,1)=0,"",INDEX(EmployeeTrackingSheet!$D$6:$D$1005,Calculations!P19,1))</f>
        <v>IT</v>
      </c>
      <c r="X19" s="269">
        <f>IF(INDEX(EmployeeTrackingSheet!$E$6:$E$1005,Calculations!P19,1)=0,"",INDEX(EmployeeTrackingSheet!$E$6:$E$1005,Calculations!P19,1))</f>
        <v>37</v>
      </c>
      <c r="Y19" s="269" t="str">
        <f>IF(INDEX(EmployeeTrackingSheet!$F$6:$F$1005,Calculations!P19,1)=0,"",INDEX(EmployeeTrackingSheet!$F$6:$F$1005,Calculations!P19,1))</f>
        <v>Low Risk</v>
      </c>
      <c r="Z19" s="94">
        <f t="shared" si="4"/>
        <v>2</v>
      </c>
      <c r="AA19" s="94" t="str">
        <f>IF(INDEX(EmployeeTrackingSheet!$G$6:$G$1005,Calculations!P19,1)=0,"",INDEX(EmployeeTrackingSheet!$G$6:$G$1005,Calculations!P19,1))</f>
        <v>No</v>
      </c>
      <c r="AB19" s="94" t="str">
        <f>IF(INDEX(EmployeeTrackingSheet!$H$6:$H$1005,Calculations!P19,1)=0,"",INDEX(EmployeeTrackingSheet!$H$6:$H$1005,Calculations!P19,1))</f>
        <v>Yes</v>
      </c>
      <c r="AC19" s="47"/>
      <c r="AD19" s="97" t="s">
        <v>143</v>
      </c>
      <c r="AE19" s="97">
        <v>9</v>
      </c>
      <c r="AF19" s="56"/>
      <c r="AG19" s="47"/>
      <c r="AH19" s="269" t="str">
        <f>IF(INDEX(Settings!$E$7:$E$106,Calculations!P19,1)=0,"",INDEX(Settings!$E$7:$E$106,Calculations!P19,1))</f>
        <v>Isabell Fair</v>
      </c>
      <c r="AI19" s="269" t="str">
        <f>IF(INDEX(Settings!$F$7:$F$106,Calculations!P19,1)=0,"",INDEX(Settings!$F$7:$F$106,Calculations!P19,1))</f>
        <v>IT</v>
      </c>
      <c r="AJ19" s="93">
        <f>IFERROR(IF(LEN($AH19)&gt;1,SUMIF($V$4:V1013,$AH19,$X$4:X1013)/COUNTIF($V$4:V1013,$AH19),""),"")</f>
        <v>37</v>
      </c>
      <c r="AK19" s="148" t="str">
        <f>IFERROR(INDEX(Settings!$J$8:$L$11,MATCH(Calculations!$AJ19,Settings!$J$8:$J$11,1),3),"")</f>
        <v>Low Risk</v>
      </c>
      <c r="AM19" s="158"/>
      <c r="AN19" s="154"/>
      <c r="AO19" s="154"/>
      <c r="AP19" s="268">
        <v>14</v>
      </c>
      <c r="AQ19" s="192" t="str">
        <f t="shared" ca="1" si="5"/>
        <v/>
      </c>
      <c r="AR19" s="156">
        <f>IFERROR(IF($AM$5="All Departments",INDEX(EmployeeTimesheet!$B$7:$C$106,AP19,1),IF(INDEX( EmployeeTimesheet!$C$7:$C$106,ROW(A14),1)=$AR$5,INDEX(EmployeeTimesheet!$B$7:$B$106,AP19,1),"")),"")</f>
        <v>0</v>
      </c>
      <c r="AS19" s="192" t="str">
        <f>IFERROR(IF($AM$5="All Departments",EmployeeTimesheet!C20,IF(LEN(AR19)&gt;1,EmployeeTimesheet!C20,"")),"")</f>
        <v xml:space="preserve"> </v>
      </c>
      <c r="AT19" s="192" t="str">
        <f>IF(AND(LEN($AS19)&gt;1,AT$5=$AO$5),EmployeeTimesheet!AL26,"")</f>
        <v/>
      </c>
      <c r="AU19" s="192" t="str">
        <f>IF(AND(LEN($AS19)&gt;1,AU$5=$AO$5),EmployeeTimesheet!AM26,"")</f>
        <v/>
      </c>
      <c r="AV19" s="192" t="str">
        <f>IF(AND(LEN($AS19)&gt;1,AV$5=$AO$5),EmployeeTimesheet!AN26,"")</f>
        <v/>
      </c>
      <c r="AW19" s="192" t="str">
        <f>IF(AND(LEN($AS19)&gt;1,AW$5=$AO$5),EmployeeTimesheet!AO26,"")</f>
        <v/>
      </c>
      <c r="AX19" s="192" t="str">
        <f>IF(AND(LEN($AS19)&gt;1,AX$5=$AO$5),EmployeeTimesheet!AP26,"")</f>
        <v/>
      </c>
      <c r="AY19" s="192" t="str">
        <f>IF(AND(LEN($AS19)&gt;1,AY$5=$AO$5),EmployeeTimesheet!AQ26,"")</f>
        <v/>
      </c>
      <c r="AZ19" s="192" t="str">
        <f t="shared" si="6"/>
        <v/>
      </c>
      <c r="BA19" s="156"/>
      <c r="BB19"/>
      <c r="BC19"/>
      <c r="BD19" s="154"/>
      <c r="BE19" s="154"/>
      <c r="BF19" s="154"/>
      <c r="BG19" s="154"/>
      <c r="BH19" s="154"/>
      <c r="BI19" s="154"/>
      <c r="BJ19" s="154"/>
      <c r="BK19" s="154"/>
      <c r="BL19" s="154"/>
      <c r="BM19" s="154"/>
      <c r="BN19" s="154"/>
      <c r="BO19" s="154"/>
      <c r="BP19" s="154"/>
      <c r="BQ19" s="155"/>
    </row>
    <row r="20" spans="1:69" x14ac:dyDescent="0.25">
      <c r="A20" s="34">
        <v>7</v>
      </c>
      <c r="B20" s="325" t="str">
        <f>IFERROR(IF(LEN(INDEX(Settings!$C$7:$C$19,A20,1))&gt;0,INDEX(Settings!$C$7:$C$19,A20,1),""),"")</f>
        <v>Supply Chain</v>
      </c>
      <c r="C20" s="133">
        <f t="shared" si="9"/>
        <v>1</v>
      </c>
      <c r="D20" s="133">
        <f t="shared" si="9"/>
        <v>0</v>
      </c>
      <c r="E20" s="133">
        <f t="shared" si="9"/>
        <v>0</v>
      </c>
      <c r="F20" s="133">
        <f t="shared" si="9"/>
        <v>0</v>
      </c>
      <c r="G20" s="324" t="str">
        <f t="shared" si="10"/>
        <v>Supply Chain</v>
      </c>
      <c r="H20" s="328">
        <f t="shared" si="11"/>
        <v>7</v>
      </c>
      <c r="I20" s="113"/>
      <c r="J20" s="304" t="s">
        <v>97</v>
      </c>
      <c r="K20" s="133">
        <v>-1</v>
      </c>
      <c r="L20" s="113"/>
      <c r="M20" s="334">
        <v>6</v>
      </c>
      <c r="N20" s="335" t="str">
        <f>IF(LEN(Checklist!C18)&gt;0,Checklist!G18,"")</f>
        <v>Yes</v>
      </c>
      <c r="O20" s="113"/>
      <c r="P20" s="34">
        <v>17</v>
      </c>
      <c r="Q20" s="147">
        <f>IF(INDEX(EmployeeTrackingSheet!$B$6:$B$1005,Calculations!P20,1)=0,"",INDEX(EmployeeTrackingSheet!$B$6:$B$1005,Calculations!P20,1))</f>
        <v>44022</v>
      </c>
      <c r="R20" s="91">
        <f t="shared" si="0"/>
        <v>2020</v>
      </c>
      <c r="S20" s="91">
        <f t="shared" si="1"/>
        <v>7</v>
      </c>
      <c r="T20" s="92">
        <f t="shared" si="2"/>
        <v>28</v>
      </c>
      <c r="U20" s="92">
        <f t="shared" si="3"/>
        <v>10</v>
      </c>
      <c r="V20" s="90" t="str">
        <f>IF(INDEX(EmployeeTrackingSheet!$C$6:$C$1005,Calculations!P20,1)=0,"",INDEX(EmployeeTrackingSheet!$C$6:$C$1005,Calculations!P20,1))</f>
        <v>Ryan Jordan</v>
      </c>
      <c r="W20" s="90" t="str">
        <f>IF(INDEX(EmployeeTrackingSheet!$D$6:$D$1005,Calculations!P20,1)=0,"",INDEX(EmployeeTrackingSheet!$D$6:$D$1005,Calculations!P20,1))</f>
        <v>IT</v>
      </c>
      <c r="X20" s="269">
        <f>IF(INDEX(EmployeeTrackingSheet!$E$6:$E$1005,Calculations!P20,1)=0,"",INDEX(EmployeeTrackingSheet!$E$6:$E$1005,Calculations!P20,1))</f>
        <v>38</v>
      </c>
      <c r="Y20" s="269" t="str">
        <f>IF(INDEX(EmployeeTrackingSheet!$F$6:$F$1005,Calculations!P20,1)=0,"",INDEX(EmployeeTrackingSheet!$F$6:$F$1005,Calculations!P20,1))</f>
        <v>Medium Risk</v>
      </c>
      <c r="Z20" s="94">
        <f t="shared" si="4"/>
        <v>2</v>
      </c>
      <c r="AA20" s="94" t="str">
        <f>IF(INDEX(EmployeeTrackingSheet!$G$6:$G$1005,Calculations!P20,1)=0,"",INDEX(EmployeeTrackingSheet!$G$6:$G$1005,Calculations!P20,1))</f>
        <v>No</v>
      </c>
      <c r="AB20" s="94" t="str">
        <f>IF(INDEX(EmployeeTrackingSheet!$H$6:$H$1005,Calculations!P20,1)=0,"",INDEX(EmployeeTrackingSheet!$H$6:$H$1005,Calculations!P20,1))</f>
        <v>No</v>
      </c>
      <c r="AC20" s="47"/>
      <c r="AD20" s="97" t="s">
        <v>144</v>
      </c>
      <c r="AE20" s="97">
        <v>10</v>
      </c>
      <c r="AF20" s="56"/>
      <c r="AG20" s="47"/>
      <c r="AH20" s="269" t="str">
        <f>IF(INDEX(Settings!$E$7:$E$106,Calculations!P20,1)=0,"",INDEX(Settings!$E$7:$E$106,Calculations!P20,1))</f>
        <v/>
      </c>
      <c r="AI20" s="269" t="str">
        <f>IF(INDEX(Settings!$F$7:$F$106,Calculations!P20,1)=0,"",INDEX(Settings!$F$7:$F$106,Calculations!P20,1))</f>
        <v/>
      </c>
      <c r="AJ20" s="93" t="str">
        <f>IFERROR(IF(LEN($AH20)&gt;1,SUMIF($V$4:V1014,$AH20,$X$4:X1014)/COUNTIF($V$4:V1014,$AH20),""),"")</f>
        <v/>
      </c>
      <c r="AK20" s="148" t="str">
        <f>IFERROR(INDEX(Settings!$J$8:$L$11,MATCH(Calculations!$AJ20,Settings!$J$8:$J$11,1),3),"")</f>
        <v/>
      </c>
      <c r="AM20" s="158"/>
      <c r="AN20" s="154"/>
      <c r="AO20" s="154"/>
      <c r="AP20" s="268">
        <v>15</v>
      </c>
      <c r="AQ20" s="192" t="str">
        <f t="shared" ca="1" si="5"/>
        <v/>
      </c>
      <c r="AR20" s="156">
        <f>IFERROR(IF($AM$5="All Departments",INDEX(EmployeeTimesheet!$B$7:$C$106,AP20,1),IF(INDEX( EmployeeTimesheet!$C$7:$C$106,ROW(A15),1)=$AR$5,INDEX(EmployeeTimesheet!$B$7:$B$106,AP20,1),"")),"")</f>
        <v>0</v>
      </c>
      <c r="AS20" s="192" t="str">
        <f>IFERROR(IF($AM$5="All Departments",EmployeeTimesheet!C21,IF(LEN(AR20)&gt;1,EmployeeTimesheet!C21,"")),"")</f>
        <v xml:space="preserve"> </v>
      </c>
      <c r="AT20" s="192" t="str">
        <f>IF(AND(LEN($AS20)&gt;1,AT$5=$AO$5),EmployeeTimesheet!AL27,"")</f>
        <v/>
      </c>
      <c r="AU20" s="192" t="str">
        <f>IF(AND(LEN($AS20)&gt;1,AU$5=$AO$5),EmployeeTimesheet!AM27,"")</f>
        <v/>
      </c>
      <c r="AV20" s="192" t="str">
        <f>IF(AND(LEN($AS20)&gt;1,AV$5=$AO$5),EmployeeTimesheet!AN27,"")</f>
        <v/>
      </c>
      <c r="AW20" s="192" t="str">
        <f>IF(AND(LEN($AS20)&gt;1,AW$5=$AO$5),EmployeeTimesheet!AO27,"")</f>
        <v/>
      </c>
      <c r="AX20" s="192" t="str">
        <f>IF(AND(LEN($AS20)&gt;1,AX$5=$AO$5),EmployeeTimesheet!AP27,"")</f>
        <v/>
      </c>
      <c r="AY20" s="192" t="str">
        <f>IF(AND(LEN($AS20)&gt;1,AY$5=$AO$5),EmployeeTimesheet!AQ27,"")</f>
        <v/>
      </c>
      <c r="AZ20" s="192" t="str">
        <f t="shared" si="6"/>
        <v/>
      </c>
      <c r="BA20" s="156"/>
      <c r="BB20"/>
      <c r="BC20"/>
      <c r="BD20" s="154"/>
      <c r="BE20" s="154"/>
      <c r="BF20" s="154"/>
      <c r="BG20" s="154"/>
      <c r="BH20" s="154"/>
      <c r="BI20" s="154"/>
      <c r="BJ20" s="154"/>
      <c r="BK20" s="154"/>
      <c r="BL20" s="154"/>
      <c r="BM20" s="154"/>
      <c r="BN20" s="154"/>
      <c r="BO20" s="154"/>
      <c r="BP20" s="154"/>
      <c r="BQ20" s="155"/>
    </row>
    <row r="21" spans="1:69" x14ac:dyDescent="0.25">
      <c r="A21" s="34">
        <v>8</v>
      </c>
      <c r="B21" s="325" t="str">
        <f>IFERROR(IF(LEN(INDEX(Settings!$C$7:$C$19,A21,1))&gt;0,INDEX(Settings!$C$7:$C$19,A21,1),""),"")</f>
        <v>Logistic</v>
      </c>
      <c r="C21" s="133">
        <f t="shared" si="9"/>
        <v>0</v>
      </c>
      <c r="D21" s="133">
        <f t="shared" si="9"/>
        <v>1</v>
      </c>
      <c r="E21" s="133">
        <f t="shared" si="9"/>
        <v>0</v>
      </c>
      <c r="F21" s="133">
        <f t="shared" si="9"/>
        <v>0</v>
      </c>
      <c r="G21" s="324" t="str">
        <f t="shared" si="10"/>
        <v>Logistic</v>
      </c>
      <c r="H21" s="328">
        <f t="shared" si="11"/>
        <v>8</v>
      </c>
      <c r="I21" s="113"/>
      <c r="J21" s="124" t="s">
        <v>98</v>
      </c>
      <c r="K21" s="133">
        <v>0</v>
      </c>
      <c r="L21" s="113"/>
      <c r="M21" s="334">
        <v>7</v>
      </c>
      <c r="N21" s="335" t="str">
        <f>IF(LEN(Checklist!C19)&gt;0,Checklist!G19,"")</f>
        <v/>
      </c>
      <c r="O21" s="113"/>
      <c r="P21" s="34">
        <v>18</v>
      </c>
      <c r="Q21" s="147">
        <f>IF(INDEX(EmployeeTrackingSheet!$B$6:$B$1005,Calculations!P21,1)=0,"",INDEX(EmployeeTrackingSheet!$B$6:$B$1005,Calculations!P21,1))</f>
        <v>44022</v>
      </c>
      <c r="R21" s="91">
        <f t="shared" si="0"/>
        <v>2020</v>
      </c>
      <c r="S21" s="91">
        <f t="shared" si="1"/>
        <v>7</v>
      </c>
      <c r="T21" s="92">
        <f t="shared" si="2"/>
        <v>28</v>
      </c>
      <c r="U21" s="92">
        <f t="shared" si="3"/>
        <v>10</v>
      </c>
      <c r="V21" s="90" t="str">
        <f>IF(INDEX(EmployeeTrackingSheet!$C$6:$C$1005,Calculations!P21,1)=0,"",INDEX(EmployeeTrackingSheet!$C$6:$C$1005,Calculations!P21,1))</f>
        <v>Maxine Hancock</v>
      </c>
      <c r="W21" s="90" t="str">
        <f>IF(INDEX(EmployeeTrackingSheet!$D$6:$D$1005,Calculations!P21,1)=0,"",INDEX(EmployeeTrackingSheet!$D$6:$D$1005,Calculations!P21,1))</f>
        <v>IT</v>
      </c>
      <c r="X21" s="269">
        <f>IF(INDEX(EmployeeTrackingSheet!$E$6:$E$1005,Calculations!P21,1)=0,"",INDEX(EmployeeTrackingSheet!$E$6:$E$1005,Calculations!P21,1))</f>
        <v>39</v>
      </c>
      <c r="Y21" s="269" t="str">
        <f>IF(INDEX(EmployeeTrackingSheet!$F$6:$F$1005,Calculations!P21,1)=0,"",INDEX(EmployeeTrackingSheet!$F$6:$F$1005,Calculations!P21,1))</f>
        <v>High Risk</v>
      </c>
      <c r="Z21" s="94">
        <f t="shared" si="4"/>
        <v>2</v>
      </c>
      <c r="AA21" s="94" t="str">
        <f>IF(INDEX(EmployeeTrackingSheet!$G$6:$G$1005,Calculations!P21,1)=0,"",INDEX(EmployeeTrackingSheet!$G$6:$G$1005,Calculations!P21,1))</f>
        <v>Yes</v>
      </c>
      <c r="AB21" s="94" t="str">
        <f>IF(INDEX(EmployeeTrackingSheet!$H$6:$H$1005,Calculations!P21,1)=0,"",INDEX(EmployeeTrackingSheet!$H$6:$H$1005,Calculations!P21,1))</f>
        <v>Yes</v>
      </c>
      <c r="AC21" s="47"/>
      <c r="AD21" s="97" t="s">
        <v>145</v>
      </c>
      <c r="AE21" s="97">
        <v>11</v>
      </c>
      <c r="AF21" s="56"/>
      <c r="AG21" s="47"/>
      <c r="AH21" s="269" t="str">
        <f>IF(INDEX(Settings!$E$7:$E$106,Calculations!P21,1)=0,"",INDEX(Settings!$E$7:$E$106,Calculations!P21,1))</f>
        <v/>
      </c>
      <c r="AI21" s="269" t="str">
        <f>IF(INDEX(Settings!$F$7:$F$106,Calculations!P21,1)=0,"",INDEX(Settings!$F$7:$F$106,Calculations!P21,1))</f>
        <v/>
      </c>
      <c r="AJ21" s="93" t="str">
        <f>IFERROR(IF(LEN($AH21)&gt;1,SUMIF($V$4:V1015,$AH21,$X$4:X1015)/COUNTIF($V$4:V1015,$AH21),""),"")</f>
        <v/>
      </c>
      <c r="AK21" s="148" t="str">
        <f>IFERROR(INDEX(Settings!$J$8:$L$11,MATCH(Calculations!$AJ21,Settings!$J$8:$J$11,1),3),"")</f>
        <v/>
      </c>
      <c r="AM21" s="158"/>
      <c r="AN21" s="154"/>
      <c r="AO21" s="154"/>
      <c r="AP21" s="267">
        <v>16</v>
      </c>
      <c r="AQ21" s="192" t="str">
        <f t="shared" ca="1" si="5"/>
        <v/>
      </c>
      <c r="AR21" s="156">
        <f>IFERROR(IF($AM$5="All Departments",INDEX(EmployeeTimesheet!$B$7:$C$106,AP21,1),IF(INDEX( EmployeeTimesheet!$C$7:$C$106,ROW(A16),1)=$AR$5,INDEX(EmployeeTimesheet!$B$7:$B$106,AP21,1),"")),"")</f>
        <v>0</v>
      </c>
      <c r="AS21" s="192" t="str">
        <f>IFERROR(IF($AM$5="All Departments",EmployeeTimesheet!C22,IF(LEN(AR21)&gt;1,EmployeeTimesheet!C22,"")),"")</f>
        <v xml:space="preserve"> </v>
      </c>
      <c r="AT21" s="192" t="str">
        <f>IF(AND(LEN($AS21)&gt;1,AT$5=$AO$5),EmployeeTimesheet!AL28,"")</f>
        <v/>
      </c>
      <c r="AU21" s="192" t="str">
        <f>IF(AND(LEN($AS21)&gt;1,AU$5=$AO$5),EmployeeTimesheet!AM28,"")</f>
        <v/>
      </c>
      <c r="AV21" s="192" t="str">
        <f>IF(AND(LEN($AS21)&gt;1,AV$5=$AO$5),EmployeeTimesheet!AN28,"")</f>
        <v/>
      </c>
      <c r="AW21" s="192" t="str">
        <f>IF(AND(LEN($AS21)&gt;1,AW$5=$AO$5),EmployeeTimesheet!AO28,"")</f>
        <v/>
      </c>
      <c r="AX21" s="192" t="str">
        <f>IF(AND(LEN($AS21)&gt;1,AX$5=$AO$5),EmployeeTimesheet!AP28,"")</f>
        <v/>
      </c>
      <c r="AY21" s="192" t="str">
        <f>IF(AND(LEN($AS21)&gt;1,AY$5=$AO$5),EmployeeTimesheet!AQ28,"")</f>
        <v/>
      </c>
      <c r="AZ21" s="192" t="str">
        <f t="shared" si="6"/>
        <v/>
      </c>
      <c r="BA21" s="156"/>
      <c r="BB21"/>
      <c r="BC21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4"/>
      <c r="BO21" s="154"/>
      <c r="BP21" s="154"/>
      <c r="BQ21" s="155"/>
    </row>
    <row r="22" spans="1:69" x14ac:dyDescent="0.25">
      <c r="A22" s="34">
        <v>9</v>
      </c>
      <c r="B22" s="325" t="str">
        <f>IFERROR(IF(LEN(INDEX(Settings!$C$7:$C$19,A22,1))&gt;0,INDEX(Settings!$C$7:$C$19,A22,1),""),"")</f>
        <v/>
      </c>
      <c r="C22" s="133">
        <f t="shared" si="9"/>
        <v>0</v>
      </c>
      <c r="D22" s="133">
        <f t="shared" si="9"/>
        <v>0</v>
      </c>
      <c r="E22" s="133">
        <f t="shared" si="9"/>
        <v>0</v>
      </c>
      <c r="F22" s="133">
        <f t="shared" si="9"/>
        <v>0</v>
      </c>
      <c r="G22" s="324" t="str">
        <f t="shared" si="10"/>
        <v/>
      </c>
      <c r="H22" s="328" t="str">
        <f t="shared" si="11"/>
        <v/>
      </c>
      <c r="I22" s="113"/>
      <c r="J22" s="126" t="s">
        <v>99</v>
      </c>
      <c r="K22" s="134">
        <v>1</v>
      </c>
      <c r="L22" s="113"/>
      <c r="M22" s="334">
        <v>8</v>
      </c>
      <c r="N22" s="335" t="str">
        <f>IF(LEN(Checklist!C20)&gt;0,Checklist!G20,"")</f>
        <v/>
      </c>
      <c r="O22" s="113"/>
      <c r="P22" s="34">
        <v>19</v>
      </c>
      <c r="Q22" s="147" t="str">
        <f>IF(INDEX(EmployeeTrackingSheet!$B$6:$B$1005,Calculations!P22,1)=0,"",INDEX(EmployeeTrackingSheet!$B$6:$B$1005,Calculations!P22,1))</f>
        <v/>
      </c>
      <c r="R22" s="91" t="str">
        <f t="shared" si="0"/>
        <v/>
      </c>
      <c r="S22" s="91" t="str">
        <f t="shared" si="1"/>
        <v/>
      </c>
      <c r="T22" s="92" t="str">
        <f t="shared" si="2"/>
        <v/>
      </c>
      <c r="U22" s="92" t="str">
        <f t="shared" si="3"/>
        <v/>
      </c>
      <c r="V22" s="90" t="str">
        <f>IF(INDEX(EmployeeTrackingSheet!$C$6:$C$1005,Calculations!P22,1)=0,"",INDEX(EmployeeTrackingSheet!$C$6:$C$1005,Calculations!P22,1))</f>
        <v/>
      </c>
      <c r="W22" s="90" t="str">
        <f>IF(INDEX(EmployeeTrackingSheet!$D$6:$D$1005,Calculations!P22,1)=0,"",INDEX(EmployeeTrackingSheet!$D$6:$D$1005,Calculations!P22,1))</f>
        <v/>
      </c>
      <c r="X22" s="269" t="str">
        <f>IF(INDEX(EmployeeTrackingSheet!$E$6:$E$1005,Calculations!P22,1)=0,"",INDEX(EmployeeTrackingSheet!$E$6:$E$1005,Calculations!P22,1))</f>
        <v/>
      </c>
      <c r="Y22" s="269" t="str">
        <f>IF(INDEX(EmployeeTrackingSheet!$F$6:$F$1005,Calculations!P22,1)=0,"",INDEX(EmployeeTrackingSheet!$F$6:$F$1005,Calculations!P22,1))</f>
        <v/>
      </c>
      <c r="Z22" s="94" t="str">
        <f t="shared" si="4"/>
        <v/>
      </c>
      <c r="AA22" s="94" t="str">
        <f>IF(INDEX(EmployeeTrackingSheet!$G$6:$G$1005,Calculations!P22,1)=0,"",INDEX(EmployeeTrackingSheet!$G$6:$G$1005,Calculations!P22,1))</f>
        <v/>
      </c>
      <c r="AB22" s="94" t="str">
        <f>IF(INDEX(EmployeeTrackingSheet!$H$6:$H$1005,Calculations!P22,1)=0,"",INDEX(EmployeeTrackingSheet!$H$6:$H$1005,Calculations!P22,1))</f>
        <v/>
      </c>
      <c r="AC22" s="47"/>
      <c r="AD22" s="98" t="s">
        <v>146</v>
      </c>
      <c r="AE22" s="98">
        <v>12</v>
      </c>
      <c r="AF22" s="56"/>
      <c r="AG22" s="47"/>
      <c r="AH22" s="269" t="str">
        <f>IF(INDEX(Settings!$E$7:$E$106,Calculations!P22,1)=0,"",INDEX(Settings!$E$7:$E$106,Calculations!P22,1))</f>
        <v/>
      </c>
      <c r="AI22" s="269" t="str">
        <f>IF(INDEX(Settings!$F$7:$F$106,Calculations!P22,1)=0,"",INDEX(Settings!$F$7:$F$106,Calculations!P22,1))</f>
        <v/>
      </c>
      <c r="AJ22" s="93" t="str">
        <f>IFERROR(IF(LEN($AH22)&gt;1,SUMIF($V$4:V1016,$AH22,$X$4:X1016)/COUNTIF($V$4:V1016,$AH22),""),"")</f>
        <v/>
      </c>
      <c r="AK22" s="148" t="str">
        <f>IFERROR(INDEX(Settings!$J$8:$L$11,MATCH(Calculations!$AJ22,Settings!$J$8:$J$11,1),3),"")</f>
        <v/>
      </c>
      <c r="AM22" s="158"/>
      <c r="AN22" s="154"/>
      <c r="AO22" s="154"/>
      <c r="AP22" s="268">
        <v>17</v>
      </c>
      <c r="AQ22" s="192" t="str">
        <f t="shared" ca="1" si="5"/>
        <v/>
      </c>
      <c r="AR22" s="156">
        <f>IFERROR(IF($AM$5="All Departments",INDEX(EmployeeTimesheet!$B$7:$C$106,AP22,1),IF(INDEX( EmployeeTimesheet!$C$7:$C$106,ROW(A17),1)=$AR$5,INDEX(EmployeeTimesheet!$B$7:$B$106,AP22,1),"")),"")</f>
        <v>0</v>
      </c>
      <c r="AS22" s="192" t="str">
        <f>IFERROR(IF($AM$5="All Departments",EmployeeTimesheet!C23,IF(LEN(AR22)&gt;1,EmployeeTimesheet!C23,"")),"")</f>
        <v xml:space="preserve"> </v>
      </c>
      <c r="AT22" s="192" t="str">
        <f>IF(AND(LEN($AS22)&gt;1,AT$5=$AO$5),EmployeeTimesheet!AL29,"")</f>
        <v/>
      </c>
      <c r="AU22" s="192" t="str">
        <f>IF(AND(LEN($AS22)&gt;1,AU$5=$AO$5),EmployeeTimesheet!AM29,"")</f>
        <v/>
      </c>
      <c r="AV22" s="192" t="str">
        <f>IF(AND(LEN($AS22)&gt;1,AV$5=$AO$5),EmployeeTimesheet!AN29,"")</f>
        <v/>
      </c>
      <c r="AW22" s="192" t="str">
        <f>IF(AND(LEN($AS22)&gt;1,AW$5=$AO$5),EmployeeTimesheet!AO29,"")</f>
        <v/>
      </c>
      <c r="AX22" s="192" t="str">
        <f>IF(AND(LEN($AS22)&gt;1,AX$5=$AO$5),EmployeeTimesheet!AP29,"")</f>
        <v/>
      </c>
      <c r="AY22" s="192" t="str">
        <f>IF(AND(LEN($AS22)&gt;1,AY$5=$AO$5),EmployeeTimesheet!AQ29,"")</f>
        <v/>
      </c>
      <c r="AZ22" s="192" t="str">
        <f t="shared" si="6"/>
        <v/>
      </c>
      <c r="BA22" s="156"/>
      <c r="BB22"/>
      <c r="BC22"/>
      <c r="BD22" s="154"/>
      <c r="BE22" s="154"/>
      <c r="BF22" s="154"/>
      <c r="BG22" s="154"/>
      <c r="BH22" s="154"/>
      <c r="BI22" s="154"/>
      <c r="BJ22" s="154"/>
      <c r="BK22" s="154"/>
      <c r="BL22" s="154"/>
      <c r="BM22" s="154"/>
      <c r="BN22" s="154"/>
      <c r="BO22" s="154"/>
      <c r="BP22" s="154"/>
      <c r="BQ22" s="155"/>
    </row>
    <row r="23" spans="1:69" x14ac:dyDescent="0.25">
      <c r="A23" s="34">
        <v>10</v>
      </c>
      <c r="B23" s="325" t="str">
        <f>IFERROR(IF(LEN(INDEX(Settings!$C$7:$C$19,A23,1))&gt;0,INDEX(Settings!$C$7:$C$19,A23,1),""),"")</f>
        <v/>
      </c>
      <c r="C23" s="133">
        <f t="shared" si="9"/>
        <v>0</v>
      </c>
      <c r="D23" s="133">
        <f t="shared" si="9"/>
        <v>0</v>
      </c>
      <c r="E23" s="133">
        <f t="shared" si="9"/>
        <v>0</v>
      </c>
      <c r="F23" s="133">
        <f t="shared" si="9"/>
        <v>0</v>
      </c>
      <c r="G23" s="324" t="str">
        <f t="shared" si="10"/>
        <v/>
      </c>
      <c r="H23" s="328" t="str">
        <f t="shared" si="11"/>
        <v/>
      </c>
      <c r="I23" s="113"/>
      <c r="J23" s="113"/>
      <c r="K23" s="113"/>
      <c r="L23" s="113"/>
      <c r="M23" s="334">
        <v>9</v>
      </c>
      <c r="N23" s="335" t="str">
        <f>IF(LEN(Checklist!C21)&gt;0,Checklist!G21,"")</f>
        <v/>
      </c>
      <c r="O23" s="113"/>
      <c r="P23" s="34">
        <v>20</v>
      </c>
      <c r="Q23" s="147" t="str">
        <f>IF(INDEX(EmployeeTrackingSheet!$B$6:$B$1005,Calculations!P23,1)=0,"",INDEX(EmployeeTrackingSheet!$B$6:$B$1005,Calculations!P23,1))</f>
        <v/>
      </c>
      <c r="R23" s="91" t="str">
        <f t="shared" si="0"/>
        <v/>
      </c>
      <c r="S23" s="91" t="str">
        <f t="shared" si="1"/>
        <v/>
      </c>
      <c r="T23" s="92" t="str">
        <f t="shared" si="2"/>
        <v/>
      </c>
      <c r="U23" s="92" t="str">
        <f t="shared" si="3"/>
        <v/>
      </c>
      <c r="V23" s="90" t="str">
        <f>IF(INDEX(EmployeeTrackingSheet!$C$6:$C$1005,Calculations!P23,1)=0,"",INDEX(EmployeeTrackingSheet!$C$6:$C$1005,Calculations!P23,1))</f>
        <v/>
      </c>
      <c r="W23" s="90" t="str">
        <f>IF(INDEX(EmployeeTrackingSheet!$D$6:$D$1005,Calculations!P23,1)=0,"",INDEX(EmployeeTrackingSheet!$D$6:$D$1005,Calculations!P23,1))</f>
        <v/>
      </c>
      <c r="X23" s="269" t="str">
        <f>IF(INDEX(EmployeeTrackingSheet!$E$6:$E$1005,Calculations!P23,1)=0,"",INDEX(EmployeeTrackingSheet!$E$6:$E$1005,Calculations!P23,1))</f>
        <v/>
      </c>
      <c r="Y23" s="269" t="str">
        <f>IF(INDEX(EmployeeTrackingSheet!$F$6:$F$1005,Calculations!P23,1)=0,"",INDEX(EmployeeTrackingSheet!$F$6:$F$1005,Calculations!P23,1))</f>
        <v/>
      </c>
      <c r="Z23" s="94" t="str">
        <f t="shared" si="4"/>
        <v/>
      </c>
      <c r="AA23" s="94" t="str">
        <f>IF(INDEX(EmployeeTrackingSheet!$G$6:$G$1005,Calculations!P23,1)=0,"",INDEX(EmployeeTrackingSheet!$G$6:$G$1005,Calculations!P23,1))</f>
        <v/>
      </c>
      <c r="AB23" s="94" t="str">
        <f>IF(INDEX(EmployeeTrackingSheet!$H$6:$H$1005,Calculations!P23,1)=0,"",INDEX(EmployeeTrackingSheet!$H$6:$H$1005,Calculations!P23,1))</f>
        <v/>
      </c>
      <c r="AC23" s="47"/>
      <c r="AD23" s="56"/>
      <c r="AE23" s="56"/>
      <c r="AF23" s="56"/>
      <c r="AG23" s="47"/>
      <c r="AH23" s="269" t="str">
        <f>IF(INDEX(Settings!$E$7:$E$106,Calculations!P23,1)=0,"",INDEX(Settings!$E$7:$E$106,Calculations!P23,1))</f>
        <v/>
      </c>
      <c r="AI23" s="269" t="str">
        <f>IF(INDEX(Settings!$F$7:$F$106,Calculations!P23,1)=0,"",INDEX(Settings!$F$7:$F$106,Calculations!P23,1))</f>
        <v/>
      </c>
      <c r="AJ23" s="93" t="str">
        <f>IFERROR(IF(LEN($AH23)&gt;1,SUMIF($V$4:V1017,$AH23,$X$4:X1017)/COUNTIF($V$4:V1017,$AH23),""),"")</f>
        <v/>
      </c>
      <c r="AK23" s="148" t="str">
        <f>IFERROR(INDEX(Settings!$J$8:$L$11,MATCH(Calculations!$AJ23,Settings!$J$8:$J$11,1),3),"")</f>
        <v/>
      </c>
      <c r="AM23" s="158"/>
      <c r="AN23" s="154"/>
      <c r="AO23" s="154"/>
      <c r="AP23" s="268">
        <v>18</v>
      </c>
      <c r="AQ23" s="192" t="str">
        <f t="shared" ca="1" si="5"/>
        <v/>
      </c>
      <c r="AR23" s="156">
        <f>IFERROR(IF($AM$5="All Departments",INDEX(EmployeeTimesheet!$B$7:$C$106,AP23,1),IF(INDEX( EmployeeTimesheet!$C$7:$C$106,ROW(A18),1)=$AR$5,INDEX(EmployeeTimesheet!$B$7:$B$106,AP23,1),"")),"")</f>
        <v>0</v>
      </c>
      <c r="AS23" s="192" t="str">
        <f>IFERROR(IF($AM$5="All Departments",EmployeeTimesheet!C24,IF(LEN(AR23)&gt;1,EmployeeTimesheet!C24,"")),"")</f>
        <v xml:space="preserve"> </v>
      </c>
      <c r="AT23" s="192" t="str">
        <f>IF(AND(LEN($AS23)&gt;1,AT$5=$AO$5),EmployeeTimesheet!AL30,"")</f>
        <v/>
      </c>
      <c r="AU23" s="192" t="str">
        <f>IF(AND(LEN($AS23)&gt;1,AU$5=$AO$5),EmployeeTimesheet!AM30,"")</f>
        <v/>
      </c>
      <c r="AV23" s="192" t="str">
        <f>IF(AND(LEN($AS23)&gt;1,AV$5=$AO$5),EmployeeTimesheet!AN30,"")</f>
        <v/>
      </c>
      <c r="AW23" s="192" t="str">
        <f>IF(AND(LEN($AS23)&gt;1,AW$5=$AO$5),EmployeeTimesheet!AO30,"")</f>
        <v/>
      </c>
      <c r="AX23" s="192" t="str">
        <f>IF(AND(LEN($AS23)&gt;1,AX$5=$AO$5),EmployeeTimesheet!AP30,"")</f>
        <v/>
      </c>
      <c r="AY23" s="192" t="str">
        <f>IF(AND(LEN($AS23)&gt;1,AY$5=$AO$5),EmployeeTimesheet!AQ30,"")</f>
        <v/>
      </c>
      <c r="AZ23" s="192" t="str">
        <f t="shared" si="6"/>
        <v/>
      </c>
      <c r="BA23" s="156"/>
      <c r="BB23"/>
      <c r="BC23"/>
      <c r="BD23" s="154"/>
      <c r="BE23" s="154"/>
      <c r="BF23" s="154"/>
      <c r="BG23" s="154"/>
      <c r="BH23" s="154"/>
      <c r="BI23" s="154"/>
      <c r="BJ23" s="154"/>
      <c r="BK23" s="154"/>
      <c r="BL23" s="154"/>
      <c r="BM23" s="154"/>
      <c r="BN23" s="154"/>
      <c r="BO23" s="154"/>
      <c r="BP23" s="154"/>
      <c r="BQ23" s="155"/>
    </row>
    <row r="24" spans="1:69" x14ac:dyDescent="0.25">
      <c r="A24" s="34">
        <v>11</v>
      </c>
      <c r="B24" s="325" t="str">
        <f>IFERROR(IF(LEN(INDEX(Settings!$C$7:$C$19,A24,1))&gt;0,INDEX(Settings!$C$7:$C$19,A24,1),""),"")</f>
        <v/>
      </c>
      <c r="C24" s="133">
        <f t="shared" si="9"/>
        <v>0</v>
      </c>
      <c r="D24" s="133">
        <f t="shared" si="9"/>
        <v>0</v>
      </c>
      <c r="E24" s="133">
        <f t="shared" si="9"/>
        <v>0</v>
      </c>
      <c r="F24" s="133">
        <f t="shared" si="9"/>
        <v>0</v>
      </c>
      <c r="G24" s="324" t="str">
        <f t="shared" si="10"/>
        <v/>
      </c>
      <c r="H24" s="328" t="str">
        <f t="shared" si="11"/>
        <v/>
      </c>
      <c r="I24" s="113"/>
      <c r="J24" s="113"/>
      <c r="K24" s="113"/>
      <c r="L24" s="113"/>
      <c r="M24" s="334">
        <v>10</v>
      </c>
      <c r="N24" s="335" t="str">
        <f>IF(LEN(Checklist!C22)&gt;0,Checklist!G22,"")</f>
        <v/>
      </c>
      <c r="O24" s="113"/>
      <c r="P24" s="34">
        <v>21</v>
      </c>
      <c r="Q24" s="147" t="str">
        <f>IF(INDEX(EmployeeTrackingSheet!$B$6:$B$1005,Calculations!P24,1)=0,"",INDEX(EmployeeTrackingSheet!$B$6:$B$1005,Calculations!P24,1))</f>
        <v/>
      </c>
      <c r="R24" s="91" t="str">
        <f t="shared" si="0"/>
        <v/>
      </c>
      <c r="S24" s="91" t="str">
        <f t="shared" si="1"/>
        <v/>
      </c>
      <c r="T24" s="92" t="str">
        <f t="shared" si="2"/>
        <v/>
      </c>
      <c r="U24" s="92" t="str">
        <f t="shared" si="3"/>
        <v/>
      </c>
      <c r="V24" s="90" t="str">
        <f>IF(INDEX(EmployeeTrackingSheet!$C$6:$C$1005,Calculations!P24,1)=0,"",INDEX(EmployeeTrackingSheet!$C$6:$C$1005,Calculations!P24,1))</f>
        <v/>
      </c>
      <c r="W24" s="90" t="str">
        <f>IF(INDEX(EmployeeTrackingSheet!$D$6:$D$1005,Calculations!P24,1)=0,"",INDEX(EmployeeTrackingSheet!$D$6:$D$1005,Calculations!P24,1))</f>
        <v/>
      </c>
      <c r="X24" s="269" t="str">
        <f>IF(INDEX(EmployeeTrackingSheet!$E$6:$E$1005,Calculations!P24,1)=0,"",INDEX(EmployeeTrackingSheet!$E$6:$E$1005,Calculations!P24,1))</f>
        <v/>
      </c>
      <c r="Y24" s="269" t="str">
        <f>IF(INDEX(EmployeeTrackingSheet!$F$6:$F$1005,Calculations!P24,1)=0,"",INDEX(EmployeeTrackingSheet!$F$6:$F$1005,Calculations!P24,1))</f>
        <v/>
      </c>
      <c r="Z24" s="94" t="str">
        <f t="shared" si="4"/>
        <v/>
      </c>
      <c r="AA24" s="94" t="str">
        <f>IF(INDEX(EmployeeTrackingSheet!$G$6:$G$1005,Calculations!P24,1)=0,"",INDEX(EmployeeTrackingSheet!$G$6:$G$1005,Calculations!P24,1))</f>
        <v/>
      </c>
      <c r="AB24" s="94" t="str">
        <f>IF(INDEX(EmployeeTrackingSheet!$H$6:$H$1005,Calculations!P24,1)=0,"",INDEX(EmployeeTrackingSheet!$H$6:$H$1005,Calculations!P24,1))</f>
        <v/>
      </c>
      <c r="AC24" s="47"/>
      <c r="AD24" s="47"/>
      <c r="AE24" s="47"/>
      <c r="AF24" s="47"/>
      <c r="AG24" s="47"/>
      <c r="AH24" s="269" t="str">
        <f>IF(INDEX(Settings!$E$7:$E$106,Calculations!P24,1)=0,"",INDEX(Settings!$E$7:$E$106,Calculations!P24,1))</f>
        <v/>
      </c>
      <c r="AI24" s="269" t="str">
        <f>IF(INDEX(Settings!$F$7:$F$106,Calculations!P24,1)=0,"",INDEX(Settings!$F$7:$F$106,Calculations!P24,1))</f>
        <v/>
      </c>
      <c r="AJ24" s="93" t="str">
        <f>IFERROR(IF(LEN($AH24)&gt;1,SUMIF($V$4:V1018,$AH24,$X$4:X1018)/COUNTIF($V$4:V1018,$AH24),""),"")</f>
        <v/>
      </c>
      <c r="AK24" s="148" t="str">
        <f>IFERROR(INDEX(Settings!$J$8:$L$11,MATCH(Calculations!$AJ24,Settings!$J$8:$J$11,1),3),"")</f>
        <v/>
      </c>
      <c r="AM24" s="158"/>
      <c r="AN24" s="154"/>
      <c r="AO24" s="154"/>
      <c r="AP24" s="267">
        <v>19</v>
      </c>
      <c r="AQ24" s="192" t="str">
        <f t="shared" ca="1" si="5"/>
        <v/>
      </c>
      <c r="AR24" s="156">
        <f>IFERROR(IF($AM$5="All Departments",INDEX(EmployeeTimesheet!$B$7:$C$106,AP24,1),IF(INDEX( EmployeeTimesheet!$C$7:$C$106,ROW(A19),1)=$AR$5,INDEX(EmployeeTimesheet!$B$7:$B$106,AP24,1),"")),"")</f>
        <v>0</v>
      </c>
      <c r="AS24" s="192" t="str">
        <f>IFERROR(IF($AM$5="All Departments",EmployeeTimesheet!C25,IF(LEN(AR24)&gt;1,EmployeeTimesheet!C25,"")),"")</f>
        <v xml:space="preserve"> </v>
      </c>
      <c r="AT24" s="192" t="str">
        <f>IF(AND(LEN($AS24)&gt;1,AT$5=$AO$5),EmployeeTimesheet!AL31,"")</f>
        <v/>
      </c>
      <c r="AU24" s="192" t="str">
        <f>IF(AND(LEN($AS24)&gt;1,AU$5=$AO$5),EmployeeTimesheet!AM31,"")</f>
        <v/>
      </c>
      <c r="AV24" s="192" t="str">
        <f>IF(AND(LEN($AS24)&gt;1,AV$5=$AO$5),EmployeeTimesheet!AN31,"")</f>
        <v/>
      </c>
      <c r="AW24" s="192" t="str">
        <f>IF(AND(LEN($AS24)&gt;1,AW$5=$AO$5),EmployeeTimesheet!AO31,"")</f>
        <v/>
      </c>
      <c r="AX24" s="192" t="str">
        <f>IF(AND(LEN($AS24)&gt;1,AX$5=$AO$5),EmployeeTimesheet!AP31,"")</f>
        <v/>
      </c>
      <c r="AY24" s="192" t="str">
        <f>IF(AND(LEN($AS24)&gt;1,AY$5=$AO$5),EmployeeTimesheet!AQ31,"")</f>
        <v/>
      </c>
      <c r="AZ24" s="192" t="str">
        <f t="shared" si="6"/>
        <v/>
      </c>
      <c r="BA24" s="156"/>
      <c r="BB24"/>
      <c r="BC24"/>
      <c r="BD24" s="154"/>
      <c r="BE24" s="154"/>
      <c r="BF24" s="154"/>
      <c r="BG24" s="154"/>
      <c r="BH24" s="154"/>
      <c r="BI24" s="154"/>
      <c r="BJ24" s="154"/>
      <c r="BK24" s="154"/>
      <c r="BL24" s="154"/>
      <c r="BM24" s="154"/>
      <c r="BN24" s="154"/>
      <c r="BO24" s="154"/>
      <c r="BP24" s="154"/>
      <c r="BQ24" s="155"/>
    </row>
    <row r="25" spans="1:69" x14ac:dyDescent="0.25">
      <c r="A25" s="34">
        <v>12</v>
      </c>
      <c r="B25" s="325" t="str">
        <f>IFERROR(IF(LEN(INDEX(Settings!$C$7:$C$19,A25,1))&gt;0,INDEX(Settings!$C$7:$C$19,A25,1),""),"")</f>
        <v/>
      </c>
      <c r="C25" s="133">
        <f t="shared" si="9"/>
        <v>0</v>
      </c>
      <c r="D25" s="133">
        <f t="shared" si="9"/>
        <v>0</v>
      </c>
      <c r="E25" s="133">
        <f t="shared" si="9"/>
        <v>0</v>
      </c>
      <c r="F25" s="133">
        <f t="shared" si="9"/>
        <v>0</v>
      </c>
      <c r="G25" s="324" t="str">
        <f t="shared" si="10"/>
        <v/>
      </c>
      <c r="H25" s="328" t="str">
        <f t="shared" si="11"/>
        <v/>
      </c>
      <c r="I25" s="113"/>
      <c r="J25" s="113"/>
      <c r="K25" s="113"/>
      <c r="L25" s="113"/>
      <c r="M25" s="334">
        <v>11</v>
      </c>
      <c r="N25" s="335" t="str">
        <f>IF(LEN(Checklist!C23)&gt;0,Checklist!G23,"")</f>
        <v/>
      </c>
      <c r="O25" s="113"/>
      <c r="P25" s="34">
        <v>22</v>
      </c>
      <c r="Q25" s="147" t="str">
        <f>IF(INDEX(EmployeeTrackingSheet!$B$6:$B$1005,Calculations!P25,1)=0,"",INDEX(EmployeeTrackingSheet!$B$6:$B$1005,Calculations!P25,1))</f>
        <v/>
      </c>
      <c r="R25" s="91" t="str">
        <f t="shared" si="0"/>
        <v/>
      </c>
      <c r="S25" s="91" t="str">
        <f t="shared" si="1"/>
        <v/>
      </c>
      <c r="T25" s="92" t="str">
        <f t="shared" si="2"/>
        <v/>
      </c>
      <c r="U25" s="92" t="str">
        <f t="shared" si="3"/>
        <v/>
      </c>
      <c r="V25" s="90" t="str">
        <f>IF(INDEX(EmployeeTrackingSheet!$C$6:$C$1005,Calculations!P25,1)=0,"",INDEX(EmployeeTrackingSheet!$C$6:$C$1005,Calculations!P25,1))</f>
        <v/>
      </c>
      <c r="W25" s="90" t="str">
        <f>IF(INDEX(EmployeeTrackingSheet!$D$6:$D$1005,Calculations!P25,1)=0,"",INDEX(EmployeeTrackingSheet!$D$6:$D$1005,Calculations!P25,1))</f>
        <v/>
      </c>
      <c r="X25" s="269" t="str">
        <f>IF(INDEX(EmployeeTrackingSheet!$E$6:$E$1005,Calculations!P25,1)=0,"",INDEX(EmployeeTrackingSheet!$E$6:$E$1005,Calculations!P25,1))</f>
        <v/>
      </c>
      <c r="Y25" s="269" t="str">
        <f>IF(INDEX(EmployeeTrackingSheet!$F$6:$F$1005,Calculations!P25,1)=0,"",INDEX(EmployeeTrackingSheet!$F$6:$F$1005,Calculations!P25,1))</f>
        <v/>
      </c>
      <c r="Z25" s="94" t="str">
        <f t="shared" si="4"/>
        <v/>
      </c>
      <c r="AA25" s="94" t="str">
        <f>IF(INDEX(EmployeeTrackingSheet!$G$6:$G$1005,Calculations!P25,1)=0,"",INDEX(EmployeeTrackingSheet!$G$6:$G$1005,Calculations!P25,1))</f>
        <v/>
      </c>
      <c r="AB25" s="94" t="str">
        <f>IF(INDEX(EmployeeTrackingSheet!$H$6:$H$1005,Calculations!P25,1)=0,"",INDEX(EmployeeTrackingSheet!$H$6:$H$1005,Calculations!P25,1))</f>
        <v/>
      </c>
      <c r="AC25" s="47"/>
      <c r="AD25" s="47"/>
      <c r="AE25" s="47"/>
      <c r="AF25" s="47"/>
      <c r="AG25" s="47"/>
      <c r="AH25" s="269" t="str">
        <f>IF(INDEX(Settings!$E$7:$E$106,Calculations!P25,1)=0,"",INDEX(Settings!$E$7:$E$106,Calculations!P25,1))</f>
        <v/>
      </c>
      <c r="AI25" s="269" t="str">
        <f>IF(INDEX(Settings!$F$7:$F$106,Calculations!P25,1)=0,"",INDEX(Settings!$F$7:$F$106,Calculations!P25,1))</f>
        <v/>
      </c>
      <c r="AJ25" s="93" t="str">
        <f>IFERROR(IF(LEN($AH25)&gt;1,SUMIF($V$4:V1019,$AH25,$X$4:X1019)/COUNTIF($V$4:V1019,$AH25),""),"")</f>
        <v/>
      </c>
      <c r="AK25" s="148" t="str">
        <f>IFERROR(INDEX(Settings!$J$8:$L$11,MATCH(Calculations!$AJ25,Settings!$J$8:$J$11,1),3),"")</f>
        <v/>
      </c>
      <c r="AM25" s="158"/>
      <c r="AN25" s="154"/>
      <c r="AO25" s="154"/>
      <c r="AP25" s="268">
        <v>20</v>
      </c>
      <c r="AQ25" s="192" t="str">
        <f t="shared" ca="1" si="5"/>
        <v/>
      </c>
      <c r="AR25" s="156">
        <f>IFERROR(IF($AM$5="All Departments",INDEX(EmployeeTimesheet!$B$7:$C$106,AP25,1),IF(INDEX( EmployeeTimesheet!$C$7:$C$106,ROW(A20),1)=$AR$5,INDEX(EmployeeTimesheet!$B$7:$B$106,AP25,1),"")),"")</f>
        <v>0</v>
      </c>
      <c r="AS25" s="192" t="str">
        <f>IFERROR(IF($AM$5="All Departments",EmployeeTimesheet!C26,IF(LEN(AR25)&gt;1,EmployeeTimesheet!C26,"")),"")</f>
        <v xml:space="preserve"> </v>
      </c>
      <c r="AT25" s="192" t="str">
        <f>IF(AND(LEN($AS25)&gt;1,AT$5=$AO$5),EmployeeTimesheet!AL32,"")</f>
        <v/>
      </c>
      <c r="AU25" s="192" t="str">
        <f>IF(AND(LEN($AS25)&gt;1,AU$5=$AO$5),EmployeeTimesheet!AM32,"")</f>
        <v/>
      </c>
      <c r="AV25" s="192" t="str">
        <f>IF(AND(LEN($AS25)&gt;1,AV$5=$AO$5),EmployeeTimesheet!AN32,"")</f>
        <v/>
      </c>
      <c r="AW25" s="192" t="str">
        <f>IF(AND(LEN($AS25)&gt;1,AW$5=$AO$5),EmployeeTimesheet!AO32,"")</f>
        <v/>
      </c>
      <c r="AX25" s="192" t="str">
        <f>IF(AND(LEN($AS25)&gt;1,AX$5=$AO$5),EmployeeTimesheet!AP32,"")</f>
        <v/>
      </c>
      <c r="AY25" s="192" t="str">
        <f>IF(AND(LEN($AS25)&gt;1,AY$5=$AO$5),EmployeeTimesheet!AQ32,"")</f>
        <v/>
      </c>
      <c r="AZ25" s="192" t="str">
        <f t="shared" si="6"/>
        <v/>
      </c>
      <c r="BA25" s="156"/>
      <c r="BB25"/>
      <c r="BC25"/>
      <c r="BD25" s="154"/>
      <c r="BE25" s="154"/>
      <c r="BF25" s="154"/>
      <c r="BG25" s="154"/>
      <c r="BH25" s="154"/>
      <c r="BI25" s="154"/>
      <c r="BJ25" s="154"/>
      <c r="BK25" s="154"/>
      <c r="BL25" s="154"/>
      <c r="BM25" s="154"/>
      <c r="BN25" s="154"/>
      <c r="BO25" s="154"/>
      <c r="BP25" s="154"/>
      <c r="BQ25" s="155"/>
    </row>
    <row r="26" spans="1:69" x14ac:dyDescent="0.25">
      <c r="A26" s="34">
        <v>13</v>
      </c>
      <c r="B26" s="326" t="str">
        <f>IFERROR(IF(LEN(INDEX(Settings!$C$7:$C$19,A26,1))&gt;0,INDEX(Settings!$C$7:$C$19,A26,1),""),"")</f>
        <v/>
      </c>
      <c r="C26" s="134">
        <f t="shared" si="9"/>
        <v>0</v>
      </c>
      <c r="D26" s="134">
        <f t="shared" si="9"/>
        <v>0</v>
      </c>
      <c r="E26" s="134">
        <f t="shared" si="9"/>
        <v>0</v>
      </c>
      <c r="F26" s="134">
        <f t="shared" si="9"/>
        <v>0</v>
      </c>
      <c r="G26" s="327" t="str">
        <f t="shared" si="10"/>
        <v/>
      </c>
      <c r="H26" s="329" t="str">
        <f t="shared" si="11"/>
        <v/>
      </c>
      <c r="I26" s="113"/>
      <c r="J26" s="113"/>
      <c r="K26" s="113"/>
      <c r="L26" s="113"/>
      <c r="M26" s="334">
        <v>12</v>
      </c>
      <c r="N26" s="335" t="str">
        <f>IF(LEN(Checklist!C24)&gt;0,Checklist!G24,"")</f>
        <v/>
      </c>
      <c r="O26" s="113"/>
      <c r="P26" s="34">
        <v>23</v>
      </c>
      <c r="Q26" s="147" t="str">
        <f>IF(INDEX(EmployeeTrackingSheet!$B$6:$B$1005,Calculations!P26,1)=0,"",INDEX(EmployeeTrackingSheet!$B$6:$B$1005,Calculations!P26,1))</f>
        <v/>
      </c>
      <c r="R26" s="91" t="str">
        <f t="shared" si="0"/>
        <v/>
      </c>
      <c r="S26" s="91" t="str">
        <f t="shared" si="1"/>
        <v/>
      </c>
      <c r="T26" s="92" t="str">
        <f t="shared" si="2"/>
        <v/>
      </c>
      <c r="U26" s="92" t="str">
        <f t="shared" si="3"/>
        <v/>
      </c>
      <c r="V26" s="90" t="str">
        <f>IF(INDEX(EmployeeTrackingSheet!$C$6:$C$1005,Calculations!P26,1)=0,"",INDEX(EmployeeTrackingSheet!$C$6:$C$1005,Calculations!P26,1))</f>
        <v/>
      </c>
      <c r="W26" s="90" t="str">
        <f>IF(INDEX(EmployeeTrackingSheet!$D$6:$D$1005,Calculations!P26,1)=0,"",INDEX(EmployeeTrackingSheet!$D$6:$D$1005,Calculations!P26,1))</f>
        <v/>
      </c>
      <c r="X26" s="269" t="str">
        <f>IF(INDEX(EmployeeTrackingSheet!$E$6:$E$1005,Calculations!P26,1)=0,"",INDEX(EmployeeTrackingSheet!$E$6:$E$1005,Calculations!P26,1))</f>
        <v/>
      </c>
      <c r="Y26" s="269" t="str">
        <f>IF(INDEX(EmployeeTrackingSheet!$F$6:$F$1005,Calculations!P26,1)=0,"",INDEX(EmployeeTrackingSheet!$F$6:$F$1005,Calculations!P26,1))</f>
        <v/>
      </c>
      <c r="Z26" s="94" t="str">
        <f t="shared" si="4"/>
        <v/>
      </c>
      <c r="AA26" s="94" t="str">
        <f>IF(INDEX(EmployeeTrackingSheet!$G$6:$G$1005,Calculations!P26,1)=0,"",INDEX(EmployeeTrackingSheet!$G$6:$G$1005,Calculations!P26,1))</f>
        <v/>
      </c>
      <c r="AB26" s="94" t="str">
        <f>IF(INDEX(EmployeeTrackingSheet!$H$6:$H$1005,Calculations!P26,1)=0,"",INDEX(EmployeeTrackingSheet!$H$6:$H$1005,Calculations!P26,1))</f>
        <v/>
      </c>
      <c r="AC26" s="47"/>
      <c r="AD26" s="47"/>
      <c r="AE26" s="47"/>
      <c r="AF26" s="47"/>
      <c r="AG26" s="47"/>
      <c r="AH26" s="269" t="str">
        <f>IF(INDEX(Settings!$E$7:$E$106,Calculations!P26,1)=0,"",INDEX(Settings!$E$7:$E$106,Calculations!P26,1))</f>
        <v/>
      </c>
      <c r="AI26" s="269" t="str">
        <f>IF(INDEX(Settings!$F$7:$F$106,Calculations!P26,1)=0,"",INDEX(Settings!$F$7:$F$106,Calculations!P26,1))</f>
        <v/>
      </c>
      <c r="AJ26" s="93" t="str">
        <f>IFERROR(IF(LEN($AH26)&gt;1,SUMIF($V$4:V1020,$AH26,$X$4:X1020)/COUNTIF($V$4:V1020,$AH26),""),"")</f>
        <v/>
      </c>
      <c r="AK26" s="148" t="str">
        <f>IFERROR(INDEX(Settings!$J$8:$L$11,MATCH(Calculations!$AJ26,Settings!$J$8:$J$11,1),3),"")</f>
        <v/>
      </c>
      <c r="AM26" s="158"/>
      <c r="AN26" s="154"/>
      <c r="AO26" s="154"/>
      <c r="AP26" s="268">
        <v>21</v>
      </c>
      <c r="AQ26" s="192" t="str">
        <f t="shared" ca="1" si="5"/>
        <v/>
      </c>
      <c r="AR26" s="156">
        <f>IFERROR(IF($AM$5="All Departments",INDEX(EmployeeTimesheet!$B$7:$C$106,AP26,1),IF(INDEX( EmployeeTimesheet!$C$7:$C$106,ROW(A21),1)=$AR$5,INDEX(EmployeeTimesheet!$B$7:$B$106,AP26,1),"")),"")</f>
        <v>0</v>
      </c>
      <c r="AS26" s="192" t="str">
        <f>IFERROR(IF($AM$5="All Departments",EmployeeTimesheet!C27,IF(LEN(AR26)&gt;1,EmployeeTimesheet!C27,"")),"")</f>
        <v xml:space="preserve"> </v>
      </c>
      <c r="AT26" s="192" t="str">
        <f>IF(AND(LEN($AS26)&gt;1,AT$5=$AO$5),EmployeeTimesheet!AL33,"")</f>
        <v/>
      </c>
      <c r="AU26" s="192" t="str">
        <f>IF(AND(LEN($AS26)&gt;1,AU$5=$AO$5),EmployeeTimesheet!AM33,"")</f>
        <v/>
      </c>
      <c r="AV26" s="192" t="str">
        <f>IF(AND(LEN($AS26)&gt;1,AV$5=$AO$5),EmployeeTimesheet!AN33,"")</f>
        <v/>
      </c>
      <c r="AW26" s="192" t="str">
        <f>IF(AND(LEN($AS26)&gt;1,AW$5=$AO$5),EmployeeTimesheet!AO33,"")</f>
        <v/>
      </c>
      <c r="AX26" s="192" t="str">
        <f>IF(AND(LEN($AS26)&gt;1,AX$5=$AO$5),EmployeeTimesheet!AP33,"")</f>
        <v/>
      </c>
      <c r="AY26" s="192" t="str">
        <f>IF(AND(LEN($AS26)&gt;1,AY$5=$AO$5),EmployeeTimesheet!AQ33,"")</f>
        <v/>
      </c>
      <c r="AZ26" s="192" t="str">
        <f t="shared" si="6"/>
        <v/>
      </c>
      <c r="BA26" s="156"/>
      <c r="BB26"/>
      <c r="BC26"/>
      <c r="BD26" s="154"/>
      <c r="BE26" s="154"/>
      <c r="BF26" s="154"/>
      <c r="BG26" s="154"/>
      <c r="BH26" s="154"/>
      <c r="BI26" s="154"/>
      <c r="BJ26" s="154"/>
      <c r="BK26" s="154"/>
      <c r="BL26" s="154"/>
      <c r="BM26" s="154"/>
      <c r="BN26" s="154"/>
      <c r="BO26" s="154"/>
      <c r="BP26" s="154"/>
      <c r="BQ26" s="155"/>
    </row>
    <row r="27" spans="1:69" x14ac:dyDescent="0.25">
      <c r="H27" s="319">
        <f>MAX(H13:H26)</f>
        <v>8</v>
      </c>
      <c r="M27" s="334">
        <v>13</v>
      </c>
      <c r="N27" s="336" t="str">
        <f>IF(LEN(Checklist!C25)&gt;0,Checklist!G25,"")</f>
        <v/>
      </c>
      <c r="P27" s="34">
        <v>24</v>
      </c>
      <c r="Q27" s="147" t="str">
        <f>IF(INDEX(EmployeeTrackingSheet!$B$6:$B$1005,Calculations!P27,1)=0,"",INDEX(EmployeeTrackingSheet!$B$6:$B$1005,Calculations!P27,1))</f>
        <v/>
      </c>
      <c r="R27" s="91" t="str">
        <f t="shared" si="0"/>
        <v/>
      </c>
      <c r="S27" s="91" t="str">
        <f t="shared" si="1"/>
        <v/>
      </c>
      <c r="T27" s="92" t="str">
        <f t="shared" si="2"/>
        <v/>
      </c>
      <c r="U27" s="92" t="str">
        <f t="shared" si="3"/>
        <v/>
      </c>
      <c r="V27" s="90" t="str">
        <f>IF(INDEX(EmployeeTrackingSheet!$C$6:$C$1005,Calculations!P27,1)=0,"",INDEX(EmployeeTrackingSheet!$C$6:$C$1005,Calculations!P27,1))</f>
        <v/>
      </c>
      <c r="W27" s="90" t="str">
        <f>IF(INDEX(EmployeeTrackingSheet!$D$6:$D$1005,Calculations!P27,1)=0,"",INDEX(EmployeeTrackingSheet!$D$6:$D$1005,Calculations!P27,1))</f>
        <v/>
      </c>
      <c r="X27" s="269" t="str">
        <f>IF(INDEX(EmployeeTrackingSheet!$E$6:$E$1005,Calculations!P27,1)=0,"",INDEX(EmployeeTrackingSheet!$E$6:$E$1005,Calculations!P27,1))</f>
        <v/>
      </c>
      <c r="Y27" s="269" t="str">
        <f>IF(INDEX(EmployeeTrackingSheet!$F$6:$F$1005,Calculations!P27,1)=0,"",INDEX(EmployeeTrackingSheet!$F$6:$F$1005,Calculations!P27,1))</f>
        <v/>
      </c>
      <c r="Z27" s="94" t="str">
        <f t="shared" si="4"/>
        <v/>
      </c>
      <c r="AA27" s="94" t="str">
        <f>IF(INDEX(EmployeeTrackingSheet!$G$6:$G$1005,Calculations!P27,1)=0,"",INDEX(EmployeeTrackingSheet!$G$6:$G$1005,Calculations!P27,1))</f>
        <v/>
      </c>
      <c r="AB27" s="94" t="str">
        <f>IF(INDEX(EmployeeTrackingSheet!$H$6:$H$1005,Calculations!P27,1)=0,"",INDEX(EmployeeTrackingSheet!$H$6:$H$1005,Calculations!P27,1))</f>
        <v/>
      </c>
      <c r="AC27" s="47"/>
      <c r="AD27" s="47"/>
      <c r="AE27" s="47"/>
      <c r="AF27" s="47"/>
      <c r="AG27" s="47"/>
      <c r="AH27" s="269" t="str">
        <f>IF(INDEX(Settings!$E$7:$E$106,Calculations!P27,1)=0,"",INDEX(Settings!$E$7:$E$106,Calculations!P27,1))</f>
        <v/>
      </c>
      <c r="AI27" s="269" t="str">
        <f>IF(INDEX(Settings!$F$7:$F$106,Calculations!P27,1)=0,"",INDEX(Settings!$F$7:$F$106,Calculations!P27,1))</f>
        <v/>
      </c>
      <c r="AJ27" s="93" t="str">
        <f>IFERROR(IF(LEN($AH27)&gt;1,SUMIF($V$4:V1021,$AH27,$X$4:X1021)/COUNTIF($V$4:V1021,$AH27),""),"")</f>
        <v/>
      </c>
      <c r="AK27" s="148" t="str">
        <f>IFERROR(INDEX(Settings!$J$8:$L$11,MATCH(Calculations!$AJ27,Settings!$J$8:$J$11,1),3),"")</f>
        <v/>
      </c>
      <c r="AM27" s="158"/>
      <c r="AN27" s="154"/>
      <c r="AO27" s="154"/>
      <c r="AP27" s="267">
        <v>22</v>
      </c>
      <c r="AQ27" s="192" t="str">
        <f t="shared" ca="1" si="5"/>
        <v/>
      </c>
      <c r="AR27" s="156">
        <f>IFERROR(IF($AM$5="All Departments",INDEX(EmployeeTimesheet!$B$7:$C$106,AP27,1),IF(INDEX( EmployeeTimesheet!$C$7:$C$106,ROW(A22),1)=$AR$5,INDEX(EmployeeTimesheet!$B$7:$B$106,AP27,1),"")),"")</f>
        <v>0</v>
      </c>
      <c r="AS27" s="192" t="str">
        <f>IFERROR(IF($AM$5="All Departments",EmployeeTimesheet!C28,IF(LEN(AR27)&gt;1,EmployeeTimesheet!C28,"")),"")</f>
        <v xml:space="preserve"> </v>
      </c>
      <c r="AT27" s="192" t="str">
        <f>IF(AND(LEN($AS27)&gt;1,AT$5=$AO$5),EmployeeTimesheet!AL34,"")</f>
        <v/>
      </c>
      <c r="AU27" s="192" t="str">
        <f>IF(AND(LEN($AS27)&gt;1,AU$5=$AO$5),EmployeeTimesheet!AM34,"")</f>
        <v/>
      </c>
      <c r="AV27" s="192" t="str">
        <f>IF(AND(LEN($AS27)&gt;1,AV$5=$AO$5),EmployeeTimesheet!AN34,"")</f>
        <v/>
      </c>
      <c r="AW27" s="192" t="str">
        <f>IF(AND(LEN($AS27)&gt;1,AW$5=$AO$5),EmployeeTimesheet!AO34,"")</f>
        <v/>
      </c>
      <c r="AX27" s="192" t="str">
        <f>IF(AND(LEN($AS27)&gt;1,AX$5=$AO$5),EmployeeTimesheet!AP34,"")</f>
        <v/>
      </c>
      <c r="AY27" s="192" t="str">
        <f>IF(AND(LEN($AS27)&gt;1,AY$5=$AO$5),EmployeeTimesheet!AQ34,"")</f>
        <v/>
      </c>
      <c r="AZ27" s="192" t="str">
        <f t="shared" si="6"/>
        <v/>
      </c>
      <c r="BA27" s="156"/>
      <c r="BB27"/>
      <c r="BC27"/>
      <c r="BD27" s="154"/>
      <c r="BE27" s="154"/>
      <c r="BF27" s="154"/>
      <c r="BG27" s="154"/>
      <c r="BH27" s="154"/>
      <c r="BI27" s="154"/>
      <c r="BJ27" s="154"/>
      <c r="BK27" s="154"/>
      <c r="BL27" s="154"/>
      <c r="BM27" s="154"/>
      <c r="BN27" s="154"/>
      <c r="BO27" s="154"/>
      <c r="BP27" s="154"/>
      <c r="BQ27" s="155"/>
    </row>
    <row r="28" spans="1:69" x14ac:dyDescent="0.25">
      <c r="M28" s="334">
        <v>14</v>
      </c>
      <c r="N28" s="336" t="str">
        <f>IF(LEN(Checklist!C26)&gt;0,Checklist!G26,"")</f>
        <v/>
      </c>
      <c r="P28" s="34">
        <v>25</v>
      </c>
      <c r="Q28" s="147" t="str">
        <f>IF(INDEX(EmployeeTrackingSheet!$B$6:$B$1005,Calculations!P28,1)=0,"",INDEX(EmployeeTrackingSheet!$B$6:$B$1005,Calculations!P28,1))</f>
        <v/>
      </c>
      <c r="R28" s="91" t="str">
        <f t="shared" si="0"/>
        <v/>
      </c>
      <c r="S28" s="91" t="str">
        <f t="shared" si="1"/>
        <v/>
      </c>
      <c r="T28" s="92" t="str">
        <f t="shared" si="2"/>
        <v/>
      </c>
      <c r="U28" s="92" t="str">
        <f t="shared" si="3"/>
        <v/>
      </c>
      <c r="V28" s="90" t="str">
        <f>IF(INDEX(EmployeeTrackingSheet!$C$6:$C$1005,Calculations!P28,1)=0,"",INDEX(EmployeeTrackingSheet!$C$6:$C$1005,Calculations!P28,1))</f>
        <v/>
      </c>
      <c r="W28" s="90" t="str">
        <f>IF(INDEX(EmployeeTrackingSheet!$D$6:$D$1005,Calculations!P28,1)=0,"",INDEX(EmployeeTrackingSheet!$D$6:$D$1005,Calculations!P28,1))</f>
        <v/>
      </c>
      <c r="X28" s="269" t="str">
        <f>IF(INDEX(EmployeeTrackingSheet!$E$6:$E$1005,Calculations!P28,1)=0,"",INDEX(EmployeeTrackingSheet!$E$6:$E$1005,Calculations!P28,1))</f>
        <v/>
      </c>
      <c r="Y28" s="269" t="str">
        <f>IF(INDEX(EmployeeTrackingSheet!$F$6:$F$1005,Calculations!P28,1)=0,"",INDEX(EmployeeTrackingSheet!$F$6:$F$1005,Calculations!P28,1))</f>
        <v/>
      </c>
      <c r="Z28" s="94" t="str">
        <f t="shared" si="4"/>
        <v/>
      </c>
      <c r="AA28" s="94" t="str">
        <f>IF(INDEX(EmployeeTrackingSheet!$G$6:$G$1005,Calculations!P28,1)=0,"",INDEX(EmployeeTrackingSheet!$G$6:$G$1005,Calculations!P28,1))</f>
        <v/>
      </c>
      <c r="AB28" s="94" t="str">
        <f>IF(INDEX(EmployeeTrackingSheet!$H$6:$H$1005,Calculations!P28,1)=0,"",INDEX(EmployeeTrackingSheet!$H$6:$H$1005,Calculations!P28,1))</f>
        <v/>
      </c>
      <c r="AC28" s="47"/>
      <c r="AD28" s="47"/>
      <c r="AE28" s="47"/>
      <c r="AF28" s="47"/>
      <c r="AG28" s="47"/>
      <c r="AH28" s="269" t="str">
        <f>IF(INDEX(Settings!$E$7:$E$106,Calculations!P28,1)=0,"",INDEX(Settings!$E$7:$E$106,Calculations!P28,1))</f>
        <v/>
      </c>
      <c r="AI28" s="269" t="str">
        <f>IF(INDEX(Settings!$F$7:$F$106,Calculations!P28,1)=0,"",INDEX(Settings!$F$7:$F$106,Calculations!P28,1))</f>
        <v/>
      </c>
      <c r="AJ28" s="93" t="str">
        <f>IFERROR(IF(LEN($AH28)&gt;1,SUMIF($V$4:V1022,$AH28,$X$4:X1022)/COUNTIF($V$4:V1022,$AH28),""),"")</f>
        <v/>
      </c>
      <c r="AK28" s="148" t="str">
        <f>IFERROR(INDEX(Settings!$J$8:$L$11,MATCH(Calculations!$AJ28,Settings!$J$8:$J$11,1),3),"")</f>
        <v/>
      </c>
      <c r="AM28" s="158"/>
      <c r="AN28" s="154"/>
      <c r="AO28" s="154"/>
      <c r="AP28" s="268">
        <v>23</v>
      </c>
      <c r="AQ28" s="192" t="str">
        <f t="shared" ca="1" si="5"/>
        <v/>
      </c>
      <c r="AR28" s="156">
        <f>IFERROR(IF($AM$5="All Departments",INDEX(EmployeeTimesheet!$B$7:$C$106,AP28,1),IF(INDEX( EmployeeTimesheet!$C$7:$C$106,ROW(A23),1)=$AR$5,INDEX(EmployeeTimesheet!$B$7:$B$106,AP28,1),"")),"")</f>
        <v>0</v>
      </c>
      <c r="AS28" s="192" t="str">
        <f>IFERROR(IF($AM$5="All Departments",EmployeeTimesheet!C29,IF(LEN(AR28)&gt;1,EmployeeTimesheet!C29,"")),"")</f>
        <v xml:space="preserve"> </v>
      </c>
      <c r="AT28" s="192" t="str">
        <f>IF(AND(LEN($AS28)&gt;1,AT$5=$AO$5),EmployeeTimesheet!AL35,"")</f>
        <v/>
      </c>
      <c r="AU28" s="192" t="str">
        <f>IF(AND(LEN($AS28)&gt;1,AU$5=$AO$5),EmployeeTimesheet!AM35,"")</f>
        <v/>
      </c>
      <c r="AV28" s="192" t="str">
        <f>IF(AND(LEN($AS28)&gt;1,AV$5=$AO$5),EmployeeTimesheet!AN35,"")</f>
        <v/>
      </c>
      <c r="AW28" s="192" t="str">
        <f>IF(AND(LEN($AS28)&gt;1,AW$5=$AO$5),EmployeeTimesheet!AO35,"")</f>
        <v/>
      </c>
      <c r="AX28" s="192" t="str">
        <f>IF(AND(LEN($AS28)&gt;1,AX$5=$AO$5),EmployeeTimesheet!AP35,"")</f>
        <v/>
      </c>
      <c r="AY28" s="192" t="str">
        <f>IF(AND(LEN($AS28)&gt;1,AY$5=$AO$5),EmployeeTimesheet!AQ35,"")</f>
        <v/>
      </c>
      <c r="AZ28" s="192" t="str">
        <f t="shared" si="6"/>
        <v/>
      </c>
      <c r="BA28" s="156"/>
      <c r="BB28"/>
      <c r="BC28"/>
      <c r="BD28" s="154"/>
      <c r="BE28" s="154"/>
      <c r="BF28" s="154"/>
      <c r="BG28" s="154"/>
      <c r="BH28" s="154"/>
      <c r="BI28" s="154"/>
      <c r="BJ28" s="154"/>
      <c r="BK28" s="154"/>
      <c r="BL28" s="154"/>
      <c r="BM28" s="154"/>
      <c r="BN28" s="154"/>
      <c r="BO28" s="154"/>
      <c r="BP28" s="154"/>
      <c r="BQ28" s="155"/>
    </row>
    <row r="29" spans="1:69" x14ac:dyDescent="0.25">
      <c r="M29" s="334">
        <v>15</v>
      </c>
      <c r="N29" s="336" t="str">
        <f>IF(LEN(Checklist!C27)&gt;0,Checklist!G27,"")</f>
        <v/>
      </c>
      <c r="P29" s="34">
        <v>26</v>
      </c>
      <c r="Q29" s="147" t="str">
        <f>IF(INDEX(EmployeeTrackingSheet!$B$6:$B$1005,Calculations!P29,1)=0,"",INDEX(EmployeeTrackingSheet!$B$6:$B$1005,Calculations!P29,1))</f>
        <v/>
      </c>
      <c r="R29" s="91" t="str">
        <f t="shared" si="0"/>
        <v/>
      </c>
      <c r="S29" s="91" t="str">
        <f t="shared" si="1"/>
        <v/>
      </c>
      <c r="T29" s="92" t="str">
        <f t="shared" si="2"/>
        <v/>
      </c>
      <c r="U29" s="92" t="str">
        <f t="shared" si="3"/>
        <v/>
      </c>
      <c r="V29" s="90" t="str">
        <f>IF(INDEX(EmployeeTrackingSheet!$C$6:$C$1005,Calculations!P29,1)=0,"",INDEX(EmployeeTrackingSheet!$C$6:$C$1005,Calculations!P29,1))</f>
        <v/>
      </c>
      <c r="W29" s="90" t="str">
        <f>IF(INDEX(EmployeeTrackingSheet!$D$6:$D$1005,Calculations!P29,1)=0,"",INDEX(EmployeeTrackingSheet!$D$6:$D$1005,Calculations!P29,1))</f>
        <v/>
      </c>
      <c r="X29" s="269" t="str">
        <f>IF(INDEX(EmployeeTrackingSheet!$E$6:$E$1005,Calculations!P29,1)=0,"",INDEX(EmployeeTrackingSheet!$E$6:$E$1005,Calculations!P29,1))</f>
        <v/>
      </c>
      <c r="Y29" s="269" t="str">
        <f>IF(INDEX(EmployeeTrackingSheet!$F$6:$F$1005,Calculations!P29,1)=0,"",INDEX(EmployeeTrackingSheet!$F$6:$F$1005,Calculations!P29,1))</f>
        <v/>
      </c>
      <c r="Z29" s="94" t="str">
        <f t="shared" si="4"/>
        <v/>
      </c>
      <c r="AA29" s="94" t="str">
        <f>IF(INDEX(EmployeeTrackingSheet!$G$6:$G$1005,Calculations!P29,1)=0,"",INDEX(EmployeeTrackingSheet!$G$6:$G$1005,Calculations!P29,1))</f>
        <v/>
      </c>
      <c r="AB29" s="94" t="str">
        <f>IF(INDEX(EmployeeTrackingSheet!$H$6:$H$1005,Calculations!P29,1)=0,"",INDEX(EmployeeTrackingSheet!$H$6:$H$1005,Calculations!P29,1))</f>
        <v/>
      </c>
      <c r="AC29" s="47"/>
      <c r="AD29" s="47"/>
      <c r="AE29" s="47"/>
      <c r="AF29" s="47"/>
      <c r="AG29" s="47"/>
      <c r="AH29" s="269" t="str">
        <f>IF(INDEX(Settings!$E$7:$E$106,Calculations!P29,1)=0,"",INDEX(Settings!$E$7:$E$106,Calculations!P29,1))</f>
        <v/>
      </c>
      <c r="AI29" s="269" t="str">
        <f>IF(INDEX(Settings!$F$7:$F$106,Calculations!P29,1)=0,"",INDEX(Settings!$F$7:$F$106,Calculations!P29,1))</f>
        <v/>
      </c>
      <c r="AJ29" s="93" t="str">
        <f>IFERROR(IF(LEN($AH29)&gt;1,SUMIF($V$4:V1023,$AH29,$X$4:X1023)/COUNTIF($V$4:V1023,$AH29),""),"")</f>
        <v/>
      </c>
      <c r="AK29" s="148" t="str">
        <f>IFERROR(INDEX(Settings!$J$8:$L$11,MATCH(Calculations!$AJ29,Settings!$J$8:$J$11,1),3),"")</f>
        <v/>
      </c>
      <c r="AM29" s="158"/>
      <c r="AN29" s="154"/>
      <c r="AO29" s="154"/>
      <c r="AP29" s="268">
        <v>24</v>
      </c>
      <c r="AQ29" s="192" t="str">
        <f t="shared" ca="1" si="5"/>
        <v/>
      </c>
      <c r="AR29" s="156">
        <f>IFERROR(IF($AM$5="All Departments",INDEX(EmployeeTimesheet!$B$7:$C$106,AP29,1),IF(INDEX( EmployeeTimesheet!$C$7:$C$106,ROW(A24),1)=$AR$5,INDEX(EmployeeTimesheet!$B$7:$B$106,AP29,1),"")),"")</f>
        <v>0</v>
      </c>
      <c r="AS29" s="192" t="str">
        <f>IFERROR(IF($AM$5="All Departments",EmployeeTimesheet!C30,IF(LEN(AR29)&gt;1,EmployeeTimesheet!C30,"")),"")</f>
        <v xml:space="preserve"> </v>
      </c>
      <c r="AT29" s="192" t="str">
        <f>IF(AND(LEN($AS29)&gt;1,AT$5=$AO$5),EmployeeTimesheet!AL36,"")</f>
        <v/>
      </c>
      <c r="AU29" s="192" t="str">
        <f>IF(AND(LEN($AS29)&gt;1,AU$5=$AO$5),EmployeeTimesheet!AM36,"")</f>
        <v/>
      </c>
      <c r="AV29" s="192" t="str">
        <f>IF(AND(LEN($AS29)&gt;1,AV$5=$AO$5),EmployeeTimesheet!AN36,"")</f>
        <v/>
      </c>
      <c r="AW29" s="192" t="str">
        <f>IF(AND(LEN($AS29)&gt;1,AW$5=$AO$5),EmployeeTimesheet!AO36,"")</f>
        <v/>
      </c>
      <c r="AX29" s="192" t="str">
        <f>IF(AND(LEN($AS29)&gt;1,AX$5=$AO$5),EmployeeTimesheet!AP36,"")</f>
        <v/>
      </c>
      <c r="AY29" s="192" t="str">
        <f>IF(AND(LEN($AS29)&gt;1,AY$5=$AO$5),EmployeeTimesheet!AQ36,"")</f>
        <v/>
      </c>
      <c r="AZ29" s="192" t="str">
        <f t="shared" si="6"/>
        <v/>
      </c>
      <c r="BA29" s="156"/>
      <c r="BB29" s="154"/>
      <c r="BC29" s="154"/>
      <c r="BD29" s="154"/>
      <c r="BE29" s="154"/>
      <c r="BF29" s="154"/>
      <c r="BG29" s="154"/>
      <c r="BH29" s="154"/>
      <c r="BI29" s="154"/>
      <c r="BJ29" s="154"/>
      <c r="BK29" s="154"/>
      <c r="BL29" s="154"/>
      <c r="BM29" s="154"/>
      <c r="BN29" s="154"/>
      <c r="BO29" s="154"/>
      <c r="BP29" s="154"/>
      <c r="BQ29" s="155"/>
    </row>
    <row r="30" spans="1:69" x14ac:dyDescent="0.25">
      <c r="M30" s="334">
        <v>16</v>
      </c>
      <c r="N30" s="336" t="str">
        <f>IF(LEN(Checklist!C28)&gt;0,Checklist!G28,"")</f>
        <v/>
      </c>
      <c r="P30" s="34">
        <v>27</v>
      </c>
      <c r="Q30" s="147" t="str">
        <f>IF(INDEX(EmployeeTrackingSheet!$B$6:$B$1005,Calculations!P30,1)=0,"",INDEX(EmployeeTrackingSheet!$B$6:$B$1005,Calculations!P30,1))</f>
        <v/>
      </c>
      <c r="R30" s="91" t="str">
        <f t="shared" si="0"/>
        <v/>
      </c>
      <c r="S30" s="91" t="str">
        <f t="shared" si="1"/>
        <v/>
      </c>
      <c r="T30" s="92" t="str">
        <f t="shared" si="2"/>
        <v/>
      </c>
      <c r="U30" s="92" t="str">
        <f t="shared" si="3"/>
        <v/>
      </c>
      <c r="V30" s="90" t="str">
        <f>IF(INDEX(EmployeeTrackingSheet!$C$6:$C$1005,Calculations!P30,1)=0,"",INDEX(EmployeeTrackingSheet!$C$6:$C$1005,Calculations!P30,1))</f>
        <v/>
      </c>
      <c r="W30" s="90" t="str">
        <f>IF(INDEX(EmployeeTrackingSheet!$D$6:$D$1005,Calculations!P30,1)=0,"",INDEX(EmployeeTrackingSheet!$D$6:$D$1005,Calculations!P30,1))</f>
        <v/>
      </c>
      <c r="X30" s="269" t="str">
        <f>IF(INDEX(EmployeeTrackingSheet!$E$6:$E$1005,Calculations!P30,1)=0,"",INDEX(EmployeeTrackingSheet!$E$6:$E$1005,Calculations!P30,1))</f>
        <v/>
      </c>
      <c r="Y30" s="269" t="str">
        <f>IF(INDEX(EmployeeTrackingSheet!$F$6:$F$1005,Calculations!P30,1)=0,"",INDEX(EmployeeTrackingSheet!$F$6:$F$1005,Calculations!P30,1))</f>
        <v/>
      </c>
      <c r="Z30" s="94" t="str">
        <f t="shared" si="4"/>
        <v/>
      </c>
      <c r="AA30" s="94" t="str">
        <f>IF(INDEX(EmployeeTrackingSheet!$G$6:$G$1005,Calculations!P30,1)=0,"",INDEX(EmployeeTrackingSheet!$G$6:$G$1005,Calculations!P30,1))</f>
        <v/>
      </c>
      <c r="AB30" s="94" t="str">
        <f>IF(INDEX(EmployeeTrackingSheet!$H$6:$H$1005,Calculations!P30,1)=0,"",INDEX(EmployeeTrackingSheet!$H$6:$H$1005,Calculations!P30,1))</f>
        <v/>
      </c>
      <c r="AC30" s="47"/>
      <c r="AD30" s="47"/>
      <c r="AE30" s="47"/>
      <c r="AF30" s="47"/>
      <c r="AG30" s="47"/>
      <c r="AH30" s="269" t="str">
        <f>IF(INDEX(Settings!$E$7:$E$106,Calculations!P30,1)=0,"",INDEX(Settings!$E$7:$E$106,Calculations!P30,1))</f>
        <v/>
      </c>
      <c r="AI30" s="269" t="str">
        <f>IF(INDEX(Settings!$F$7:$F$106,Calculations!P30,1)=0,"",INDEX(Settings!$F$7:$F$106,Calculations!P30,1))</f>
        <v/>
      </c>
      <c r="AJ30" s="93" t="str">
        <f>IFERROR(IF(LEN($AH30)&gt;1,SUMIF($V$4:V1024,$AH30,$X$4:X1024)/COUNTIF($V$4:V1024,$AH30),""),"")</f>
        <v/>
      </c>
      <c r="AK30" s="148" t="str">
        <f>IFERROR(INDEX(Settings!$J$8:$L$11,MATCH(Calculations!$AJ30,Settings!$J$8:$J$11,1),3),"")</f>
        <v/>
      </c>
      <c r="AM30" s="158"/>
      <c r="AN30" s="154"/>
      <c r="AO30" s="154"/>
      <c r="AP30" s="267">
        <v>25</v>
      </c>
      <c r="AQ30" s="192" t="str">
        <f t="shared" ca="1" si="5"/>
        <v/>
      </c>
      <c r="AR30" s="156">
        <f>IFERROR(IF($AM$5="All Departments",INDEX(EmployeeTimesheet!$B$7:$C$106,AP30,1),IF(INDEX( EmployeeTimesheet!$C$7:$C$106,ROW(A25),1)=$AR$5,INDEX(EmployeeTimesheet!$B$7:$B$106,AP30,1),"")),"")</f>
        <v>0</v>
      </c>
      <c r="AS30" s="192" t="str">
        <f>IFERROR(IF($AM$5="All Departments",EmployeeTimesheet!C31,IF(LEN(AR30)&gt;1,EmployeeTimesheet!C31,"")),"")</f>
        <v xml:space="preserve"> </v>
      </c>
      <c r="AT30" s="192" t="str">
        <f>IF(AND(LEN($AS30)&gt;1,AT$5=$AO$5),EmployeeTimesheet!AL37,"")</f>
        <v/>
      </c>
      <c r="AU30" s="192" t="str">
        <f>IF(AND(LEN($AS30)&gt;1,AU$5=$AO$5),EmployeeTimesheet!AM37,"")</f>
        <v/>
      </c>
      <c r="AV30" s="192" t="str">
        <f>IF(AND(LEN($AS30)&gt;1,AV$5=$AO$5),EmployeeTimesheet!AN37,"")</f>
        <v/>
      </c>
      <c r="AW30" s="192" t="str">
        <f>IF(AND(LEN($AS30)&gt;1,AW$5=$AO$5),EmployeeTimesheet!AO37,"")</f>
        <v/>
      </c>
      <c r="AX30" s="192" t="str">
        <f>IF(AND(LEN($AS30)&gt;1,AX$5=$AO$5),EmployeeTimesheet!AP37,"")</f>
        <v/>
      </c>
      <c r="AY30" s="192" t="str">
        <f>IF(AND(LEN($AS30)&gt;1,AY$5=$AO$5),EmployeeTimesheet!AQ37,"")</f>
        <v/>
      </c>
      <c r="AZ30" s="192" t="str">
        <f t="shared" si="6"/>
        <v/>
      </c>
      <c r="BA30" s="156"/>
      <c r="BB30" s="154"/>
      <c r="BC30" s="154"/>
      <c r="BD30" s="154"/>
      <c r="BE30" s="154"/>
      <c r="BF30" s="154"/>
      <c r="BG30" s="154"/>
      <c r="BH30" s="154"/>
      <c r="BI30" s="154"/>
      <c r="BJ30" s="154"/>
      <c r="BK30" s="154"/>
      <c r="BL30" s="154"/>
      <c r="BM30" s="154"/>
      <c r="BN30" s="154"/>
      <c r="BO30" s="154"/>
      <c r="BP30" s="154"/>
      <c r="BQ30" s="155"/>
    </row>
    <row r="31" spans="1:69" x14ac:dyDescent="0.25">
      <c r="M31" s="334">
        <v>17</v>
      </c>
      <c r="N31" s="336" t="str">
        <f>IF(LEN(Checklist!C29)&gt;0,Checklist!G29,"")</f>
        <v/>
      </c>
      <c r="P31" s="34">
        <v>28</v>
      </c>
      <c r="Q31" s="147" t="str">
        <f>IF(INDEX(EmployeeTrackingSheet!$B$6:$B$1005,Calculations!P31,1)=0,"",INDEX(EmployeeTrackingSheet!$B$6:$B$1005,Calculations!P31,1))</f>
        <v/>
      </c>
      <c r="R31" s="91" t="str">
        <f t="shared" si="0"/>
        <v/>
      </c>
      <c r="S31" s="91" t="str">
        <f t="shared" si="1"/>
        <v/>
      </c>
      <c r="T31" s="92" t="str">
        <f t="shared" si="2"/>
        <v/>
      </c>
      <c r="U31" s="92" t="str">
        <f t="shared" si="3"/>
        <v/>
      </c>
      <c r="V31" s="90" t="str">
        <f>IF(INDEX(EmployeeTrackingSheet!$C$6:$C$1005,Calculations!P31,1)=0,"",INDEX(EmployeeTrackingSheet!$C$6:$C$1005,Calculations!P31,1))</f>
        <v/>
      </c>
      <c r="W31" s="90" t="str">
        <f>IF(INDEX(EmployeeTrackingSheet!$D$6:$D$1005,Calculations!P31,1)=0,"",INDEX(EmployeeTrackingSheet!$D$6:$D$1005,Calculations!P31,1))</f>
        <v/>
      </c>
      <c r="X31" s="269" t="str">
        <f>IF(INDEX(EmployeeTrackingSheet!$E$6:$E$1005,Calculations!P31,1)=0,"",INDEX(EmployeeTrackingSheet!$E$6:$E$1005,Calculations!P31,1))</f>
        <v/>
      </c>
      <c r="Y31" s="269" t="str">
        <f>IF(INDEX(EmployeeTrackingSheet!$F$6:$F$1005,Calculations!P31,1)=0,"",INDEX(EmployeeTrackingSheet!$F$6:$F$1005,Calculations!P31,1))</f>
        <v/>
      </c>
      <c r="Z31" s="94" t="str">
        <f t="shared" si="4"/>
        <v/>
      </c>
      <c r="AA31" s="94" t="str">
        <f>IF(INDEX(EmployeeTrackingSheet!$G$6:$G$1005,Calculations!P31,1)=0,"",INDEX(EmployeeTrackingSheet!$G$6:$G$1005,Calculations!P31,1))</f>
        <v/>
      </c>
      <c r="AB31" s="94" t="str">
        <f>IF(INDEX(EmployeeTrackingSheet!$H$6:$H$1005,Calculations!P31,1)=0,"",INDEX(EmployeeTrackingSheet!$H$6:$H$1005,Calculations!P31,1))</f>
        <v/>
      </c>
      <c r="AC31" s="47"/>
      <c r="AD31" s="47"/>
      <c r="AE31" s="47"/>
      <c r="AF31" s="47"/>
      <c r="AG31" s="47"/>
      <c r="AH31" s="269" t="str">
        <f>IF(INDEX(Settings!$E$7:$E$106,Calculations!P31,1)=0,"",INDEX(Settings!$E$7:$E$106,Calculations!P31,1))</f>
        <v/>
      </c>
      <c r="AI31" s="269" t="str">
        <f>IF(INDEX(Settings!$F$7:$F$106,Calculations!P31,1)=0,"",INDEX(Settings!$F$7:$F$106,Calculations!P31,1))</f>
        <v/>
      </c>
      <c r="AJ31" s="93" t="str">
        <f>IFERROR(IF(LEN($AH31)&gt;1,SUMIF($V$4:V1025,$AH31,$X$4:X1025)/COUNTIF($V$4:V1025,$AH31),""),"")</f>
        <v/>
      </c>
      <c r="AK31" s="148" t="str">
        <f>IFERROR(INDEX(Settings!$J$8:$L$11,MATCH(Calculations!$AJ31,Settings!$J$8:$J$11,1),3),"")</f>
        <v/>
      </c>
      <c r="AM31" s="158"/>
      <c r="AN31" s="154"/>
      <c r="AO31" s="154"/>
      <c r="AP31" s="268">
        <v>26</v>
      </c>
      <c r="AQ31" s="192" t="str">
        <f t="shared" ca="1" si="5"/>
        <v/>
      </c>
      <c r="AR31" s="156">
        <f>IFERROR(IF($AM$5="All Departments",INDEX(EmployeeTimesheet!$B$7:$C$106,AP31,1),IF(INDEX( EmployeeTimesheet!$C$7:$C$106,ROW(A26),1)=$AR$5,INDEX(EmployeeTimesheet!$B$7:$B$106,AP31,1),"")),"")</f>
        <v>0</v>
      </c>
      <c r="AS31" s="192" t="str">
        <f>IFERROR(IF($AM$5="All Departments",EmployeeTimesheet!C32,IF(LEN(AR31)&gt;1,EmployeeTimesheet!C32,"")),"")</f>
        <v xml:space="preserve"> </v>
      </c>
      <c r="AT31" s="192" t="str">
        <f>IF(AND(LEN($AS31)&gt;1,AT$5=$AO$5),EmployeeTimesheet!AL38,"")</f>
        <v/>
      </c>
      <c r="AU31" s="192" t="str">
        <f>IF(AND(LEN($AS31)&gt;1,AU$5=$AO$5),EmployeeTimesheet!AM38,"")</f>
        <v/>
      </c>
      <c r="AV31" s="192" t="str">
        <f>IF(AND(LEN($AS31)&gt;1,AV$5=$AO$5),EmployeeTimesheet!AN38,"")</f>
        <v/>
      </c>
      <c r="AW31" s="192" t="str">
        <f>IF(AND(LEN($AS31)&gt;1,AW$5=$AO$5),EmployeeTimesheet!AO38,"")</f>
        <v/>
      </c>
      <c r="AX31" s="192" t="str">
        <f>IF(AND(LEN($AS31)&gt;1,AX$5=$AO$5),EmployeeTimesheet!AP38,"")</f>
        <v/>
      </c>
      <c r="AY31" s="192" t="str">
        <f>IF(AND(LEN($AS31)&gt;1,AY$5=$AO$5),EmployeeTimesheet!AQ38,"")</f>
        <v/>
      </c>
      <c r="AZ31" s="192" t="str">
        <f t="shared" si="6"/>
        <v/>
      </c>
      <c r="BA31" s="156"/>
      <c r="BB31" s="154"/>
      <c r="BC31" s="154"/>
      <c r="BD31" s="154"/>
      <c r="BE31" s="154"/>
      <c r="BF31" s="154"/>
      <c r="BG31" s="154"/>
      <c r="BH31" s="154"/>
      <c r="BI31" s="154"/>
      <c r="BJ31" s="154"/>
      <c r="BK31" s="154"/>
      <c r="BL31" s="154"/>
      <c r="BM31" s="154"/>
      <c r="BN31" s="154"/>
      <c r="BO31" s="154"/>
      <c r="BP31" s="154"/>
      <c r="BQ31" s="155"/>
    </row>
    <row r="32" spans="1:69" x14ac:dyDescent="0.25">
      <c r="M32" s="334">
        <v>18</v>
      </c>
      <c r="N32" s="336" t="str">
        <f>IF(LEN(Checklist!C30)&gt;0,Checklist!G30,"")</f>
        <v/>
      </c>
      <c r="P32" s="34">
        <v>29</v>
      </c>
      <c r="Q32" s="147" t="str">
        <f>IF(INDEX(EmployeeTrackingSheet!$B$6:$B$1005,Calculations!P32,1)=0,"",INDEX(EmployeeTrackingSheet!$B$6:$B$1005,Calculations!P32,1))</f>
        <v/>
      </c>
      <c r="R32" s="91" t="str">
        <f t="shared" si="0"/>
        <v/>
      </c>
      <c r="S32" s="91" t="str">
        <f t="shared" si="1"/>
        <v/>
      </c>
      <c r="T32" s="92" t="str">
        <f t="shared" si="2"/>
        <v/>
      </c>
      <c r="U32" s="92" t="str">
        <f t="shared" si="3"/>
        <v/>
      </c>
      <c r="V32" s="90" t="str">
        <f>IF(INDEX(EmployeeTrackingSheet!$C$6:$C$1005,Calculations!P32,1)=0,"",INDEX(EmployeeTrackingSheet!$C$6:$C$1005,Calculations!P32,1))</f>
        <v/>
      </c>
      <c r="W32" s="90" t="str">
        <f>IF(INDEX(EmployeeTrackingSheet!$D$6:$D$1005,Calculations!P32,1)=0,"",INDEX(EmployeeTrackingSheet!$D$6:$D$1005,Calculations!P32,1))</f>
        <v/>
      </c>
      <c r="X32" s="269" t="str">
        <f>IF(INDEX(EmployeeTrackingSheet!$E$6:$E$1005,Calculations!P32,1)=0,"",INDEX(EmployeeTrackingSheet!$E$6:$E$1005,Calculations!P32,1))</f>
        <v/>
      </c>
      <c r="Y32" s="269" t="str">
        <f>IF(INDEX(EmployeeTrackingSheet!$F$6:$F$1005,Calculations!P32,1)=0,"",INDEX(EmployeeTrackingSheet!$F$6:$F$1005,Calculations!P32,1))</f>
        <v/>
      </c>
      <c r="Z32" s="94" t="str">
        <f t="shared" si="4"/>
        <v/>
      </c>
      <c r="AA32" s="94" t="str">
        <f>IF(INDEX(EmployeeTrackingSheet!$G$6:$G$1005,Calculations!P32,1)=0,"",INDEX(EmployeeTrackingSheet!$G$6:$G$1005,Calculations!P32,1))</f>
        <v/>
      </c>
      <c r="AB32" s="94" t="str">
        <f>IF(INDEX(EmployeeTrackingSheet!$H$6:$H$1005,Calculations!P32,1)=0,"",INDEX(EmployeeTrackingSheet!$H$6:$H$1005,Calculations!P32,1))</f>
        <v/>
      </c>
      <c r="AC32" s="47"/>
      <c r="AD32" s="47"/>
      <c r="AE32" s="47"/>
      <c r="AF32" s="47"/>
      <c r="AG32" s="47"/>
      <c r="AH32" s="269" t="str">
        <f>IF(INDEX(Settings!$E$7:$E$106,Calculations!P32,1)=0,"",INDEX(Settings!$E$7:$E$106,Calculations!P32,1))</f>
        <v/>
      </c>
      <c r="AI32" s="269" t="str">
        <f>IF(INDEX(Settings!$F$7:$F$106,Calculations!P32,1)=0,"",INDEX(Settings!$F$7:$F$106,Calculations!P32,1))</f>
        <v/>
      </c>
      <c r="AJ32" s="93" t="str">
        <f>IFERROR(IF(LEN($AH32)&gt;1,SUMIF($V$4:V1026,$AH32,$X$4:X1026)/COUNTIF($V$4:V1026,$AH32),""),"")</f>
        <v/>
      </c>
      <c r="AK32" s="148" t="str">
        <f>IFERROR(INDEX(Settings!$J$8:$L$11,MATCH(Calculations!$AJ32,Settings!$J$8:$J$11,1),3),"")</f>
        <v/>
      </c>
      <c r="AM32" s="158"/>
      <c r="AN32" s="154"/>
      <c r="AO32" s="154"/>
      <c r="AP32" s="268">
        <v>27</v>
      </c>
      <c r="AQ32" s="192" t="str">
        <f t="shared" ca="1" si="5"/>
        <v/>
      </c>
      <c r="AR32" s="156">
        <f>IFERROR(IF($AM$5="All Departments",INDEX(EmployeeTimesheet!$B$7:$C$106,AP32,1),IF(INDEX( EmployeeTimesheet!$C$7:$C$106,ROW(A27),1)=$AR$5,INDEX(EmployeeTimesheet!$B$7:$B$106,AP32,1),"")),"")</f>
        <v>0</v>
      </c>
      <c r="AS32" s="192" t="str">
        <f>IFERROR(IF($AM$5="All Departments",EmployeeTimesheet!C33,IF(LEN(AR32)&gt;1,EmployeeTimesheet!C33,"")),"")</f>
        <v xml:space="preserve"> </v>
      </c>
      <c r="AT32" s="192" t="str">
        <f>IF(AND(LEN($AS32)&gt;1,AT$5=$AO$5),EmployeeTimesheet!AL39,"")</f>
        <v/>
      </c>
      <c r="AU32" s="192" t="str">
        <f>IF(AND(LEN($AS32)&gt;1,AU$5=$AO$5),EmployeeTimesheet!AM39,"")</f>
        <v/>
      </c>
      <c r="AV32" s="192" t="str">
        <f>IF(AND(LEN($AS32)&gt;1,AV$5=$AO$5),EmployeeTimesheet!AN39,"")</f>
        <v/>
      </c>
      <c r="AW32" s="192" t="str">
        <f>IF(AND(LEN($AS32)&gt;1,AW$5=$AO$5),EmployeeTimesheet!AO39,"")</f>
        <v/>
      </c>
      <c r="AX32" s="192" t="str">
        <f>IF(AND(LEN($AS32)&gt;1,AX$5=$AO$5),EmployeeTimesheet!AP39,"")</f>
        <v/>
      </c>
      <c r="AY32" s="192" t="str">
        <f>IF(AND(LEN($AS32)&gt;1,AY$5=$AO$5),EmployeeTimesheet!AQ39,"")</f>
        <v/>
      </c>
      <c r="AZ32" s="192" t="str">
        <f t="shared" si="6"/>
        <v/>
      </c>
      <c r="BA32" s="156"/>
      <c r="BB32" s="154"/>
      <c r="BC32" s="154"/>
      <c r="BD32" s="154"/>
      <c r="BE32" s="154"/>
      <c r="BF32" s="154"/>
      <c r="BG32" s="154"/>
      <c r="BH32" s="154"/>
      <c r="BI32" s="154"/>
      <c r="BJ32" s="154"/>
      <c r="BK32" s="154"/>
      <c r="BL32" s="154"/>
      <c r="BM32" s="154"/>
      <c r="BN32" s="154"/>
      <c r="BO32" s="154"/>
      <c r="BP32" s="154"/>
      <c r="BQ32" s="155"/>
    </row>
    <row r="33" spans="13:69" x14ac:dyDescent="0.25">
      <c r="M33" s="334">
        <v>19</v>
      </c>
      <c r="N33" s="336" t="str">
        <f>IF(LEN(Checklist!C31)&gt;0,Checklist!G31,"")</f>
        <v/>
      </c>
      <c r="P33" s="34">
        <v>30</v>
      </c>
      <c r="Q33" s="147" t="str">
        <f>IF(INDEX(EmployeeTrackingSheet!$B$6:$B$1005,Calculations!P33,1)=0,"",INDEX(EmployeeTrackingSheet!$B$6:$B$1005,Calculations!P33,1))</f>
        <v/>
      </c>
      <c r="R33" s="91" t="str">
        <f t="shared" si="0"/>
        <v/>
      </c>
      <c r="S33" s="91" t="str">
        <f t="shared" si="1"/>
        <v/>
      </c>
      <c r="T33" s="92" t="str">
        <f t="shared" si="2"/>
        <v/>
      </c>
      <c r="U33" s="92" t="str">
        <f t="shared" si="3"/>
        <v/>
      </c>
      <c r="V33" s="90" t="str">
        <f>IF(INDEX(EmployeeTrackingSheet!$C$6:$C$1005,Calculations!P33,1)=0,"",INDEX(EmployeeTrackingSheet!$C$6:$C$1005,Calculations!P33,1))</f>
        <v/>
      </c>
      <c r="W33" s="90" t="str">
        <f>IF(INDEX(EmployeeTrackingSheet!$D$6:$D$1005,Calculations!P33,1)=0,"",INDEX(EmployeeTrackingSheet!$D$6:$D$1005,Calculations!P33,1))</f>
        <v/>
      </c>
      <c r="X33" s="269" t="str">
        <f>IF(INDEX(EmployeeTrackingSheet!$E$6:$E$1005,Calculations!P33,1)=0,"",INDEX(EmployeeTrackingSheet!$E$6:$E$1005,Calculations!P33,1))</f>
        <v/>
      </c>
      <c r="Y33" s="269" t="str">
        <f>IF(INDEX(EmployeeTrackingSheet!$F$6:$F$1005,Calculations!P33,1)=0,"",INDEX(EmployeeTrackingSheet!$F$6:$F$1005,Calculations!P33,1))</f>
        <v/>
      </c>
      <c r="Z33" s="94" t="str">
        <f t="shared" si="4"/>
        <v/>
      </c>
      <c r="AA33" s="94" t="str">
        <f>IF(INDEX(EmployeeTrackingSheet!$G$6:$G$1005,Calculations!P33,1)=0,"",INDEX(EmployeeTrackingSheet!$G$6:$G$1005,Calculations!P33,1))</f>
        <v/>
      </c>
      <c r="AB33" s="94" t="str">
        <f>IF(INDEX(EmployeeTrackingSheet!$H$6:$H$1005,Calculations!P33,1)=0,"",INDEX(EmployeeTrackingSheet!$H$6:$H$1005,Calculations!P33,1))</f>
        <v/>
      </c>
      <c r="AC33" s="47"/>
      <c r="AD33" s="47"/>
      <c r="AE33" s="47"/>
      <c r="AF33" s="47"/>
      <c r="AG33" s="47"/>
      <c r="AH33" s="269" t="str">
        <f>IF(INDEX(Settings!$E$7:$E$106,Calculations!P33,1)=0,"",INDEX(Settings!$E$7:$E$106,Calculations!P33,1))</f>
        <v/>
      </c>
      <c r="AI33" s="269" t="str">
        <f>IF(INDEX(Settings!$F$7:$F$106,Calculations!P33,1)=0,"",INDEX(Settings!$F$7:$F$106,Calculations!P33,1))</f>
        <v/>
      </c>
      <c r="AJ33" s="93" t="str">
        <f>IFERROR(IF(LEN($AH33)&gt;1,SUMIF($V$4:V1027,$AH33,$X$4:X1027)/COUNTIF($V$4:V1027,$AH33),""),"")</f>
        <v/>
      </c>
      <c r="AK33" s="148" t="str">
        <f>IFERROR(INDEX(Settings!$J$8:$L$11,MATCH(Calculations!$AJ33,Settings!$J$8:$J$11,1),3),"")</f>
        <v/>
      </c>
      <c r="AM33" s="158"/>
      <c r="AN33" s="154"/>
      <c r="AO33" s="154"/>
      <c r="AP33" s="267">
        <v>28</v>
      </c>
      <c r="AQ33" s="192" t="str">
        <f t="shared" ca="1" si="5"/>
        <v/>
      </c>
      <c r="AR33" s="156">
        <f>IFERROR(IF($AM$5="All Departments",INDEX(EmployeeTimesheet!$B$7:$C$106,AP33,1),IF(INDEX( EmployeeTimesheet!$C$7:$C$106,ROW(A28),1)=$AR$5,INDEX(EmployeeTimesheet!$B$7:$B$106,AP33,1),"")),"")</f>
        <v>0</v>
      </c>
      <c r="AS33" s="192" t="str">
        <f>IFERROR(IF($AM$5="All Departments",EmployeeTimesheet!C34,IF(LEN(AR33)&gt;1,EmployeeTimesheet!C34,"")),"")</f>
        <v xml:space="preserve"> </v>
      </c>
      <c r="AT33" s="192" t="str">
        <f>IF(AND(LEN($AS33)&gt;1,AT$5=$AO$5),EmployeeTimesheet!AL40,"")</f>
        <v/>
      </c>
      <c r="AU33" s="192" t="str">
        <f>IF(AND(LEN($AS33)&gt;1,AU$5=$AO$5),EmployeeTimesheet!AM40,"")</f>
        <v/>
      </c>
      <c r="AV33" s="192" t="str">
        <f>IF(AND(LEN($AS33)&gt;1,AV$5=$AO$5),EmployeeTimesheet!AN40,"")</f>
        <v/>
      </c>
      <c r="AW33" s="192" t="str">
        <f>IF(AND(LEN($AS33)&gt;1,AW$5=$AO$5),EmployeeTimesheet!AO40,"")</f>
        <v/>
      </c>
      <c r="AX33" s="192" t="str">
        <f>IF(AND(LEN($AS33)&gt;1,AX$5=$AO$5),EmployeeTimesheet!AP40,"")</f>
        <v/>
      </c>
      <c r="AY33" s="192" t="str">
        <f>IF(AND(LEN($AS33)&gt;1,AY$5=$AO$5),EmployeeTimesheet!AQ40,"")</f>
        <v/>
      </c>
      <c r="AZ33" s="192" t="str">
        <f t="shared" si="6"/>
        <v/>
      </c>
      <c r="BA33" s="156"/>
      <c r="BB33" s="154"/>
      <c r="BC33" s="154"/>
      <c r="BD33" s="154"/>
      <c r="BE33" s="154"/>
      <c r="BF33" s="154"/>
      <c r="BG33" s="154"/>
      <c r="BH33" s="154"/>
      <c r="BI33" s="154"/>
      <c r="BJ33" s="154"/>
      <c r="BK33" s="154"/>
      <c r="BL33" s="154"/>
      <c r="BM33" s="154"/>
      <c r="BN33" s="154"/>
      <c r="BO33" s="154"/>
      <c r="BP33" s="154"/>
      <c r="BQ33" s="155"/>
    </row>
    <row r="34" spans="13:69" x14ac:dyDescent="0.25">
      <c r="M34" s="334">
        <v>20</v>
      </c>
      <c r="N34" s="336" t="str">
        <f>IF(LEN(Checklist!C32)&gt;0,Checklist!G32,"")</f>
        <v/>
      </c>
      <c r="P34" s="34">
        <v>31</v>
      </c>
      <c r="Q34" s="147" t="str">
        <f>IF(INDEX(EmployeeTrackingSheet!$B$6:$B$1005,Calculations!P34,1)=0,"",INDEX(EmployeeTrackingSheet!$B$6:$B$1005,Calculations!P34,1))</f>
        <v/>
      </c>
      <c r="R34" s="91" t="str">
        <f t="shared" si="0"/>
        <v/>
      </c>
      <c r="S34" s="91" t="str">
        <f t="shared" si="1"/>
        <v/>
      </c>
      <c r="T34" s="92" t="str">
        <f t="shared" si="2"/>
        <v/>
      </c>
      <c r="U34" s="92" t="str">
        <f t="shared" si="3"/>
        <v/>
      </c>
      <c r="V34" s="90" t="str">
        <f>IF(INDEX(EmployeeTrackingSheet!$C$6:$C$1005,Calculations!P34,1)=0,"",INDEX(EmployeeTrackingSheet!$C$6:$C$1005,Calculations!P34,1))</f>
        <v/>
      </c>
      <c r="W34" s="90" t="str">
        <f>IF(INDEX(EmployeeTrackingSheet!$D$6:$D$1005,Calculations!P34,1)=0,"",INDEX(EmployeeTrackingSheet!$D$6:$D$1005,Calculations!P34,1))</f>
        <v/>
      </c>
      <c r="X34" s="269" t="str">
        <f>IF(INDEX(EmployeeTrackingSheet!$E$6:$E$1005,Calculations!P34,1)=0,"",INDEX(EmployeeTrackingSheet!$E$6:$E$1005,Calculations!P34,1))</f>
        <v/>
      </c>
      <c r="Y34" s="269" t="str">
        <f>IF(INDEX(EmployeeTrackingSheet!$F$6:$F$1005,Calculations!P34,1)=0,"",INDEX(EmployeeTrackingSheet!$F$6:$F$1005,Calculations!P34,1))</f>
        <v/>
      </c>
      <c r="Z34" s="94" t="str">
        <f t="shared" si="4"/>
        <v/>
      </c>
      <c r="AA34" s="94" t="str">
        <f>IF(INDEX(EmployeeTrackingSheet!$G$6:$G$1005,Calculations!P34,1)=0,"",INDEX(EmployeeTrackingSheet!$G$6:$G$1005,Calculations!P34,1))</f>
        <v/>
      </c>
      <c r="AB34" s="94" t="str">
        <f>IF(INDEX(EmployeeTrackingSheet!$H$6:$H$1005,Calculations!P34,1)=0,"",INDEX(EmployeeTrackingSheet!$H$6:$H$1005,Calculations!P34,1))</f>
        <v/>
      </c>
      <c r="AC34" s="47"/>
      <c r="AD34" s="47"/>
      <c r="AE34" s="47"/>
      <c r="AF34" s="47"/>
      <c r="AG34" s="47"/>
      <c r="AH34" s="269" t="str">
        <f>IF(INDEX(Settings!$E$7:$E$106,Calculations!P34,1)=0,"",INDEX(Settings!$E$7:$E$106,Calculations!P34,1))</f>
        <v/>
      </c>
      <c r="AI34" s="269" t="str">
        <f>IF(INDEX(Settings!$F$7:$F$106,Calculations!P34,1)=0,"",INDEX(Settings!$F$7:$F$106,Calculations!P34,1))</f>
        <v/>
      </c>
      <c r="AJ34" s="93" t="str">
        <f>IFERROR(IF(LEN($AH34)&gt;1,SUMIF($V$4:V1028,$AH34,$X$4:X1028)/COUNTIF($V$4:V1028,$AH34),""),"")</f>
        <v/>
      </c>
      <c r="AK34" s="148" t="str">
        <f>IFERROR(INDEX(Settings!$J$8:$L$11,MATCH(Calculations!$AJ34,Settings!$J$8:$J$11,1),3),"")</f>
        <v/>
      </c>
      <c r="AM34" s="158"/>
      <c r="AN34" s="154"/>
      <c r="AO34" s="154"/>
      <c r="AP34" s="268">
        <v>29</v>
      </c>
      <c r="AQ34" s="192" t="str">
        <f t="shared" ca="1" si="5"/>
        <v/>
      </c>
      <c r="AR34" s="156">
        <f>IFERROR(IF($AM$5="All Departments",INDEX(EmployeeTimesheet!$B$7:$C$106,AP34,1),IF(INDEX( EmployeeTimesheet!$C$7:$C$106,ROW(A29),1)=$AR$5,INDEX(EmployeeTimesheet!$B$7:$B$106,AP34,1),"")),"")</f>
        <v>0</v>
      </c>
      <c r="AS34" s="192" t="str">
        <f>IFERROR(IF($AM$5="All Departments",EmployeeTimesheet!C35,IF(LEN(AR34)&gt;1,EmployeeTimesheet!C35,"")),"")</f>
        <v xml:space="preserve"> </v>
      </c>
      <c r="AT34" s="192" t="str">
        <f>IF(AND(LEN($AS34)&gt;1,AT$5=$AO$5),EmployeeTimesheet!AL41,"")</f>
        <v/>
      </c>
      <c r="AU34" s="192" t="str">
        <f>IF(AND(LEN($AS34)&gt;1,AU$5=$AO$5),EmployeeTimesheet!AM41,"")</f>
        <v/>
      </c>
      <c r="AV34" s="192" t="str">
        <f>IF(AND(LEN($AS34)&gt;1,AV$5=$AO$5),EmployeeTimesheet!AN41,"")</f>
        <v/>
      </c>
      <c r="AW34" s="192" t="str">
        <f>IF(AND(LEN($AS34)&gt;1,AW$5=$AO$5),EmployeeTimesheet!AO41,"")</f>
        <v/>
      </c>
      <c r="AX34" s="192" t="str">
        <f>IF(AND(LEN($AS34)&gt;1,AX$5=$AO$5),EmployeeTimesheet!AP41,"")</f>
        <v/>
      </c>
      <c r="AY34" s="192" t="str">
        <f>IF(AND(LEN($AS34)&gt;1,AY$5=$AO$5),EmployeeTimesheet!AQ41,"")</f>
        <v/>
      </c>
      <c r="AZ34" s="192" t="str">
        <f t="shared" si="6"/>
        <v/>
      </c>
      <c r="BA34" s="156"/>
      <c r="BB34" s="154"/>
      <c r="BC34" s="154"/>
      <c r="BD34" s="154"/>
      <c r="BE34" s="154"/>
      <c r="BF34" s="154"/>
      <c r="BG34" s="154"/>
      <c r="BH34" s="154"/>
      <c r="BI34" s="154"/>
      <c r="BJ34" s="154"/>
      <c r="BK34" s="154"/>
      <c r="BL34" s="154"/>
      <c r="BM34" s="154"/>
      <c r="BN34" s="154"/>
      <c r="BO34" s="154"/>
      <c r="BP34" s="154"/>
      <c r="BQ34" s="155"/>
    </row>
    <row r="35" spans="13:69" x14ac:dyDescent="0.25">
      <c r="M35" s="334">
        <v>21</v>
      </c>
      <c r="N35" s="336" t="str">
        <f>IF(LEN(Checklist!C33)&gt;0,Checklist!G33,"")</f>
        <v/>
      </c>
      <c r="P35" s="34">
        <v>32</v>
      </c>
      <c r="Q35" s="147" t="str">
        <f>IF(INDEX(EmployeeTrackingSheet!$B$6:$B$1005,Calculations!P35,1)=0,"",INDEX(EmployeeTrackingSheet!$B$6:$B$1005,Calculations!P35,1))</f>
        <v/>
      </c>
      <c r="R35" s="91" t="str">
        <f t="shared" si="0"/>
        <v/>
      </c>
      <c r="S35" s="91" t="str">
        <f t="shared" si="1"/>
        <v/>
      </c>
      <c r="T35" s="92" t="str">
        <f t="shared" si="2"/>
        <v/>
      </c>
      <c r="U35" s="92" t="str">
        <f t="shared" si="3"/>
        <v/>
      </c>
      <c r="V35" s="90" t="str">
        <f>IF(INDEX(EmployeeTrackingSheet!$C$6:$C$1005,Calculations!P35,1)=0,"",INDEX(EmployeeTrackingSheet!$C$6:$C$1005,Calculations!P35,1))</f>
        <v/>
      </c>
      <c r="W35" s="90" t="str">
        <f>IF(INDEX(EmployeeTrackingSheet!$D$6:$D$1005,Calculations!P35,1)=0,"",INDEX(EmployeeTrackingSheet!$D$6:$D$1005,Calculations!P35,1))</f>
        <v/>
      </c>
      <c r="X35" s="269" t="str">
        <f>IF(INDEX(EmployeeTrackingSheet!$E$6:$E$1005,Calculations!P35,1)=0,"",INDEX(EmployeeTrackingSheet!$E$6:$E$1005,Calculations!P35,1))</f>
        <v/>
      </c>
      <c r="Y35" s="269" t="str">
        <f>IF(INDEX(EmployeeTrackingSheet!$F$6:$F$1005,Calculations!P35,1)=0,"",INDEX(EmployeeTrackingSheet!$F$6:$F$1005,Calculations!P35,1))</f>
        <v/>
      </c>
      <c r="Z35" s="94" t="str">
        <f t="shared" si="4"/>
        <v/>
      </c>
      <c r="AA35" s="94" t="str">
        <f>IF(INDEX(EmployeeTrackingSheet!$G$6:$G$1005,Calculations!P35,1)=0,"",INDEX(EmployeeTrackingSheet!$G$6:$G$1005,Calculations!P35,1))</f>
        <v/>
      </c>
      <c r="AB35" s="94" t="str">
        <f>IF(INDEX(EmployeeTrackingSheet!$H$6:$H$1005,Calculations!P35,1)=0,"",INDEX(EmployeeTrackingSheet!$H$6:$H$1005,Calculations!P35,1))</f>
        <v/>
      </c>
      <c r="AC35" s="47"/>
      <c r="AD35" s="47"/>
      <c r="AE35" s="47"/>
      <c r="AF35" s="47"/>
      <c r="AG35" s="47"/>
      <c r="AH35" s="269" t="str">
        <f>IF(INDEX(Settings!$E$7:$E$106,Calculations!P35,1)=0,"",INDEX(Settings!$E$7:$E$106,Calculations!P35,1))</f>
        <v/>
      </c>
      <c r="AI35" s="269" t="str">
        <f>IF(INDEX(Settings!$F$7:$F$106,Calculations!P35,1)=0,"",INDEX(Settings!$F$7:$F$106,Calculations!P35,1))</f>
        <v/>
      </c>
      <c r="AJ35" s="93" t="str">
        <f>IFERROR(IF(LEN($AH35)&gt;1,SUMIF($V$4:V1029,$AH35,$X$4:X1029)/COUNTIF($V$4:V1029,$AH35),""),"")</f>
        <v/>
      </c>
      <c r="AK35" s="148" t="str">
        <f>IFERROR(INDEX(Settings!$J$8:$L$11,MATCH(Calculations!$AJ35,Settings!$J$8:$J$11,1),3),"")</f>
        <v/>
      </c>
      <c r="AM35" s="158"/>
      <c r="AN35" s="154"/>
      <c r="AO35" s="154"/>
      <c r="AP35" s="268">
        <v>30</v>
      </c>
      <c r="AQ35" s="192" t="str">
        <f t="shared" ca="1" si="5"/>
        <v/>
      </c>
      <c r="AR35" s="156">
        <f>IFERROR(IF($AM$5="All Departments",INDEX(EmployeeTimesheet!$B$7:$C$106,AP35,1),IF(INDEX( EmployeeTimesheet!$C$7:$C$106,ROW(A30),1)=$AR$5,INDEX(EmployeeTimesheet!$B$7:$B$106,AP35,1),"")),"")</f>
        <v>0</v>
      </c>
      <c r="AS35" s="192" t="str">
        <f>IFERROR(IF($AM$5="All Departments",EmployeeTimesheet!C36,IF(LEN(AR35)&gt;1,EmployeeTimesheet!C36,"")),"")</f>
        <v xml:space="preserve"> </v>
      </c>
      <c r="AT35" s="192" t="str">
        <f>IF(AND(LEN($AS35)&gt;1,AT$5=$AO$5),EmployeeTimesheet!AL42,"")</f>
        <v/>
      </c>
      <c r="AU35" s="192" t="str">
        <f>IF(AND(LEN($AS35)&gt;1,AU$5=$AO$5),EmployeeTimesheet!AM42,"")</f>
        <v/>
      </c>
      <c r="AV35" s="192" t="str">
        <f>IF(AND(LEN($AS35)&gt;1,AV$5=$AO$5),EmployeeTimesheet!AN42,"")</f>
        <v/>
      </c>
      <c r="AW35" s="192" t="str">
        <f>IF(AND(LEN($AS35)&gt;1,AW$5=$AO$5),EmployeeTimesheet!AO42,"")</f>
        <v/>
      </c>
      <c r="AX35" s="192" t="str">
        <f>IF(AND(LEN($AS35)&gt;1,AX$5=$AO$5),EmployeeTimesheet!AP42,"")</f>
        <v/>
      </c>
      <c r="AY35" s="192" t="str">
        <f>IF(AND(LEN($AS35)&gt;1,AY$5=$AO$5),EmployeeTimesheet!AQ42,"")</f>
        <v/>
      </c>
      <c r="AZ35" s="192" t="str">
        <f t="shared" si="6"/>
        <v/>
      </c>
      <c r="BA35" s="156"/>
      <c r="BB35" s="154"/>
      <c r="BC35" s="154"/>
      <c r="BD35" s="154"/>
      <c r="BE35" s="154"/>
      <c r="BF35" s="154"/>
      <c r="BG35" s="154"/>
      <c r="BH35" s="154"/>
      <c r="BI35" s="154"/>
      <c r="BJ35" s="154"/>
      <c r="BK35" s="154"/>
      <c r="BL35" s="154"/>
      <c r="BM35" s="154"/>
      <c r="BN35" s="154"/>
      <c r="BO35" s="154"/>
      <c r="BP35" s="154"/>
      <c r="BQ35" s="155"/>
    </row>
    <row r="36" spans="13:69" x14ac:dyDescent="0.25">
      <c r="M36" s="334">
        <v>22</v>
      </c>
      <c r="N36" s="336" t="str">
        <f>IF(LEN(Checklist!C34)&gt;0,Checklist!G34,"")</f>
        <v/>
      </c>
      <c r="P36" s="34">
        <v>33</v>
      </c>
      <c r="Q36" s="147" t="str">
        <f>IF(INDEX(EmployeeTrackingSheet!$B$6:$B$1005,Calculations!P36,1)=0,"",INDEX(EmployeeTrackingSheet!$B$6:$B$1005,Calculations!P36,1))</f>
        <v/>
      </c>
      <c r="R36" s="91" t="str">
        <f t="shared" si="0"/>
        <v/>
      </c>
      <c r="S36" s="91" t="str">
        <f t="shared" si="1"/>
        <v/>
      </c>
      <c r="T36" s="92" t="str">
        <f t="shared" si="2"/>
        <v/>
      </c>
      <c r="U36" s="92" t="str">
        <f t="shared" si="3"/>
        <v/>
      </c>
      <c r="V36" s="90" t="str">
        <f>IF(INDEX(EmployeeTrackingSheet!$C$6:$C$1005,Calculations!P36,1)=0,"",INDEX(EmployeeTrackingSheet!$C$6:$C$1005,Calculations!P36,1))</f>
        <v/>
      </c>
      <c r="W36" s="90" t="str">
        <f>IF(INDEX(EmployeeTrackingSheet!$D$6:$D$1005,Calculations!P36,1)=0,"",INDEX(EmployeeTrackingSheet!$D$6:$D$1005,Calculations!P36,1))</f>
        <v/>
      </c>
      <c r="X36" s="269" t="str">
        <f>IF(INDEX(EmployeeTrackingSheet!$E$6:$E$1005,Calculations!P36,1)=0,"",INDEX(EmployeeTrackingSheet!$E$6:$E$1005,Calculations!P36,1))</f>
        <v/>
      </c>
      <c r="Y36" s="269" t="str">
        <f>IF(INDEX(EmployeeTrackingSheet!$F$6:$F$1005,Calculations!P36,1)=0,"",INDEX(EmployeeTrackingSheet!$F$6:$F$1005,Calculations!P36,1))</f>
        <v/>
      </c>
      <c r="Z36" s="94" t="str">
        <f t="shared" si="4"/>
        <v/>
      </c>
      <c r="AA36" s="94" t="str">
        <f>IF(INDEX(EmployeeTrackingSheet!$G$6:$G$1005,Calculations!P36,1)=0,"",INDEX(EmployeeTrackingSheet!$G$6:$G$1005,Calculations!P36,1))</f>
        <v/>
      </c>
      <c r="AB36" s="94" t="str">
        <f>IF(INDEX(EmployeeTrackingSheet!$H$6:$H$1005,Calculations!P36,1)=0,"",INDEX(EmployeeTrackingSheet!$H$6:$H$1005,Calculations!P36,1))</f>
        <v/>
      </c>
      <c r="AC36" s="47"/>
      <c r="AD36" s="47"/>
      <c r="AE36" s="47"/>
      <c r="AF36" s="47"/>
      <c r="AG36" s="47"/>
      <c r="AH36" s="269" t="str">
        <f>IF(INDEX(Settings!$E$7:$E$106,Calculations!P36,1)=0,"",INDEX(Settings!$E$7:$E$106,Calculations!P36,1))</f>
        <v/>
      </c>
      <c r="AI36" s="269" t="str">
        <f>IF(INDEX(Settings!$F$7:$F$106,Calculations!P36,1)=0,"",INDEX(Settings!$F$7:$F$106,Calculations!P36,1))</f>
        <v/>
      </c>
      <c r="AJ36" s="93" t="str">
        <f>IFERROR(IF(LEN($AH36)&gt;1,SUMIF($V$4:V1030,$AH36,$X$4:X1030)/COUNTIF($V$4:V1030,$AH36),""),"")</f>
        <v/>
      </c>
      <c r="AK36" s="148" t="str">
        <f>IFERROR(INDEX(Settings!$J$8:$L$11,MATCH(Calculations!$AJ36,Settings!$J$8:$J$11,1),3),"")</f>
        <v/>
      </c>
      <c r="AM36" s="158"/>
      <c r="AN36" s="154"/>
      <c r="AO36" s="154"/>
      <c r="AP36" s="267">
        <v>31</v>
      </c>
      <c r="AQ36" s="192" t="str">
        <f t="shared" ca="1" si="5"/>
        <v/>
      </c>
      <c r="AR36" s="156">
        <f>IFERROR(IF($AM$5="All Departments",INDEX(EmployeeTimesheet!$B$7:$C$106,AP36,1),IF(INDEX( EmployeeTimesheet!$C$7:$C$106,ROW(A31),1)=$AR$5,INDEX(EmployeeTimesheet!$B$7:$B$106,AP36,1),"")),"")</f>
        <v>0</v>
      </c>
      <c r="AS36" s="192" t="str">
        <f>IFERROR(IF($AM$5="All Departments",EmployeeTimesheet!C37,IF(LEN(AR36)&gt;1,EmployeeTimesheet!C37,"")),"")</f>
        <v xml:space="preserve"> </v>
      </c>
      <c r="AT36" s="192" t="str">
        <f>IF(AND(LEN($AS36)&gt;1,AT$5=$AO$5),EmployeeTimesheet!AL43,"")</f>
        <v/>
      </c>
      <c r="AU36" s="192" t="str">
        <f>IF(AND(LEN($AS36)&gt;1,AU$5=$AO$5),EmployeeTimesheet!AM43,"")</f>
        <v/>
      </c>
      <c r="AV36" s="192" t="str">
        <f>IF(AND(LEN($AS36)&gt;1,AV$5=$AO$5),EmployeeTimesheet!AN43,"")</f>
        <v/>
      </c>
      <c r="AW36" s="192" t="str">
        <f>IF(AND(LEN($AS36)&gt;1,AW$5=$AO$5),EmployeeTimesheet!AO43,"")</f>
        <v/>
      </c>
      <c r="AX36" s="192" t="str">
        <f>IF(AND(LEN($AS36)&gt;1,AX$5=$AO$5),EmployeeTimesheet!AP43,"")</f>
        <v/>
      </c>
      <c r="AY36" s="192" t="str">
        <f>IF(AND(LEN($AS36)&gt;1,AY$5=$AO$5),EmployeeTimesheet!AQ43,"")</f>
        <v/>
      </c>
      <c r="AZ36" s="192" t="str">
        <f t="shared" si="6"/>
        <v/>
      </c>
      <c r="BA36" s="156"/>
      <c r="BB36" s="154"/>
      <c r="BC36" s="154"/>
      <c r="BD36" s="154"/>
      <c r="BE36" s="154"/>
      <c r="BF36" s="154"/>
      <c r="BG36" s="154"/>
      <c r="BH36" s="154"/>
      <c r="BI36" s="154"/>
      <c r="BJ36" s="154"/>
      <c r="BK36" s="154"/>
      <c r="BL36" s="154"/>
      <c r="BM36" s="154"/>
      <c r="BN36" s="154"/>
      <c r="BO36" s="154"/>
      <c r="BP36" s="154"/>
      <c r="BQ36" s="155"/>
    </row>
    <row r="37" spans="13:69" x14ac:dyDescent="0.25">
      <c r="M37" s="334">
        <v>23</v>
      </c>
      <c r="N37" s="336" t="str">
        <f>IF(LEN(Checklist!C35)&gt;0,Checklist!G35,"")</f>
        <v/>
      </c>
      <c r="P37" s="34">
        <v>34</v>
      </c>
      <c r="Q37" s="147" t="str">
        <f>IF(INDEX(EmployeeTrackingSheet!$B$6:$B$1005,Calculations!P37,1)=0,"",INDEX(EmployeeTrackingSheet!$B$6:$B$1005,Calculations!P37,1))</f>
        <v/>
      </c>
      <c r="R37" s="91" t="str">
        <f t="shared" si="0"/>
        <v/>
      </c>
      <c r="S37" s="91" t="str">
        <f t="shared" si="1"/>
        <v/>
      </c>
      <c r="T37" s="92" t="str">
        <f t="shared" si="2"/>
        <v/>
      </c>
      <c r="U37" s="92" t="str">
        <f t="shared" si="3"/>
        <v/>
      </c>
      <c r="V37" s="90" t="str">
        <f>IF(INDEX(EmployeeTrackingSheet!$C$6:$C$1005,Calculations!P37,1)=0,"",INDEX(EmployeeTrackingSheet!$C$6:$C$1005,Calculations!P37,1))</f>
        <v/>
      </c>
      <c r="W37" s="90" t="str">
        <f>IF(INDEX(EmployeeTrackingSheet!$D$6:$D$1005,Calculations!P37,1)=0,"",INDEX(EmployeeTrackingSheet!$D$6:$D$1005,Calculations!P37,1))</f>
        <v/>
      </c>
      <c r="X37" s="269" t="str">
        <f>IF(INDEX(EmployeeTrackingSheet!$E$6:$E$1005,Calculations!P37,1)=0,"",INDEX(EmployeeTrackingSheet!$E$6:$E$1005,Calculations!P37,1))</f>
        <v/>
      </c>
      <c r="Y37" s="269" t="str">
        <f>IF(INDEX(EmployeeTrackingSheet!$F$6:$F$1005,Calculations!P37,1)=0,"",INDEX(EmployeeTrackingSheet!$F$6:$F$1005,Calculations!P37,1))</f>
        <v/>
      </c>
      <c r="Z37" s="94" t="str">
        <f t="shared" si="4"/>
        <v/>
      </c>
      <c r="AA37" s="94" t="str">
        <f>IF(INDEX(EmployeeTrackingSheet!$G$6:$G$1005,Calculations!P37,1)=0,"",INDEX(EmployeeTrackingSheet!$G$6:$G$1005,Calculations!P37,1))</f>
        <v/>
      </c>
      <c r="AB37" s="94" t="str">
        <f>IF(INDEX(EmployeeTrackingSheet!$H$6:$H$1005,Calculations!P37,1)=0,"",INDEX(EmployeeTrackingSheet!$H$6:$H$1005,Calculations!P37,1))</f>
        <v/>
      </c>
      <c r="AC37" s="47"/>
      <c r="AD37" s="47"/>
      <c r="AE37" s="47"/>
      <c r="AF37" s="47"/>
      <c r="AG37" s="47"/>
      <c r="AH37" s="269" t="str">
        <f>IF(INDEX(Settings!$E$7:$E$106,Calculations!P37,1)=0,"",INDEX(Settings!$E$7:$E$106,Calculations!P37,1))</f>
        <v/>
      </c>
      <c r="AI37" s="269" t="str">
        <f>IF(INDEX(Settings!$F$7:$F$106,Calculations!P37,1)=0,"",INDEX(Settings!$F$7:$F$106,Calculations!P37,1))</f>
        <v/>
      </c>
      <c r="AJ37" s="93" t="str">
        <f>IFERROR(IF(LEN($AH37)&gt;1,SUMIF($V$4:V1031,$AH37,$X$4:X1031)/COUNTIF($V$4:V1031,$AH37),""),"")</f>
        <v/>
      </c>
      <c r="AK37" s="148" t="str">
        <f>IFERROR(INDEX(Settings!$J$8:$L$11,MATCH(Calculations!$AJ37,Settings!$J$8:$J$11,1),3),"")</f>
        <v/>
      </c>
      <c r="AM37" s="158"/>
      <c r="AN37" s="154"/>
      <c r="AO37" s="154"/>
      <c r="AP37" s="268">
        <v>32</v>
      </c>
      <c r="AQ37" s="192" t="str">
        <f t="shared" ca="1" si="5"/>
        <v/>
      </c>
      <c r="AR37" s="156">
        <f>IFERROR(IF($AM$5="All Departments",INDEX(EmployeeTimesheet!$B$7:$C$106,AP37,1),IF(INDEX( EmployeeTimesheet!$C$7:$C$106,ROW(A32),1)=$AR$5,INDEX(EmployeeTimesheet!$B$7:$B$106,AP37,1),"")),"")</f>
        <v>0</v>
      </c>
      <c r="AS37" s="192" t="str">
        <f>IFERROR(IF($AM$5="All Departments",EmployeeTimesheet!C38,IF(LEN(AR37)&gt;1,EmployeeTimesheet!C38,"")),"")</f>
        <v xml:space="preserve"> </v>
      </c>
      <c r="AT37" s="192" t="str">
        <f>IF(AND(LEN($AS37)&gt;1,AT$5=$AO$5),EmployeeTimesheet!AL44,"")</f>
        <v/>
      </c>
      <c r="AU37" s="192" t="str">
        <f>IF(AND(LEN($AS37)&gt;1,AU$5=$AO$5),EmployeeTimesheet!AM44,"")</f>
        <v/>
      </c>
      <c r="AV37" s="192" t="str">
        <f>IF(AND(LEN($AS37)&gt;1,AV$5=$AO$5),EmployeeTimesheet!AN44,"")</f>
        <v/>
      </c>
      <c r="AW37" s="192" t="str">
        <f>IF(AND(LEN($AS37)&gt;1,AW$5=$AO$5),EmployeeTimesheet!AO44,"")</f>
        <v/>
      </c>
      <c r="AX37" s="192" t="str">
        <f>IF(AND(LEN($AS37)&gt;1,AX$5=$AO$5),EmployeeTimesheet!AP44,"")</f>
        <v/>
      </c>
      <c r="AY37" s="192" t="str">
        <f>IF(AND(LEN($AS37)&gt;1,AY$5=$AO$5),EmployeeTimesheet!AQ44,"")</f>
        <v/>
      </c>
      <c r="AZ37" s="192" t="str">
        <f t="shared" si="6"/>
        <v/>
      </c>
      <c r="BA37" s="156"/>
      <c r="BB37" s="154"/>
      <c r="BC37" s="154"/>
      <c r="BD37" s="154"/>
      <c r="BE37" s="154"/>
      <c r="BF37" s="154"/>
      <c r="BG37" s="154"/>
      <c r="BH37" s="154"/>
      <c r="BI37" s="154"/>
      <c r="BJ37" s="154"/>
      <c r="BK37" s="154"/>
      <c r="BL37" s="154"/>
      <c r="BM37" s="154"/>
      <c r="BN37" s="154"/>
      <c r="BO37" s="154"/>
      <c r="BP37" s="154"/>
      <c r="BQ37" s="155"/>
    </row>
    <row r="38" spans="13:69" x14ac:dyDescent="0.25">
      <c r="M38" s="334">
        <v>24</v>
      </c>
      <c r="N38" s="336" t="str">
        <f>IF(LEN(Checklist!C36)&gt;0,Checklist!G36,"")</f>
        <v/>
      </c>
      <c r="P38" s="34">
        <v>35</v>
      </c>
      <c r="Q38" s="147" t="str">
        <f>IF(INDEX(EmployeeTrackingSheet!$B$6:$B$1005,Calculations!P38,1)=0,"",INDEX(EmployeeTrackingSheet!$B$6:$B$1005,Calculations!P38,1))</f>
        <v/>
      </c>
      <c r="R38" s="91" t="str">
        <f t="shared" si="0"/>
        <v/>
      </c>
      <c r="S38" s="91" t="str">
        <f t="shared" si="1"/>
        <v/>
      </c>
      <c r="T38" s="92" t="str">
        <f t="shared" si="2"/>
        <v/>
      </c>
      <c r="U38" s="92" t="str">
        <f t="shared" si="3"/>
        <v/>
      </c>
      <c r="V38" s="90" t="str">
        <f>IF(INDEX(EmployeeTrackingSheet!$C$6:$C$1005,Calculations!P38,1)=0,"",INDEX(EmployeeTrackingSheet!$C$6:$C$1005,Calculations!P38,1))</f>
        <v/>
      </c>
      <c r="W38" s="90" t="str">
        <f>IF(INDEX(EmployeeTrackingSheet!$D$6:$D$1005,Calculations!P38,1)=0,"",INDEX(EmployeeTrackingSheet!$D$6:$D$1005,Calculations!P38,1))</f>
        <v/>
      </c>
      <c r="X38" s="269" t="str">
        <f>IF(INDEX(EmployeeTrackingSheet!$E$6:$E$1005,Calculations!P38,1)=0,"",INDEX(EmployeeTrackingSheet!$E$6:$E$1005,Calculations!P38,1))</f>
        <v/>
      </c>
      <c r="Y38" s="269" t="str">
        <f>IF(INDEX(EmployeeTrackingSheet!$F$6:$F$1005,Calculations!P38,1)=0,"",INDEX(EmployeeTrackingSheet!$F$6:$F$1005,Calculations!P38,1))</f>
        <v/>
      </c>
      <c r="Z38" s="94" t="str">
        <f t="shared" si="4"/>
        <v/>
      </c>
      <c r="AA38" s="94" t="str">
        <f>IF(INDEX(EmployeeTrackingSheet!$G$6:$G$1005,Calculations!P38,1)=0,"",INDEX(EmployeeTrackingSheet!$G$6:$G$1005,Calculations!P38,1))</f>
        <v/>
      </c>
      <c r="AB38" s="94" t="str">
        <f>IF(INDEX(EmployeeTrackingSheet!$H$6:$H$1005,Calculations!P38,1)=0,"",INDEX(EmployeeTrackingSheet!$H$6:$H$1005,Calculations!P38,1))</f>
        <v/>
      </c>
      <c r="AC38" s="47"/>
      <c r="AD38" s="47"/>
      <c r="AE38" s="47"/>
      <c r="AF38" s="47"/>
      <c r="AG38" s="47"/>
      <c r="AH38" s="269" t="str">
        <f>IF(INDEX(Settings!$E$7:$E$106,Calculations!P38,1)=0,"",INDEX(Settings!$E$7:$E$106,Calculations!P38,1))</f>
        <v/>
      </c>
      <c r="AI38" s="269" t="str">
        <f>IF(INDEX(Settings!$F$7:$F$106,Calculations!P38,1)=0,"",INDEX(Settings!$F$7:$F$106,Calculations!P38,1))</f>
        <v/>
      </c>
      <c r="AJ38" s="93" t="str">
        <f>IFERROR(IF(LEN($AH38)&gt;1,SUMIF($V$4:V1032,$AH38,$X$4:X1032)/COUNTIF($V$4:V1032,$AH38),""),"")</f>
        <v/>
      </c>
      <c r="AK38" s="148" t="str">
        <f>IFERROR(INDEX(Settings!$J$8:$L$11,MATCH(Calculations!$AJ38,Settings!$J$8:$J$11,1),3),"")</f>
        <v/>
      </c>
      <c r="AM38" s="158"/>
      <c r="AN38" s="154"/>
      <c r="AO38" s="154"/>
      <c r="AP38" s="268">
        <v>33</v>
      </c>
      <c r="AQ38" s="192" t="str">
        <f t="shared" ca="1" si="5"/>
        <v/>
      </c>
      <c r="AR38" s="156">
        <f>IFERROR(IF($AM$5="All Departments",INDEX(EmployeeTimesheet!$B$7:$C$106,AP38,1),IF(INDEX( EmployeeTimesheet!$C$7:$C$106,ROW(A33),1)=$AR$5,INDEX(EmployeeTimesheet!$B$7:$B$106,AP38,1),"")),"")</f>
        <v>0</v>
      </c>
      <c r="AS38" s="192" t="str">
        <f>IFERROR(IF($AM$5="All Departments",EmployeeTimesheet!C39,IF(LEN(AR38)&gt;1,EmployeeTimesheet!C39,"")),"")</f>
        <v xml:space="preserve"> </v>
      </c>
      <c r="AT38" s="192" t="str">
        <f>IF(AND(LEN($AS38)&gt;1,AT$5=$AO$5),EmployeeTimesheet!AL45,"")</f>
        <v/>
      </c>
      <c r="AU38" s="192" t="str">
        <f>IF(AND(LEN($AS38)&gt;1,AU$5=$AO$5),EmployeeTimesheet!AM45,"")</f>
        <v/>
      </c>
      <c r="AV38" s="192" t="str">
        <f>IF(AND(LEN($AS38)&gt;1,AV$5=$AO$5),EmployeeTimesheet!AN45,"")</f>
        <v/>
      </c>
      <c r="AW38" s="192" t="str">
        <f>IF(AND(LEN($AS38)&gt;1,AW$5=$AO$5),EmployeeTimesheet!AO45,"")</f>
        <v/>
      </c>
      <c r="AX38" s="192" t="str">
        <f>IF(AND(LEN($AS38)&gt;1,AX$5=$AO$5),EmployeeTimesheet!AP45,"")</f>
        <v/>
      </c>
      <c r="AY38" s="192" t="str">
        <f>IF(AND(LEN($AS38)&gt;1,AY$5=$AO$5),EmployeeTimesheet!AQ45,"")</f>
        <v/>
      </c>
      <c r="AZ38" s="192" t="str">
        <f t="shared" si="6"/>
        <v/>
      </c>
      <c r="BA38" s="156"/>
      <c r="BB38" s="154"/>
      <c r="BC38" s="154"/>
      <c r="BD38" s="154"/>
      <c r="BE38" s="154"/>
      <c r="BF38" s="154"/>
      <c r="BG38" s="154"/>
      <c r="BH38" s="154"/>
      <c r="BI38" s="154"/>
      <c r="BJ38" s="154"/>
      <c r="BK38" s="154"/>
      <c r="BL38" s="154"/>
      <c r="BM38" s="154"/>
      <c r="BN38" s="154"/>
      <c r="BO38" s="154"/>
      <c r="BP38" s="154"/>
      <c r="BQ38" s="155"/>
    </row>
    <row r="39" spans="13:69" x14ac:dyDescent="0.25">
      <c r="M39" s="334">
        <v>25</v>
      </c>
      <c r="N39" s="336" t="str">
        <f>IF(LEN(Checklist!C37)&gt;0,Checklist!G37,"")</f>
        <v/>
      </c>
      <c r="P39" s="34">
        <v>36</v>
      </c>
      <c r="Q39" s="147" t="str">
        <f>IF(INDEX(EmployeeTrackingSheet!$B$6:$B$1005,Calculations!P39,1)=0,"",INDEX(EmployeeTrackingSheet!$B$6:$B$1005,Calculations!P39,1))</f>
        <v/>
      </c>
      <c r="R39" s="91" t="str">
        <f t="shared" si="0"/>
        <v/>
      </c>
      <c r="S39" s="91" t="str">
        <f t="shared" si="1"/>
        <v/>
      </c>
      <c r="T39" s="92" t="str">
        <f t="shared" si="2"/>
        <v/>
      </c>
      <c r="U39" s="92" t="str">
        <f t="shared" si="3"/>
        <v/>
      </c>
      <c r="V39" s="90" t="str">
        <f>IF(INDEX(EmployeeTrackingSheet!$C$6:$C$1005,Calculations!P39,1)=0,"",INDEX(EmployeeTrackingSheet!$C$6:$C$1005,Calculations!P39,1))</f>
        <v/>
      </c>
      <c r="W39" s="90" t="str">
        <f>IF(INDEX(EmployeeTrackingSheet!$D$6:$D$1005,Calculations!P39,1)=0,"",INDEX(EmployeeTrackingSheet!$D$6:$D$1005,Calculations!P39,1))</f>
        <v/>
      </c>
      <c r="X39" s="269" t="str">
        <f>IF(INDEX(EmployeeTrackingSheet!$E$6:$E$1005,Calculations!P39,1)=0,"",INDEX(EmployeeTrackingSheet!$E$6:$E$1005,Calculations!P39,1))</f>
        <v/>
      </c>
      <c r="Y39" s="269" t="str">
        <f>IF(INDEX(EmployeeTrackingSheet!$F$6:$F$1005,Calculations!P39,1)=0,"",INDEX(EmployeeTrackingSheet!$F$6:$F$1005,Calculations!P39,1))</f>
        <v/>
      </c>
      <c r="Z39" s="94" t="str">
        <f t="shared" si="4"/>
        <v/>
      </c>
      <c r="AA39" s="94" t="str">
        <f>IF(INDEX(EmployeeTrackingSheet!$G$6:$G$1005,Calculations!P39,1)=0,"",INDEX(EmployeeTrackingSheet!$G$6:$G$1005,Calculations!P39,1))</f>
        <v/>
      </c>
      <c r="AB39" s="94" t="str">
        <f>IF(INDEX(EmployeeTrackingSheet!$H$6:$H$1005,Calculations!P39,1)=0,"",INDEX(EmployeeTrackingSheet!$H$6:$H$1005,Calculations!P39,1))</f>
        <v/>
      </c>
      <c r="AC39" s="47"/>
      <c r="AD39" s="47"/>
      <c r="AE39" s="47"/>
      <c r="AF39" s="47"/>
      <c r="AG39" s="47"/>
      <c r="AH39" s="269" t="str">
        <f>IF(INDEX(Settings!$E$7:$E$106,Calculations!P39,1)=0,"",INDEX(Settings!$E$7:$E$106,Calculations!P39,1))</f>
        <v/>
      </c>
      <c r="AI39" s="269" t="str">
        <f>IF(INDEX(Settings!$F$7:$F$106,Calculations!P39,1)=0,"",INDEX(Settings!$F$7:$F$106,Calculations!P39,1))</f>
        <v/>
      </c>
      <c r="AJ39" s="93" t="str">
        <f>IFERROR(IF(LEN($AH39)&gt;1,SUMIF($V$4:V1033,$AH39,$X$4:X1033)/COUNTIF($V$4:V1033,$AH39),""),"")</f>
        <v/>
      </c>
      <c r="AK39" s="148" t="str">
        <f>IFERROR(INDEX(Settings!$J$8:$L$11,MATCH(Calculations!$AJ39,Settings!$J$8:$J$11,1),3),"")</f>
        <v/>
      </c>
      <c r="AM39" s="158"/>
      <c r="AN39" s="154"/>
      <c r="AO39" s="154"/>
      <c r="AP39" s="267">
        <v>34</v>
      </c>
      <c r="AQ39" s="192" t="str">
        <f t="shared" ca="1" si="5"/>
        <v/>
      </c>
      <c r="AR39" s="156">
        <f>IFERROR(IF($AM$5="All Departments",INDEX(EmployeeTimesheet!$B$7:$C$106,AP39,1),IF(INDEX( EmployeeTimesheet!$C$7:$C$106,ROW(A34),1)=$AR$5,INDEX(EmployeeTimesheet!$B$7:$B$106,AP39,1),"")),"")</f>
        <v>0</v>
      </c>
      <c r="AS39" s="192" t="str">
        <f>IFERROR(IF($AM$5="All Departments",EmployeeTimesheet!C40,IF(LEN(AR39)&gt;1,EmployeeTimesheet!C40,"")),"")</f>
        <v xml:space="preserve"> </v>
      </c>
      <c r="AT39" s="192" t="str">
        <f>IF(AND(LEN($AS39)&gt;1,AT$5=$AO$5),EmployeeTimesheet!AL46,"")</f>
        <v/>
      </c>
      <c r="AU39" s="192" t="str">
        <f>IF(AND(LEN($AS39)&gt;1,AU$5=$AO$5),EmployeeTimesheet!AM46,"")</f>
        <v/>
      </c>
      <c r="AV39" s="192" t="str">
        <f>IF(AND(LEN($AS39)&gt;1,AV$5=$AO$5),EmployeeTimesheet!AN46,"")</f>
        <v/>
      </c>
      <c r="AW39" s="192" t="str">
        <f>IF(AND(LEN($AS39)&gt;1,AW$5=$AO$5),EmployeeTimesheet!AO46,"")</f>
        <v/>
      </c>
      <c r="AX39" s="192" t="str">
        <f>IF(AND(LEN($AS39)&gt;1,AX$5=$AO$5),EmployeeTimesheet!AP46,"")</f>
        <v/>
      </c>
      <c r="AY39" s="192" t="str">
        <f>IF(AND(LEN($AS39)&gt;1,AY$5=$AO$5),EmployeeTimesheet!AQ46,"")</f>
        <v/>
      </c>
      <c r="AZ39" s="192" t="str">
        <f t="shared" si="6"/>
        <v/>
      </c>
      <c r="BA39" s="156"/>
      <c r="BB39" s="154"/>
      <c r="BC39" s="154"/>
      <c r="BD39" s="154"/>
      <c r="BE39" s="154"/>
      <c r="BF39" s="154"/>
      <c r="BG39" s="154"/>
      <c r="BH39" s="154"/>
      <c r="BI39" s="154"/>
      <c r="BJ39" s="154"/>
      <c r="BK39" s="154"/>
      <c r="BL39" s="154"/>
      <c r="BM39" s="154"/>
      <c r="BN39" s="154"/>
      <c r="BO39" s="154"/>
      <c r="BP39" s="154"/>
      <c r="BQ39" s="155"/>
    </row>
    <row r="40" spans="13:69" x14ac:dyDescent="0.25">
      <c r="M40" s="334">
        <v>26</v>
      </c>
      <c r="N40" s="336" t="str">
        <f>IF(LEN(Checklist!C38)&gt;0,Checklist!G38,"")</f>
        <v/>
      </c>
      <c r="P40" s="34">
        <v>37</v>
      </c>
      <c r="Q40" s="147" t="str">
        <f>IF(INDEX(EmployeeTrackingSheet!$B$6:$B$1005,Calculations!P40,1)=0,"",INDEX(EmployeeTrackingSheet!$B$6:$B$1005,Calculations!P40,1))</f>
        <v/>
      </c>
      <c r="R40" s="91" t="str">
        <f t="shared" si="0"/>
        <v/>
      </c>
      <c r="S40" s="91" t="str">
        <f t="shared" si="1"/>
        <v/>
      </c>
      <c r="T40" s="92" t="str">
        <f t="shared" si="2"/>
        <v/>
      </c>
      <c r="U40" s="92" t="str">
        <f t="shared" si="3"/>
        <v/>
      </c>
      <c r="V40" s="90" t="str">
        <f>IF(INDEX(EmployeeTrackingSheet!$C$6:$C$1005,Calculations!P40,1)=0,"",INDEX(EmployeeTrackingSheet!$C$6:$C$1005,Calculations!P40,1))</f>
        <v/>
      </c>
      <c r="W40" s="90" t="str">
        <f>IF(INDEX(EmployeeTrackingSheet!$D$6:$D$1005,Calculations!P40,1)=0,"",INDEX(EmployeeTrackingSheet!$D$6:$D$1005,Calculations!P40,1))</f>
        <v/>
      </c>
      <c r="X40" s="269" t="str">
        <f>IF(INDEX(EmployeeTrackingSheet!$E$6:$E$1005,Calculations!P40,1)=0,"",INDEX(EmployeeTrackingSheet!$E$6:$E$1005,Calculations!P40,1))</f>
        <v/>
      </c>
      <c r="Y40" s="269" t="str">
        <f>IF(INDEX(EmployeeTrackingSheet!$F$6:$F$1005,Calculations!P40,1)=0,"",INDEX(EmployeeTrackingSheet!$F$6:$F$1005,Calculations!P40,1))</f>
        <v/>
      </c>
      <c r="Z40" s="94" t="str">
        <f t="shared" si="4"/>
        <v/>
      </c>
      <c r="AA40" s="94" t="str">
        <f>IF(INDEX(EmployeeTrackingSheet!$G$6:$G$1005,Calculations!P40,1)=0,"",INDEX(EmployeeTrackingSheet!$G$6:$G$1005,Calculations!P40,1))</f>
        <v/>
      </c>
      <c r="AB40" s="94" t="str">
        <f>IF(INDEX(EmployeeTrackingSheet!$H$6:$H$1005,Calculations!P40,1)=0,"",INDEX(EmployeeTrackingSheet!$H$6:$H$1005,Calculations!P40,1))</f>
        <v/>
      </c>
      <c r="AC40" s="47"/>
      <c r="AD40" s="47"/>
      <c r="AE40" s="47"/>
      <c r="AF40" s="47"/>
      <c r="AG40" s="47"/>
      <c r="AH40" s="269" t="str">
        <f>IF(INDEX(Settings!$E$7:$E$106,Calculations!P40,1)=0,"",INDEX(Settings!$E$7:$E$106,Calculations!P40,1))</f>
        <v/>
      </c>
      <c r="AI40" s="269" t="str">
        <f>IF(INDEX(Settings!$F$7:$F$106,Calculations!P40,1)=0,"",INDEX(Settings!$F$7:$F$106,Calculations!P40,1))</f>
        <v/>
      </c>
      <c r="AJ40" s="93" t="str">
        <f>IFERROR(IF(LEN($AH40)&gt;1,SUMIF($V$4:V1034,$AH40,$X$4:X1034)/COUNTIF($V$4:V1034,$AH40),""),"")</f>
        <v/>
      </c>
      <c r="AK40" s="148" t="str">
        <f>IFERROR(INDEX(Settings!$J$8:$L$11,MATCH(Calculations!$AJ40,Settings!$J$8:$J$11,1),3),"")</f>
        <v/>
      </c>
      <c r="AM40" s="158"/>
      <c r="AN40" s="154"/>
      <c r="AO40" s="154"/>
      <c r="AP40" s="268">
        <v>35</v>
      </c>
      <c r="AQ40" s="192" t="str">
        <f t="shared" ca="1" si="5"/>
        <v/>
      </c>
      <c r="AR40" s="156">
        <f>IFERROR(IF($AM$5="All Departments",INDEX(EmployeeTimesheet!$B$7:$C$106,AP40,1),IF(INDEX( EmployeeTimesheet!$C$7:$C$106,ROW(A35),1)=$AR$5,INDEX(EmployeeTimesheet!$B$7:$B$106,AP40,1),"")),"")</f>
        <v>0</v>
      </c>
      <c r="AS40" s="192" t="str">
        <f>IFERROR(IF($AM$5="All Departments",EmployeeTimesheet!C41,IF(LEN(AR40)&gt;1,EmployeeTimesheet!C41,"")),"")</f>
        <v xml:space="preserve"> </v>
      </c>
      <c r="AT40" s="192" t="str">
        <f>IF(AND(LEN($AS40)&gt;1,AT$5=$AO$5),EmployeeTimesheet!AL47,"")</f>
        <v/>
      </c>
      <c r="AU40" s="192" t="str">
        <f>IF(AND(LEN($AS40)&gt;1,AU$5=$AO$5),EmployeeTimesheet!AM47,"")</f>
        <v/>
      </c>
      <c r="AV40" s="192" t="str">
        <f>IF(AND(LEN($AS40)&gt;1,AV$5=$AO$5),EmployeeTimesheet!AN47,"")</f>
        <v/>
      </c>
      <c r="AW40" s="192" t="str">
        <f>IF(AND(LEN($AS40)&gt;1,AW$5=$AO$5),EmployeeTimesheet!AO47,"")</f>
        <v/>
      </c>
      <c r="AX40" s="192" t="str">
        <f>IF(AND(LEN($AS40)&gt;1,AX$5=$AO$5),EmployeeTimesheet!AP47,"")</f>
        <v/>
      </c>
      <c r="AY40" s="192" t="str">
        <f>IF(AND(LEN($AS40)&gt;1,AY$5=$AO$5),EmployeeTimesheet!AQ47,"")</f>
        <v/>
      </c>
      <c r="AZ40" s="192" t="str">
        <f t="shared" si="6"/>
        <v/>
      </c>
      <c r="BA40" s="156"/>
      <c r="BB40" s="154"/>
      <c r="BC40" s="154"/>
      <c r="BD40" s="154"/>
      <c r="BE40" s="154"/>
      <c r="BF40" s="154"/>
      <c r="BG40" s="154"/>
      <c r="BH40" s="154"/>
      <c r="BI40" s="154"/>
      <c r="BJ40" s="154"/>
      <c r="BK40" s="154"/>
      <c r="BL40" s="154"/>
      <c r="BM40" s="154"/>
      <c r="BN40" s="154"/>
      <c r="BO40" s="154"/>
      <c r="BP40" s="154"/>
      <c r="BQ40" s="155"/>
    </row>
    <row r="41" spans="13:69" x14ac:dyDescent="0.25">
      <c r="M41" s="334">
        <v>27</v>
      </c>
      <c r="N41" s="336" t="str">
        <f>IF(LEN(Checklist!C39)&gt;0,Checklist!G39,"")</f>
        <v/>
      </c>
      <c r="P41" s="34">
        <v>38</v>
      </c>
      <c r="Q41" s="147" t="str">
        <f>IF(INDEX(EmployeeTrackingSheet!$B$6:$B$1005,Calculations!P41,1)=0,"",INDEX(EmployeeTrackingSheet!$B$6:$B$1005,Calculations!P41,1))</f>
        <v/>
      </c>
      <c r="R41" s="91" t="str">
        <f t="shared" si="0"/>
        <v/>
      </c>
      <c r="S41" s="91" t="str">
        <f t="shared" si="1"/>
        <v/>
      </c>
      <c r="T41" s="92" t="str">
        <f t="shared" si="2"/>
        <v/>
      </c>
      <c r="U41" s="92" t="str">
        <f t="shared" si="3"/>
        <v/>
      </c>
      <c r="V41" s="90" t="str">
        <f>IF(INDEX(EmployeeTrackingSheet!$C$6:$C$1005,Calculations!P41,1)=0,"",INDEX(EmployeeTrackingSheet!$C$6:$C$1005,Calculations!P41,1))</f>
        <v/>
      </c>
      <c r="W41" s="90" t="str">
        <f>IF(INDEX(EmployeeTrackingSheet!$D$6:$D$1005,Calculations!P41,1)=0,"",INDEX(EmployeeTrackingSheet!$D$6:$D$1005,Calculations!P41,1))</f>
        <v/>
      </c>
      <c r="X41" s="269" t="str">
        <f>IF(INDEX(EmployeeTrackingSheet!$E$6:$E$1005,Calculations!P41,1)=0,"",INDEX(EmployeeTrackingSheet!$E$6:$E$1005,Calculations!P41,1))</f>
        <v/>
      </c>
      <c r="Y41" s="269" t="str">
        <f>IF(INDEX(EmployeeTrackingSheet!$F$6:$F$1005,Calculations!P41,1)=0,"",INDEX(EmployeeTrackingSheet!$F$6:$F$1005,Calculations!P41,1))</f>
        <v/>
      </c>
      <c r="Z41" s="94" t="str">
        <f t="shared" si="4"/>
        <v/>
      </c>
      <c r="AA41" s="94" t="str">
        <f>IF(INDEX(EmployeeTrackingSheet!$G$6:$G$1005,Calculations!P41,1)=0,"",INDEX(EmployeeTrackingSheet!$G$6:$G$1005,Calculations!P41,1))</f>
        <v/>
      </c>
      <c r="AB41" s="94" t="str">
        <f>IF(INDEX(EmployeeTrackingSheet!$H$6:$H$1005,Calculations!P41,1)=0,"",INDEX(EmployeeTrackingSheet!$H$6:$H$1005,Calculations!P41,1))</f>
        <v/>
      </c>
      <c r="AC41" s="47"/>
      <c r="AD41" s="47"/>
      <c r="AE41" s="47"/>
      <c r="AF41" s="47"/>
      <c r="AG41" s="47"/>
      <c r="AH41" s="269" t="str">
        <f>IF(INDEX(Settings!$E$7:$E$106,Calculations!P41,1)=0,"",INDEX(Settings!$E$7:$E$106,Calculations!P41,1))</f>
        <v/>
      </c>
      <c r="AI41" s="269" t="str">
        <f>IF(INDEX(Settings!$F$7:$F$106,Calculations!P41,1)=0,"",INDEX(Settings!$F$7:$F$106,Calculations!P41,1))</f>
        <v/>
      </c>
      <c r="AJ41" s="93" t="str">
        <f>IFERROR(IF(LEN($AH41)&gt;1,SUMIF($V$4:V1035,$AH41,$X$4:X1035)/COUNTIF($V$4:V1035,$AH41),""),"")</f>
        <v/>
      </c>
      <c r="AK41" s="148" t="str">
        <f>IFERROR(INDEX(Settings!$J$8:$L$11,MATCH(Calculations!$AJ41,Settings!$J$8:$J$11,1),3),"")</f>
        <v/>
      </c>
      <c r="AM41" s="158"/>
      <c r="AN41" s="154"/>
      <c r="AO41" s="154"/>
      <c r="AP41" s="268">
        <v>36</v>
      </c>
      <c r="AQ41" s="192" t="str">
        <f t="shared" ca="1" si="5"/>
        <v/>
      </c>
      <c r="AR41" s="156">
        <f>IFERROR(IF($AM$5="All Departments",INDEX(EmployeeTimesheet!$B$7:$C$106,AP41,1),IF(INDEX( EmployeeTimesheet!$C$7:$C$106,ROW(A36),1)=$AR$5,INDEX(EmployeeTimesheet!$B$7:$B$106,AP41,1),"")),"")</f>
        <v>0</v>
      </c>
      <c r="AS41" s="192" t="str">
        <f>IFERROR(IF($AM$5="All Departments",EmployeeTimesheet!C42,IF(LEN(AR41)&gt;1,EmployeeTimesheet!C42,"")),"")</f>
        <v xml:space="preserve"> </v>
      </c>
      <c r="AT41" s="192" t="str">
        <f>IF(AND(LEN($AS41)&gt;1,AT$5=$AO$5),EmployeeTimesheet!AL48,"")</f>
        <v/>
      </c>
      <c r="AU41" s="192" t="str">
        <f>IF(AND(LEN($AS41)&gt;1,AU$5=$AO$5),EmployeeTimesheet!AM48,"")</f>
        <v/>
      </c>
      <c r="AV41" s="192" t="str">
        <f>IF(AND(LEN($AS41)&gt;1,AV$5=$AO$5),EmployeeTimesheet!AN48,"")</f>
        <v/>
      </c>
      <c r="AW41" s="192" t="str">
        <f>IF(AND(LEN($AS41)&gt;1,AW$5=$AO$5),EmployeeTimesheet!AO48,"")</f>
        <v/>
      </c>
      <c r="AX41" s="192" t="str">
        <f>IF(AND(LEN($AS41)&gt;1,AX$5=$AO$5),EmployeeTimesheet!AP48,"")</f>
        <v/>
      </c>
      <c r="AY41" s="192" t="str">
        <f>IF(AND(LEN($AS41)&gt;1,AY$5=$AO$5),EmployeeTimesheet!AQ48,"")</f>
        <v/>
      </c>
      <c r="AZ41" s="192" t="str">
        <f t="shared" si="6"/>
        <v/>
      </c>
      <c r="BA41" s="156"/>
      <c r="BB41" s="154"/>
      <c r="BC41" s="154"/>
      <c r="BD41" s="154"/>
      <c r="BE41" s="154"/>
      <c r="BF41" s="154"/>
      <c r="BG41" s="154"/>
      <c r="BH41" s="154"/>
      <c r="BI41" s="154"/>
      <c r="BJ41" s="154"/>
      <c r="BK41" s="154"/>
      <c r="BL41" s="154"/>
      <c r="BM41" s="154"/>
      <c r="BN41" s="154"/>
      <c r="BO41" s="154"/>
      <c r="BP41" s="154"/>
      <c r="BQ41" s="155"/>
    </row>
    <row r="42" spans="13:69" x14ac:dyDescent="0.25">
      <c r="M42" s="334">
        <v>28</v>
      </c>
      <c r="N42" s="336" t="str">
        <f>IF(LEN(Checklist!C40)&gt;0,Checklist!G40,"")</f>
        <v/>
      </c>
      <c r="P42" s="34">
        <v>39</v>
      </c>
      <c r="Q42" s="147" t="str">
        <f>IF(INDEX(EmployeeTrackingSheet!$B$6:$B$1005,Calculations!P42,1)=0,"",INDEX(EmployeeTrackingSheet!$B$6:$B$1005,Calculations!P42,1))</f>
        <v/>
      </c>
      <c r="R42" s="91" t="str">
        <f t="shared" si="0"/>
        <v/>
      </c>
      <c r="S42" s="91" t="str">
        <f t="shared" si="1"/>
        <v/>
      </c>
      <c r="T42" s="92" t="str">
        <f t="shared" si="2"/>
        <v/>
      </c>
      <c r="U42" s="92" t="str">
        <f t="shared" si="3"/>
        <v/>
      </c>
      <c r="V42" s="90" t="str">
        <f>IF(INDEX(EmployeeTrackingSheet!$C$6:$C$1005,Calculations!P42,1)=0,"",INDEX(EmployeeTrackingSheet!$C$6:$C$1005,Calculations!P42,1))</f>
        <v/>
      </c>
      <c r="W42" s="90" t="str">
        <f>IF(INDEX(EmployeeTrackingSheet!$D$6:$D$1005,Calculations!P42,1)=0,"",INDEX(EmployeeTrackingSheet!$D$6:$D$1005,Calculations!P42,1))</f>
        <v/>
      </c>
      <c r="X42" s="269" t="str">
        <f>IF(INDEX(EmployeeTrackingSheet!$E$6:$E$1005,Calculations!P42,1)=0,"",INDEX(EmployeeTrackingSheet!$E$6:$E$1005,Calculations!P42,1))</f>
        <v/>
      </c>
      <c r="Y42" s="269" t="str">
        <f>IF(INDEX(EmployeeTrackingSheet!$F$6:$F$1005,Calculations!P42,1)=0,"",INDEX(EmployeeTrackingSheet!$F$6:$F$1005,Calculations!P42,1))</f>
        <v/>
      </c>
      <c r="Z42" s="94" t="str">
        <f t="shared" si="4"/>
        <v/>
      </c>
      <c r="AA42" s="94" t="str">
        <f>IF(INDEX(EmployeeTrackingSheet!$G$6:$G$1005,Calculations!P42,1)=0,"",INDEX(EmployeeTrackingSheet!$G$6:$G$1005,Calculations!P42,1))</f>
        <v/>
      </c>
      <c r="AB42" s="94" t="str">
        <f>IF(INDEX(EmployeeTrackingSheet!$H$6:$H$1005,Calculations!P42,1)=0,"",INDEX(EmployeeTrackingSheet!$H$6:$H$1005,Calculations!P42,1))</f>
        <v/>
      </c>
      <c r="AC42" s="47"/>
      <c r="AD42" s="47"/>
      <c r="AE42" s="47"/>
      <c r="AF42" s="47"/>
      <c r="AG42" s="47"/>
      <c r="AH42" s="269" t="str">
        <f>IF(INDEX(Settings!$E$7:$E$106,Calculations!P42,1)=0,"",INDEX(Settings!$E$7:$E$106,Calculations!P42,1))</f>
        <v/>
      </c>
      <c r="AI42" s="269" t="str">
        <f>IF(INDEX(Settings!$F$7:$F$106,Calculations!P42,1)=0,"",INDEX(Settings!$F$7:$F$106,Calculations!P42,1))</f>
        <v/>
      </c>
      <c r="AJ42" s="93" t="str">
        <f>IFERROR(IF(LEN($AH42)&gt;1,SUMIF($V$4:V1036,$AH42,$X$4:X1036)/COUNTIF($V$4:V1036,$AH42),""),"")</f>
        <v/>
      </c>
      <c r="AK42" s="148" t="str">
        <f>IFERROR(INDEX(Settings!$J$8:$L$11,MATCH(Calculations!$AJ42,Settings!$J$8:$J$11,1),3),"")</f>
        <v/>
      </c>
      <c r="AM42" s="158"/>
      <c r="AN42" s="154"/>
      <c r="AO42" s="154"/>
      <c r="AP42" s="267">
        <v>37</v>
      </c>
      <c r="AQ42" s="192" t="str">
        <f t="shared" ca="1" si="5"/>
        <v/>
      </c>
      <c r="AR42" s="156">
        <f>IFERROR(IF($AM$5="All Departments",INDEX(EmployeeTimesheet!$B$7:$C$106,AP42,1),IF(INDEX( EmployeeTimesheet!$C$7:$C$106,ROW(A37),1)=$AR$5,INDEX(EmployeeTimesheet!$B$7:$B$106,AP42,1),"")),"")</f>
        <v>0</v>
      </c>
      <c r="AS42" s="192" t="str">
        <f>IFERROR(IF($AM$5="All Departments",EmployeeTimesheet!C43,IF(LEN(AR42)&gt;1,EmployeeTimesheet!C43,"")),"")</f>
        <v xml:space="preserve"> </v>
      </c>
      <c r="AT42" s="192" t="str">
        <f>IF(AND(LEN($AS42)&gt;1,AT$5=$AO$5),EmployeeTimesheet!AL49,"")</f>
        <v/>
      </c>
      <c r="AU42" s="192" t="str">
        <f>IF(AND(LEN($AS42)&gt;1,AU$5=$AO$5),EmployeeTimesheet!AM49,"")</f>
        <v/>
      </c>
      <c r="AV42" s="192" t="str">
        <f>IF(AND(LEN($AS42)&gt;1,AV$5=$AO$5),EmployeeTimesheet!AN49,"")</f>
        <v/>
      </c>
      <c r="AW42" s="192" t="str">
        <f>IF(AND(LEN($AS42)&gt;1,AW$5=$AO$5),EmployeeTimesheet!AO49,"")</f>
        <v/>
      </c>
      <c r="AX42" s="192" t="str">
        <f>IF(AND(LEN($AS42)&gt;1,AX$5=$AO$5),EmployeeTimesheet!AP49,"")</f>
        <v/>
      </c>
      <c r="AY42" s="192" t="str">
        <f>IF(AND(LEN($AS42)&gt;1,AY$5=$AO$5),EmployeeTimesheet!AQ49,"")</f>
        <v/>
      </c>
      <c r="AZ42" s="192" t="str">
        <f t="shared" si="6"/>
        <v/>
      </c>
      <c r="BA42" s="156"/>
      <c r="BB42" s="154"/>
      <c r="BC42" s="154"/>
      <c r="BD42" s="154"/>
      <c r="BE42" s="154"/>
      <c r="BF42" s="154"/>
      <c r="BG42" s="154"/>
      <c r="BH42" s="154"/>
      <c r="BI42" s="154"/>
      <c r="BJ42" s="154"/>
      <c r="BK42" s="154"/>
      <c r="BL42" s="154"/>
      <c r="BM42" s="154"/>
      <c r="BN42" s="154"/>
      <c r="BO42" s="154"/>
      <c r="BP42" s="154"/>
      <c r="BQ42" s="155"/>
    </row>
    <row r="43" spans="13:69" x14ac:dyDescent="0.25">
      <c r="M43" s="334">
        <v>29</v>
      </c>
      <c r="N43" s="336" t="str">
        <f>IF(LEN(Checklist!C41)&gt;0,Checklist!G41,"")</f>
        <v/>
      </c>
      <c r="P43" s="34">
        <v>40</v>
      </c>
      <c r="Q43" s="147" t="str">
        <f>IF(INDEX(EmployeeTrackingSheet!$B$6:$B$1005,Calculations!P43,1)=0,"",INDEX(EmployeeTrackingSheet!$B$6:$B$1005,Calculations!P43,1))</f>
        <v/>
      </c>
      <c r="R43" s="91" t="str">
        <f t="shared" si="0"/>
        <v/>
      </c>
      <c r="S43" s="91" t="str">
        <f t="shared" si="1"/>
        <v/>
      </c>
      <c r="T43" s="92" t="str">
        <f t="shared" si="2"/>
        <v/>
      </c>
      <c r="U43" s="92" t="str">
        <f t="shared" si="3"/>
        <v/>
      </c>
      <c r="V43" s="90" t="str">
        <f>IF(INDEX(EmployeeTrackingSheet!$C$6:$C$1005,Calculations!P43,1)=0,"",INDEX(EmployeeTrackingSheet!$C$6:$C$1005,Calculations!P43,1))</f>
        <v/>
      </c>
      <c r="W43" s="90" t="str">
        <f>IF(INDEX(EmployeeTrackingSheet!$D$6:$D$1005,Calculations!P43,1)=0,"",INDEX(EmployeeTrackingSheet!$D$6:$D$1005,Calculations!P43,1))</f>
        <v/>
      </c>
      <c r="X43" s="269" t="str">
        <f>IF(INDEX(EmployeeTrackingSheet!$E$6:$E$1005,Calculations!P43,1)=0,"",INDEX(EmployeeTrackingSheet!$E$6:$E$1005,Calculations!P43,1))</f>
        <v/>
      </c>
      <c r="Y43" s="269" t="str">
        <f>IF(INDEX(EmployeeTrackingSheet!$F$6:$F$1005,Calculations!P43,1)=0,"",INDEX(EmployeeTrackingSheet!$F$6:$F$1005,Calculations!P43,1))</f>
        <v/>
      </c>
      <c r="Z43" s="94" t="str">
        <f t="shared" si="4"/>
        <v/>
      </c>
      <c r="AA43" s="94" t="str">
        <f>IF(INDEX(EmployeeTrackingSheet!$G$6:$G$1005,Calculations!P43,1)=0,"",INDEX(EmployeeTrackingSheet!$G$6:$G$1005,Calculations!P43,1))</f>
        <v/>
      </c>
      <c r="AB43" s="94" t="str">
        <f>IF(INDEX(EmployeeTrackingSheet!$H$6:$H$1005,Calculations!P43,1)=0,"",INDEX(EmployeeTrackingSheet!$H$6:$H$1005,Calculations!P43,1))</f>
        <v/>
      </c>
      <c r="AC43" s="47"/>
      <c r="AD43" s="47"/>
      <c r="AE43" s="47"/>
      <c r="AF43" s="47"/>
      <c r="AG43" s="47"/>
      <c r="AH43" s="269" t="str">
        <f>IF(INDEX(Settings!$E$7:$E$106,Calculations!P43,1)=0,"",INDEX(Settings!$E$7:$E$106,Calculations!P43,1))</f>
        <v/>
      </c>
      <c r="AI43" s="269" t="str">
        <f>IF(INDEX(Settings!$F$7:$F$106,Calculations!P43,1)=0,"",INDEX(Settings!$F$7:$F$106,Calculations!P43,1))</f>
        <v/>
      </c>
      <c r="AJ43" s="93" t="str">
        <f>IFERROR(IF(LEN($AH43)&gt;1,SUMIF($V$4:V1037,$AH43,$X$4:X1037)/COUNTIF($V$4:V1037,$AH43),""),"")</f>
        <v/>
      </c>
      <c r="AK43" s="148" t="str">
        <f>IFERROR(INDEX(Settings!$J$8:$L$11,MATCH(Calculations!$AJ43,Settings!$J$8:$J$11,1),3),"")</f>
        <v/>
      </c>
      <c r="AM43" s="158"/>
      <c r="AN43" s="154"/>
      <c r="AO43" s="154"/>
      <c r="AP43" s="268">
        <v>38</v>
      </c>
      <c r="AQ43" s="192" t="str">
        <f t="shared" ca="1" si="5"/>
        <v/>
      </c>
      <c r="AR43" s="156">
        <f>IFERROR(IF($AM$5="All Departments",INDEX(EmployeeTimesheet!$B$7:$C$106,AP43,1),IF(INDEX( EmployeeTimesheet!$C$7:$C$106,ROW(A38),1)=$AR$5,INDEX(EmployeeTimesheet!$B$7:$B$106,AP43,1),"")),"")</f>
        <v>0</v>
      </c>
      <c r="AS43" s="192" t="str">
        <f>IFERROR(IF($AM$5="All Departments",EmployeeTimesheet!C44,IF(LEN(AR43)&gt;1,EmployeeTimesheet!C44,"")),"")</f>
        <v xml:space="preserve"> </v>
      </c>
      <c r="AT43" s="192" t="str">
        <f>IF(AND(LEN($AS43)&gt;1,AT$5=$AO$5),EmployeeTimesheet!AL50,"")</f>
        <v/>
      </c>
      <c r="AU43" s="192" t="str">
        <f>IF(AND(LEN($AS43)&gt;1,AU$5=$AO$5),EmployeeTimesheet!AM50,"")</f>
        <v/>
      </c>
      <c r="AV43" s="192" t="str">
        <f>IF(AND(LEN($AS43)&gt;1,AV$5=$AO$5),EmployeeTimesheet!AN50,"")</f>
        <v/>
      </c>
      <c r="AW43" s="192" t="str">
        <f>IF(AND(LEN($AS43)&gt;1,AW$5=$AO$5),EmployeeTimesheet!AO50,"")</f>
        <v/>
      </c>
      <c r="AX43" s="192" t="str">
        <f>IF(AND(LEN($AS43)&gt;1,AX$5=$AO$5),EmployeeTimesheet!AP50,"")</f>
        <v/>
      </c>
      <c r="AY43" s="192" t="str">
        <f>IF(AND(LEN($AS43)&gt;1,AY$5=$AO$5),EmployeeTimesheet!AQ50,"")</f>
        <v/>
      </c>
      <c r="AZ43" s="192" t="str">
        <f t="shared" si="6"/>
        <v/>
      </c>
      <c r="BA43" s="156"/>
      <c r="BB43" s="154"/>
      <c r="BC43" s="154"/>
      <c r="BD43" s="154"/>
      <c r="BE43" s="154"/>
      <c r="BF43" s="154"/>
      <c r="BG43" s="154"/>
      <c r="BH43" s="154"/>
      <c r="BI43" s="154"/>
      <c r="BJ43" s="154"/>
      <c r="BK43" s="154"/>
      <c r="BL43" s="154"/>
      <c r="BM43" s="154"/>
      <c r="BN43" s="154"/>
      <c r="BO43" s="154"/>
      <c r="BP43" s="154"/>
      <c r="BQ43" s="155"/>
    </row>
    <row r="44" spans="13:69" x14ac:dyDescent="0.25">
      <c r="M44" s="334">
        <v>30</v>
      </c>
      <c r="N44" s="336" t="str">
        <f>IF(LEN(Checklist!C42)&gt;0,Checklist!G42,"")</f>
        <v/>
      </c>
      <c r="P44" s="34">
        <v>41</v>
      </c>
      <c r="Q44" s="147" t="str">
        <f>IF(INDEX(EmployeeTrackingSheet!$B$6:$B$1005,Calculations!P44,1)=0,"",INDEX(EmployeeTrackingSheet!$B$6:$B$1005,Calculations!P44,1))</f>
        <v/>
      </c>
      <c r="R44" s="91" t="str">
        <f t="shared" si="0"/>
        <v/>
      </c>
      <c r="S44" s="91" t="str">
        <f t="shared" si="1"/>
        <v/>
      </c>
      <c r="T44" s="92" t="str">
        <f t="shared" si="2"/>
        <v/>
      </c>
      <c r="U44" s="92" t="str">
        <f t="shared" si="3"/>
        <v/>
      </c>
      <c r="V44" s="90" t="str">
        <f>IF(INDEX(EmployeeTrackingSheet!$C$6:$C$1005,Calculations!P44,1)=0,"",INDEX(EmployeeTrackingSheet!$C$6:$C$1005,Calculations!P44,1))</f>
        <v/>
      </c>
      <c r="W44" s="90" t="str">
        <f>IF(INDEX(EmployeeTrackingSheet!$D$6:$D$1005,Calculations!P44,1)=0,"",INDEX(EmployeeTrackingSheet!$D$6:$D$1005,Calculations!P44,1))</f>
        <v/>
      </c>
      <c r="X44" s="269" t="str">
        <f>IF(INDEX(EmployeeTrackingSheet!$E$6:$E$1005,Calculations!P44,1)=0,"",INDEX(EmployeeTrackingSheet!$E$6:$E$1005,Calculations!P44,1))</f>
        <v/>
      </c>
      <c r="Y44" s="269" t="str">
        <f>IF(INDEX(EmployeeTrackingSheet!$F$6:$F$1005,Calculations!P44,1)=0,"",INDEX(EmployeeTrackingSheet!$F$6:$F$1005,Calculations!P44,1))</f>
        <v/>
      </c>
      <c r="Z44" s="94" t="str">
        <f t="shared" si="4"/>
        <v/>
      </c>
      <c r="AA44" s="94" t="str">
        <f>IF(INDEX(EmployeeTrackingSheet!$G$6:$G$1005,Calculations!P44,1)=0,"",INDEX(EmployeeTrackingSheet!$G$6:$G$1005,Calculations!P44,1))</f>
        <v/>
      </c>
      <c r="AB44" s="94" t="str">
        <f>IF(INDEX(EmployeeTrackingSheet!$H$6:$H$1005,Calculations!P44,1)=0,"",INDEX(EmployeeTrackingSheet!$H$6:$H$1005,Calculations!P44,1))</f>
        <v/>
      </c>
      <c r="AC44" s="47"/>
      <c r="AD44" s="47"/>
      <c r="AE44" s="47"/>
      <c r="AF44" s="47"/>
      <c r="AG44" s="47"/>
      <c r="AH44" s="269" t="str">
        <f>IF(INDEX(Settings!$E$7:$E$106,Calculations!P44,1)=0,"",INDEX(Settings!$E$7:$E$106,Calculations!P44,1))</f>
        <v/>
      </c>
      <c r="AI44" s="269" t="str">
        <f>IF(INDEX(Settings!$F$7:$F$106,Calculations!P44,1)=0,"",INDEX(Settings!$F$7:$F$106,Calculations!P44,1))</f>
        <v/>
      </c>
      <c r="AJ44" s="93" t="str">
        <f>IFERROR(IF(LEN($AH44)&gt;1,SUMIF($V$4:V1038,$AH44,$X$4:X1038)/COUNTIF($V$4:V1038,$AH44),""),"")</f>
        <v/>
      </c>
      <c r="AK44" s="148" t="str">
        <f>IFERROR(INDEX(Settings!$J$8:$L$11,MATCH(Calculations!$AJ44,Settings!$J$8:$J$11,1),3),"")</f>
        <v/>
      </c>
      <c r="AM44" s="158"/>
      <c r="AN44" s="154"/>
      <c r="AO44" s="154"/>
      <c r="AP44" s="268">
        <v>39</v>
      </c>
      <c r="AQ44" s="192" t="str">
        <f t="shared" ca="1" si="5"/>
        <v/>
      </c>
      <c r="AR44" s="156">
        <f>IFERROR(IF($AM$5="All Departments",INDEX(EmployeeTimesheet!$B$7:$C$106,AP44,1),IF(INDEX( EmployeeTimesheet!$C$7:$C$106,ROW(A39),1)=$AR$5,INDEX(EmployeeTimesheet!$B$7:$B$106,AP44,1),"")),"")</f>
        <v>0</v>
      </c>
      <c r="AS44" s="192" t="str">
        <f>IFERROR(IF($AM$5="All Departments",EmployeeTimesheet!C45,IF(LEN(AR44)&gt;1,EmployeeTimesheet!C45,"")),"")</f>
        <v xml:space="preserve"> </v>
      </c>
      <c r="AT44" s="192" t="str">
        <f>IF(AND(LEN($AS44)&gt;1,AT$5=$AO$5),EmployeeTimesheet!AL51,"")</f>
        <v/>
      </c>
      <c r="AU44" s="192" t="str">
        <f>IF(AND(LEN($AS44)&gt;1,AU$5=$AO$5),EmployeeTimesheet!AM51,"")</f>
        <v/>
      </c>
      <c r="AV44" s="192" t="str">
        <f>IF(AND(LEN($AS44)&gt;1,AV$5=$AO$5),EmployeeTimesheet!AN51,"")</f>
        <v/>
      </c>
      <c r="AW44" s="192" t="str">
        <f>IF(AND(LEN($AS44)&gt;1,AW$5=$AO$5),EmployeeTimesheet!AO51,"")</f>
        <v/>
      </c>
      <c r="AX44" s="192" t="str">
        <f>IF(AND(LEN($AS44)&gt;1,AX$5=$AO$5),EmployeeTimesheet!AP51,"")</f>
        <v/>
      </c>
      <c r="AY44" s="192" t="str">
        <f>IF(AND(LEN($AS44)&gt;1,AY$5=$AO$5),EmployeeTimesheet!AQ51,"")</f>
        <v/>
      </c>
      <c r="AZ44" s="192" t="str">
        <f t="shared" si="6"/>
        <v/>
      </c>
      <c r="BA44" s="156"/>
      <c r="BB44" s="154"/>
      <c r="BC44" s="154"/>
      <c r="BD44" s="154"/>
      <c r="BE44" s="154"/>
      <c r="BF44" s="154"/>
      <c r="BG44" s="154"/>
      <c r="BH44" s="154"/>
      <c r="BI44" s="154"/>
      <c r="BJ44" s="154"/>
      <c r="BK44" s="154"/>
      <c r="BL44" s="154"/>
      <c r="BM44" s="154"/>
      <c r="BN44" s="154"/>
      <c r="BO44" s="154"/>
      <c r="BP44" s="154"/>
      <c r="BQ44" s="155"/>
    </row>
    <row r="45" spans="13:69" x14ac:dyDescent="0.25">
      <c r="M45" s="334">
        <v>31</v>
      </c>
      <c r="N45" s="336" t="str">
        <f>IF(LEN(Checklist!C43)&gt;0,Checklist!G43,"")</f>
        <v/>
      </c>
      <c r="P45" s="34">
        <v>42</v>
      </c>
      <c r="Q45" s="147" t="str">
        <f>IF(INDEX(EmployeeTrackingSheet!$B$6:$B$1005,Calculations!P45,1)=0,"",INDEX(EmployeeTrackingSheet!$B$6:$B$1005,Calculations!P45,1))</f>
        <v/>
      </c>
      <c r="R45" s="91" t="str">
        <f t="shared" si="0"/>
        <v/>
      </c>
      <c r="S45" s="91" t="str">
        <f t="shared" si="1"/>
        <v/>
      </c>
      <c r="T45" s="92" t="str">
        <f t="shared" si="2"/>
        <v/>
      </c>
      <c r="U45" s="92" t="str">
        <f t="shared" si="3"/>
        <v/>
      </c>
      <c r="V45" s="90" t="str">
        <f>IF(INDEX(EmployeeTrackingSheet!$C$6:$C$1005,Calculations!P45,1)=0,"",INDEX(EmployeeTrackingSheet!$C$6:$C$1005,Calculations!P45,1))</f>
        <v/>
      </c>
      <c r="W45" s="90" t="str">
        <f>IF(INDEX(EmployeeTrackingSheet!$D$6:$D$1005,Calculations!P45,1)=0,"",INDEX(EmployeeTrackingSheet!$D$6:$D$1005,Calculations!P45,1))</f>
        <v/>
      </c>
      <c r="X45" s="269" t="str">
        <f>IF(INDEX(EmployeeTrackingSheet!$E$6:$E$1005,Calculations!P45,1)=0,"",INDEX(EmployeeTrackingSheet!$E$6:$E$1005,Calculations!P45,1))</f>
        <v/>
      </c>
      <c r="Y45" s="269" t="str">
        <f>IF(INDEX(EmployeeTrackingSheet!$F$6:$F$1005,Calculations!P45,1)=0,"",INDEX(EmployeeTrackingSheet!$F$6:$F$1005,Calculations!P45,1))</f>
        <v/>
      </c>
      <c r="Z45" s="94" t="str">
        <f t="shared" si="4"/>
        <v/>
      </c>
      <c r="AA45" s="94" t="str">
        <f>IF(INDEX(EmployeeTrackingSheet!$G$6:$G$1005,Calculations!P45,1)=0,"",INDEX(EmployeeTrackingSheet!$G$6:$G$1005,Calculations!P45,1))</f>
        <v/>
      </c>
      <c r="AB45" s="94" t="str">
        <f>IF(INDEX(EmployeeTrackingSheet!$H$6:$H$1005,Calculations!P45,1)=0,"",INDEX(EmployeeTrackingSheet!$H$6:$H$1005,Calculations!P45,1))</f>
        <v/>
      </c>
      <c r="AC45" s="47"/>
      <c r="AD45" s="47"/>
      <c r="AE45" s="47"/>
      <c r="AF45" s="47"/>
      <c r="AG45" s="47"/>
      <c r="AH45" s="269" t="str">
        <f>IF(INDEX(Settings!$E$7:$E$106,Calculations!P45,1)=0,"",INDEX(Settings!$E$7:$E$106,Calculations!P45,1))</f>
        <v/>
      </c>
      <c r="AI45" s="269" t="str">
        <f>IF(INDEX(Settings!$F$7:$F$106,Calculations!P45,1)=0,"",INDEX(Settings!$F$7:$F$106,Calculations!P45,1))</f>
        <v/>
      </c>
      <c r="AJ45" s="93" t="str">
        <f>IFERROR(IF(LEN($AH45)&gt;1,SUMIF($V$4:V1039,$AH45,$X$4:X1039)/COUNTIF($V$4:V1039,$AH45),""),"")</f>
        <v/>
      </c>
      <c r="AK45" s="148" t="str">
        <f>IFERROR(INDEX(Settings!$J$8:$L$11,MATCH(Calculations!$AJ45,Settings!$J$8:$J$11,1),3),"")</f>
        <v/>
      </c>
      <c r="AM45" s="158"/>
      <c r="AN45" s="154"/>
      <c r="AO45" s="154"/>
      <c r="AP45" s="267">
        <v>40</v>
      </c>
      <c r="AQ45" s="192" t="str">
        <f t="shared" ca="1" si="5"/>
        <v/>
      </c>
      <c r="AR45" s="156">
        <f>IFERROR(IF($AM$5="All Departments",INDEX(EmployeeTimesheet!$B$7:$C$106,AP45,1),IF(INDEX( EmployeeTimesheet!$C$7:$C$106,ROW(A40),1)=$AR$5,INDEX(EmployeeTimesheet!$B$7:$B$106,AP45,1),"")),"")</f>
        <v>0</v>
      </c>
      <c r="AS45" s="192" t="str">
        <f>IFERROR(IF($AM$5="All Departments",EmployeeTimesheet!C46,IF(LEN(AR45)&gt;1,EmployeeTimesheet!C46,"")),"")</f>
        <v xml:space="preserve"> </v>
      </c>
      <c r="AT45" s="192" t="str">
        <f>IF(AND(LEN($AS45)&gt;1,AT$5=$AO$5),EmployeeTimesheet!AL52,"")</f>
        <v/>
      </c>
      <c r="AU45" s="192" t="str">
        <f>IF(AND(LEN($AS45)&gt;1,AU$5=$AO$5),EmployeeTimesheet!AM52,"")</f>
        <v/>
      </c>
      <c r="AV45" s="192" t="str">
        <f>IF(AND(LEN($AS45)&gt;1,AV$5=$AO$5),EmployeeTimesheet!AN52,"")</f>
        <v/>
      </c>
      <c r="AW45" s="192" t="str">
        <f>IF(AND(LEN($AS45)&gt;1,AW$5=$AO$5),EmployeeTimesheet!AO52,"")</f>
        <v/>
      </c>
      <c r="AX45" s="192" t="str">
        <f>IF(AND(LEN($AS45)&gt;1,AX$5=$AO$5),EmployeeTimesheet!AP52,"")</f>
        <v/>
      </c>
      <c r="AY45" s="192" t="str">
        <f>IF(AND(LEN($AS45)&gt;1,AY$5=$AO$5),EmployeeTimesheet!AQ52,"")</f>
        <v/>
      </c>
      <c r="AZ45" s="192" t="str">
        <f t="shared" si="6"/>
        <v/>
      </c>
      <c r="BA45" s="156"/>
      <c r="BB45" s="154"/>
      <c r="BC45" s="154"/>
      <c r="BD45" s="154"/>
      <c r="BE45" s="154"/>
      <c r="BF45" s="154"/>
      <c r="BG45" s="154"/>
      <c r="BH45" s="154"/>
      <c r="BI45" s="154"/>
      <c r="BJ45" s="154"/>
      <c r="BK45" s="154"/>
      <c r="BL45" s="154"/>
      <c r="BM45" s="154"/>
      <c r="BN45" s="154"/>
      <c r="BO45" s="154"/>
      <c r="BP45" s="154"/>
      <c r="BQ45" s="155"/>
    </row>
    <row r="46" spans="13:69" x14ac:dyDescent="0.25">
      <c r="M46" s="334">
        <v>32</v>
      </c>
      <c r="N46" s="336" t="str">
        <f>IF(LEN(Checklist!C44)&gt;0,Checklist!G44,"")</f>
        <v/>
      </c>
      <c r="P46" s="34">
        <v>43</v>
      </c>
      <c r="Q46" s="147" t="str">
        <f>IF(INDEX(EmployeeTrackingSheet!$B$6:$B$1005,Calculations!P46,1)=0,"",INDEX(EmployeeTrackingSheet!$B$6:$B$1005,Calculations!P46,1))</f>
        <v/>
      </c>
      <c r="R46" s="91" t="str">
        <f t="shared" si="0"/>
        <v/>
      </c>
      <c r="S46" s="91" t="str">
        <f t="shared" si="1"/>
        <v/>
      </c>
      <c r="T46" s="92" t="str">
        <f t="shared" si="2"/>
        <v/>
      </c>
      <c r="U46" s="92" t="str">
        <f t="shared" si="3"/>
        <v/>
      </c>
      <c r="V46" s="90" t="str">
        <f>IF(INDEX(EmployeeTrackingSheet!$C$6:$C$1005,Calculations!P46,1)=0,"",INDEX(EmployeeTrackingSheet!$C$6:$C$1005,Calculations!P46,1))</f>
        <v/>
      </c>
      <c r="W46" s="90" t="str">
        <f>IF(INDEX(EmployeeTrackingSheet!$D$6:$D$1005,Calculations!P46,1)=0,"",INDEX(EmployeeTrackingSheet!$D$6:$D$1005,Calculations!P46,1))</f>
        <v/>
      </c>
      <c r="X46" s="269" t="str">
        <f>IF(INDEX(EmployeeTrackingSheet!$E$6:$E$1005,Calculations!P46,1)=0,"",INDEX(EmployeeTrackingSheet!$E$6:$E$1005,Calculations!P46,1))</f>
        <v/>
      </c>
      <c r="Y46" s="269" t="str">
        <f>IF(INDEX(EmployeeTrackingSheet!$F$6:$F$1005,Calculations!P46,1)=0,"",INDEX(EmployeeTrackingSheet!$F$6:$F$1005,Calculations!P46,1))</f>
        <v/>
      </c>
      <c r="Z46" s="94" t="str">
        <f t="shared" si="4"/>
        <v/>
      </c>
      <c r="AA46" s="94" t="str">
        <f>IF(INDEX(EmployeeTrackingSheet!$G$6:$G$1005,Calculations!P46,1)=0,"",INDEX(EmployeeTrackingSheet!$G$6:$G$1005,Calculations!P46,1))</f>
        <v/>
      </c>
      <c r="AB46" s="94" t="str">
        <f>IF(INDEX(EmployeeTrackingSheet!$H$6:$H$1005,Calculations!P46,1)=0,"",INDEX(EmployeeTrackingSheet!$H$6:$H$1005,Calculations!P46,1))</f>
        <v/>
      </c>
      <c r="AC46" s="47"/>
      <c r="AD46" s="47"/>
      <c r="AE46" s="47"/>
      <c r="AF46" s="47"/>
      <c r="AG46" s="47"/>
      <c r="AH46" s="269" t="str">
        <f>IF(INDEX(Settings!$E$7:$E$106,Calculations!P46,1)=0,"",INDEX(Settings!$E$7:$E$106,Calculations!P46,1))</f>
        <v/>
      </c>
      <c r="AI46" s="269" t="str">
        <f>IF(INDEX(Settings!$F$7:$F$106,Calculations!P46,1)=0,"",INDEX(Settings!$F$7:$F$106,Calculations!P46,1))</f>
        <v/>
      </c>
      <c r="AJ46" s="93" t="str">
        <f>IFERROR(IF(LEN($AH46)&gt;1,SUMIF($V$4:V1040,$AH46,$X$4:X1040)/COUNTIF($V$4:V1040,$AH46),""),"")</f>
        <v/>
      </c>
      <c r="AK46" s="148" t="str">
        <f>IFERROR(INDEX(Settings!$J$8:$L$11,MATCH(Calculations!$AJ46,Settings!$J$8:$J$11,1),3),"")</f>
        <v/>
      </c>
      <c r="AM46" s="158"/>
      <c r="AN46" s="154"/>
      <c r="AO46" s="154"/>
      <c r="AP46" s="268">
        <v>41</v>
      </c>
      <c r="AQ46" s="192" t="str">
        <f t="shared" ca="1" si="5"/>
        <v/>
      </c>
      <c r="AR46" s="156">
        <f>IFERROR(IF($AM$5="All Departments",INDEX(EmployeeTimesheet!$B$7:$C$106,AP46,1),IF(INDEX( EmployeeTimesheet!$C$7:$C$106,ROW(A41),1)=$AR$5,INDEX(EmployeeTimesheet!$B$7:$B$106,AP46,1),"")),"")</f>
        <v>0</v>
      </c>
      <c r="AS46" s="192" t="str">
        <f>IFERROR(IF($AM$5="All Departments",EmployeeTimesheet!C47,IF(LEN(AR46)&gt;1,EmployeeTimesheet!C47,"")),"")</f>
        <v xml:space="preserve"> </v>
      </c>
      <c r="AT46" s="192" t="str">
        <f>IF(AND(LEN($AS46)&gt;1,AT$5=$AO$5),EmployeeTimesheet!AL53,"")</f>
        <v/>
      </c>
      <c r="AU46" s="192" t="str">
        <f>IF(AND(LEN($AS46)&gt;1,AU$5=$AO$5),EmployeeTimesheet!AM53,"")</f>
        <v/>
      </c>
      <c r="AV46" s="192" t="str">
        <f>IF(AND(LEN($AS46)&gt;1,AV$5=$AO$5),EmployeeTimesheet!AN53,"")</f>
        <v/>
      </c>
      <c r="AW46" s="192" t="str">
        <f>IF(AND(LEN($AS46)&gt;1,AW$5=$AO$5),EmployeeTimesheet!AO53,"")</f>
        <v/>
      </c>
      <c r="AX46" s="192" t="str">
        <f>IF(AND(LEN($AS46)&gt;1,AX$5=$AO$5),EmployeeTimesheet!AP53,"")</f>
        <v/>
      </c>
      <c r="AY46" s="192" t="str">
        <f>IF(AND(LEN($AS46)&gt;1,AY$5=$AO$5),EmployeeTimesheet!AQ53,"")</f>
        <v/>
      </c>
      <c r="AZ46" s="192" t="str">
        <f t="shared" si="6"/>
        <v/>
      </c>
      <c r="BA46" s="156"/>
      <c r="BB46" s="154"/>
      <c r="BC46" s="154"/>
      <c r="BD46" s="154"/>
      <c r="BE46" s="154"/>
      <c r="BF46" s="154"/>
      <c r="BG46" s="154"/>
      <c r="BH46" s="154"/>
      <c r="BI46" s="154"/>
      <c r="BJ46" s="154"/>
      <c r="BK46" s="154"/>
      <c r="BL46" s="154"/>
      <c r="BM46" s="154"/>
      <c r="BN46" s="154"/>
      <c r="BO46" s="154"/>
      <c r="BP46" s="154"/>
      <c r="BQ46" s="155"/>
    </row>
    <row r="47" spans="13:69" x14ac:dyDescent="0.25">
      <c r="M47" s="334">
        <v>33</v>
      </c>
      <c r="N47" s="336" t="str">
        <f>IF(LEN(Checklist!C45)&gt;0,Checklist!G45,"")</f>
        <v/>
      </c>
      <c r="P47" s="34">
        <v>44</v>
      </c>
      <c r="Q47" s="147" t="str">
        <f>IF(INDEX(EmployeeTrackingSheet!$B$6:$B$1005,Calculations!P47,1)=0,"",INDEX(EmployeeTrackingSheet!$B$6:$B$1005,Calculations!P47,1))</f>
        <v/>
      </c>
      <c r="R47" s="91" t="str">
        <f t="shared" si="0"/>
        <v/>
      </c>
      <c r="S47" s="91" t="str">
        <f t="shared" si="1"/>
        <v/>
      </c>
      <c r="T47" s="92" t="str">
        <f t="shared" si="2"/>
        <v/>
      </c>
      <c r="U47" s="92" t="str">
        <f t="shared" si="3"/>
        <v/>
      </c>
      <c r="V47" s="90" t="str">
        <f>IF(INDEX(EmployeeTrackingSheet!$C$6:$C$1005,Calculations!P47,1)=0,"",INDEX(EmployeeTrackingSheet!$C$6:$C$1005,Calculations!P47,1))</f>
        <v/>
      </c>
      <c r="W47" s="90" t="str">
        <f>IF(INDEX(EmployeeTrackingSheet!$D$6:$D$1005,Calculations!P47,1)=0,"",INDEX(EmployeeTrackingSheet!$D$6:$D$1005,Calculations!P47,1))</f>
        <v/>
      </c>
      <c r="X47" s="269" t="str">
        <f>IF(INDEX(EmployeeTrackingSheet!$E$6:$E$1005,Calculations!P47,1)=0,"",INDEX(EmployeeTrackingSheet!$E$6:$E$1005,Calculations!P47,1))</f>
        <v/>
      </c>
      <c r="Y47" s="269" t="str">
        <f>IF(INDEX(EmployeeTrackingSheet!$F$6:$F$1005,Calculations!P47,1)=0,"",INDEX(EmployeeTrackingSheet!$F$6:$F$1005,Calculations!P47,1))</f>
        <v/>
      </c>
      <c r="Z47" s="94" t="str">
        <f t="shared" si="4"/>
        <v/>
      </c>
      <c r="AA47" s="94" t="str">
        <f>IF(INDEX(EmployeeTrackingSheet!$G$6:$G$1005,Calculations!P47,1)=0,"",INDEX(EmployeeTrackingSheet!$G$6:$G$1005,Calculations!P47,1))</f>
        <v/>
      </c>
      <c r="AB47" s="94" t="str">
        <f>IF(INDEX(EmployeeTrackingSheet!$H$6:$H$1005,Calculations!P47,1)=0,"",INDEX(EmployeeTrackingSheet!$H$6:$H$1005,Calculations!P47,1))</f>
        <v/>
      </c>
      <c r="AC47" s="47"/>
      <c r="AD47" s="47"/>
      <c r="AE47" s="47"/>
      <c r="AF47" s="47"/>
      <c r="AG47" s="47"/>
      <c r="AH47" s="269" t="str">
        <f>IF(INDEX(Settings!$E$7:$E$106,Calculations!P47,1)=0,"",INDEX(Settings!$E$7:$E$106,Calculations!P47,1))</f>
        <v/>
      </c>
      <c r="AI47" s="269" t="str">
        <f>IF(INDEX(Settings!$F$7:$F$106,Calculations!P47,1)=0,"",INDEX(Settings!$F$7:$F$106,Calculations!P47,1))</f>
        <v/>
      </c>
      <c r="AJ47" s="93" t="str">
        <f>IFERROR(IF(LEN($AH47)&gt;1,SUMIF($V$4:V1041,$AH47,$X$4:X1041)/COUNTIF($V$4:V1041,$AH47),""),"")</f>
        <v/>
      </c>
      <c r="AK47" s="148" t="str">
        <f>IFERROR(INDEX(Settings!$J$8:$L$11,MATCH(Calculations!$AJ47,Settings!$J$8:$J$11,1),3),"")</f>
        <v/>
      </c>
      <c r="AM47" s="158"/>
      <c r="AN47" s="154"/>
      <c r="AO47" s="154"/>
      <c r="AP47" s="268">
        <v>42</v>
      </c>
      <c r="AQ47" s="192" t="str">
        <f t="shared" ca="1" si="5"/>
        <v/>
      </c>
      <c r="AR47" s="156">
        <f>IFERROR(IF($AM$5="All Departments",INDEX(EmployeeTimesheet!$B$7:$C$106,AP47,1),IF(INDEX( EmployeeTimesheet!$C$7:$C$106,ROW(A42),1)=$AR$5,INDEX(EmployeeTimesheet!$B$7:$B$106,AP47,1),"")),"")</f>
        <v>0</v>
      </c>
      <c r="AS47" s="192" t="str">
        <f>IFERROR(IF($AM$5="All Departments",EmployeeTimesheet!C48,IF(LEN(AR47)&gt;1,EmployeeTimesheet!C48,"")),"")</f>
        <v xml:space="preserve"> </v>
      </c>
      <c r="AT47" s="192" t="str">
        <f>IF(AND(LEN($AS47)&gt;1,AT$5=$AO$5),EmployeeTimesheet!AL54,"")</f>
        <v/>
      </c>
      <c r="AU47" s="192" t="str">
        <f>IF(AND(LEN($AS47)&gt;1,AU$5=$AO$5),EmployeeTimesheet!AM54,"")</f>
        <v/>
      </c>
      <c r="AV47" s="192" t="str">
        <f>IF(AND(LEN($AS47)&gt;1,AV$5=$AO$5),EmployeeTimesheet!AN54,"")</f>
        <v/>
      </c>
      <c r="AW47" s="192" t="str">
        <f>IF(AND(LEN($AS47)&gt;1,AW$5=$AO$5),EmployeeTimesheet!AO54,"")</f>
        <v/>
      </c>
      <c r="AX47" s="192" t="str">
        <f>IF(AND(LEN($AS47)&gt;1,AX$5=$AO$5),EmployeeTimesheet!AP54,"")</f>
        <v/>
      </c>
      <c r="AY47" s="192" t="str">
        <f>IF(AND(LEN($AS47)&gt;1,AY$5=$AO$5),EmployeeTimesheet!AQ54,"")</f>
        <v/>
      </c>
      <c r="AZ47" s="192" t="str">
        <f t="shared" si="6"/>
        <v/>
      </c>
      <c r="BA47" s="156"/>
      <c r="BB47" s="154"/>
      <c r="BC47" s="154"/>
      <c r="BD47" s="154"/>
      <c r="BE47" s="154"/>
      <c r="BF47" s="154"/>
      <c r="BG47" s="154"/>
      <c r="BH47" s="154"/>
      <c r="BI47" s="154"/>
      <c r="BJ47" s="154"/>
      <c r="BK47" s="154"/>
      <c r="BL47" s="154"/>
      <c r="BM47" s="154"/>
      <c r="BN47" s="154"/>
      <c r="BO47" s="154"/>
      <c r="BP47" s="154"/>
      <c r="BQ47" s="155"/>
    </row>
    <row r="48" spans="13:69" x14ac:dyDescent="0.25">
      <c r="M48" s="334">
        <v>34</v>
      </c>
      <c r="N48" s="336" t="str">
        <f>IF(LEN(Checklist!C46)&gt;0,Checklist!G46,"")</f>
        <v/>
      </c>
      <c r="P48" s="34">
        <v>45</v>
      </c>
      <c r="Q48" s="147" t="str">
        <f>IF(INDEX(EmployeeTrackingSheet!$B$6:$B$1005,Calculations!P48,1)=0,"",INDEX(EmployeeTrackingSheet!$B$6:$B$1005,Calculations!P48,1))</f>
        <v/>
      </c>
      <c r="R48" s="91" t="str">
        <f t="shared" si="0"/>
        <v/>
      </c>
      <c r="S48" s="91" t="str">
        <f t="shared" si="1"/>
        <v/>
      </c>
      <c r="T48" s="92" t="str">
        <f t="shared" si="2"/>
        <v/>
      </c>
      <c r="U48" s="92" t="str">
        <f t="shared" si="3"/>
        <v/>
      </c>
      <c r="V48" s="90" t="str">
        <f>IF(INDEX(EmployeeTrackingSheet!$C$6:$C$1005,Calculations!P48,1)=0,"",INDEX(EmployeeTrackingSheet!$C$6:$C$1005,Calculations!P48,1))</f>
        <v/>
      </c>
      <c r="W48" s="90" t="str">
        <f>IF(INDEX(EmployeeTrackingSheet!$D$6:$D$1005,Calculations!P48,1)=0,"",INDEX(EmployeeTrackingSheet!$D$6:$D$1005,Calculations!P48,1))</f>
        <v/>
      </c>
      <c r="X48" s="269" t="str">
        <f>IF(INDEX(EmployeeTrackingSheet!$E$6:$E$1005,Calculations!P48,1)=0,"",INDEX(EmployeeTrackingSheet!$E$6:$E$1005,Calculations!P48,1))</f>
        <v/>
      </c>
      <c r="Y48" s="269" t="str">
        <f>IF(INDEX(EmployeeTrackingSheet!$F$6:$F$1005,Calculations!P48,1)=0,"",INDEX(EmployeeTrackingSheet!$F$6:$F$1005,Calculations!P48,1))</f>
        <v/>
      </c>
      <c r="Z48" s="94" t="str">
        <f t="shared" si="4"/>
        <v/>
      </c>
      <c r="AA48" s="94" t="str">
        <f>IF(INDEX(EmployeeTrackingSheet!$G$6:$G$1005,Calculations!P48,1)=0,"",INDEX(EmployeeTrackingSheet!$G$6:$G$1005,Calculations!P48,1))</f>
        <v/>
      </c>
      <c r="AB48" s="94" t="str">
        <f>IF(INDEX(EmployeeTrackingSheet!$H$6:$H$1005,Calculations!P48,1)=0,"",INDEX(EmployeeTrackingSheet!$H$6:$H$1005,Calculations!P48,1))</f>
        <v/>
      </c>
      <c r="AC48" s="47"/>
      <c r="AD48" s="47"/>
      <c r="AE48" s="47"/>
      <c r="AF48" s="47"/>
      <c r="AG48" s="47"/>
      <c r="AH48" s="269" t="str">
        <f>IF(INDEX(Settings!$E$7:$E$106,Calculations!P48,1)=0,"",INDEX(Settings!$E$7:$E$106,Calculations!P48,1))</f>
        <v/>
      </c>
      <c r="AI48" s="269" t="str">
        <f>IF(INDEX(Settings!$F$7:$F$106,Calculations!P48,1)=0,"",INDEX(Settings!$F$7:$F$106,Calculations!P48,1))</f>
        <v/>
      </c>
      <c r="AJ48" s="93" t="str">
        <f>IFERROR(IF(LEN($AH48)&gt;1,SUMIF($V$4:V1042,$AH48,$X$4:X1042)/COUNTIF($V$4:V1042,$AH48),""),"")</f>
        <v/>
      </c>
      <c r="AK48" s="148" t="str">
        <f>IFERROR(INDEX(Settings!$J$8:$L$11,MATCH(Calculations!$AJ48,Settings!$J$8:$J$11,1),3),"")</f>
        <v/>
      </c>
      <c r="AM48" s="158"/>
      <c r="AN48" s="154"/>
      <c r="AO48" s="154"/>
      <c r="AP48" s="267">
        <v>43</v>
      </c>
      <c r="AQ48" s="192" t="str">
        <f t="shared" ca="1" si="5"/>
        <v/>
      </c>
      <c r="AR48" s="156">
        <f>IFERROR(IF($AM$5="All Departments",INDEX(EmployeeTimesheet!$B$7:$C$106,AP48,1),IF(INDEX( EmployeeTimesheet!$C$7:$C$106,ROW(A43),1)=$AR$5,INDEX(EmployeeTimesheet!$B$7:$B$106,AP48,1),"")),"")</f>
        <v>0</v>
      </c>
      <c r="AS48" s="192" t="str">
        <f>IFERROR(IF($AM$5="All Departments",EmployeeTimesheet!C49,IF(LEN(AR48)&gt;1,EmployeeTimesheet!C49,"")),"")</f>
        <v xml:space="preserve"> </v>
      </c>
      <c r="AT48" s="192" t="str">
        <f>IF(AND(LEN($AS48)&gt;1,AT$5=$AO$5),EmployeeTimesheet!AL55,"")</f>
        <v/>
      </c>
      <c r="AU48" s="192" t="str">
        <f>IF(AND(LEN($AS48)&gt;1,AU$5=$AO$5),EmployeeTimesheet!AM55,"")</f>
        <v/>
      </c>
      <c r="AV48" s="192" t="str">
        <f>IF(AND(LEN($AS48)&gt;1,AV$5=$AO$5),EmployeeTimesheet!AN55,"")</f>
        <v/>
      </c>
      <c r="AW48" s="192" t="str">
        <f>IF(AND(LEN($AS48)&gt;1,AW$5=$AO$5),EmployeeTimesheet!AO55,"")</f>
        <v/>
      </c>
      <c r="AX48" s="192" t="str">
        <f>IF(AND(LEN($AS48)&gt;1,AX$5=$AO$5),EmployeeTimesheet!AP55,"")</f>
        <v/>
      </c>
      <c r="AY48" s="192" t="str">
        <f>IF(AND(LEN($AS48)&gt;1,AY$5=$AO$5),EmployeeTimesheet!AQ55,"")</f>
        <v/>
      </c>
      <c r="AZ48" s="192" t="str">
        <f t="shared" si="6"/>
        <v/>
      </c>
      <c r="BA48" s="156"/>
      <c r="BB48" s="154"/>
      <c r="BC48" s="154"/>
      <c r="BD48" s="154"/>
      <c r="BE48" s="154"/>
      <c r="BF48" s="154"/>
      <c r="BG48" s="154"/>
      <c r="BH48" s="154"/>
      <c r="BI48" s="154"/>
      <c r="BJ48" s="154"/>
      <c r="BK48" s="154"/>
      <c r="BL48" s="154"/>
      <c r="BM48" s="154"/>
      <c r="BN48" s="154"/>
      <c r="BO48" s="154"/>
      <c r="BP48" s="154"/>
      <c r="BQ48" s="155"/>
    </row>
    <row r="49" spans="13:69" x14ac:dyDescent="0.25">
      <c r="M49" s="334">
        <v>35</v>
      </c>
      <c r="N49" s="336" t="str">
        <f>IF(LEN(Checklist!C47)&gt;0,Checklist!G47,"")</f>
        <v/>
      </c>
      <c r="P49" s="34">
        <v>46</v>
      </c>
      <c r="Q49" s="147" t="str">
        <f>IF(INDEX(EmployeeTrackingSheet!$B$6:$B$1005,Calculations!P49,1)=0,"",INDEX(EmployeeTrackingSheet!$B$6:$B$1005,Calculations!P49,1))</f>
        <v/>
      </c>
      <c r="R49" s="91" t="str">
        <f t="shared" si="0"/>
        <v/>
      </c>
      <c r="S49" s="91" t="str">
        <f t="shared" si="1"/>
        <v/>
      </c>
      <c r="T49" s="92" t="str">
        <f t="shared" si="2"/>
        <v/>
      </c>
      <c r="U49" s="92" t="str">
        <f t="shared" si="3"/>
        <v/>
      </c>
      <c r="V49" s="90" t="str">
        <f>IF(INDEX(EmployeeTrackingSheet!$C$6:$C$1005,Calculations!P49,1)=0,"",INDEX(EmployeeTrackingSheet!$C$6:$C$1005,Calculations!P49,1))</f>
        <v/>
      </c>
      <c r="W49" s="90" t="str">
        <f>IF(INDEX(EmployeeTrackingSheet!$D$6:$D$1005,Calculations!P49,1)=0,"",INDEX(EmployeeTrackingSheet!$D$6:$D$1005,Calculations!P49,1))</f>
        <v/>
      </c>
      <c r="X49" s="269" t="str">
        <f>IF(INDEX(EmployeeTrackingSheet!$E$6:$E$1005,Calculations!P49,1)=0,"",INDEX(EmployeeTrackingSheet!$E$6:$E$1005,Calculations!P49,1))</f>
        <v/>
      </c>
      <c r="Y49" s="269" t="str">
        <f>IF(INDEX(EmployeeTrackingSheet!$F$6:$F$1005,Calculations!P49,1)=0,"",INDEX(EmployeeTrackingSheet!$F$6:$F$1005,Calculations!P49,1))</f>
        <v/>
      </c>
      <c r="Z49" s="94" t="str">
        <f t="shared" si="4"/>
        <v/>
      </c>
      <c r="AA49" s="94" t="str">
        <f>IF(INDEX(EmployeeTrackingSheet!$G$6:$G$1005,Calculations!P49,1)=0,"",INDEX(EmployeeTrackingSheet!$G$6:$G$1005,Calculations!P49,1))</f>
        <v/>
      </c>
      <c r="AB49" s="94" t="str">
        <f>IF(INDEX(EmployeeTrackingSheet!$H$6:$H$1005,Calculations!P49,1)=0,"",INDEX(EmployeeTrackingSheet!$H$6:$H$1005,Calculations!P49,1))</f>
        <v/>
      </c>
      <c r="AC49" s="47"/>
      <c r="AD49" s="47"/>
      <c r="AE49" s="47"/>
      <c r="AF49" s="47"/>
      <c r="AG49" s="47"/>
      <c r="AH49" s="269" t="str">
        <f>IF(INDEX(Settings!$E$7:$E$106,Calculations!P49,1)=0,"",INDEX(Settings!$E$7:$E$106,Calculations!P49,1))</f>
        <v/>
      </c>
      <c r="AI49" s="269" t="str">
        <f>IF(INDEX(Settings!$F$7:$F$106,Calculations!P49,1)=0,"",INDEX(Settings!$F$7:$F$106,Calculations!P49,1))</f>
        <v/>
      </c>
      <c r="AJ49" s="93" t="str">
        <f>IFERROR(IF(LEN($AH49)&gt;1,SUMIF($V$4:V1043,$AH49,$X$4:X1043)/COUNTIF($V$4:V1043,$AH49),""),"")</f>
        <v/>
      </c>
      <c r="AK49" s="148" t="str">
        <f>IFERROR(INDEX(Settings!$J$8:$L$11,MATCH(Calculations!$AJ49,Settings!$J$8:$J$11,1),3),"")</f>
        <v/>
      </c>
      <c r="AM49" s="158"/>
      <c r="AN49" s="154"/>
      <c r="AO49" s="154"/>
      <c r="AP49" s="268">
        <v>44</v>
      </c>
      <c r="AQ49" s="192" t="str">
        <f t="shared" ca="1" si="5"/>
        <v/>
      </c>
      <c r="AR49" s="156">
        <f>IFERROR(IF($AM$5="All Departments",INDEX(EmployeeTimesheet!$B$7:$C$106,AP49,1),IF(INDEX( EmployeeTimesheet!$C$7:$C$106,ROW(A44),1)=$AR$5,INDEX(EmployeeTimesheet!$B$7:$B$106,AP49,1),"")),"")</f>
        <v>0</v>
      </c>
      <c r="AS49" s="192" t="str">
        <f>IFERROR(IF($AM$5="All Departments",EmployeeTimesheet!C50,IF(LEN(AR49)&gt;1,EmployeeTimesheet!C50,"")),"")</f>
        <v xml:space="preserve"> </v>
      </c>
      <c r="AT49" s="192" t="str">
        <f>IF(AND(LEN($AS49)&gt;1,AT$5=$AO$5),EmployeeTimesheet!AL56,"")</f>
        <v/>
      </c>
      <c r="AU49" s="192" t="str">
        <f>IF(AND(LEN($AS49)&gt;1,AU$5=$AO$5),EmployeeTimesheet!AM56,"")</f>
        <v/>
      </c>
      <c r="AV49" s="192" t="str">
        <f>IF(AND(LEN($AS49)&gt;1,AV$5=$AO$5),EmployeeTimesheet!AN56,"")</f>
        <v/>
      </c>
      <c r="AW49" s="192" t="str">
        <f>IF(AND(LEN($AS49)&gt;1,AW$5=$AO$5),EmployeeTimesheet!AO56,"")</f>
        <v/>
      </c>
      <c r="AX49" s="192" t="str">
        <f>IF(AND(LEN($AS49)&gt;1,AX$5=$AO$5),EmployeeTimesheet!AP56,"")</f>
        <v/>
      </c>
      <c r="AY49" s="192" t="str">
        <f>IF(AND(LEN($AS49)&gt;1,AY$5=$AO$5),EmployeeTimesheet!AQ56,"")</f>
        <v/>
      </c>
      <c r="AZ49" s="192" t="str">
        <f t="shared" si="6"/>
        <v/>
      </c>
      <c r="BA49" s="156"/>
      <c r="BB49" s="154"/>
      <c r="BC49" s="154"/>
      <c r="BD49" s="154"/>
      <c r="BE49" s="154"/>
      <c r="BF49" s="154"/>
      <c r="BG49" s="154"/>
      <c r="BH49" s="154"/>
      <c r="BI49" s="154"/>
      <c r="BJ49" s="154"/>
      <c r="BK49" s="154"/>
      <c r="BL49" s="154"/>
      <c r="BM49" s="154"/>
      <c r="BN49" s="154"/>
      <c r="BO49" s="154"/>
      <c r="BP49" s="154"/>
      <c r="BQ49" s="155"/>
    </row>
    <row r="50" spans="13:69" x14ac:dyDescent="0.25">
      <c r="M50" s="334">
        <v>36</v>
      </c>
      <c r="N50" s="336" t="str">
        <f>IF(LEN(Checklist!C48)&gt;0,Checklist!G48,"")</f>
        <v/>
      </c>
      <c r="P50" s="34">
        <v>47</v>
      </c>
      <c r="Q50" s="147" t="str">
        <f>IF(INDEX(EmployeeTrackingSheet!$B$6:$B$1005,Calculations!P50,1)=0,"",INDEX(EmployeeTrackingSheet!$B$6:$B$1005,Calculations!P50,1))</f>
        <v/>
      </c>
      <c r="R50" s="91" t="str">
        <f t="shared" si="0"/>
        <v/>
      </c>
      <c r="S50" s="91" t="str">
        <f t="shared" si="1"/>
        <v/>
      </c>
      <c r="T50" s="92" t="str">
        <f t="shared" si="2"/>
        <v/>
      </c>
      <c r="U50" s="92" t="str">
        <f t="shared" si="3"/>
        <v/>
      </c>
      <c r="V50" s="90" t="str">
        <f>IF(INDEX(EmployeeTrackingSheet!$C$6:$C$1005,Calculations!P50,1)=0,"",INDEX(EmployeeTrackingSheet!$C$6:$C$1005,Calculations!P50,1))</f>
        <v/>
      </c>
      <c r="W50" s="90" t="str">
        <f>IF(INDEX(EmployeeTrackingSheet!$D$6:$D$1005,Calculations!P50,1)=0,"",INDEX(EmployeeTrackingSheet!$D$6:$D$1005,Calculations!P50,1))</f>
        <v/>
      </c>
      <c r="X50" s="269" t="str">
        <f>IF(INDEX(EmployeeTrackingSheet!$E$6:$E$1005,Calculations!P50,1)=0,"",INDEX(EmployeeTrackingSheet!$E$6:$E$1005,Calculations!P50,1))</f>
        <v/>
      </c>
      <c r="Y50" s="269" t="str">
        <f>IF(INDEX(EmployeeTrackingSheet!$F$6:$F$1005,Calculations!P50,1)=0,"",INDEX(EmployeeTrackingSheet!$F$6:$F$1005,Calculations!P50,1))</f>
        <v/>
      </c>
      <c r="Z50" s="94" t="str">
        <f t="shared" si="4"/>
        <v/>
      </c>
      <c r="AA50" s="94" t="str">
        <f>IF(INDEX(EmployeeTrackingSheet!$G$6:$G$1005,Calculations!P50,1)=0,"",INDEX(EmployeeTrackingSheet!$G$6:$G$1005,Calculations!P50,1))</f>
        <v/>
      </c>
      <c r="AB50" s="94" t="str">
        <f>IF(INDEX(EmployeeTrackingSheet!$H$6:$H$1005,Calculations!P50,1)=0,"",INDEX(EmployeeTrackingSheet!$H$6:$H$1005,Calculations!P50,1))</f>
        <v/>
      </c>
      <c r="AC50" s="47"/>
      <c r="AD50" s="47"/>
      <c r="AE50" s="47"/>
      <c r="AF50" s="47"/>
      <c r="AG50" s="47"/>
      <c r="AH50" s="269" t="str">
        <f>IF(INDEX(Settings!$E$7:$E$106,Calculations!P50,1)=0,"",INDEX(Settings!$E$7:$E$106,Calculations!P50,1))</f>
        <v/>
      </c>
      <c r="AI50" s="269" t="str">
        <f>IF(INDEX(Settings!$F$7:$F$106,Calculations!P50,1)=0,"",INDEX(Settings!$F$7:$F$106,Calculations!P50,1))</f>
        <v/>
      </c>
      <c r="AJ50" s="93" t="str">
        <f>IFERROR(IF(LEN($AH50)&gt;1,SUMIF($V$4:V1044,$AH50,$X$4:X1044)/COUNTIF($V$4:V1044,$AH50),""),"")</f>
        <v/>
      </c>
      <c r="AK50" s="148" t="str">
        <f>IFERROR(INDEX(Settings!$J$8:$L$11,MATCH(Calculations!$AJ50,Settings!$J$8:$J$11,1),3),"")</f>
        <v/>
      </c>
      <c r="AM50" s="158"/>
      <c r="AN50" s="154"/>
      <c r="AO50" s="154"/>
      <c r="AP50" s="268">
        <v>45</v>
      </c>
      <c r="AQ50" s="192" t="str">
        <f t="shared" ca="1" si="5"/>
        <v/>
      </c>
      <c r="AR50" s="156">
        <f>IFERROR(IF($AM$5="All Departments",INDEX(EmployeeTimesheet!$B$7:$C$106,AP50,1),IF(INDEX( EmployeeTimesheet!$C$7:$C$106,ROW(A45),1)=$AR$5,INDEX(EmployeeTimesheet!$B$7:$B$106,AP50,1),"")),"")</f>
        <v>0</v>
      </c>
      <c r="AS50" s="192" t="str">
        <f>IFERROR(IF($AM$5="All Departments",EmployeeTimesheet!C51,IF(LEN(AR50)&gt;1,EmployeeTimesheet!C51,"")),"")</f>
        <v xml:space="preserve"> </v>
      </c>
      <c r="AT50" s="192" t="str">
        <f>IF(AND(LEN($AS50)&gt;1,AT$5=$AO$5),EmployeeTimesheet!AL57,"")</f>
        <v/>
      </c>
      <c r="AU50" s="192" t="str">
        <f>IF(AND(LEN($AS50)&gt;1,AU$5=$AO$5),EmployeeTimesheet!AM57,"")</f>
        <v/>
      </c>
      <c r="AV50" s="192" t="str">
        <f>IF(AND(LEN($AS50)&gt;1,AV$5=$AO$5),EmployeeTimesheet!AN57,"")</f>
        <v/>
      </c>
      <c r="AW50" s="192" t="str">
        <f>IF(AND(LEN($AS50)&gt;1,AW$5=$AO$5),EmployeeTimesheet!AO57,"")</f>
        <v/>
      </c>
      <c r="AX50" s="192" t="str">
        <f>IF(AND(LEN($AS50)&gt;1,AX$5=$AO$5),EmployeeTimesheet!AP57,"")</f>
        <v/>
      </c>
      <c r="AY50" s="192" t="str">
        <f>IF(AND(LEN($AS50)&gt;1,AY$5=$AO$5),EmployeeTimesheet!AQ57,"")</f>
        <v/>
      </c>
      <c r="AZ50" s="192" t="str">
        <f t="shared" si="6"/>
        <v/>
      </c>
      <c r="BA50" s="156"/>
      <c r="BB50" s="154"/>
      <c r="BC50" s="154"/>
      <c r="BD50" s="154"/>
      <c r="BE50" s="154"/>
      <c r="BF50" s="154"/>
      <c r="BG50" s="154"/>
      <c r="BH50" s="154"/>
      <c r="BI50" s="154"/>
      <c r="BJ50" s="154"/>
      <c r="BK50" s="154"/>
      <c r="BL50" s="154"/>
      <c r="BM50" s="154"/>
      <c r="BN50" s="154"/>
      <c r="BO50" s="154"/>
      <c r="BP50" s="154"/>
      <c r="BQ50" s="155"/>
    </row>
    <row r="51" spans="13:69" x14ac:dyDescent="0.25">
      <c r="M51" s="334">
        <v>37</v>
      </c>
      <c r="N51" s="336" t="str">
        <f>IF(LEN(Checklist!C49)&gt;0,Checklist!G49,"")</f>
        <v/>
      </c>
      <c r="P51" s="34">
        <v>48</v>
      </c>
      <c r="Q51" s="147" t="str">
        <f>IF(INDEX(EmployeeTrackingSheet!$B$6:$B$1005,Calculations!P51,1)=0,"",INDEX(EmployeeTrackingSheet!$B$6:$B$1005,Calculations!P51,1))</f>
        <v/>
      </c>
      <c r="R51" s="91" t="str">
        <f t="shared" si="0"/>
        <v/>
      </c>
      <c r="S51" s="91" t="str">
        <f t="shared" si="1"/>
        <v/>
      </c>
      <c r="T51" s="92" t="str">
        <f t="shared" si="2"/>
        <v/>
      </c>
      <c r="U51" s="92" t="str">
        <f t="shared" si="3"/>
        <v/>
      </c>
      <c r="V51" s="90" t="str">
        <f>IF(INDEX(EmployeeTrackingSheet!$C$6:$C$1005,Calculations!P51,1)=0,"",INDEX(EmployeeTrackingSheet!$C$6:$C$1005,Calculations!P51,1))</f>
        <v/>
      </c>
      <c r="W51" s="90" t="str">
        <f>IF(INDEX(EmployeeTrackingSheet!$D$6:$D$1005,Calculations!P51,1)=0,"",INDEX(EmployeeTrackingSheet!$D$6:$D$1005,Calculations!P51,1))</f>
        <v/>
      </c>
      <c r="X51" s="269" t="str">
        <f>IF(INDEX(EmployeeTrackingSheet!$E$6:$E$1005,Calculations!P51,1)=0,"",INDEX(EmployeeTrackingSheet!$E$6:$E$1005,Calculations!P51,1))</f>
        <v/>
      </c>
      <c r="Y51" s="269" t="str">
        <f>IF(INDEX(EmployeeTrackingSheet!$F$6:$F$1005,Calculations!P51,1)=0,"",INDEX(EmployeeTrackingSheet!$F$6:$F$1005,Calculations!P51,1))</f>
        <v/>
      </c>
      <c r="Z51" s="94" t="str">
        <f t="shared" si="4"/>
        <v/>
      </c>
      <c r="AA51" s="94" t="str">
        <f>IF(INDEX(EmployeeTrackingSheet!$G$6:$G$1005,Calculations!P51,1)=0,"",INDEX(EmployeeTrackingSheet!$G$6:$G$1005,Calculations!P51,1))</f>
        <v/>
      </c>
      <c r="AB51" s="94" t="str">
        <f>IF(INDEX(EmployeeTrackingSheet!$H$6:$H$1005,Calculations!P51,1)=0,"",INDEX(EmployeeTrackingSheet!$H$6:$H$1005,Calculations!P51,1))</f>
        <v/>
      </c>
      <c r="AC51" s="47"/>
      <c r="AD51" s="47"/>
      <c r="AE51" s="47"/>
      <c r="AF51" s="47"/>
      <c r="AG51" s="47"/>
      <c r="AH51" s="269" t="str">
        <f>IF(INDEX(Settings!$E$7:$E$106,Calculations!P51,1)=0,"",INDEX(Settings!$E$7:$E$106,Calculations!P51,1))</f>
        <v/>
      </c>
      <c r="AI51" s="269" t="str">
        <f>IF(INDEX(Settings!$F$7:$F$106,Calculations!P51,1)=0,"",INDEX(Settings!$F$7:$F$106,Calculations!P51,1))</f>
        <v/>
      </c>
      <c r="AJ51" s="93" t="str">
        <f>IFERROR(IF(LEN($AH51)&gt;1,SUMIF($V$4:V1045,$AH51,$X$4:X1045)/COUNTIF($V$4:V1045,$AH51),""),"")</f>
        <v/>
      </c>
      <c r="AK51" s="148" t="str">
        <f>IFERROR(INDEX(Settings!$J$8:$L$11,MATCH(Calculations!$AJ51,Settings!$J$8:$J$11,1),3),"")</f>
        <v/>
      </c>
      <c r="AM51" s="158"/>
      <c r="AN51" s="154"/>
      <c r="AO51" s="154"/>
      <c r="AP51" s="267">
        <v>46</v>
      </c>
      <c r="AQ51" s="192" t="str">
        <f t="shared" ca="1" si="5"/>
        <v/>
      </c>
      <c r="AR51" s="156">
        <f>IFERROR(IF($AM$5="All Departments",INDEX(EmployeeTimesheet!$B$7:$C$106,AP51,1),IF(INDEX( EmployeeTimesheet!$C$7:$C$106,ROW(A46),1)=$AR$5,INDEX(EmployeeTimesheet!$B$7:$B$106,AP51,1),"")),"")</f>
        <v>0</v>
      </c>
      <c r="AS51" s="192" t="str">
        <f>IFERROR(IF($AM$5="All Departments",EmployeeTimesheet!C52,IF(LEN(AR51)&gt;1,EmployeeTimesheet!C52,"")),"")</f>
        <v xml:space="preserve"> </v>
      </c>
      <c r="AT51" s="192" t="str">
        <f>IF(AND(LEN($AS51)&gt;1,AT$5=$AO$5),EmployeeTimesheet!AL58,"")</f>
        <v/>
      </c>
      <c r="AU51" s="192" t="str">
        <f>IF(AND(LEN($AS51)&gt;1,AU$5=$AO$5),EmployeeTimesheet!AM58,"")</f>
        <v/>
      </c>
      <c r="AV51" s="192" t="str">
        <f>IF(AND(LEN($AS51)&gt;1,AV$5=$AO$5),EmployeeTimesheet!AN58,"")</f>
        <v/>
      </c>
      <c r="AW51" s="192" t="str">
        <f>IF(AND(LEN($AS51)&gt;1,AW$5=$AO$5),EmployeeTimesheet!AO58,"")</f>
        <v/>
      </c>
      <c r="AX51" s="192" t="str">
        <f>IF(AND(LEN($AS51)&gt;1,AX$5=$AO$5),EmployeeTimesheet!AP58,"")</f>
        <v/>
      </c>
      <c r="AY51" s="192" t="str">
        <f>IF(AND(LEN($AS51)&gt;1,AY$5=$AO$5),EmployeeTimesheet!AQ58,"")</f>
        <v/>
      </c>
      <c r="AZ51" s="192" t="str">
        <f t="shared" si="6"/>
        <v/>
      </c>
      <c r="BA51" s="156"/>
      <c r="BB51" s="154"/>
      <c r="BC51" s="154"/>
      <c r="BD51" s="154"/>
      <c r="BE51" s="154"/>
      <c r="BF51" s="154"/>
      <c r="BG51" s="154"/>
      <c r="BH51" s="154"/>
      <c r="BI51" s="154"/>
      <c r="BJ51" s="154"/>
      <c r="BK51" s="154"/>
      <c r="BL51" s="154"/>
      <c r="BM51" s="154"/>
      <c r="BN51" s="154"/>
      <c r="BO51" s="154"/>
      <c r="BP51" s="154"/>
      <c r="BQ51" s="155"/>
    </row>
    <row r="52" spans="13:69" x14ac:dyDescent="0.25">
      <c r="M52" s="334">
        <v>38</v>
      </c>
      <c r="N52" s="336" t="str">
        <f>IF(LEN(Checklist!C50)&gt;0,Checklist!G50,"")</f>
        <v/>
      </c>
      <c r="P52" s="34">
        <v>49</v>
      </c>
      <c r="Q52" s="147" t="str">
        <f>IF(INDEX(EmployeeTrackingSheet!$B$6:$B$1005,Calculations!P52,1)=0,"",INDEX(EmployeeTrackingSheet!$B$6:$B$1005,Calculations!P52,1))</f>
        <v/>
      </c>
      <c r="R52" s="91" t="str">
        <f t="shared" si="0"/>
        <v/>
      </c>
      <c r="S52" s="91" t="str">
        <f t="shared" si="1"/>
        <v/>
      </c>
      <c r="T52" s="92" t="str">
        <f t="shared" si="2"/>
        <v/>
      </c>
      <c r="U52" s="92" t="str">
        <f t="shared" si="3"/>
        <v/>
      </c>
      <c r="V52" s="90" t="str">
        <f>IF(INDEX(EmployeeTrackingSheet!$C$6:$C$1005,Calculations!P52,1)=0,"",INDEX(EmployeeTrackingSheet!$C$6:$C$1005,Calculations!P52,1))</f>
        <v/>
      </c>
      <c r="W52" s="90" t="str">
        <f>IF(INDEX(EmployeeTrackingSheet!$D$6:$D$1005,Calculations!P52,1)=0,"",INDEX(EmployeeTrackingSheet!$D$6:$D$1005,Calculations!P52,1))</f>
        <v/>
      </c>
      <c r="X52" s="269" t="str">
        <f>IF(INDEX(EmployeeTrackingSheet!$E$6:$E$1005,Calculations!P52,1)=0,"",INDEX(EmployeeTrackingSheet!$E$6:$E$1005,Calculations!P52,1))</f>
        <v/>
      </c>
      <c r="Y52" s="269" t="str">
        <f>IF(INDEX(EmployeeTrackingSheet!$F$6:$F$1005,Calculations!P52,1)=0,"",INDEX(EmployeeTrackingSheet!$F$6:$F$1005,Calculations!P52,1))</f>
        <v/>
      </c>
      <c r="Z52" s="94" t="str">
        <f t="shared" si="4"/>
        <v/>
      </c>
      <c r="AA52" s="94" t="str">
        <f>IF(INDEX(EmployeeTrackingSheet!$G$6:$G$1005,Calculations!P52,1)=0,"",INDEX(EmployeeTrackingSheet!$G$6:$G$1005,Calculations!P52,1))</f>
        <v/>
      </c>
      <c r="AB52" s="94" t="str">
        <f>IF(INDEX(EmployeeTrackingSheet!$H$6:$H$1005,Calculations!P52,1)=0,"",INDEX(EmployeeTrackingSheet!$H$6:$H$1005,Calculations!P52,1))</f>
        <v/>
      </c>
      <c r="AC52" s="47"/>
      <c r="AD52" s="47"/>
      <c r="AE52" s="47"/>
      <c r="AF52" s="47"/>
      <c r="AG52" s="47"/>
      <c r="AH52" s="269" t="str">
        <f>IF(INDEX(Settings!$E$7:$E$106,Calculations!P52,1)=0,"",INDEX(Settings!$E$7:$E$106,Calculations!P52,1))</f>
        <v/>
      </c>
      <c r="AI52" s="269" t="str">
        <f>IF(INDEX(Settings!$F$7:$F$106,Calculations!P52,1)=0,"",INDEX(Settings!$F$7:$F$106,Calculations!P52,1))</f>
        <v/>
      </c>
      <c r="AJ52" s="93" t="str">
        <f>IFERROR(IF(LEN($AH52)&gt;1,SUMIF($V$4:V1046,$AH52,$X$4:X1046)/COUNTIF($V$4:V1046,$AH52),""),"")</f>
        <v/>
      </c>
      <c r="AK52" s="148" t="str">
        <f>IFERROR(INDEX(Settings!$J$8:$L$11,MATCH(Calculations!$AJ52,Settings!$J$8:$J$11,1),3),"")</f>
        <v/>
      </c>
      <c r="AM52" s="158"/>
      <c r="AN52" s="154"/>
      <c r="AO52" s="154"/>
      <c r="AP52" s="268">
        <v>47</v>
      </c>
      <c r="AQ52" s="192" t="str">
        <f t="shared" ca="1" si="5"/>
        <v/>
      </c>
      <c r="AR52" s="156">
        <f>IFERROR(IF($AM$5="All Departments",INDEX(EmployeeTimesheet!$B$7:$C$106,AP52,1),IF(INDEX( EmployeeTimesheet!$C$7:$C$106,ROW(A47),1)=$AR$5,INDEX(EmployeeTimesheet!$B$7:$B$106,AP52,1),"")),"")</f>
        <v>0</v>
      </c>
      <c r="AS52" s="192" t="str">
        <f>IFERROR(IF($AM$5="All Departments",EmployeeTimesheet!C53,IF(LEN(AR52)&gt;1,EmployeeTimesheet!C53,"")),"")</f>
        <v xml:space="preserve"> </v>
      </c>
      <c r="AT52" s="192" t="str">
        <f>IF(AND(LEN($AS52)&gt;1,AT$5=$AO$5),EmployeeTimesheet!AL59,"")</f>
        <v/>
      </c>
      <c r="AU52" s="192" t="str">
        <f>IF(AND(LEN($AS52)&gt;1,AU$5=$AO$5),EmployeeTimesheet!AM59,"")</f>
        <v/>
      </c>
      <c r="AV52" s="192" t="str">
        <f>IF(AND(LEN($AS52)&gt;1,AV$5=$AO$5),EmployeeTimesheet!AN59,"")</f>
        <v/>
      </c>
      <c r="AW52" s="192" t="str">
        <f>IF(AND(LEN($AS52)&gt;1,AW$5=$AO$5),EmployeeTimesheet!AO59,"")</f>
        <v/>
      </c>
      <c r="AX52" s="192" t="str">
        <f>IF(AND(LEN($AS52)&gt;1,AX$5=$AO$5),EmployeeTimesheet!AP59,"")</f>
        <v/>
      </c>
      <c r="AY52" s="192" t="str">
        <f>IF(AND(LEN($AS52)&gt;1,AY$5=$AO$5),EmployeeTimesheet!AQ59,"")</f>
        <v/>
      </c>
      <c r="AZ52" s="192" t="str">
        <f t="shared" si="6"/>
        <v/>
      </c>
      <c r="BA52" s="156"/>
      <c r="BB52" s="154"/>
      <c r="BC52" s="154"/>
      <c r="BD52" s="154"/>
      <c r="BE52" s="154"/>
      <c r="BF52" s="154"/>
      <c r="BG52" s="154"/>
      <c r="BH52" s="154"/>
      <c r="BI52" s="154"/>
      <c r="BJ52" s="154"/>
      <c r="BK52" s="154"/>
      <c r="BL52" s="154"/>
      <c r="BM52" s="154"/>
      <c r="BN52" s="154"/>
      <c r="BO52" s="154"/>
      <c r="BP52" s="154"/>
      <c r="BQ52" s="155"/>
    </row>
    <row r="53" spans="13:69" x14ac:dyDescent="0.25">
      <c r="M53" s="334">
        <v>39</v>
      </c>
      <c r="N53" s="336" t="str">
        <f>IF(LEN(Checklist!C51)&gt;0,Checklist!G51,"")</f>
        <v/>
      </c>
      <c r="P53" s="34">
        <v>50</v>
      </c>
      <c r="Q53" s="147" t="str">
        <f>IF(INDEX(EmployeeTrackingSheet!$B$6:$B$1005,Calculations!P53,1)=0,"",INDEX(EmployeeTrackingSheet!$B$6:$B$1005,Calculations!P53,1))</f>
        <v/>
      </c>
      <c r="R53" s="91" t="str">
        <f t="shared" si="0"/>
        <v/>
      </c>
      <c r="S53" s="91" t="str">
        <f t="shared" si="1"/>
        <v/>
      </c>
      <c r="T53" s="92" t="str">
        <f t="shared" si="2"/>
        <v/>
      </c>
      <c r="U53" s="92" t="str">
        <f t="shared" si="3"/>
        <v/>
      </c>
      <c r="V53" s="90" t="str">
        <f>IF(INDEX(EmployeeTrackingSheet!$C$6:$C$1005,Calculations!P53,1)=0,"",INDEX(EmployeeTrackingSheet!$C$6:$C$1005,Calculations!P53,1))</f>
        <v/>
      </c>
      <c r="W53" s="90" t="str">
        <f>IF(INDEX(EmployeeTrackingSheet!$D$6:$D$1005,Calculations!P53,1)=0,"",INDEX(EmployeeTrackingSheet!$D$6:$D$1005,Calculations!P53,1))</f>
        <v/>
      </c>
      <c r="X53" s="269" t="str">
        <f>IF(INDEX(EmployeeTrackingSheet!$E$6:$E$1005,Calculations!P53,1)=0,"",INDEX(EmployeeTrackingSheet!$E$6:$E$1005,Calculations!P53,1))</f>
        <v/>
      </c>
      <c r="Y53" s="269" t="str">
        <f>IF(INDEX(EmployeeTrackingSheet!$F$6:$F$1005,Calculations!P53,1)=0,"",INDEX(EmployeeTrackingSheet!$F$6:$F$1005,Calculations!P53,1))</f>
        <v/>
      </c>
      <c r="Z53" s="94" t="str">
        <f t="shared" si="4"/>
        <v/>
      </c>
      <c r="AA53" s="94" t="str">
        <f>IF(INDEX(EmployeeTrackingSheet!$G$6:$G$1005,Calculations!P53,1)=0,"",INDEX(EmployeeTrackingSheet!$G$6:$G$1005,Calculations!P53,1))</f>
        <v/>
      </c>
      <c r="AB53" s="94" t="str">
        <f>IF(INDEX(EmployeeTrackingSheet!$H$6:$H$1005,Calculations!P53,1)=0,"",INDEX(EmployeeTrackingSheet!$H$6:$H$1005,Calculations!P53,1))</f>
        <v/>
      </c>
      <c r="AC53" s="47"/>
      <c r="AD53" s="47"/>
      <c r="AE53" s="47"/>
      <c r="AF53" s="47"/>
      <c r="AG53" s="47"/>
      <c r="AH53" s="269" t="str">
        <f>IF(INDEX(Settings!$E$7:$E$106,Calculations!P53,1)=0,"",INDEX(Settings!$E$7:$E$106,Calculations!P53,1))</f>
        <v/>
      </c>
      <c r="AI53" s="269" t="str">
        <f>IF(INDEX(Settings!$F$7:$F$106,Calculations!P53,1)=0,"",INDEX(Settings!$F$7:$F$106,Calculations!P53,1))</f>
        <v/>
      </c>
      <c r="AJ53" s="93" t="str">
        <f>IFERROR(IF(LEN($AH53)&gt;1,SUMIF($V$4:V1047,$AH53,$X$4:X1047)/COUNTIF($V$4:V1047,$AH53),""),"")</f>
        <v/>
      </c>
      <c r="AK53" s="148" t="str">
        <f>IFERROR(INDEX(Settings!$J$8:$L$11,MATCH(Calculations!$AJ53,Settings!$J$8:$J$11,1),3),"")</f>
        <v/>
      </c>
      <c r="AM53" s="158"/>
      <c r="AN53" s="154"/>
      <c r="AO53" s="154"/>
      <c r="AP53" s="268">
        <v>48</v>
      </c>
      <c r="AQ53" s="192" t="str">
        <f t="shared" ca="1" si="5"/>
        <v/>
      </c>
      <c r="AR53" s="156">
        <f>IFERROR(IF($AM$5="All Departments",INDEX(EmployeeTimesheet!$B$7:$C$106,AP53,1),IF(INDEX( EmployeeTimesheet!$C$7:$C$106,ROW(A48),1)=$AR$5,INDEX(EmployeeTimesheet!$B$7:$B$106,AP53,1),"")),"")</f>
        <v>0</v>
      </c>
      <c r="AS53" s="192" t="str">
        <f>IFERROR(IF($AM$5="All Departments",EmployeeTimesheet!C54,IF(LEN(AR53)&gt;1,EmployeeTimesheet!C54,"")),"")</f>
        <v xml:space="preserve"> </v>
      </c>
      <c r="AT53" s="192" t="str">
        <f>IF(AND(LEN($AS53)&gt;1,AT$5=$AO$5),EmployeeTimesheet!AL60,"")</f>
        <v/>
      </c>
      <c r="AU53" s="192" t="str">
        <f>IF(AND(LEN($AS53)&gt;1,AU$5=$AO$5),EmployeeTimesheet!AM60,"")</f>
        <v/>
      </c>
      <c r="AV53" s="192" t="str">
        <f>IF(AND(LEN($AS53)&gt;1,AV$5=$AO$5),EmployeeTimesheet!AN60,"")</f>
        <v/>
      </c>
      <c r="AW53" s="192" t="str">
        <f>IF(AND(LEN($AS53)&gt;1,AW$5=$AO$5),EmployeeTimesheet!AO60,"")</f>
        <v/>
      </c>
      <c r="AX53" s="192" t="str">
        <f>IF(AND(LEN($AS53)&gt;1,AX$5=$AO$5),EmployeeTimesheet!AP60,"")</f>
        <v/>
      </c>
      <c r="AY53" s="192" t="str">
        <f>IF(AND(LEN($AS53)&gt;1,AY$5=$AO$5),EmployeeTimesheet!AQ60,"")</f>
        <v/>
      </c>
      <c r="AZ53" s="192" t="str">
        <f t="shared" si="6"/>
        <v/>
      </c>
      <c r="BA53" s="156"/>
      <c r="BB53" s="154"/>
      <c r="BC53" s="154"/>
      <c r="BD53" s="154"/>
      <c r="BE53" s="154"/>
      <c r="BF53" s="154"/>
      <c r="BG53" s="154"/>
      <c r="BH53" s="154"/>
      <c r="BI53" s="154"/>
      <c r="BJ53" s="154"/>
      <c r="BK53" s="154"/>
      <c r="BL53" s="154"/>
      <c r="BM53" s="154"/>
      <c r="BN53" s="154"/>
      <c r="BO53" s="154"/>
      <c r="BP53" s="154"/>
      <c r="BQ53" s="155"/>
    </row>
    <row r="54" spans="13:69" x14ac:dyDescent="0.25">
      <c r="M54" s="334">
        <v>40</v>
      </c>
      <c r="N54" s="336" t="str">
        <f>IF(LEN(Checklist!C52)&gt;0,Checklist!G52,"")</f>
        <v/>
      </c>
      <c r="P54" s="34">
        <v>51</v>
      </c>
      <c r="Q54" s="147" t="str">
        <f>IF(INDEX(EmployeeTrackingSheet!$B$6:$B$1005,Calculations!P54,1)=0,"",INDEX(EmployeeTrackingSheet!$B$6:$B$1005,Calculations!P54,1))</f>
        <v/>
      </c>
      <c r="R54" s="91" t="str">
        <f t="shared" si="0"/>
        <v/>
      </c>
      <c r="S54" s="91" t="str">
        <f t="shared" si="1"/>
        <v/>
      </c>
      <c r="T54" s="92" t="str">
        <f t="shared" si="2"/>
        <v/>
      </c>
      <c r="U54" s="92" t="str">
        <f t="shared" si="3"/>
        <v/>
      </c>
      <c r="V54" s="90" t="str">
        <f>IF(INDEX(EmployeeTrackingSheet!$C$6:$C$1005,Calculations!P54,1)=0,"",INDEX(EmployeeTrackingSheet!$C$6:$C$1005,Calculations!P54,1))</f>
        <v/>
      </c>
      <c r="W54" s="90" t="str">
        <f>IF(INDEX(EmployeeTrackingSheet!$D$6:$D$1005,Calculations!P54,1)=0,"",INDEX(EmployeeTrackingSheet!$D$6:$D$1005,Calculations!P54,1))</f>
        <v/>
      </c>
      <c r="X54" s="269" t="str">
        <f>IF(INDEX(EmployeeTrackingSheet!$E$6:$E$1005,Calculations!P54,1)=0,"",INDEX(EmployeeTrackingSheet!$E$6:$E$1005,Calculations!P54,1))</f>
        <v/>
      </c>
      <c r="Y54" s="269" t="str">
        <f>IF(INDEX(EmployeeTrackingSheet!$F$6:$F$1005,Calculations!P54,1)=0,"",INDEX(EmployeeTrackingSheet!$F$6:$F$1005,Calculations!P54,1))</f>
        <v/>
      </c>
      <c r="Z54" s="94" t="str">
        <f t="shared" si="4"/>
        <v/>
      </c>
      <c r="AA54" s="94" t="str">
        <f>IF(INDEX(EmployeeTrackingSheet!$G$6:$G$1005,Calculations!P54,1)=0,"",INDEX(EmployeeTrackingSheet!$G$6:$G$1005,Calculations!P54,1))</f>
        <v/>
      </c>
      <c r="AB54" s="94" t="str">
        <f>IF(INDEX(EmployeeTrackingSheet!$H$6:$H$1005,Calculations!P54,1)=0,"",INDEX(EmployeeTrackingSheet!$H$6:$H$1005,Calculations!P54,1))</f>
        <v/>
      </c>
      <c r="AC54" s="47"/>
      <c r="AD54" s="47"/>
      <c r="AE54" s="47"/>
      <c r="AF54" s="47"/>
      <c r="AG54" s="47"/>
      <c r="AH54" s="269" t="str">
        <f>IF(INDEX(Settings!$E$7:$E$106,Calculations!P54,1)=0,"",INDEX(Settings!$E$7:$E$106,Calculations!P54,1))</f>
        <v/>
      </c>
      <c r="AI54" s="269" t="str">
        <f>IF(INDEX(Settings!$F$7:$F$106,Calculations!P54,1)=0,"",INDEX(Settings!$F$7:$F$106,Calculations!P54,1))</f>
        <v/>
      </c>
      <c r="AJ54" s="93" t="str">
        <f>IFERROR(IF(LEN($AH54)&gt;1,SUMIF($V$4:V1048,$AH54,$X$4:X1048)/COUNTIF($V$4:V1048,$AH54),""),"")</f>
        <v/>
      </c>
      <c r="AK54" s="148" t="str">
        <f>IFERROR(INDEX(Settings!$J$8:$L$11,MATCH(Calculations!$AJ54,Settings!$J$8:$J$11,1),3),"")</f>
        <v/>
      </c>
      <c r="AM54" s="158"/>
      <c r="AN54" s="154"/>
      <c r="AO54" s="154"/>
      <c r="AP54" s="267">
        <v>49</v>
      </c>
      <c r="AQ54" s="192" t="str">
        <f t="shared" ca="1" si="5"/>
        <v/>
      </c>
      <c r="AR54" s="156">
        <f>IFERROR(IF($AM$5="All Departments",INDEX(EmployeeTimesheet!$B$7:$C$106,AP54,1),IF(INDEX( EmployeeTimesheet!$C$7:$C$106,ROW(A49),1)=$AR$5,INDEX(EmployeeTimesheet!$B$7:$B$106,AP54,1),"")),"")</f>
        <v>0</v>
      </c>
      <c r="AS54" s="192" t="str">
        <f>IFERROR(IF($AM$5="All Departments",EmployeeTimesheet!C55,IF(LEN(AR54)&gt;1,EmployeeTimesheet!C55,"")),"")</f>
        <v xml:space="preserve"> </v>
      </c>
      <c r="AT54" s="192" t="str">
        <f>IF(AND(LEN($AS54)&gt;1,AT$5=$AO$5),EmployeeTimesheet!AL61,"")</f>
        <v/>
      </c>
      <c r="AU54" s="192" t="str">
        <f>IF(AND(LEN($AS54)&gt;1,AU$5=$AO$5),EmployeeTimesheet!AM61,"")</f>
        <v/>
      </c>
      <c r="AV54" s="192" t="str">
        <f>IF(AND(LEN($AS54)&gt;1,AV$5=$AO$5),EmployeeTimesheet!AN61,"")</f>
        <v/>
      </c>
      <c r="AW54" s="192" t="str">
        <f>IF(AND(LEN($AS54)&gt;1,AW$5=$AO$5),EmployeeTimesheet!AO61,"")</f>
        <v/>
      </c>
      <c r="AX54" s="192" t="str">
        <f>IF(AND(LEN($AS54)&gt;1,AX$5=$AO$5),EmployeeTimesheet!AP61,"")</f>
        <v/>
      </c>
      <c r="AY54" s="192" t="str">
        <f>IF(AND(LEN($AS54)&gt;1,AY$5=$AO$5),EmployeeTimesheet!AQ61,"")</f>
        <v/>
      </c>
      <c r="AZ54" s="192" t="str">
        <f t="shared" si="6"/>
        <v/>
      </c>
      <c r="BA54" s="156"/>
      <c r="BB54" s="154"/>
      <c r="BC54" s="154"/>
      <c r="BD54" s="154"/>
      <c r="BE54" s="154"/>
      <c r="BF54" s="154"/>
      <c r="BG54" s="154"/>
      <c r="BH54" s="154"/>
      <c r="BI54" s="154"/>
      <c r="BJ54" s="154"/>
      <c r="BK54" s="154"/>
      <c r="BL54" s="154"/>
      <c r="BM54" s="154"/>
      <c r="BN54" s="154"/>
      <c r="BO54" s="154"/>
      <c r="BP54" s="154"/>
      <c r="BQ54" s="155"/>
    </row>
    <row r="55" spans="13:69" x14ac:dyDescent="0.25">
      <c r="M55" s="334">
        <v>41</v>
      </c>
      <c r="N55" s="336" t="str">
        <f>IF(LEN(Checklist!C53)&gt;0,Checklist!G53,"")</f>
        <v/>
      </c>
      <c r="P55" s="34">
        <v>52</v>
      </c>
      <c r="Q55" s="147" t="str">
        <f>IF(INDEX(EmployeeTrackingSheet!$B$6:$B$1005,Calculations!P55,1)=0,"",INDEX(EmployeeTrackingSheet!$B$6:$B$1005,Calculations!P55,1))</f>
        <v/>
      </c>
      <c r="R55" s="91" t="str">
        <f t="shared" si="0"/>
        <v/>
      </c>
      <c r="S55" s="91" t="str">
        <f t="shared" si="1"/>
        <v/>
      </c>
      <c r="T55" s="92" t="str">
        <f t="shared" si="2"/>
        <v/>
      </c>
      <c r="U55" s="92" t="str">
        <f t="shared" si="3"/>
        <v/>
      </c>
      <c r="V55" s="90" t="str">
        <f>IF(INDEX(EmployeeTrackingSheet!$C$6:$C$1005,Calculations!P55,1)=0,"",INDEX(EmployeeTrackingSheet!$C$6:$C$1005,Calculations!P55,1))</f>
        <v/>
      </c>
      <c r="W55" s="90" t="str">
        <f>IF(INDEX(EmployeeTrackingSheet!$D$6:$D$1005,Calculations!P55,1)=0,"",INDEX(EmployeeTrackingSheet!$D$6:$D$1005,Calculations!P55,1))</f>
        <v/>
      </c>
      <c r="X55" s="269" t="str">
        <f>IF(INDEX(EmployeeTrackingSheet!$E$6:$E$1005,Calculations!P55,1)=0,"",INDEX(EmployeeTrackingSheet!$E$6:$E$1005,Calculations!P55,1))</f>
        <v/>
      </c>
      <c r="Y55" s="269" t="str">
        <f>IF(INDEX(EmployeeTrackingSheet!$F$6:$F$1005,Calculations!P55,1)=0,"",INDEX(EmployeeTrackingSheet!$F$6:$F$1005,Calculations!P55,1))</f>
        <v/>
      </c>
      <c r="Z55" s="94" t="str">
        <f t="shared" si="4"/>
        <v/>
      </c>
      <c r="AA55" s="94" t="str">
        <f>IF(INDEX(EmployeeTrackingSheet!$G$6:$G$1005,Calculations!P55,1)=0,"",INDEX(EmployeeTrackingSheet!$G$6:$G$1005,Calculations!P55,1))</f>
        <v/>
      </c>
      <c r="AB55" s="94" t="str">
        <f>IF(INDEX(EmployeeTrackingSheet!$H$6:$H$1005,Calculations!P55,1)=0,"",INDEX(EmployeeTrackingSheet!$H$6:$H$1005,Calculations!P55,1))</f>
        <v/>
      </c>
      <c r="AC55" s="47"/>
      <c r="AD55" s="47"/>
      <c r="AE55" s="47"/>
      <c r="AF55" s="47"/>
      <c r="AG55" s="47"/>
      <c r="AH55" s="269" t="str">
        <f>IF(INDEX(Settings!$E$7:$E$106,Calculations!P55,1)=0,"",INDEX(Settings!$E$7:$E$106,Calculations!P55,1))</f>
        <v/>
      </c>
      <c r="AI55" s="269" t="str">
        <f>IF(INDEX(Settings!$F$7:$F$106,Calculations!P55,1)=0,"",INDEX(Settings!$F$7:$F$106,Calculations!P55,1))</f>
        <v/>
      </c>
      <c r="AJ55" s="93" t="str">
        <f>IFERROR(IF(LEN($AH55)&gt;1,SUMIF($V$4:V1049,$AH55,$X$4:X1049)/COUNTIF($V$4:V1049,$AH55),""),"")</f>
        <v/>
      </c>
      <c r="AK55" s="148" t="str">
        <f>IFERROR(INDEX(Settings!$J$8:$L$11,MATCH(Calculations!$AJ55,Settings!$J$8:$J$11,1),3),"")</f>
        <v/>
      </c>
      <c r="AM55" s="158"/>
      <c r="AN55" s="154"/>
      <c r="AO55" s="154"/>
      <c r="AP55" s="268">
        <v>50</v>
      </c>
      <c r="AQ55" s="192" t="str">
        <f t="shared" ca="1" si="5"/>
        <v/>
      </c>
      <c r="AR55" s="156">
        <f>IFERROR(IF($AM$5="All Departments",INDEX(EmployeeTimesheet!$B$7:$C$106,AP55,1),IF(INDEX( EmployeeTimesheet!$C$7:$C$106,ROW(A50),1)=$AR$5,INDEX(EmployeeTimesheet!$B$7:$B$106,AP55,1),"")),"")</f>
        <v>0</v>
      </c>
      <c r="AS55" s="192" t="str">
        <f>IFERROR(IF($AM$5="All Departments",EmployeeTimesheet!C56,IF(LEN(AR55)&gt;1,EmployeeTimesheet!C56,"")),"")</f>
        <v xml:space="preserve"> </v>
      </c>
      <c r="AT55" s="192" t="str">
        <f>IF(AND(LEN($AS55)&gt;1,AT$5=$AO$5),EmployeeTimesheet!AL62,"")</f>
        <v/>
      </c>
      <c r="AU55" s="192" t="str">
        <f>IF(AND(LEN($AS55)&gt;1,AU$5=$AO$5),EmployeeTimesheet!AM62,"")</f>
        <v/>
      </c>
      <c r="AV55" s="192" t="str">
        <f>IF(AND(LEN($AS55)&gt;1,AV$5=$AO$5),EmployeeTimesheet!AN62,"")</f>
        <v/>
      </c>
      <c r="AW55" s="192" t="str">
        <f>IF(AND(LEN($AS55)&gt;1,AW$5=$AO$5),EmployeeTimesheet!AO62,"")</f>
        <v/>
      </c>
      <c r="AX55" s="192" t="str">
        <f>IF(AND(LEN($AS55)&gt;1,AX$5=$AO$5),EmployeeTimesheet!AP62,"")</f>
        <v/>
      </c>
      <c r="AY55" s="192" t="str">
        <f>IF(AND(LEN($AS55)&gt;1,AY$5=$AO$5),EmployeeTimesheet!AQ62,"")</f>
        <v/>
      </c>
      <c r="AZ55" s="192" t="str">
        <f t="shared" si="6"/>
        <v/>
      </c>
      <c r="BA55" s="156"/>
      <c r="BB55" s="154"/>
      <c r="BC55" s="154"/>
      <c r="BD55" s="154"/>
      <c r="BE55" s="154"/>
      <c r="BF55" s="154"/>
      <c r="BG55" s="154"/>
      <c r="BH55" s="154"/>
      <c r="BI55" s="154"/>
      <c r="BJ55" s="154"/>
      <c r="BK55" s="154"/>
      <c r="BL55" s="154"/>
      <c r="BM55" s="154"/>
      <c r="BN55" s="154"/>
      <c r="BO55" s="154"/>
      <c r="BP55" s="154"/>
      <c r="BQ55" s="155"/>
    </row>
    <row r="56" spans="13:69" x14ac:dyDescent="0.25">
      <c r="M56" s="334">
        <v>42</v>
      </c>
      <c r="N56" s="336" t="str">
        <f>IF(LEN(Checklist!C54)&gt;0,Checklist!G54,"")</f>
        <v/>
      </c>
      <c r="P56" s="34">
        <v>53</v>
      </c>
      <c r="Q56" s="147" t="str">
        <f>IF(INDEX(EmployeeTrackingSheet!$B$6:$B$1005,Calculations!P56,1)=0,"",INDEX(EmployeeTrackingSheet!$B$6:$B$1005,Calculations!P56,1))</f>
        <v/>
      </c>
      <c r="R56" s="91" t="str">
        <f t="shared" si="0"/>
        <v/>
      </c>
      <c r="S56" s="91" t="str">
        <f t="shared" si="1"/>
        <v/>
      </c>
      <c r="T56" s="92" t="str">
        <f t="shared" si="2"/>
        <v/>
      </c>
      <c r="U56" s="92" t="str">
        <f t="shared" si="3"/>
        <v/>
      </c>
      <c r="V56" s="90" t="str">
        <f>IF(INDEX(EmployeeTrackingSheet!$C$6:$C$1005,Calculations!P56,1)=0,"",INDEX(EmployeeTrackingSheet!$C$6:$C$1005,Calculations!P56,1))</f>
        <v/>
      </c>
      <c r="W56" s="90" t="str">
        <f>IF(INDEX(EmployeeTrackingSheet!$D$6:$D$1005,Calculations!P56,1)=0,"",INDEX(EmployeeTrackingSheet!$D$6:$D$1005,Calculations!P56,1))</f>
        <v/>
      </c>
      <c r="X56" s="269" t="str">
        <f>IF(INDEX(EmployeeTrackingSheet!$E$6:$E$1005,Calculations!P56,1)=0,"",INDEX(EmployeeTrackingSheet!$E$6:$E$1005,Calculations!P56,1))</f>
        <v/>
      </c>
      <c r="Y56" s="269" t="str">
        <f>IF(INDEX(EmployeeTrackingSheet!$F$6:$F$1005,Calculations!P56,1)=0,"",INDEX(EmployeeTrackingSheet!$F$6:$F$1005,Calculations!P56,1))</f>
        <v/>
      </c>
      <c r="Z56" s="94" t="str">
        <f t="shared" si="4"/>
        <v/>
      </c>
      <c r="AA56" s="94" t="str">
        <f>IF(INDEX(EmployeeTrackingSheet!$G$6:$G$1005,Calculations!P56,1)=0,"",INDEX(EmployeeTrackingSheet!$G$6:$G$1005,Calculations!P56,1))</f>
        <v/>
      </c>
      <c r="AB56" s="94" t="str">
        <f>IF(INDEX(EmployeeTrackingSheet!$H$6:$H$1005,Calculations!P56,1)=0,"",INDEX(EmployeeTrackingSheet!$H$6:$H$1005,Calculations!P56,1))</f>
        <v/>
      </c>
      <c r="AC56" s="47"/>
      <c r="AD56" s="47"/>
      <c r="AE56" s="47"/>
      <c r="AF56" s="47"/>
      <c r="AG56" s="47"/>
      <c r="AH56" s="269" t="str">
        <f>IF(INDEX(Settings!$E$7:$E$106,Calculations!P56,1)=0,"",INDEX(Settings!$E$7:$E$106,Calculations!P56,1))</f>
        <v/>
      </c>
      <c r="AI56" s="269" t="str">
        <f>IF(INDEX(Settings!$F$7:$F$106,Calculations!P56,1)=0,"",INDEX(Settings!$F$7:$F$106,Calculations!P56,1))</f>
        <v/>
      </c>
      <c r="AJ56" s="93" t="str">
        <f>IFERROR(IF(LEN($AH56)&gt;1,SUMIF($V$4:V1050,$AH56,$X$4:X1050)/COUNTIF($V$4:V1050,$AH56),""),"")</f>
        <v/>
      </c>
      <c r="AK56" s="148" t="str">
        <f>IFERROR(INDEX(Settings!$J$8:$L$11,MATCH(Calculations!$AJ56,Settings!$J$8:$J$11,1),3),"")</f>
        <v/>
      </c>
      <c r="AM56" s="158"/>
      <c r="AN56" s="154"/>
      <c r="AO56" s="154"/>
      <c r="AP56" s="268">
        <v>51</v>
      </c>
      <c r="AQ56" s="192" t="str">
        <f t="shared" ca="1" si="5"/>
        <v/>
      </c>
      <c r="AR56" s="156">
        <f>IFERROR(IF($AM$5="All Departments",INDEX(EmployeeTimesheet!$B$7:$C$106,AP56,1),IF(INDEX( EmployeeTimesheet!$C$7:$C$106,ROW(A51),1)=$AR$5,INDEX(EmployeeTimesheet!$B$7:$B$106,AP56,1),"")),"")</f>
        <v>0</v>
      </c>
      <c r="AS56" s="192" t="str">
        <f>IFERROR(IF($AM$5="All Departments",EmployeeTimesheet!C57,IF(LEN(AR56)&gt;1,EmployeeTimesheet!C57,"")),"")</f>
        <v xml:space="preserve"> </v>
      </c>
      <c r="AT56" s="192" t="str">
        <f>IF(AND(LEN($AS56)&gt;1,AT$5=$AO$5),EmployeeTimesheet!AL63,"")</f>
        <v/>
      </c>
      <c r="AU56" s="192" t="str">
        <f>IF(AND(LEN($AS56)&gt;1,AU$5=$AO$5),EmployeeTimesheet!AM63,"")</f>
        <v/>
      </c>
      <c r="AV56" s="192" t="str">
        <f>IF(AND(LEN($AS56)&gt;1,AV$5=$AO$5),EmployeeTimesheet!AN63,"")</f>
        <v/>
      </c>
      <c r="AW56" s="192" t="str">
        <f>IF(AND(LEN($AS56)&gt;1,AW$5=$AO$5),EmployeeTimesheet!AO63,"")</f>
        <v/>
      </c>
      <c r="AX56" s="192" t="str">
        <f>IF(AND(LEN($AS56)&gt;1,AX$5=$AO$5),EmployeeTimesheet!AP63,"")</f>
        <v/>
      </c>
      <c r="AY56" s="192" t="str">
        <f>IF(AND(LEN($AS56)&gt;1,AY$5=$AO$5),EmployeeTimesheet!AQ63,"")</f>
        <v/>
      </c>
      <c r="AZ56" s="192" t="str">
        <f t="shared" si="6"/>
        <v/>
      </c>
      <c r="BA56" s="156"/>
      <c r="BB56" s="154"/>
      <c r="BC56" s="154"/>
      <c r="BD56" s="154"/>
      <c r="BE56" s="154"/>
      <c r="BF56" s="154"/>
      <c r="BG56" s="154"/>
      <c r="BH56" s="154"/>
      <c r="BI56" s="154"/>
      <c r="BJ56" s="154"/>
      <c r="BK56" s="154"/>
      <c r="BL56" s="154"/>
      <c r="BM56" s="154"/>
      <c r="BN56" s="154"/>
      <c r="BO56" s="154"/>
      <c r="BP56" s="154"/>
      <c r="BQ56" s="155"/>
    </row>
    <row r="57" spans="13:69" x14ac:dyDescent="0.25">
      <c r="M57" s="334">
        <v>43</v>
      </c>
      <c r="N57" s="336" t="str">
        <f>IF(LEN(Checklist!C55)&gt;0,Checklist!G55,"")</f>
        <v/>
      </c>
      <c r="P57" s="34">
        <v>54</v>
      </c>
      <c r="Q57" s="147" t="str">
        <f>IF(INDEX(EmployeeTrackingSheet!$B$6:$B$1005,Calculations!P57,1)=0,"",INDEX(EmployeeTrackingSheet!$B$6:$B$1005,Calculations!P57,1))</f>
        <v/>
      </c>
      <c r="R57" s="91" t="str">
        <f t="shared" si="0"/>
        <v/>
      </c>
      <c r="S57" s="91" t="str">
        <f t="shared" si="1"/>
        <v/>
      </c>
      <c r="T57" s="92" t="str">
        <f t="shared" si="2"/>
        <v/>
      </c>
      <c r="U57" s="92" t="str">
        <f t="shared" si="3"/>
        <v/>
      </c>
      <c r="V57" s="90" t="str">
        <f>IF(INDEX(EmployeeTrackingSheet!$C$6:$C$1005,Calculations!P57,1)=0,"",INDEX(EmployeeTrackingSheet!$C$6:$C$1005,Calculations!P57,1))</f>
        <v/>
      </c>
      <c r="W57" s="90" t="str">
        <f>IF(INDEX(EmployeeTrackingSheet!$D$6:$D$1005,Calculations!P57,1)=0,"",INDEX(EmployeeTrackingSheet!$D$6:$D$1005,Calculations!P57,1))</f>
        <v/>
      </c>
      <c r="X57" s="269" t="str">
        <f>IF(INDEX(EmployeeTrackingSheet!$E$6:$E$1005,Calculations!P57,1)=0,"",INDEX(EmployeeTrackingSheet!$E$6:$E$1005,Calculations!P57,1))</f>
        <v/>
      </c>
      <c r="Y57" s="269" t="str">
        <f>IF(INDEX(EmployeeTrackingSheet!$F$6:$F$1005,Calculations!P57,1)=0,"",INDEX(EmployeeTrackingSheet!$F$6:$F$1005,Calculations!P57,1))</f>
        <v/>
      </c>
      <c r="Z57" s="94" t="str">
        <f t="shared" si="4"/>
        <v/>
      </c>
      <c r="AA57" s="94" t="str">
        <f>IF(INDEX(EmployeeTrackingSheet!$G$6:$G$1005,Calculations!P57,1)=0,"",INDEX(EmployeeTrackingSheet!$G$6:$G$1005,Calculations!P57,1))</f>
        <v/>
      </c>
      <c r="AB57" s="94" t="str">
        <f>IF(INDEX(EmployeeTrackingSheet!$H$6:$H$1005,Calculations!P57,1)=0,"",INDEX(EmployeeTrackingSheet!$H$6:$H$1005,Calculations!P57,1))</f>
        <v/>
      </c>
      <c r="AC57" s="47"/>
      <c r="AD57" s="47"/>
      <c r="AE57" s="47"/>
      <c r="AF57" s="47"/>
      <c r="AG57" s="47"/>
      <c r="AH57" s="269" t="str">
        <f>IF(INDEX(Settings!$E$7:$E$106,Calculations!P57,1)=0,"",INDEX(Settings!$E$7:$E$106,Calculations!P57,1))</f>
        <v/>
      </c>
      <c r="AI57" s="269" t="str">
        <f>IF(INDEX(Settings!$F$7:$F$106,Calculations!P57,1)=0,"",INDEX(Settings!$F$7:$F$106,Calculations!P57,1))</f>
        <v/>
      </c>
      <c r="AJ57" s="93" t="str">
        <f>IFERROR(IF(LEN($AH57)&gt;1,SUMIF($V$4:V1051,$AH57,$X$4:X1051)/COUNTIF($V$4:V1051,$AH57),""),"")</f>
        <v/>
      </c>
      <c r="AK57" s="148" t="str">
        <f>IFERROR(INDEX(Settings!$J$8:$L$11,MATCH(Calculations!$AJ57,Settings!$J$8:$J$11,1),3),"")</f>
        <v/>
      </c>
      <c r="AM57" s="158"/>
      <c r="AN57" s="154"/>
      <c r="AO57" s="154"/>
      <c r="AP57" s="267">
        <v>52</v>
      </c>
      <c r="AQ57" s="192" t="str">
        <f t="shared" ca="1" si="5"/>
        <v/>
      </c>
      <c r="AR57" s="156">
        <f>IFERROR(IF($AM$5="All Departments",INDEX(EmployeeTimesheet!$B$7:$C$106,AP57,1),IF(INDEX( EmployeeTimesheet!$C$7:$C$106,ROW(A52),1)=$AR$5,INDEX(EmployeeTimesheet!$B$7:$B$106,AP57,1),"")),"")</f>
        <v>0</v>
      </c>
      <c r="AS57" s="192" t="str">
        <f>IFERROR(IF($AM$5="All Departments",EmployeeTimesheet!C58,IF(LEN(AR57)&gt;1,EmployeeTimesheet!C58,"")),"")</f>
        <v xml:space="preserve"> </v>
      </c>
      <c r="AT57" s="192" t="str">
        <f>IF(AND(LEN($AS57)&gt;1,AT$5=$AO$5),EmployeeTimesheet!AL64,"")</f>
        <v/>
      </c>
      <c r="AU57" s="192" t="str">
        <f>IF(AND(LEN($AS57)&gt;1,AU$5=$AO$5),EmployeeTimesheet!AM64,"")</f>
        <v/>
      </c>
      <c r="AV57" s="192" t="str">
        <f>IF(AND(LEN($AS57)&gt;1,AV$5=$AO$5),EmployeeTimesheet!AN64,"")</f>
        <v/>
      </c>
      <c r="AW57" s="192" t="str">
        <f>IF(AND(LEN($AS57)&gt;1,AW$5=$AO$5),EmployeeTimesheet!AO64,"")</f>
        <v/>
      </c>
      <c r="AX57" s="192" t="str">
        <f>IF(AND(LEN($AS57)&gt;1,AX$5=$AO$5),EmployeeTimesheet!AP64,"")</f>
        <v/>
      </c>
      <c r="AY57" s="192" t="str">
        <f>IF(AND(LEN($AS57)&gt;1,AY$5=$AO$5),EmployeeTimesheet!AQ64,"")</f>
        <v/>
      </c>
      <c r="AZ57" s="192" t="str">
        <f t="shared" si="6"/>
        <v/>
      </c>
      <c r="BA57" s="156"/>
      <c r="BB57" s="154"/>
      <c r="BC57" s="154"/>
      <c r="BD57" s="154"/>
      <c r="BE57" s="154"/>
      <c r="BF57" s="154"/>
      <c r="BG57" s="154"/>
      <c r="BH57" s="154"/>
      <c r="BI57" s="154"/>
      <c r="BJ57" s="154"/>
      <c r="BK57" s="154"/>
      <c r="BL57" s="154"/>
      <c r="BM57" s="154"/>
      <c r="BN57" s="154"/>
      <c r="BO57" s="154"/>
      <c r="BP57" s="154"/>
      <c r="BQ57" s="155"/>
    </row>
    <row r="58" spans="13:69" x14ac:dyDescent="0.25">
      <c r="M58" s="334">
        <v>44</v>
      </c>
      <c r="N58" s="336" t="str">
        <f>IF(LEN(Checklist!C56)&gt;0,Checklist!G56,"")</f>
        <v/>
      </c>
      <c r="P58" s="34">
        <v>55</v>
      </c>
      <c r="Q58" s="147" t="str">
        <f>IF(INDEX(EmployeeTrackingSheet!$B$6:$B$1005,Calculations!P58,1)=0,"",INDEX(EmployeeTrackingSheet!$B$6:$B$1005,Calculations!P58,1))</f>
        <v/>
      </c>
      <c r="R58" s="91" t="str">
        <f t="shared" si="0"/>
        <v/>
      </c>
      <c r="S58" s="91" t="str">
        <f t="shared" si="1"/>
        <v/>
      </c>
      <c r="T58" s="92" t="str">
        <f t="shared" si="2"/>
        <v/>
      </c>
      <c r="U58" s="92" t="str">
        <f t="shared" si="3"/>
        <v/>
      </c>
      <c r="V58" s="90" t="str">
        <f>IF(INDEX(EmployeeTrackingSheet!$C$6:$C$1005,Calculations!P58,1)=0,"",INDEX(EmployeeTrackingSheet!$C$6:$C$1005,Calculations!P58,1))</f>
        <v/>
      </c>
      <c r="W58" s="90" t="str">
        <f>IF(INDEX(EmployeeTrackingSheet!$D$6:$D$1005,Calculations!P58,1)=0,"",INDEX(EmployeeTrackingSheet!$D$6:$D$1005,Calculations!P58,1))</f>
        <v/>
      </c>
      <c r="X58" s="269" t="str">
        <f>IF(INDEX(EmployeeTrackingSheet!$E$6:$E$1005,Calculations!P58,1)=0,"",INDEX(EmployeeTrackingSheet!$E$6:$E$1005,Calculations!P58,1))</f>
        <v/>
      </c>
      <c r="Y58" s="269" t="str">
        <f>IF(INDEX(EmployeeTrackingSheet!$F$6:$F$1005,Calculations!P58,1)=0,"",INDEX(EmployeeTrackingSheet!$F$6:$F$1005,Calculations!P58,1))</f>
        <v/>
      </c>
      <c r="Z58" s="94" t="str">
        <f t="shared" si="4"/>
        <v/>
      </c>
      <c r="AA58" s="94" t="str">
        <f>IF(INDEX(EmployeeTrackingSheet!$G$6:$G$1005,Calculations!P58,1)=0,"",INDEX(EmployeeTrackingSheet!$G$6:$G$1005,Calculations!P58,1))</f>
        <v/>
      </c>
      <c r="AB58" s="94" t="str">
        <f>IF(INDEX(EmployeeTrackingSheet!$H$6:$H$1005,Calculations!P58,1)=0,"",INDEX(EmployeeTrackingSheet!$H$6:$H$1005,Calculations!P58,1))</f>
        <v/>
      </c>
      <c r="AC58" s="47"/>
      <c r="AD58" s="47"/>
      <c r="AE58" s="47"/>
      <c r="AF58" s="47"/>
      <c r="AG58" s="47"/>
      <c r="AH58" s="269" t="str">
        <f>IF(INDEX(Settings!$E$7:$E$106,Calculations!P58,1)=0,"",INDEX(Settings!$E$7:$E$106,Calculations!P58,1))</f>
        <v/>
      </c>
      <c r="AI58" s="269" t="str">
        <f>IF(INDEX(Settings!$F$7:$F$106,Calculations!P58,1)=0,"",INDEX(Settings!$F$7:$F$106,Calculations!P58,1))</f>
        <v/>
      </c>
      <c r="AJ58" s="93" t="str">
        <f>IFERROR(IF(LEN($AH58)&gt;1,SUMIF($V$4:V1052,$AH58,$X$4:X1052)/COUNTIF($V$4:V1052,$AH58),""),"")</f>
        <v/>
      </c>
      <c r="AK58" s="148" t="str">
        <f>IFERROR(INDEX(Settings!$J$8:$L$11,MATCH(Calculations!$AJ58,Settings!$J$8:$J$11,1),3),"")</f>
        <v/>
      </c>
      <c r="AM58" s="158"/>
      <c r="AN58" s="154"/>
      <c r="AO58" s="154"/>
      <c r="AP58" s="268">
        <v>53</v>
      </c>
      <c r="AQ58" s="192" t="str">
        <f t="shared" ca="1" si="5"/>
        <v/>
      </c>
      <c r="AR58" s="156">
        <f>IFERROR(IF($AM$5="All Departments",INDEX(EmployeeTimesheet!$B$7:$C$106,AP58,1),IF(INDEX( EmployeeTimesheet!$C$7:$C$106,ROW(A53),1)=$AR$5,INDEX(EmployeeTimesheet!$B$7:$B$106,AP58,1),"")),"")</f>
        <v>0</v>
      </c>
      <c r="AS58" s="192" t="str">
        <f>IFERROR(IF($AM$5="All Departments",EmployeeTimesheet!C59,IF(LEN(AR58)&gt;1,EmployeeTimesheet!C59,"")),"")</f>
        <v xml:space="preserve"> </v>
      </c>
      <c r="AT58" s="192" t="str">
        <f>IF(AND(LEN($AS58)&gt;1,AT$5=$AO$5),EmployeeTimesheet!AL65,"")</f>
        <v/>
      </c>
      <c r="AU58" s="192" t="str">
        <f>IF(AND(LEN($AS58)&gt;1,AU$5=$AO$5),EmployeeTimesheet!AM65,"")</f>
        <v/>
      </c>
      <c r="AV58" s="192" t="str">
        <f>IF(AND(LEN($AS58)&gt;1,AV$5=$AO$5),EmployeeTimesheet!AN65,"")</f>
        <v/>
      </c>
      <c r="AW58" s="192" t="str">
        <f>IF(AND(LEN($AS58)&gt;1,AW$5=$AO$5),EmployeeTimesheet!AO65,"")</f>
        <v/>
      </c>
      <c r="AX58" s="192" t="str">
        <f>IF(AND(LEN($AS58)&gt;1,AX$5=$AO$5),EmployeeTimesheet!AP65,"")</f>
        <v/>
      </c>
      <c r="AY58" s="192" t="str">
        <f>IF(AND(LEN($AS58)&gt;1,AY$5=$AO$5),EmployeeTimesheet!AQ65,"")</f>
        <v/>
      </c>
      <c r="AZ58" s="192" t="str">
        <f t="shared" si="6"/>
        <v/>
      </c>
      <c r="BA58" s="156"/>
      <c r="BB58" s="154"/>
      <c r="BC58" s="154"/>
      <c r="BD58" s="154"/>
      <c r="BE58" s="154"/>
      <c r="BF58" s="154"/>
      <c r="BG58" s="154"/>
      <c r="BH58" s="154"/>
      <c r="BI58" s="154"/>
      <c r="BJ58" s="154"/>
      <c r="BK58" s="154"/>
      <c r="BL58" s="154"/>
      <c r="BM58" s="154"/>
      <c r="BN58" s="154"/>
      <c r="BO58" s="154"/>
      <c r="BP58" s="154"/>
      <c r="BQ58" s="155"/>
    </row>
    <row r="59" spans="13:69" x14ac:dyDescent="0.25">
      <c r="M59" s="334">
        <v>45</v>
      </c>
      <c r="N59" s="336" t="str">
        <f>IF(LEN(Checklist!C57)&gt;0,Checklist!G57,"")</f>
        <v/>
      </c>
      <c r="P59" s="34">
        <v>56</v>
      </c>
      <c r="Q59" s="147" t="str">
        <f>IF(INDEX(EmployeeTrackingSheet!$B$6:$B$1005,Calculations!P59,1)=0,"",INDEX(EmployeeTrackingSheet!$B$6:$B$1005,Calculations!P59,1))</f>
        <v/>
      </c>
      <c r="R59" s="91" t="str">
        <f t="shared" si="0"/>
        <v/>
      </c>
      <c r="S59" s="91" t="str">
        <f t="shared" si="1"/>
        <v/>
      </c>
      <c r="T59" s="92" t="str">
        <f t="shared" si="2"/>
        <v/>
      </c>
      <c r="U59" s="92" t="str">
        <f t="shared" si="3"/>
        <v/>
      </c>
      <c r="V59" s="90" t="str">
        <f>IF(INDEX(EmployeeTrackingSheet!$C$6:$C$1005,Calculations!P59,1)=0,"",INDEX(EmployeeTrackingSheet!$C$6:$C$1005,Calculations!P59,1))</f>
        <v/>
      </c>
      <c r="W59" s="90" t="str">
        <f>IF(INDEX(EmployeeTrackingSheet!$D$6:$D$1005,Calculations!P59,1)=0,"",INDEX(EmployeeTrackingSheet!$D$6:$D$1005,Calculations!P59,1))</f>
        <v/>
      </c>
      <c r="X59" s="269" t="str">
        <f>IF(INDEX(EmployeeTrackingSheet!$E$6:$E$1005,Calculations!P59,1)=0,"",INDEX(EmployeeTrackingSheet!$E$6:$E$1005,Calculations!P59,1))</f>
        <v/>
      </c>
      <c r="Y59" s="269" t="str">
        <f>IF(INDEX(EmployeeTrackingSheet!$F$6:$F$1005,Calculations!P59,1)=0,"",INDEX(EmployeeTrackingSheet!$F$6:$F$1005,Calculations!P59,1))</f>
        <v/>
      </c>
      <c r="Z59" s="94" t="str">
        <f t="shared" si="4"/>
        <v/>
      </c>
      <c r="AA59" s="94" t="str">
        <f>IF(INDEX(EmployeeTrackingSheet!$G$6:$G$1005,Calculations!P59,1)=0,"",INDEX(EmployeeTrackingSheet!$G$6:$G$1005,Calculations!P59,1))</f>
        <v/>
      </c>
      <c r="AB59" s="94" t="str">
        <f>IF(INDEX(EmployeeTrackingSheet!$H$6:$H$1005,Calculations!P59,1)=0,"",INDEX(EmployeeTrackingSheet!$H$6:$H$1005,Calculations!P59,1))</f>
        <v/>
      </c>
      <c r="AC59" s="47"/>
      <c r="AD59" s="47"/>
      <c r="AE59" s="47"/>
      <c r="AF59" s="47"/>
      <c r="AG59" s="47"/>
      <c r="AH59" s="269" t="str">
        <f>IF(INDEX(Settings!$E$7:$E$106,Calculations!P59,1)=0,"",INDEX(Settings!$E$7:$E$106,Calculations!P59,1))</f>
        <v/>
      </c>
      <c r="AI59" s="269" t="str">
        <f>IF(INDEX(Settings!$F$7:$F$106,Calculations!P59,1)=0,"",INDEX(Settings!$F$7:$F$106,Calculations!P59,1))</f>
        <v/>
      </c>
      <c r="AJ59" s="93" t="str">
        <f>IFERROR(IF(LEN($AH59)&gt;1,SUMIF($V$4:V1053,$AH59,$X$4:X1053)/COUNTIF($V$4:V1053,$AH59),""),"")</f>
        <v/>
      </c>
      <c r="AK59" s="148" t="str">
        <f>IFERROR(INDEX(Settings!$J$8:$L$11,MATCH(Calculations!$AJ59,Settings!$J$8:$J$11,1),3),"")</f>
        <v/>
      </c>
      <c r="AM59" s="158"/>
      <c r="AN59" s="154"/>
      <c r="AO59" s="154"/>
      <c r="AP59" s="268">
        <v>54</v>
      </c>
      <c r="AQ59" s="192" t="str">
        <f t="shared" ca="1" si="5"/>
        <v/>
      </c>
      <c r="AR59" s="156">
        <f>IFERROR(IF($AM$5="All Departments",INDEX(EmployeeTimesheet!$B$7:$C$106,AP59,1),IF(INDEX( EmployeeTimesheet!$C$7:$C$106,ROW(A54),1)=$AR$5,INDEX(EmployeeTimesheet!$B$7:$B$106,AP59,1),"")),"")</f>
        <v>0</v>
      </c>
      <c r="AS59" s="192" t="str">
        <f>IFERROR(IF($AM$5="All Departments",EmployeeTimesheet!C60,IF(LEN(AR59)&gt;1,EmployeeTimesheet!C60,"")),"")</f>
        <v xml:space="preserve"> </v>
      </c>
      <c r="AT59" s="192" t="str">
        <f>IF(AND(LEN($AS59)&gt;1,AT$5=$AO$5),EmployeeTimesheet!AL66,"")</f>
        <v/>
      </c>
      <c r="AU59" s="192" t="str">
        <f>IF(AND(LEN($AS59)&gt;1,AU$5=$AO$5),EmployeeTimesheet!AM66,"")</f>
        <v/>
      </c>
      <c r="AV59" s="192" t="str">
        <f>IF(AND(LEN($AS59)&gt;1,AV$5=$AO$5),EmployeeTimesheet!AN66,"")</f>
        <v/>
      </c>
      <c r="AW59" s="192" t="str">
        <f>IF(AND(LEN($AS59)&gt;1,AW$5=$AO$5),EmployeeTimesheet!AO66,"")</f>
        <v/>
      </c>
      <c r="AX59" s="192" t="str">
        <f>IF(AND(LEN($AS59)&gt;1,AX$5=$AO$5),EmployeeTimesheet!AP66,"")</f>
        <v/>
      </c>
      <c r="AY59" s="192" t="str">
        <f>IF(AND(LEN($AS59)&gt;1,AY$5=$AO$5),EmployeeTimesheet!AQ66,"")</f>
        <v/>
      </c>
      <c r="AZ59" s="192" t="str">
        <f t="shared" si="6"/>
        <v/>
      </c>
      <c r="BA59" s="156"/>
      <c r="BB59" s="154"/>
      <c r="BC59" s="154"/>
      <c r="BD59" s="154"/>
      <c r="BE59" s="154"/>
      <c r="BF59" s="154"/>
      <c r="BG59" s="154"/>
      <c r="BH59" s="154"/>
      <c r="BI59" s="154"/>
      <c r="BJ59" s="154"/>
      <c r="BK59" s="154"/>
      <c r="BL59" s="154"/>
      <c r="BM59" s="154"/>
      <c r="BN59" s="154"/>
      <c r="BO59" s="154"/>
      <c r="BP59" s="154"/>
      <c r="BQ59" s="155"/>
    </row>
    <row r="60" spans="13:69" x14ac:dyDescent="0.25">
      <c r="M60" s="334">
        <v>46</v>
      </c>
      <c r="N60" s="336" t="str">
        <f>IF(LEN(Checklist!C58)&gt;0,Checklist!G58,"")</f>
        <v/>
      </c>
      <c r="P60" s="34">
        <v>57</v>
      </c>
      <c r="Q60" s="147" t="str">
        <f>IF(INDEX(EmployeeTrackingSheet!$B$6:$B$1005,Calculations!P60,1)=0,"",INDEX(EmployeeTrackingSheet!$B$6:$B$1005,Calculations!P60,1))</f>
        <v/>
      </c>
      <c r="R60" s="91" t="str">
        <f t="shared" si="0"/>
        <v/>
      </c>
      <c r="S60" s="91" t="str">
        <f t="shared" si="1"/>
        <v/>
      </c>
      <c r="T60" s="92" t="str">
        <f t="shared" si="2"/>
        <v/>
      </c>
      <c r="U60" s="92" t="str">
        <f t="shared" si="3"/>
        <v/>
      </c>
      <c r="V60" s="90" t="str">
        <f>IF(INDEX(EmployeeTrackingSheet!$C$6:$C$1005,Calculations!P60,1)=0,"",INDEX(EmployeeTrackingSheet!$C$6:$C$1005,Calculations!P60,1))</f>
        <v/>
      </c>
      <c r="W60" s="90" t="str">
        <f>IF(INDEX(EmployeeTrackingSheet!$D$6:$D$1005,Calculations!P60,1)=0,"",INDEX(EmployeeTrackingSheet!$D$6:$D$1005,Calculations!P60,1))</f>
        <v/>
      </c>
      <c r="X60" s="269" t="str">
        <f>IF(INDEX(EmployeeTrackingSheet!$E$6:$E$1005,Calculations!P60,1)=0,"",INDEX(EmployeeTrackingSheet!$E$6:$E$1005,Calculations!P60,1))</f>
        <v/>
      </c>
      <c r="Y60" s="269" t="str">
        <f>IF(INDEX(EmployeeTrackingSheet!$F$6:$F$1005,Calculations!P60,1)=0,"",INDEX(EmployeeTrackingSheet!$F$6:$F$1005,Calculations!P60,1))</f>
        <v/>
      </c>
      <c r="Z60" s="94" t="str">
        <f t="shared" si="4"/>
        <v/>
      </c>
      <c r="AA60" s="94" t="str">
        <f>IF(INDEX(EmployeeTrackingSheet!$G$6:$G$1005,Calculations!P60,1)=0,"",INDEX(EmployeeTrackingSheet!$G$6:$G$1005,Calculations!P60,1))</f>
        <v/>
      </c>
      <c r="AB60" s="94" t="str">
        <f>IF(INDEX(EmployeeTrackingSheet!$H$6:$H$1005,Calculations!P60,1)=0,"",INDEX(EmployeeTrackingSheet!$H$6:$H$1005,Calculations!P60,1))</f>
        <v/>
      </c>
      <c r="AC60" s="47"/>
      <c r="AD60" s="47"/>
      <c r="AE60" s="47"/>
      <c r="AF60" s="47"/>
      <c r="AG60" s="47"/>
      <c r="AH60" s="269" t="str">
        <f>IF(INDEX(Settings!$E$7:$E$106,Calculations!P60,1)=0,"",INDEX(Settings!$E$7:$E$106,Calculations!P60,1))</f>
        <v/>
      </c>
      <c r="AI60" s="269" t="str">
        <f>IF(INDEX(Settings!$F$7:$F$106,Calculations!P60,1)=0,"",INDEX(Settings!$F$7:$F$106,Calculations!P60,1))</f>
        <v/>
      </c>
      <c r="AJ60" s="93" t="str">
        <f>IFERROR(IF(LEN($AH60)&gt;1,SUMIF($V$4:V1054,$AH60,$X$4:X1054)/COUNTIF($V$4:V1054,$AH60),""),"")</f>
        <v/>
      </c>
      <c r="AK60" s="148" t="str">
        <f>IFERROR(INDEX(Settings!$J$8:$L$11,MATCH(Calculations!$AJ60,Settings!$J$8:$J$11,1),3),"")</f>
        <v/>
      </c>
      <c r="AM60" s="158"/>
      <c r="AN60" s="154"/>
      <c r="AO60" s="154"/>
      <c r="AP60" s="267">
        <v>55</v>
      </c>
      <c r="AQ60" s="192" t="str">
        <f t="shared" ca="1" si="5"/>
        <v/>
      </c>
      <c r="AR60" s="156">
        <f>IFERROR(IF($AM$5="All Departments",INDEX(EmployeeTimesheet!$B$7:$C$106,AP60,1),IF(INDEX( EmployeeTimesheet!$C$7:$C$106,ROW(A55),1)=$AR$5,INDEX(EmployeeTimesheet!$B$7:$B$106,AP60,1),"")),"")</f>
        <v>0</v>
      </c>
      <c r="AS60" s="192" t="str">
        <f>IFERROR(IF($AM$5="All Departments",EmployeeTimesheet!C61,IF(LEN(AR60)&gt;1,EmployeeTimesheet!C61,"")),"")</f>
        <v xml:space="preserve"> </v>
      </c>
      <c r="AT60" s="192" t="str">
        <f>IF(AND(LEN($AS60)&gt;1,AT$5=$AO$5),EmployeeTimesheet!AL67,"")</f>
        <v/>
      </c>
      <c r="AU60" s="192" t="str">
        <f>IF(AND(LEN($AS60)&gt;1,AU$5=$AO$5),EmployeeTimesheet!AM67,"")</f>
        <v/>
      </c>
      <c r="AV60" s="192" t="str">
        <f>IF(AND(LEN($AS60)&gt;1,AV$5=$AO$5),EmployeeTimesheet!AN67,"")</f>
        <v/>
      </c>
      <c r="AW60" s="192" t="str">
        <f>IF(AND(LEN($AS60)&gt;1,AW$5=$AO$5),EmployeeTimesheet!AO67,"")</f>
        <v/>
      </c>
      <c r="AX60" s="192" t="str">
        <f>IF(AND(LEN($AS60)&gt;1,AX$5=$AO$5),EmployeeTimesheet!AP67,"")</f>
        <v/>
      </c>
      <c r="AY60" s="192" t="str">
        <f>IF(AND(LEN($AS60)&gt;1,AY$5=$AO$5),EmployeeTimesheet!AQ67,"")</f>
        <v/>
      </c>
      <c r="AZ60" s="192" t="str">
        <f t="shared" si="6"/>
        <v/>
      </c>
      <c r="BA60" s="156"/>
      <c r="BB60" s="154"/>
      <c r="BC60" s="154"/>
      <c r="BD60" s="154"/>
      <c r="BE60" s="154"/>
      <c r="BF60" s="154"/>
      <c r="BG60" s="154"/>
      <c r="BH60" s="154"/>
      <c r="BI60" s="154"/>
      <c r="BJ60" s="154"/>
      <c r="BK60" s="154"/>
      <c r="BL60" s="154"/>
      <c r="BM60" s="154"/>
      <c r="BN60" s="154"/>
      <c r="BO60" s="154"/>
      <c r="BP60" s="154"/>
      <c r="BQ60" s="155"/>
    </row>
    <row r="61" spans="13:69" x14ac:dyDescent="0.25">
      <c r="M61" s="334">
        <v>47</v>
      </c>
      <c r="N61" s="336" t="str">
        <f>IF(LEN(Checklist!C59)&gt;0,Checklist!G59,"")</f>
        <v/>
      </c>
      <c r="P61" s="34">
        <v>58</v>
      </c>
      <c r="Q61" s="147" t="str">
        <f>IF(INDEX(EmployeeTrackingSheet!$B$6:$B$1005,Calculations!P61,1)=0,"",INDEX(EmployeeTrackingSheet!$B$6:$B$1005,Calculations!P61,1))</f>
        <v/>
      </c>
      <c r="R61" s="91" t="str">
        <f t="shared" si="0"/>
        <v/>
      </c>
      <c r="S61" s="91" t="str">
        <f t="shared" si="1"/>
        <v/>
      </c>
      <c r="T61" s="92" t="str">
        <f t="shared" si="2"/>
        <v/>
      </c>
      <c r="U61" s="92" t="str">
        <f t="shared" si="3"/>
        <v/>
      </c>
      <c r="V61" s="90" t="str">
        <f>IF(INDEX(EmployeeTrackingSheet!$C$6:$C$1005,Calculations!P61,1)=0,"",INDEX(EmployeeTrackingSheet!$C$6:$C$1005,Calculations!P61,1))</f>
        <v/>
      </c>
      <c r="W61" s="90" t="str">
        <f>IF(INDEX(EmployeeTrackingSheet!$D$6:$D$1005,Calculations!P61,1)=0,"",INDEX(EmployeeTrackingSheet!$D$6:$D$1005,Calculations!P61,1))</f>
        <v/>
      </c>
      <c r="X61" s="269" t="str">
        <f>IF(INDEX(EmployeeTrackingSheet!$E$6:$E$1005,Calculations!P61,1)=0,"",INDEX(EmployeeTrackingSheet!$E$6:$E$1005,Calculations!P61,1))</f>
        <v/>
      </c>
      <c r="Y61" s="269" t="str">
        <f>IF(INDEX(EmployeeTrackingSheet!$F$6:$F$1005,Calculations!P61,1)=0,"",INDEX(EmployeeTrackingSheet!$F$6:$F$1005,Calculations!P61,1))</f>
        <v/>
      </c>
      <c r="Z61" s="94" t="str">
        <f t="shared" si="4"/>
        <v/>
      </c>
      <c r="AA61" s="94" t="str">
        <f>IF(INDEX(EmployeeTrackingSheet!$G$6:$G$1005,Calculations!P61,1)=0,"",INDEX(EmployeeTrackingSheet!$G$6:$G$1005,Calculations!P61,1))</f>
        <v/>
      </c>
      <c r="AB61" s="94" t="str">
        <f>IF(INDEX(EmployeeTrackingSheet!$H$6:$H$1005,Calculations!P61,1)=0,"",INDEX(EmployeeTrackingSheet!$H$6:$H$1005,Calculations!P61,1))</f>
        <v/>
      </c>
      <c r="AC61" s="47"/>
      <c r="AD61" s="47"/>
      <c r="AE61" s="47"/>
      <c r="AF61" s="47"/>
      <c r="AG61" s="47"/>
      <c r="AH61" s="269" t="str">
        <f>IF(INDEX(Settings!$E$7:$E$106,Calculations!P61,1)=0,"",INDEX(Settings!$E$7:$E$106,Calculations!P61,1))</f>
        <v/>
      </c>
      <c r="AI61" s="269" t="str">
        <f>IF(INDEX(Settings!$F$7:$F$106,Calculations!P61,1)=0,"",INDEX(Settings!$F$7:$F$106,Calculations!P61,1))</f>
        <v/>
      </c>
      <c r="AJ61" s="93" t="str">
        <f>IFERROR(IF(LEN($AH61)&gt;1,SUMIF($V$4:V1055,$AH61,$X$4:X1055)/COUNTIF($V$4:V1055,$AH61),""),"")</f>
        <v/>
      </c>
      <c r="AK61" s="148" t="str">
        <f>IFERROR(INDEX(Settings!$J$8:$L$11,MATCH(Calculations!$AJ61,Settings!$J$8:$J$11,1),3),"")</f>
        <v/>
      </c>
      <c r="AM61" s="158"/>
      <c r="AN61" s="154"/>
      <c r="AO61" s="154"/>
      <c r="AP61" s="268">
        <v>56</v>
      </c>
      <c r="AQ61" s="192" t="str">
        <f t="shared" ca="1" si="5"/>
        <v/>
      </c>
      <c r="AR61" s="156">
        <f>IFERROR(IF($AM$5="All Departments",INDEX(EmployeeTimesheet!$B$7:$C$106,AP61,1),IF(INDEX( EmployeeTimesheet!$C$7:$C$106,ROW(A56),1)=$AR$5,INDEX(EmployeeTimesheet!$B$7:$B$106,AP61,1),"")),"")</f>
        <v>0</v>
      </c>
      <c r="AS61" s="192" t="str">
        <f>IFERROR(IF($AM$5="All Departments",EmployeeTimesheet!C62,IF(LEN(AR61)&gt;1,EmployeeTimesheet!C62,"")),"")</f>
        <v xml:space="preserve"> </v>
      </c>
      <c r="AT61" s="192" t="str">
        <f>IF(AND(LEN($AS61)&gt;1,AT$5=$AO$5),EmployeeTimesheet!AL68,"")</f>
        <v/>
      </c>
      <c r="AU61" s="192" t="str">
        <f>IF(AND(LEN($AS61)&gt;1,AU$5=$AO$5),EmployeeTimesheet!AM68,"")</f>
        <v/>
      </c>
      <c r="AV61" s="192" t="str">
        <f>IF(AND(LEN($AS61)&gt;1,AV$5=$AO$5),EmployeeTimesheet!AN68,"")</f>
        <v/>
      </c>
      <c r="AW61" s="192" t="str">
        <f>IF(AND(LEN($AS61)&gt;1,AW$5=$AO$5),EmployeeTimesheet!AO68,"")</f>
        <v/>
      </c>
      <c r="AX61" s="192" t="str">
        <f>IF(AND(LEN($AS61)&gt;1,AX$5=$AO$5),EmployeeTimesheet!AP68,"")</f>
        <v/>
      </c>
      <c r="AY61" s="192" t="str">
        <f>IF(AND(LEN($AS61)&gt;1,AY$5=$AO$5),EmployeeTimesheet!AQ68,"")</f>
        <v/>
      </c>
      <c r="AZ61" s="192" t="str">
        <f t="shared" si="6"/>
        <v/>
      </c>
      <c r="BA61" s="156"/>
      <c r="BB61" s="154"/>
      <c r="BC61" s="154"/>
      <c r="BD61" s="154"/>
      <c r="BE61" s="154"/>
      <c r="BF61" s="154"/>
      <c r="BG61" s="154"/>
      <c r="BH61" s="154"/>
      <c r="BI61" s="154"/>
      <c r="BJ61" s="154"/>
      <c r="BK61" s="154"/>
      <c r="BL61" s="154"/>
      <c r="BM61" s="154"/>
      <c r="BN61" s="154"/>
      <c r="BO61" s="154"/>
      <c r="BP61" s="154"/>
      <c r="BQ61" s="155"/>
    </row>
    <row r="62" spans="13:69" x14ac:dyDescent="0.25">
      <c r="M62" s="334">
        <v>48</v>
      </c>
      <c r="N62" s="336" t="str">
        <f>IF(LEN(Checklist!C60)&gt;0,Checklist!G60,"")</f>
        <v/>
      </c>
      <c r="P62" s="34">
        <v>59</v>
      </c>
      <c r="Q62" s="147" t="str">
        <f>IF(INDEX(EmployeeTrackingSheet!$B$6:$B$1005,Calculations!P62,1)=0,"",INDEX(EmployeeTrackingSheet!$B$6:$B$1005,Calculations!P62,1))</f>
        <v/>
      </c>
      <c r="R62" s="91" t="str">
        <f t="shared" si="0"/>
        <v/>
      </c>
      <c r="S62" s="91" t="str">
        <f t="shared" si="1"/>
        <v/>
      </c>
      <c r="T62" s="92" t="str">
        <f t="shared" si="2"/>
        <v/>
      </c>
      <c r="U62" s="92" t="str">
        <f t="shared" si="3"/>
        <v/>
      </c>
      <c r="V62" s="90" t="str">
        <f>IF(INDEX(EmployeeTrackingSheet!$C$6:$C$1005,Calculations!P62,1)=0,"",INDEX(EmployeeTrackingSheet!$C$6:$C$1005,Calculations!P62,1))</f>
        <v/>
      </c>
      <c r="W62" s="90" t="str">
        <f>IF(INDEX(EmployeeTrackingSheet!$D$6:$D$1005,Calculations!P62,1)=0,"",INDEX(EmployeeTrackingSheet!$D$6:$D$1005,Calculations!P62,1))</f>
        <v/>
      </c>
      <c r="X62" s="269" t="str">
        <f>IF(INDEX(EmployeeTrackingSheet!$E$6:$E$1005,Calculations!P62,1)=0,"",INDEX(EmployeeTrackingSheet!$E$6:$E$1005,Calculations!P62,1))</f>
        <v/>
      </c>
      <c r="Y62" s="269" t="str">
        <f>IF(INDEX(EmployeeTrackingSheet!$F$6:$F$1005,Calculations!P62,1)=0,"",INDEX(EmployeeTrackingSheet!$F$6:$F$1005,Calculations!P62,1))</f>
        <v/>
      </c>
      <c r="Z62" s="94" t="str">
        <f t="shared" si="4"/>
        <v/>
      </c>
      <c r="AA62" s="94" t="str">
        <f>IF(INDEX(EmployeeTrackingSheet!$G$6:$G$1005,Calculations!P62,1)=0,"",INDEX(EmployeeTrackingSheet!$G$6:$G$1005,Calculations!P62,1))</f>
        <v/>
      </c>
      <c r="AB62" s="94" t="str">
        <f>IF(INDEX(EmployeeTrackingSheet!$H$6:$H$1005,Calculations!P62,1)=0,"",INDEX(EmployeeTrackingSheet!$H$6:$H$1005,Calculations!P62,1))</f>
        <v/>
      </c>
      <c r="AC62" s="47"/>
      <c r="AD62" s="47"/>
      <c r="AE62" s="47"/>
      <c r="AF62" s="47"/>
      <c r="AG62" s="47"/>
      <c r="AH62" s="269" t="str">
        <f>IF(INDEX(Settings!$E$7:$E$106,Calculations!P62,1)=0,"",INDEX(Settings!$E$7:$E$106,Calculations!P62,1))</f>
        <v/>
      </c>
      <c r="AI62" s="269" t="str">
        <f>IF(INDEX(Settings!$F$7:$F$106,Calculations!P62,1)=0,"",INDEX(Settings!$F$7:$F$106,Calculations!P62,1))</f>
        <v/>
      </c>
      <c r="AJ62" s="93" t="str">
        <f>IFERROR(IF(LEN($AH62)&gt;1,SUMIF($V$4:V1056,$AH62,$X$4:X1056)/COUNTIF($V$4:V1056,$AH62),""),"")</f>
        <v/>
      </c>
      <c r="AK62" s="148" t="str">
        <f>IFERROR(INDEX(Settings!$J$8:$L$11,MATCH(Calculations!$AJ62,Settings!$J$8:$J$11,1),3),"")</f>
        <v/>
      </c>
      <c r="AM62" s="158"/>
      <c r="AN62" s="154"/>
      <c r="AO62" s="154"/>
      <c r="AP62" s="268">
        <v>57</v>
      </c>
      <c r="AQ62" s="192" t="str">
        <f t="shared" ca="1" si="5"/>
        <v/>
      </c>
      <c r="AR62" s="156">
        <f>IFERROR(IF($AM$5="All Departments",INDEX(EmployeeTimesheet!$B$7:$C$106,AP62,1),IF(INDEX( EmployeeTimesheet!$C$7:$C$106,ROW(A57),1)=$AR$5,INDEX(EmployeeTimesheet!$B$7:$B$106,AP62,1),"")),"")</f>
        <v>0</v>
      </c>
      <c r="AS62" s="192" t="str">
        <f>IFERROR(IF($AM$5="All Departments",EmployeeTimesheet!C63,IF(LEN(AR62)&gt;1,EmployeeTimesheet!C63,"")),"")</f>
        <v xml:space="preserve"> </v>
      </c>
      <c r="AT62" s="192" t="str">
        <f>IF(AND(LEN($AS62)&gt;1,AT$5=$AO$5),EmployeeTimesheet!AL69,"")</f>
        <v/>
      </c>
      <c r="AU62" s="192" t="str">
        <f>IF(AND(LEN($AS62)&gt;1,AU$5=$AO$5),EmployeeTimesheet!AM69,"")</f>
        <v/>
      </c>
      <c r="AV62" s="192" t="str">
        <f>IF(AND(LEN($AS62)&gt;1,AV$5=$AO$5),EmployeeTimesheet!AN69,"")</f>
        <v/>
      </c>
      <c r="AW62" s="192" t="str">
        <f>IF(AND(LEN($AS62)&gt;1,AW$5=$AO$5),EmployeeTimesheet!AO69,"")</f>
        <v/>
      </c>
      <c r="AX62" s="192" t="str">
        <f>IF(AND(LEN($AS62)&gt;1,AX$5=$AO$5),EmployeeTimesheet!AP69,"")</f>
        <v/>
      </c>
      <c r="AY62" s="192" t="str">
        <f>IF(AND(LEN($AS62)&gt;1,AY$5=$AO$5),EmployeeTimesheet!AQ69,"")</f>
        <v/>
      </c>
      <c r="AZ62" s="192" t="str">
        <f t="shared" si="6"/>
        <v/>
      </c>
      <c r="BA62" s="156"/>
      <c r="BB62" s="154"/>
      <c r="BC62" s="154"/>
      <c r="BD62" s="154"/>
      <c r="BE62" s="154"/>
      <c r="BF62" s="154"/>
      <c r="BG62" s="154"/>
      <c r="BH62" s="154"/>
      <c r="BI62" s="154"/>
      <c r="BJ62" s="154"/>
      <c r="BK62" s="154"/>
      <c r="BL62" s="154"/>
      <c r="BM62" s="154"/>
      <c r="BN62" s="154"/>
      <c r="BO62" s="154"/>
      <c r="BP62" s="154"/>
      <c r="BQ62" s="155"/>
    </row>
    <row r="63" spans="13:69" x14ac:dyDescent="0.25">
      <c r="M63" s="334">
        <v>49</v>
      </c>
      <c r="N63" s="336" t="str">
        <f>IF(LEN(Checklist!C61)&gt;0,Checklist!G61,"")</f>
        <v/>
      </c>
      <c r="P63" s="34">
        <v>60</v>
      </c>
      <c r="Q63" s="147" t="str">
        <f>IF(INDEX(EmployeeTrackingSheet!$B$6:$B$1005,Calculations!P63,1)=0,"",INDEX(EmployeeTrackingSheet!$B$6:$B$1005,Calculations!P63,1))</f>
        <v/>
      </c>
      <c r="R63" s="91" t="str">
        <f t="shared" si="0"/>
        <v/>
      </c>
      <c r="S63" s="91" t="str">
        <f t="shared" si="1"/>
        <v/>
      </c>
      <c r="T63" s="92" t="str">
        <f t="shared" si="2"/>
        <v/>
      </c>
      <c r="U63" s="92" t="str">
        <f t="shared" si="3"/>
        <v/>
      </c>
      <c r="V63" s="90" t="str">
        <f>IF(INDEX(EmployeeTrackingSheet!$C$6:$C$1005,Calculations!P63,1)=0,"",INDEX(EmployeeTrackingSheet!$C$6:$C$1005,Calculations!P63,1))</f>
        <v/>
      </c>
      <c r="W63" s="90" t="str">
        <f>IF(INDEX(EmployeeTrackingSheet!$D$6:$D$1005,Calculations!P63,1)=0,"",INDEX(EmployeeTrackingSheet!$D$6:$D$1005,Calculations!P63,1))</f>
        <v/>
      </c>
      <c r="X63" s="269" t="str">
        <f>IF(INDEX(EmployeeTrackingSheet!$E$6:$E$1005,Calculations!P63,1)=0,"",INDEX(EmployeeTrackingSheet!$E$6:$E$1005,Calculations!P63,1))</f>
        <v/>
      </c>
      <c r="Y63" s="269" t="str">
        <f>IF(INDEX(EmployeeTrackingSheet!$F$6:$F$1005,Calculations!P63,1)=0,"",INDEX(EmployeeTrackingSheet!$F$6:$F$1005,Calculations!P63,1))</f>
        <v/>
      </c>
      <c r="Z63" s="94" t="str">
        <f t="shared" si="4"/>
        <v/>
      </c>
      <c r="AA63" s="94" t="str">
        <f>IF(INDEX(EmployeeTrackingSheet!$G$6:$G$1005,Calculations!P63,1)=0,"",INDEX(EmployeeTrackingSheet!$G$6:$G$1005,Calculations!P63,1))</f>
        <v/>
      </c>
      <c r="AB63" s="94" t="str">
        <f>IF(INDEX(EmployeeTrackingSheet!$H$6:$H$1005,Calculations!P63,1)=0,"",INDEX(EmployeeTrackingSheet!$H$6:$H$1005,Calculations!P63,1))</f>
        <v/>
      </c>
      <c r="AC63" s="47"/>
      <c r="AD63" s="47"/>
      <c r="AE63" s="47"/>
      <c r="AF63" s="47"/>
      <c r="AG63" s="47"/>
      <c r="AH63" s="269" t="str">
        <f>IF(INDEX(Settings!$E$7:$E$106,Calculations!P63,1)=0,"",INDEX(Settings!$E$7:$E$106,Calculations!P63,1))</f>
        <v/>
      </c>
      <c r="AI63" s="269" t="str">
        <f>IF(INDEX(Settings!$F$7:$F$106,Calculations!P63,1)=0,"",INDEX(Settings!$F$7:$F$106,Calculations!P63,1))</f>
        <v/>
      </c>
      <c r="AJ63" s="93" t="str">
        <f>IFERROR(IF(LEN($AH63)&gt;1,SUMIF($V$4:V1057,$AH63,$X$4:X1057)/COUNTIF($V$4:V1057,$AH63),""),"")</f>
        <v/>
      </c>
      <c r="AK63" s="148" t="str">
        <f>IFERROR(INDEX(Settings!$J$8:$L$11,MATCH(Calculations!$AJ63,Settings!$J$8:$J$11,1),3),"")</f>
        <v/>
      </c>
      <c r="AM63" s="158"/>
      <c r="AN63" s="154"/>
      <c r="AO63" s="154"/>
      <c r="AP63" s="267">
        <v>58</v>
      </c>
      <c r="AQ63" s="192" t="str">
        <f t="shared" ca="1" si="5"/>
        <v/>
      </c>
      <c r="AR63" s="156">
        <f>IFERROR(IF($AM$5="All Departments",INDEX(EmployeeTimesheet!$B$7:$C$106,AP63,1),IF(INDEX( EmployeeTimesheet!$C$7:$C$106,ROW(A58),1)=$AR$5,INDEX(EmployeeTimesheet!$B$7:$B$106,AP63,1),"")),"")</f>
        <v>0</v>
      </c>
      <c r="AS63" s="192" t="str">
        <f>IFERROR(IF($AM$5="All Departments",EmployeeTimesheet!C64,IF(LEN(AR63)&gt;1,EmployeeTimesheet!C64,"")),"")</f>
        <v xml:space="preserve"> </v>
      </c>
      <c r="AT63" s="192" t="str">
        <f>IF(AND(LEN($AS63)&gt;1,AT$5=$AO$5),EmployeeTimesheet!AL70,"")</f>
        <v/>
      </c>
      <c r="AU63" s="192" t="str">
        <f>IF(AND(LEN($AS63)&gt;1,AU$5=$AO$5),EmployeeTimesheet!AM70,"")</f>
        <v/>
      </c>
      <c r="AV63" s="192" t="str">
        <f>IF(AND(LEN($AS63)&gt;1,AV$5=$AO$5),EmployeeTimesheet!AN70,"")</f>
        <v/>
      </c>
      <c r="AW63" s="192" t="str">
        <f>IF(AND(LEN($AS63)&gt;1,AW$5=$AO$5),EmployeeTimesheet!AO70,"")</f>
        <v/>
      </c>
      <c r="AX63" s="192" t="str">
        <f>IF(AND(LEN($AS63)&gt;1,AX$5=$AO$5),EmployeeTimesheet!AP70,"")</f>
        <v/>
      </c>
      <c r="AY63" s="192" t="str">
        <f>IF(AND(LEN($AS63)&gt;1,AY$5=$AO$5),EmployeeTimesheet!AQ70,"")</f>
        <v/>
      </c>
      <c r="AZ63" s="192" t="str">
        <f t="shared" si="6"/>
        <v/>
      </c>
      <c r="BA63" s="156"/>
      <c r="BB63" s="154"/>
      <c r="BC63" s="154"/>
      <c r="BD63" s="154"/>
      <c r="BE63" s="154"/>
      <c r="BF63" s="154"/>
      <c r="BG63" s="154"/>
      <c r="BH63" s="154"/>
      <c r="BI63" s="154"/>
      <c r="BJ63" s="154"/>
      <c r="BK63" s="154"/>
      <c r="BL63" s="154"/>
      <c r="BM63" s="154"/>
      <c r="BN63" s="154"/>
      <c r="BO63" s="154"/>
      <c r="BP63" s="154"/>
      <c r="BQ63" s="155"/>
    </row>
    <row r="64" spans="13:69" x14ac:dyDescent="0.25">
      <c r="M64" s="334">
        <v>50</v>
      </c>
      <c r="N64" s="336" t="str">
        <f>IF(LEN(Checklist!C62)&gt;0,Checklist!G62,"")</f>
        <v/>
      </c>
      <c r="P64" s="34">
        <v>61</v>
      </c>
      <c r="Q64" s="147" t="str">
        <f>IF(INDEX(EmployeeTrackingSheet!$B$6:$B$1005,Calculations!P64,1)=0,"",INDEX(EmployeeTrackingSheet!$B$6:$B$1005,Calculations!P64,1))</f>
        <v/>
      </c>
      <c r="R64" s="91" t="str">
        <f t="shared" si="0"/>
        <v/>
      </c>
      <c r="S64" s="91" t="str">
        <f t="shared" si="1"/>
        <v/>
      </c>
      <c r="T64" s="92" t="str">
        <f t="shared" si="2"/>
        <v/>
      </c>
      <c r="U64" s="92" t="str">
        <f t="shared" si="3"/>
        <v/>
      </c>
      <c r="V64" s="90" t="str">
        <f>IF(INDEX(EmployeeTrackingSheet!$C$6:$C$1005,Calculations!P64,1)=0,"",INDEX(EmployeeTrackingSheet!$C$6:$C$1005,Calculations!P64,1))</f>
        <v/>
      </c>
      <c r="W64" s="90" t="str">
        <f>IF(INDEX(EmployeeTrackingSheet!$D$6:$D$1005,Calculations!P64,1)=0,"",INDEX(EmployeeTrackingSheet!$D$6:$D$1005,Calculations!P64,1))</f>
        <v/>
      </c>
      <c r="X64" s="269" t="str">
        <f>IF(INDEX(EmployeeTrackingSheet!$E$6:$E$1005,Calculations!P64,1)=0,"",INDEX(EmployeeTrackingSheet!$E$6:$E$1005,Calculations!P64,1))</f>
        <v/>
      </c>
      <c r="Y64" s="269" t="str">
        <f>IF(INDEX(EmployeeTrackingSheet!$F$6:$F$1005,Calculations!P64,1)=0,"",INDEX(EmployeeTrackingSheet!$F$6:$F$1005,Calculations!P64,1))</f>
        <v/>
      </c>
      <c r="Z64" s="94" t="str">
        <f t="shared" si="4"/>
        <v/>
      </c>
      <c r="AA64" s="94" t="str">
        <f>IF(INDEX(EmployeeTrackingSheet!$G$6:$G$1005,Calculations!P64,1)=0,"",INDEX(EmployeeTrackingSheet!$G$6:$G$1005,Calculations!P64,1))</f>
        <v/>
      </c>
      <c r="AB64" s="94" t="str">
        <f>IF(INDEX(EmployeeTrackingSheet!$H$6:$H$1005,Calculations!P64,1)=0,"",INDEX(EmployeeTrackingSheet!$H$6:$H$1005,Calculations!P64,1))</f>
        <v/>
      </c>
      <c r="AC64" s="47"/>
      <c r="AD64" s="47"/>
      <c r="AE64" s="47"/>
      <c r="AF64" s="47"/>
      <c r="AG64" s="47"/>
      <c r="AH64" s="269" t="str">
        <f>IF(INDEX(Settings!$E$7:$E$106,Calculations!P64,1)=0,"",INDEX(Settings!$E$7:$E$106,Calculations!P64,1))</f>
        <v/>
      </c>
      <c r="AI64" s="269" t="str">
        <f>IF(INDEX(Settings!$F$7:$F$106,Calculations!P64,1)=0,"",INDEX(Settings!$F$7:$F$106,Calculations!P64,1))</f>
        <v/>
      </c>
      <c r="AJ64" s="93" t="str">
        <f>IFERROR(IF(LEN($AH64)&gt;1,SUMIF($V$4:V1058,$AH64,$X$4:X1058)/COUNTIF($V$4:V1058,$AH64),""),"")</f>
        <v/>
      </c>
      <c r="AK64" s="148" t="str">
        <f>IFERROR(INDEX(Settings!$J$8:$L$11,MATCH(Calculations!$AJ64,Settings!$J$8:$J$11,1),3),"")</f>
        <v/>
      </c>
      <c r="AM64" s="158"/>
      <c r="AN64" s="154"/>
      <c r="AO64" s="154"/>
      <c r="AP64" s="268">
        <v>59</v>
      </c>
      <c r="AQ64" s="192" t="str">
        <f t="shared" ca="1" si="5"/>
        <v/>
      </c>
      <c r="AR64" s="156">
        <f>IFERROR(IF($AM$5="All Departments",INDEX(EmployeeTimesheet!$B$7:$C$106,AP64,1),IF(INDEX( EmployeeTimesheet!$C$7:$C$106,ROW(A59),1)=$AR$5,INDEX(EmployeeTimesheet!$B$7:$B$106,AP64,1),"")),"")</f>
        <v>0</v>
      </c>
      <c r="AS64" s="192" t="str">
        <f>IFERROR(IF($AM$5="All Departments",EmployeeTimesheet!C65,IF(LEN(AR64)&gt;1,EmployeeTimesheet!C65,"")),"")</f>
        <v xml:space="preserve"> </v>
      </c>
      <c r="AT64" s="192" t="str">
        <f>IF(AND(LEN($AS64)&gt;1,AT$5=$AO$5),EmployeeTimesheet!AL71,"")</f>
        <v/>
      </c>
      <c r="AU64" s="192" t="str">
        <f>IF(AND(LEN($AS64)&gt;1,AU$5=$AO$5),EmployeeTimesheet!AM71,"")</f>
        <v/>
      </c>
      <c r="AV64" s="192" t="str">
        <f>IF(AND(LEN($AS64)&gt;1,AV$5=$AO$5),EmployeeTimesheet!AN71,"")</f>
        <v/>
      </c>
      <c r="AW64" s="192" t="str">
        <f>IF(AND(LEN($AS64)&gt;1,AW$5=$AO$5),EmployeeTimesheet!AO71,"")</f>
        <v/>
      </c>
      <c r="AX64" s="192" t="str">
        <f>IF(AND(LEN($AS64)&gt;1,AX$5=$AO$5),EmployeeTimesheet!AP71,"")</f>
        <v/>
      </c>
      <c r="AY64" s="192" t="str">
        <f>IF(AND(LEN($AS64)&gt;1,AY$5=$AO$5),EmployeeTimesheet!AQ71,"")</f>
        <v/>
      </c>
      <c r="AZ64" s="192" t="str">
        <f t="shared" si="6"/>
        <v/>
      </c>
      <c r="BA64" s="156"/>
      <c r="BB64" s="154"/>
      <c r="BC64" s="154"/>
      <c r="BD64" s="154"/>
      <c r="BE64" s="154"/>
      <c r="BF64" s="154"/>
      <c r="BG64" s="154"/>
      <c r="BH64" s="154"/>
      <c r="BI64" s="154"/>
      <c r="BJ64" s="154"/>
      <c r="BK64" s="154"/>
      <c r="BL64" s="154"/>
      <c r="BM64" s="154"/>
      <c r="BN64" s="154"/>
      <c r="BO64" s="154"/>
      <c r="BP64" s="154"/>
      <c r="BQ64" s="155"/>
    </row>
    <row r="65" spans="13:69" x14ac:dyDescent="0.25">
      <c r="M65" s="334">
        <v>51</v>
      </c>
      <c r="N65" s="336" t="str">
        <f>IF(LEN(Checklist!C63)&gt;0,Checklist!G63,"")</f>
        <v/>
      </c>
      <c r="P65" s="34">
        <v>62</v>
      </c>
      <c r="Q65" s="147" t="str">
        <f>IF(INDEX(EmployeeTrackingSheet!$B$6:$B$1005,Calculations!P65,1)=0,"",INDEX(EmployeeTrackingSheet!$B$6:$B$1005,Calculations!P65,1))</f>
        <v/>
      </c>
      <c r="R65" s="91" t="str">
        <f t="shared" si="0"/>
        <v/>
      </c>
      <c r="S65" s="91" t="str">
        <f t="shared" si="1"/>
        <v/>
      </c>
      <c r="T65" s="92" t="str">
        <f t="shared" si="2"/>
        <v/>
      </c>
      <c r="U65" s="92" t="str">
        <f t="shared" si="3"/>
        <v/>
      </c>
      <c r="V65" s="90" t="str">
        <f>IF(INDEX(EmployeeTrackingSheet!$C$6:$C$1005,Calculations!P65,1)=0,"",INDEX(EmployeeTrackingSheet!$C$6:$C$1005,Calculations!P65,1))</f>
        <v/>
      </c>
      <c r="W65" s="90" t="str">
        <f>IF(INDEX(EmployeeTrackingSheet!$D$6:$D$1005,Calculations!P65,1)=0,"",INDEX(EmployeeTrackingSheet!$D$6:$D$1005,Calculations!P65,1))</f>
        <v/>
      </c>
      <c r="X65" s="269" t="str">
        <f>IF(INDEX(EmployeeTrackingSheet!$E$6:$E$1005,Calculations!P65,1)=0,"",INDEX(EmployeeTrackingSheet!$E$6:$E$1005,Calculations!P65,1))</f>
        <v/>
      </c>
      <c r="Y65" s="269" t="str">
        <f>IF(INDEX(EmployeeTrackingSheet!$F$6:$F$1005,Calculations!P65,1)=0,"",INDEX(EmployeeTrackingSheet!$F$6:$F$1005,Calculations!P65,1))</f>
        <v/>
      </c>
      <c r="Z65" s="94" t="str">
        <f t="shared" si="4"/>
        <v/>
      </c>
      <c r="AA65" s="94" t="str">
        <f>IF(INDEX(EmployeeTrackingSheet!$G$6:$G$1005,Calculations!P65,1)=0,"",INDEX(EmployeeTrackingSheet!$G$6:$G$1005,Calculations!P65,1))</f>
        <v/>
      </c>
      <c r="AB65" s="94" t="str">
        <f>IF(INDEX(EmployeeTrackingSheet!$H$6:$H$1005,Calculations!P65,1)=0,"",INDEX(EmployeeTrackingSheet!$H$6:$H$1005,Calculations!P65,1))</f>
        <v/>
      </c>
      <c r="AC65" s="47"/>
      <c r="AD65" s="47"/>
      <c r="AE65" s="47"/>
      <c r="AF65" s="47"/>
      <c r="AG65" s="47"/>
      <c r="AH65" s="269" t="str">
        <f>IF(INDEX(Settings!$E$7:$E$106,Calculations!P65,1)=0,"",INDEX(Settings!$E$7:$E$106,Calculations!P65,1))</f>
        <v/>
      </c>
      <c r="AI65" s="269" t="str">
        <f>IF(INDEX(Settings!$F$7:$F$106,Calculations!P65,1)=0,"",INDEX(Settings!$F$7:$F$106,Calculations!P65,1))</f>
        <v/>
      </c>
      <c r="AJ65" s="93" t="str">
        <f>IFERROR(IF(LEN($AH65)&gt;1,SUMIF($V$4:V1059,$AH65,$X$4:X1059)/COUNTIF($V$4:V1059,$AH65),""),"")</f>
        <v/>
      </c>
      <c r="AK65" s="148" t="str">
        <f>IFERROR(INDEX(Settings!$J$8:$L$11,MATCH(Calculations!$AJ65,Settings!$J$8:$J$11,1),3),"")</f>
        <v/>
      </c>
      <c r="AM65" s="158"/>
      <c r="AN65" s="154"/>
      <c r="AO65" s="154"/>
      <c r="AP65" s="268">
        <v>60</v>
      </c>
      <c r="AQ65" s="192" t="str">
        <f t="shared" ca="1" si="5"/>
        <v/>
      </c>
      <c r="AR65" s="156">
        <f>IFERROR(IF($AM$5="All Departments",INDEX(EmployeeTimesheet!$B$7:$C$106,AP65,1),IF(INDEX( EmployeeTimesheet!$C$7:$C$106,ROW(A60),1)=$AR$5,INDEX(EmployeeTimesheet!$B$7:$B$106,AP65,1),"")),"")</f>
        <v>0</v>
      </c>
      <c r="AS65" s="192" t="str">
        <f>IFERROR(IF($AM$5="All Departments",EmployeeTimesheet!C66,IF(LEN(AR65)&gt;1,EmployeeTimesheet!C66,"")),"")</f>
        <v xml:space="preserve"> </v>
      </c>
      <c r="AT65" s="192" t="str">
        <f>IF(AND(LEN($AS65)&gt;1,AT$5=$AO$5),EmployeeTimesheet!AL72,"")</f>
        <v/>
      </c>
      <c r="AU65" s="192" t="str">
        <f>IF(AND(LEN($AS65)&gt;1,AU$5=$AO$5),EmployeeTimesheet!AM72,"")</f>
        <v/>
      </c>
      <c r="AV65" s="192" t="str">
        <f>IF(AND(LEN($AS65)&gt;1,AV$5=$AO$5),EmployeeTimesheet!AN72,"")</f>
        <v/>
      </c>
      <c r="AW65" s="192" t="str">
        <f>IF(AND(LEN($AS65)&gt;1,AW$5=$AO$5),EmployeeTimesheet!AO72,"")</f>
        <v/>
      </c>
      <c r="AX65" s="192" t="str">
        <f>IF(AND(LEN($AS65)&gt;1,AX$5=$AO$5),EmployeeTimesheet!AP72,"")</f>
        <v/>
      </c>
      <c r="AY65" s="192" t="str">
        <f>IF(AND(LEN($AS65)&gt;1,AY$5=$AO$5),EmployeeTimesheet!AQ72,"")</f>
        <v/>
      </c>
      <c r="AZ65" s="192" t="str">
        <f t="shared" si="6"/>
        <v/>
      </c>
      <c r="BA65" s="156"/>
      <c r="BB65" s="154"/>
      <c r="BC65" s="154"/>
      <c r="BD65" s="154"/>
      <c r="BE65" s="154"/>
      <c r="BF65" s="154"/>
      <c r="BG65" s="154"/>
      <c r="BH65" s="154"/>
      <c r="BI65" s="154"/>
      <c r="BJ65" s="154"/>
      <c r="BK65" s="154"/>
      <c r="BL65" s="154"/>
      <c r="BM65" s="154"/>
      <c r="BN65" s="154"/>
      <c r="BO65" s="154"/>
      <c r="BP65" s="154"/>
      <c r="BQ65" s="155"/>
    </row>
    <row r="66" spans="13:69" x14ac:dyDescent="0.25">
      <c r="M66" s="334">
        <v>52</v>
      </c>
      <c r="N66" s="336" t="str">
        <f>IF(LEN(Checklist!C64)&gt;0,Checklist!G64,"")</f>
        <v/>
      </c>
      <c r="P66" s="34">
        <v>63</v>
      </c>
      <c r="Q66" s="147" t="str">
        <f>IF(INDEX(EmployeeTrackingSheet!$B$6:$B$1005,Calculations!P66,1)=0,"",INDEX(EmployeeTrackingSheet!$B$6:$B$1005,Calculations!P66,1))</f>
        <v/>
      </c>
      <c r="R66" s="91" t="str">
        <f t="shared" si="0"/>
        <v/>
      </c>
      <c r="S66" s="91" t="str">
        <f t="shared" si="1"/>
        <v/>
      </c>
      <c r="T66" s="92" t="str">
        <f t="shared" si="2"/>
        <v/>
      </c>
      <c r="U66" s="92" t="str">
        <f t="shared" si="3"/>
        <v/>
      </c>
      <c r="V66" s="90" t="str">
        <f>IF(INDEX(EmployeeTrackingSheet!$C$6:$C$1005,Calculations!P66,1)=0,"",INDEX(EmployeeTrackingSheet!$C$6:$C$1005,Calculations!P66,1))</f>
        <v/>
      </c>
      <c r="W66" s="90" t="str">
        <f>IF(INDEX(EmployeeTrackingSheet!$D$6:$D$1005,Calculations!P66,1)=0,"",INDEX(EmployeeTrackingSheet!$D$6:$D$1005,Calculations!P66,1))</f>
        <v/>
      </c>
      <c r="X66" s="269" t="str">
        <f>IF(INDEX(EmployeeTrackingSheet!$E$6:$E$1005,Calculations!P66,1)=0,"",INDEX(EmployeeTrackingSheet!$E$6:$E$1005,Calculations!P66,1))</f>
        <v/>
      </c>
      <c r="Y66" s="269" t="str">
        <f>IF(INDEX(EmployeeTrackingSheet!$F$6:$F$1005,Calculations!P66,1)=0,"",INDEX(EmployeeTrackingSheet!$F$6:$F$1005,Calculations!P66,1))</f>
        <v/>
      </c>
      <c r="Z66" s="94" t="str">
        <f t="shared" si="4"/>
        <v/>
      </c>
      <c r="AA66" s="94" t="str">
        <f>IF(INDEX(EmployeeTrackingSheet!$G$6:$G$1005,Calculations!P66,1)=0,"",INDEX(EmployeeTrackingSheet!$G$6:$G$1005,Calculations!P66,1))</f>
        <v/>
      </c>
      <c r="AB66" s="94" t="str">
        <f>IF(INDEX(EmployeeTrackingSheet!$H$6:$H$1005,Calculations!P66,1)=0,"",INDEX(EmployeeTrackingSheet!$H$6:$H$1005,Calculations!P66,1))</f>
        <v/>
      </c>
      <c r="AC66" s="47"/>
      <c r="AD66" s="47"/>
      <c r="AE66" s="47"/>
      <c r="AF66" s="47"/>
      <c r="AG66" s="47"/>
      <c r="AH66" s="269" t="str">
        <f>IF(INDEX(Settings!$E$7:$E$106,Calculations!P66,1)=0,"",INDEX(Settings!$E$7:$E$106,Calculations!P66,1))</f>
        <v/>
      </c>
      <c r="AI66" s="269" t="str">
        <f>IF(INDEX(Settings!$F$7:$F$106,Calculations!P66,1)=0,"",INDEX(Settings!$F$7:$F$106,Calculations!P66,1))</f>
        <v/>
      </c>
      <c r="AJ66" s="93" t="str">
        <f>IFERROR(IF(LEN($AH66)&gt;1,SUMIF($V$4:V1060,$AH66,$X$4:X1060)/COUNTIF($V$4:V1060,$AH66),""),"")</f>
        <v/>
      </c>
      <c r="AK66" s="148" t="str">
        <f>IFERROR(INDEX(Settings!$J$8:$L$11,MATCH(Calculations!$AJ66,Settings!$J$8:$J$11,1),3),"")</f>
        <v/>
      </c>
      <c r="AM66" s="158"/>
      <c r="AN66" s="154"/>
      <c r="AO66" s="154"/>
      <c r="AP66" s="267">
        <v>61</v>
      </c>
      <c r="AQ66" s="192" t="str">
        <f t="shared" ca="1" si="5"/>
        <v/>
      </c>
      <c r="AR66" s="156">
        <f>IFERROR(IF($AM$5="All Departments",INDEX(EmployeeTimesheet!$B$7:$C$106,AP66,1),IF(INDEX( EmployeeTimesheet!$C$7:$C$106,ROW(A61),1)=$AR$5,INDEX(EmployeeTimesheet!$B$7:$B$106,AP66,1),"")),"")</f>
        <v>0</v>
      </c>
      <c r="AS66" s="192" t="str">
        <f>IFERROR(IF($AM$5="All Departments",EmployeeTimesheet!C67,IF(LEN(AR66)&gt;1,EmployeeTimesheet!C67,"")),"")</f>
        <v xml:space="preserve"> </v>
      </c>
      <c r="AT66" s="192" t="str">
        <f>IF(AND(LEN($AS66)&gt;1,AT$5=$AO$5),EmployeeTimesheet!AL73,"")</f>
        <v/>
      </c>
      <c r="AU66" s="192" t="str">
        <f>IF(AND(LEN($AS66)&gt;1,AU$5=$AO$5),EmployeeTimesheet!AM73,"")</f>
        <v/>
      </c>
      <c r="AV66" s="192" t="str">
        <f>IF(AND(LEN($AS66)&gt;1,AV$5=$AO$5),EmployeeTimesheet!AN73,"")</f>
        <v/>
      </c>
      <c r="AW66" s="192" t="str">
        <f>IF(AND(LEN($AS66)&gt;1,AW$5=$AO$5),EmployeeTimesheet!AO73,"")</f>
        <v/>
      </c>
      <c r="AX66" s="192" t="str">
        <f>IF(AND(LEN($AS66)&gt;1,AX$5=$AO$5),EmployeeTimesheet!AP73,"")</f>
        <v/>
      </c>
      <c r="AY66" s="192" t="str">
        <f>IF(AND(LEN($AS66)&gt;1,AY$5=$AO$5),EmployeeTimesheet!AQ73,"")</f>
        <v/>
      </c>
      <c r="AZ66" s="192" t="str">
        <f t="shared" si="6"/>
        <v/>
      </c>
      <c r="BA66" s="156"/>
      <c r="BB66" s="154"/>
      <c r="BC66" s="154"/>
      <c r="BD66" s="154"/>
      <c r="BE66" s="154"/>
      <c r="BF66" s="154"/>
      <c r="BG66" s="154"/>
      <c r="BH66" s="154"/>
      <c r="BI66" s="154"/>
      <c r="BJ66" s="154"/>
      <c r="BK66" s="154"/>
      <c r="BL66" s="154"/>
      <c r="BM66" s="154"/>
      <c r="BN66" s="154"/>
      <c r="BO66" s="154"/>
      <c r="BP66" s="154"/>
      <c r="BQ66" s="155"/>
    </row>
    <row r="67" spans="13:69" x14ac:dyDescent="0.25">
      <c r="M67" s="334">
        <v>53</v>
      </c>
      <c r="N67" s="336" t="str">
        <f>IF(LEN(Checklist!C65)&gt;0,Checklist!G65,"")</f>
        <v/>
      </c>
      <c r="P67" s="34">
        <v>64</v>
      </c>
      <c r="Q67" s="147" t="str">
        <f>IF(INDEX(EmployeeTrackingSheet!$B$6:$B$1005,Calculations!P67,1)=0,"",INDEX(EmployeeTrackingSheet!$B$6:$B$1005,Calculations!P67,1))</f>
        <v/>
      </c>
      <c r="R67" s="91" t="str">
        <f t="shared" si="0"/>
        <v/>
      </c>
      <c r="S67" s="91" t="str">
        <f t="shared" si="1"/>
        <v/>
      </c>
      <c r="T67" s="92" t="str">
        <f t="shared" si="2"/>
        <v/>
      </c>
      <c r="U67" s="92" t="str">
        <f t="shared" si="3"/>
        <v/>
      </c>
      <c r="V67" s="90" t="str">
        <f>IF(INDEX(EmployeeTrackingSheet!$C$6:$C$1005,Calculations!P67,1)=0,"",INDEX(EmployeeTrackingSheet!$C$6:$C$1005,Calculations!P67,1))</f>
        <v/>
      </c>
      <c r="W67" s="90" t="str">
        <f>IF(INDEX(EmployeeTrackingSheet!$D$6:$D$1005,Calculations!P67,1)=0,"",INDEX(EmployeeTrackingSheet!$D$6:$D$1005,Calculations!P67,1))</f>
        <v/>
      </c>
      <c r="X67" s="269" t="str">
        <f>IF(INDEX(EmployeeTrackingSheet!$E$6:$E$1005,Calculations!P67,1)=0,"",INDEX(EmployeeTrackingSheet!$E$6:$E$1005,Calculations!P67,1))</f>
        <v/>
      </c>
      <c r="Y67" s="269" t="str">
        <f>IF(INDEX(EmployeeTrackingSheet!$F$6:$F$1005,Calculations!P67,1)=0,"",INDEX(EmployeeTrackingSheet!$F$6:$F$1005,Calculations!P67,1))</f>
        <v/>
      </c>
      <c r="Z67" s="94" t="str">
        <f t="shared" si="4"/>
        <v/>
      </c>
      <c r="AA67" s="94" t="str">
        <f>IF(INDEX(EmployeeTrackingSheet!$G$6:$G$1005,Calculations!P67,1)=0,"",INDEX(EmployeeTrackingSheet!$G$6:$G$1005,Calculations!P67,1))</f>
        <v/>
      </c>
      <c r="AB67" s="94" t="str">
        <f>IF(INDEX(EmployeeTrackingSheet!$H$6:$H$1005,Calculations!P67,1)=0,"",INDEX(EmployeeTrackingSheet!$H$6:$H$1005,Calculations!P67,1))</f>
        <v/>
      </c>
      <c r="AC67" s="47"/>
      <c r="AD67" s="47"/>
      <c r="AE67" s="47"/>
      <c r="AF67" s="47"/>
      <c r="AG67" s="47"/>
      <c r="AH67" s="269" t="str">
        <f>IF(INDEX(Settings!$E$7:$E$106,Calculations!P67,1)=0,"",INDEX(Settings!$E$7:$E$106,Calculations!P67,1))</f>
        <v/>
      </c>
      <c r="AI67" s="269" t="str">
        <f>IF(INDEX(Settings!$F$7:$F$106,Calculations!P67,1)=0,"",INDEX(Settings!$F$7:$F$106,Calculations!P67,1))</f>
        <v/>
      </c>
      <c r="AJ67" s="93" t="str">
        <f>IFERROR(IF(LEN($AH67)&gt;1,SUMIF($V$4:V1061,$AH67,$X$4:X1061)/COUNTIF($V$4:V1061,$AH67),""),"")</f>
        <v/>
      </c>
      <c r="AK67" s="148" t="str">
        <f>IFERROR(INDEX(Settings!$J$8:$L$11,MATCH(Calculations!$AJ67,Settings!$J$8:$J$11,1),3),"")</f>
        <v/>
      </c>
      <c r="AM67" s="158"/>
      <c r="AN67" s="154"/>
      <c r="AO67" s="154"/>
      <c r="AP67" s="268">
        <v>62</v>
      </c>
      <c r="AQ67" s="192" t="str">
        <f t="shared" ca="1" si="5"/>
        <v/>
      </c>
      <c r="AR67" s="156">
        <f>IFERROR(IF($AM$5="All Departments",INDEX(EmployeeTimesheet!$B$7:$C$106,AP67,1),IF(INDEX( EmployeeTimesheet!$C$7:$C$106,ROW(A62),1)=$AR$5,INDEX(EmployeeTimesheet!$B$7:$B$106,AP67,1),"")),"")</f>
        <v>0</v>
      </c>
      <c r="AS67" s="192" t="str">
        <f>IFERROR(IF($AM$5="All Departments",EmployeeTimesheet!C68,IF(LEN(AR67)&gt;1,EmployeeTimesheet!C68,"")),"")</f>
        <v xml:space="preserve"> </v>
      </c>
      <c r="AT67" s="192" t="str">
        <f>IF(AND(LEN($AS67)&gt;1,AT$5=$AO$5),EmployeeTimesheet!AL74,"")</f>
        <v/>
      </c>
      <c r="AU67" s="192" t="str">
        <f>IF(AND(LEN($AS67)&gt;1,AU$5=$AO$5),EmployeeTimesheet!AM74,"")</f>
        <v/>
      </c>
      <c r="AV67" s="192" t="str">
        <f>IF(AND(LEN($AS67)&gt;1,AV$5=$AO$5),EmployeeTimesheet!AN74,"")</f>
        <v/>
      </c>
      <c r="AW67" s="192" t="str">
        <f>IF(AND(LEN($AS67)&gt;1,AW$5=$AO$5),EmployeeTimesheet!AO74,"")</f>
        <v/>
      </c>
      <c r="AX67" s="192" t="str">
        <f>IF(AND(LEN($AS67)&gt;1,AX$5=$AO$5),EmployeeTimesheet!AP74,"")</f>
        <v/>
      </c>
      <c r="AY67" s="192" t="str">
        <f>IF(AND(LEN($AS67)&gt;1,AY$5=$AO$5),EmployeeTimesheet!AQ74,"")</f>
        <v/>
      </c>
      <c r="AZ67" s="192" t="str">
        <f t="shared" si="6"/>
        <v/>
      </c>
      <c r="BA67" s="156"/>
      <c r="BB67" s="154"/>
      <c r="BC67" s="154"/>
      <c r="BD67" s="154"/>
      <c r="BE67" s="154"/>
      <c r="BF67" s="154"/>
      <c r="BG67" s="154"/>
      <c r="BH67" s="154"/>
      <c r="BI67" s="154"/>
      <c r="BJ67" s="154"/>
      <c r="BK67" s="154"/>
      <c r="BL67" s="154"/>
      <c r="BM67" s="154"/>
      <c r="BN67" s="154"/>
      <c r="BO67" s="154"/>
      <c r="BP67" s="154"/>
      <c r="BQ67" s="155"/>
    </row>
    <row r="68" spans="13:69" x14ac:dyDescent="0.25">
      <c r="M68" s="334">
        <v>54</v>
      </c>
      <c r="N68" s="336" t="str">
        <f>IF(LEN(Checklist!C66)&gt;0,Checklist!G66,"")</f>
        <v/>
      </c>
      <c r="P68" s="34">
        <v>65</v>
      </c>
      <c r="Q68" s="147" t="str">
        <f>IF(INDEX(EmployeeTrackingSheet!$B$6:$B$1005,Calculations!P68,1)=0,"",INDEX(EmployeeTrackingSheet!$B$6:$B$1005,Calculations!P68,1))</f>
        <v/>
      </c>
      <c r="R68" s="91" t="str">
        <f t="shared" si="0"/>
        <v/>
      </c>
      <c r="S68" s="91" t="str">
        <f t="shared" si="1"/>
        <v/>
      </c>
      <c r="T68" s="92" t="str">
        <f t="shared" si="2"/>
        <v/>
      </c>
      <c r="U68" s="92" t="str">
        <f t="shared" si="3"/>
        <v/>
      </c>
      <c r="V68" s="90" t="str">
        <f>IF(INDEX(EmployeeTrackingSheet!$C$6:$C$1005,Calculations!P68,1)=0,"",INDEX(EmployeeTrackingSheet!$C$6:$C$1005,Calculations!P68,1))</f>
        <v/>
      </c>
      <c r="W68" s="90" t="str">
        <f>IF(INDEX(EmployeeTrackingSheet!$D$6:$D$1005,Calculations!P68,1)=0,"",INDEX(EmployeeTrackingSheet!$D$6:$D$1005,Calculations!P68,1))</f>
        <v/>
      </c>
      <c r="X68" s="269" t="str">
        <f>IF(INDEX(EmployeeTrackingSheet!$E$6:$E$1005,Calculations!P68,1)=0,"",INDEX(EmployeeTrackingSheet!$E$6:$E$1005,Calculations!P68,1))</f>
        <v/>
      </c>
      <c r="Y68" s="269" t="str">
        <f>IF(INDEX(EmployeeTrackingSheet!$F$6:$F$1005,Calculations!P68,1)=0,"",INDEX(EmployeeTrackingSheet!$F$6:$F$1005,Calculations!P68,1))</f>
        <v/>
      </c>
      <c r="Z68" s="94" t="str">
        <f t="shared" si="4"/>
        <v/>
      </c>
      <c r="AA68" s="94" t="str">
        <f>IF(INDEX(EmployeeTrackingSheet!$G$6:$G$1005,Calculations!P68,1)=0,"",INDEX(EmployeeTrackingSheet!$G$6:$G$1005,Calculations!P68,1))</f>
        <v/>
      </c>
      <c r="AB68" s="94" t="str">
        <f>IF(INDEX(EmployeeTrackingSheet!$H$6:$H$1005,Calculations!P68,1)=0,"",INDEX(EmployeeTrackingSheet!$H$6:$H$1005,Calculations!P68,1))</f>
        <v/>
      </c>
      <c r="AC68" s="47"/>
      <c r="AD68" s="47"/>
      <c r="AE68" s="47"/>
      <c r="AF68" s="47"/>
      <c r="AG68" s="47"/>
      <c r="AH68" s="269" t="str">
        <f>IF(INDEX(Settings!$E$7:$E$106,Calculations!P68,1)=0,"",INDEX(Settings!$E$7:$E$106,Calculations!P68,1))</f>
        <v/>
      </c>
      <c r="AI68" s="269" t="str">
        <f>IF(INDEX(Settings!$F$7:$F$106,Calculations!P68,1)=0,"",INDEX(Settings!$F$7:$F$106,Calculations!P68,1))</f>
        <v/>
      </c>
      <c r="AJ68" s="93" t="str">
        <f>IFERROR(IF(LEN($AH68)&gt;1,SUMIF($V$4:V1062,$AH68,$X$4:X1062)/COUNTIF($V$4:V1062,$AH68),""),"")</f>
        <v/>
      </c>
      <c r="AK68" s="148" t="str">
        <f>IFERROR(INDEX(Settings!$J$8:$L$11,MATCH(Calculations!$AJ68,Settings!$J$8:$J$11,1),3),"")</f>
        <v/>
      </c>
      <c r="AM68" s="158"/>
      <c r="AN68" s="154"/>
      <c r="AO68" s="154"/>
      <c r="AP68" s="268">
        <v>63</v>
      </c>
      <c r="AQ68" s="192" t="str">
        <f t="shared" ca="1" si="5"/>
        <v/>
      </c>
      <c r="AR68" s="156">
        <f>IFERROR(IF($AM$5="All Departments",INDEX(EmployeeTimesheet!$B$7:$C$106,AP68,1),IF(INDEX( EmployeeTimesheet!$C$7:$C$106,ROW(A63),1)=$AR$5,INDEX(EmployeeTimesheet!$B$7:$B$106,AP68,1),"")),"")</f>
        <v>0</v>
      </c>
      <c r="AS68" s="192" t="str">
        <f>IFERROR(IF($AM$5="All Departments",EmployeeTimesheet!C69,IF(LEN(AR68)&gt;1,EmployeeTimesheet!C69,"")),"")</f>
        <v xml:space="preserve"> </v>
      </c>
      <c r="AT68" s="192" t="str">
        <f>IF(AND(LEN($AS68)&gt;1,AT$5=$AO$5),EmployeeTimesheet!AL75,"")</f>
        <v/>
      </c>
      <c r="AU68" s="192" t="str">
        <f>IF(AND(LEN($AS68)&gt;1,AU$5=$AO$5),EmployeeTimesheet!AM75,"")</f>
        <v/>
      </c>
      <c r="AV68" s="192" t="str">
        <f>IF(AND(LEN($AS68)&gt;1,AV$5=$AO$5),EmployeeTimesheet!AN75,"")</f>
        <v/>
      </c>
      <c r="AW68" s="192" t="str">
        <f>IF(AND(LEN($AS68)&gt;1,AW$5=$AO$5),EmployeeTimesheet!AO75,"")</f>
        <v/>
      </c>
      <c r="AX68" s="192" t="str">
        <f>IF(AND(LEN($AS68)&gt;1,AX$5=$AO$5),EmployeeTimesheet!AP75,"")</f>
        <v/>
      </c>
      <c r="AY68" s="192" t="str">
        <f>IF(AND(LEN($AS68)&gt;1,AY$5=$AO$5),EmployeeTimesheet!AQ75,"")</f>
        <v/>
      </c>
      <c r="AZ68" s="192" t="str">
        <f t="shared" si="6"/>
        <v/>
      </c>
      <c r="BA68" s="156"/>
      <c r="BB68" s="154"/>
      <c r="BC68" s="154"/>
      <c r="BD68" s="154"/>
      <c r="BE68" s="154"/>
      <c r="BF68" s="154"/>
      <c r="BG68" s="154"/>
      <c r="BH68" s="154"/>
      <c r="BI68" s="154"/>
      <c r="BJ68" s="154"/>
      <c r="BK68" s="154"/>
      <c r="BL68" s="154"/>
      <c r="BM68" s="154"/>
      <c r="BN68" s="154"/>
      <c r="BO68" s="154"/>
      <c r="BP68" s="154"/>
      <c r="BQ68" s="155"/>
    </row>
    <row r="69" spans="13:69" x14ac:dyDescent="0.25">
      <c r="M69" s="334">
        <v>55</v>
      </c>
      <c r="N69" s="336" t="str">
        <f>IF(LEN(Checklist!C67)&gt;0,Checklist!G67,"")</f>
        <v/>
      </c>
      <c r="P69" s="34">
        <v>66</v>
      </c>
      <c r="Q69" s="147" t="str">
        <f>IF(INDEX(EmployeeTrackingSheet!$B$6:$B$1005,Calculations!P69,1)=0,"",INDEX(EmployeeTrackingSheet!$B$6:$B$1005,Calculations!P69,1))</f>
        <v/>
      </c>
      <c r="R69" s="91" t="str">
        <f t="shared" ref="R69:R132" si="12">IF(LEN($Q69)=0,"",YEAR($Q69))</f>
        <v/>
      </c>
      <c r="S69" s="91" t="str">
        <f t="shared" ref="S69:S132" si="13">IF(LEN($Q69)=0,"",MONTH($Q69))</f>
        <v/>
      </c>
      <c r="T69" s="92" t="str">
        <f t="shared" ref="T69:T132" si="14">IF(LEN($Q69)=0,"",WEEKNUM($Q69))</f>
        <v/>
      </c>
      <c r="U69" s="92" t="str">
        <f t="shared" ref="U69:U132" si="15">IF(LEN($Q69)=0,"",DAY($Q69))</f>
        <v/>
      </c>
      <c r="V69" s="90" t="str">
        <f>IF(INDEX(EmployeeTrackingSheet!$C$6:$C$1005,Calculations!P69,1)=0,"",INDEX(EmployeeTrackingSheet!$C$6:$C$1005,Calculations!P69,1))</f>
        <v/>
      </c>
      <c r="W69" s="90" t="str">
        <f>IF(INDEX(EmployeeTrackingSheet!$D$6:$D$1005,Calculations!P69,1)=0,"",INDEX(EmployeeTrackingSheet!$D$6:$D$1005,Calculations!P69,1))</f>
        <v/>
      </c>
      <c r="X69" s="269" t="str">
        <f>IF(INDEX(EmployeeTrackingSheet!$E$6:$E$1005,Calculations!P69,1)=0,"",INDEX(EmployeeTrackingSheet!$E$6:$E$1005,Calculations!P69,1))</f>
        <v/>
      </c>
      <c r="Y69" s="269" t="str">
        <f>IF(INDEX(EmployeeTrackingSheet!$F$6:$F$1005,Calculations!P69,1)=0,"",INDEX(EmployeeTrackingSheet!$F$6:$F$1005,Calculations!P69,1))</f>
        <v/>
      </c>
      <c r="Z69" s="94" t="str">
        <f t="shared" ref="Z69:Z132" si="16">IFERROR(WEEKNUM(DATE(YEAR($Q69),$S69,$U69),1)-WEEKNUM(DATE(YEAR($Q69),$S69,1),1)+1,"")</f>
        <v/>
      </c>
      <c r="AA69" s="94" t="str">
        <f>IF(INDEX(EmployeeTrackingSheet!$G$6:$G$1005,Calculations!P69,1)=0,"",INDEX(EmployeeTrackingSheet!$G$6:$G$1005,Calculations!P69,1))</f>
        <v/>
      </c>
      <c r="AB69" s="94" t="str">
        <f>IF(INDEX(EmployeeTrackingSheet!$H$6:$H$1005,Calculations!P69,1)=0,"",INDEX(EmployeeTrackingSheet!$H$6:$H$1005,Calculations!P69,1))</f>
        <v/>
      </c>
      <c r="AC69" s="47"/>
      <c r="AD69" s="47"/>
      <c r="AE69" s="47"/>
      <c r="AF69" s="47"/>
      <c r="AG69" s="47"/>
      <c r="AH69" s="269" t="str">
        <f>IF(INDEX(Settings!$E$7:$E$106,Calculations!P69,1)=0,"",INDEX(Settings!$E$7:$E$106,Calculations!P69,1))</f>
        <v/>
      </c>
      <c r="AI69" s="269" t="str">
        <f>IF(INDEX(Settings!$F$7:$F$106,Calculations!P69,1)=0,"",INDEX(Settings!$F$7:$F$106,Calculations!P69,1))</f>
        <v/>
      </c>
      <c r="AJ69" s="93" t="str">
        <f>IFERROR(IF(LEN($AH69)&gt;1,SUMIF($V$4:V1063,$AH69,$X$4:X1063)/COUNTIF($V$4:V1063,$AH69),""),"")</f>
        <v/>
      </c>
      <c r="AK69" s="148" t="str">
        <f>IFERROR(INDEX(Settings!$J$8:$L$11,MATCH(Calculations!$AJ69,Settings!$J$8:$J$11,1),3),"")</f>
        <v/>
      </c>
      <c r="AM69" s="158"/>
      <c r="AN69" s="154"/>
      <c r="AO69" s="154"/>
      <c r="AP69" s="267">
        <v>64</v>
      </c>
      <c r="AQ69" s="192" t="str">
        <f t="shared" ca="1" si="5"/>
        <v/>
      </c>
      <c r="AR69" s="156">
        <f>IFERROR(IF($AM$5="All Departments",INDEX(EmployeeTimesheet!$B$7:$C$106,AP69,1),IF(INDEX( EmployeeTimesheet!$C$7:$C$106,ROW(A64),1)=$AR$5,INDEX(EmployeeTimesheet!$B$7:$B$106,AP69,1),"")),"")</f>
        <v>0</v>
      </c>
      <c r="AS69" s="192" t="str">
        <f>IFERROR(IF($AM$5="All Departments",EmployeeTimesheet!C70,IF(LEN(AR69)&gt;1,EmployeeTimesheet!C70,"")),"")</f>
        <v xml:space="preserve"> </v>
      </c>
      <c r="AT69" s="192" t="str">
        <f>IF(AND(LEN($AS69)&gt;1,AT$5=$AO$5),EmployeeTimesheet!AL76,"")</f>
        <v/>
      </c>
      <c r="AU69" s="192" t="str">
        <f>IF(AND(LEN($AS69)&gt;1,AU$5=$AO$5),EmployeeTimesheet!AM76,"")</f>
        <v/>
      </c>
      <c r="AV69" s="192" t="str">
        <f>IF(AND(LEN($AS69)&gt;1,AV$5=$AO$5),EmployeeTimesheet!AN76,"")</f>
        <v/>
      </c>
      <c r="AW69" s="192" t="str">
        <f>IF(AND(LEN($AS69)&gt;1,AW$5=$AO$5),EmployeeTimesheet!AO76,"")</f>
        <v/>
      </c>
      <c r="AX69" s="192" t="str">
        <f>IF(AND(LEN($AS69)&gt;1,AX$5=$AO$5),EmployeeTimesheet!AP76,"")</f>
        <v/>
      </c>
      <c r="AY69" s="192" t="str">
        <f>IF(AND(LEN($AS69)&gt;1,AY$5=$AO$5),EmployeeTimesheet!AQ76,"")</f>
        <v/>
      </c>
      <c r="AZ69" s="192" t="str">
        <f t="shared" si="6"/>
        <v/>
      </c>
      <c r="BA69" s="156"/>
      <c r="BB69" s="154"/>
      <c r="BC69" s="154"/>
      <c r="BD69" s="154"/>
      <c r="BE69" s="154"/>
      <c r="BF69" s="154"/>
      <c r="BG69" s="154"/>
      <c r="BH69" s="154"/>
      <c r="BI69" s="154"/>
      <c r="BJ69" s="154"/>
      <c r="BK69" s="154"/>
      <c r="BL69" s="154"/>
      <c r="BM69" s="154"/>
      <c r="BN69" s="154"/>
      <c r="BO69" s="154"/>
      <c r="BP69" s="154"/>
      <c r="BQ69" s="155"/>
    </row>
    <row r="70" spans="13:69" x14ac:dyDescent="0.25">
      <c r="M70" s="334">
        <v>56</v>
      </c>
      <c r="N70" s="336" t="str">
        <f>IF(LEN(Checklist!C68)&gt;0,Checklist!G68,"")</f>
        <v/>
      </c>
      <c r="P70" s="34">
        <v>67</v>
      </c>
      <c r="Q70" s="147" t="str">
        <f>IF(INDEX(EmployeeTrackingSheet!$B$6:$B$1005,Calculations!P70,1)=0,"",INDEX(EmployeeTrackingSheet!$B$6:$B$1005,Calculations!P70,1))</f>
        <v/>
      </c>
      <c r="R70" s="91" t="str">
        <f t="shared" si="12"/>
        <v/>
      </c>
      <c r="S70" s="91" t="str">
        <f t="shared" si="13"/>
        <v/>
      </c>
      <c r="T70" s="92" t="str">
        <f t="shared" si="14"/>
        <v/>
      </c>
      <c r="U70" s="92" t="str">
        <f t="shared" si="15"/>
        <v/>
      </c>
      <c r="V70" s="90" t="str">
        <f>IF(INDEX(EmployeeTrackingSheet!$C$6:$C$1005,Calculations!P70,1)=0,"",INDEX(EmployeeTrackingSheet!$C$6:$C$1005,Calculations!P70,1))</f>
        <v/>
      </c>
      <c r="W70" s="90" t="str">
        <f>IF(INDEX(EmployeeTrackingSheet!$D$6:$D$1005,Calculations!P70,1)=0,"",INDEX(EmployeeTrackingSheet!$D$6:$D$1005,Calculations!P70,1))</f>
        <v/>
      </c>
      <c r="X70" s="269" t="str">
        <f>IF(INDEX(EmployeeTrackingSheet!$E$6:$E$1005,Calculations!P70,1)=0,"",INDEX(EmployeeTrackingSheet!$E$6:$E$1005,Calculations!P70,1))</f>
        <v/>
      </c>
      <c r="Y70" s="269" t="str">
        <f>IF(INDEX(EmployeeTrackingSheet!$F$6:$F$1005,Calculations!P70,1)=0,"",INDEX(EmployeeTrackingSheet!$F$6:$F$1005,Calculations!P70,1))</f>
        <v/>
      </c>
      <c r="Z70" s="94" t="str">
        <f t="shared" si="16"/>
        <v/>
      </c>
      <c r="AA70" s="94" t="str">
        <f>IF(INDEX(EmployeeTrackingSheet!$G$6:$G$1005,Calculations!P70,1)=0,"",INDEX(EmployeeTrackingSheet!$G$6:$G$1005,Calculations!P70,1))</f>
        <v/>
      </c>
      <c r="AB70" s="94" t="str">
        <f>IF(INDEX(EmployeeTrackingSheet!$H$6:$H$1005,Calculations!P70,1)=0,"",INDEX(EmployeeTrackingSheet!$H$6:$H$1005,Calculations!P70,1))</f>
        <v/>
      </c>
      <c r="AC70" s="47"/>
      <c r="AD70" s="47"/>
      <c r="AE70" s="47"/>
      <c r="AF70" s="47"/>
      <c r="AG70" s="47"/>
      <c r="AH70" s="269" t="str">
        <f>IF(INDEX(Settings!$E$7:$E$106,Calculations!P70,1)=0,"",INDEX(Settings!$E$7:$E$106,Calculations!P70,1))</f>
        <v/>
      </c>
      <c r="AI70" s="269" t="str">
        <f>IF(INDEX(Settings!$F$7:$F$106,Calculations!P70,1)=0,"",INDEX(Settings!$F$7:$F$106,Calculations!P70,1))</f>
        <v/>
      </c>
      <c r="AJ70" s="93" t="str">
        <f>IFERROR(IF(LEN($AH70)&gt;1,SUMIF($V$4:V1064,$AH70,$X$4:X1064)/COUNTIF($V$4:V1064,$AH70),""),"")</f>
        <v/>
      </c>
      <c r="AK70" s="148" t="str">
        <f>IFERROR(INDEX(Settings!$J$8:$L$11,MATCH(Calculations!$AJ70,Settings!$J$8:$J$11,1),3),"")</f>
        <v/>
      </c>
      <c r="AM70" s="158"/>
      <c r="AN70" s="154"/>
      <c r="AO70" s="154"/>
      <c r="AP70" s="268">
        <v>65</v>
      </c>
      <c r="AQ70" s="192" t="str">
        <f t="shared" ca="1" si="5"/>
        <v/>
      </c>
      <c r="AR70" s="156">
        <f>IFERROR(IF($AM$5="All Departments",INDEX(EmployeeTimesheet!$B$7:$C$106,AP70,1),IF(INDEX( EmployeeTimesheet!$C$7:$C$106,ROW(A65),1)=$AR$5,INDEX(EmployeeTimesheet!$B$7:$B$106,AP70,1),"")),"")</f>
        <v>0</v>
      </c>
      <c r="AS70" s="192" t="str">
        <f>IFERROR(IF($AM$5="All Departments",EmployeeTimesheet!C71,IF(LEN(AR70)&gt;1,EmployeeTimesheet!C71,"")),"")</f>
        <v xml:space="preserve"> </v>
      </c>
      <c r="AT70" s="192" t="str">
        <f>IF(AND(LEN($AS70)&gt;1,AT$5=$AO$5),EmployeeTimesheet!AL77,"")</f>
        <v/>
      </c>
      <c r="AU70" s="192" t="str">
        <f>IF(AND(LEN($AS70)&gt;1,AU$5=$AO$5),EmployeeTimesheet!AM77,"")</f>
        <v/>
      </c>
      <c r="AV70" s="192" t="str">
        <f>IF(AND(LEN($AS70)&gt;1,AV$5=$AO$5),EmployeeTimesheet!AN77,"")</f>
        <v/>
      </c>
      <c r="AW70" s="192" t="str">
        <f>IF(AND(LEN($AS70)&gt;1,AW$5=$AO$5),EmployeeTimesheet!AO77,"")</f>
        <v/>
      </c>
      <c r="AX70" s="192" t="str">
        <f>IF(AND(LEN($AS70)&gt;1,AX$5=$AO$5),EmployeeTimesheet!AP77,"")</f>
        <v/>
      </c>
      <c r="AY70" s="192" t="str">
        <f>IF(AND(LEN($AS70)&gt;1,AY$5=$AO$5),EmployeeTimesheet!AQ77,"")</f>
        <v/>
      </c>
      <c r="AZ70" s="192" t="str">
        <f t="shared" si="6"/>
        <v/>
      </c>
      <c r="BA70" s="156"/>
      <c r="BB70" s="154"/>
      <c r="BC70" s="154"/>
      <c r="BD70" s="154"/>
      <c r="BE70" s="154"/>
      <c r="BF70" s="154"/>
      <c r="BG70" s="154"/>
      <c r="BH70" s="154"/>
      <c r="BI70" s="154"/>
      <c r="BJ70" s="154"/>
      <c r="BK70" s="154"/>
      <c r="BL70" s="154"/>
      <c r="BM70" s="154"/>
      <c r="BN70" s="154"/>
      <c r="BO70" s="154"/>
      <c r="BP70" s="154"/>
      <c r="BQ70" s="155"/>
    </row>
    <row r="71" spans="13:69" x14ac:dyDescent="0.25">
      <c r="M71" s="334">
        <v>57</v>
      </c>
      <c r="N71" s="336" t="str">
        <f>IF(LEN(Checklist!C69)&gt;0,Checklist!G69,"")</f>
        <v/>
      </c>
      <c r="P71" s="34">
        <v>68</v>
      </c>
      <c r="Q71" s="147" t="str">
        <f>IF(INDEX(EmployeeTrackingSheet!$B$6:$B$1005,Calculations!P71,1)=0,"",INDEX(EmployeeTrackingSheet!$B$6:$B$1005,Calculations!P71,1))</f>
        <v/>
      </c>
      <c r="R71" s="91" t="str">
        <f t="shared" si="12"/>
        <v/>
      </c>
      <c r="S71" s="91" t="str">
        <f t="shared" si="13"/>
        <v/>
      </c>
      <c r="T71" s="92" t="str">
        <f t="shared" si="14"/>
        <v/>
      </c>
      <c r="U71" s="92" t="str">
        <f t="shared" si="15"/>
        <v/>
      </c>
      <c r="V71" s="90" t="str">
        <f>IF(INDEX(EmployeeTrackingSheet!$C$6:$C$1005,Calculations!P71,1)=0,"",INDEX(EmployeeTrackingSheet!$C$6:$C$1005,Calculations!P71,1))</f>
        <v/>
      </c>
      <c r="W71" s="90" t="str">
        <f>IF(INDEX(EmployeeTrackingSheet!$D$6:$D$1005,Calculations!P71,1)=0,"",INDEX(EmployeeTrackingSheet!$D$6:$D$1005,Calculations!P71,1))</f>
        <v/>
      </c>
      <c r="X71" s="269" t="str">
        <f>IF(INDEX(EmployeeTrackingSheet!$E$6:$E$1005,Calculations!P71,1)=0,"",INDEX(EmployeeTrackingSheet!$E$6:$E$1005,Calculations!P71,1))</f>
        <v/>
      </c>
      <c r="Y71" s="269" t="str">
        <f>IF(INDEX(EmployeeTrackingSheet!$F$6:$F$1005,Calculations!P71,1)=0,"",INDEX(EmployeeTrackingSheet!$F$6:$F$1005,Calculations!P71,1))</f>
        <v/>
      </c>
      <c r="Z71" s="94" t="str">
        <f t="shared" si="16"/>
        <v/>
      </c>
      <c r="AA71" s="94" t="str">
        <f>IF(INDEX(EmployeeTrackingSheet!$G$6:$G$1005,Calculations!P71,1)=0,"",INDEX(EmployeeTrackingSheet!$G$6:$G$1005,Calculations!P71,1))</f>
        <v/>
      </c>
      <c r="AB71" s="94" t="str">
        <f>IF(INDEX(EmployeeTrackingSheet!$H$6:$H$1005,Calculations!P71,1)=0,"",INDEX(EmployeeTrackingSheet!$H$6:$H$1005,Calculations!P71,1))</f>
        <v/>
      </c>
      <c r="AC71" s="47"/>
      <c r="AD71" s="47"/>
      <c r="AE71" s="47"/>
      <c r="AF71" s="47"/>
      <c r="AG71" s="47"/>
      <c r="AH71" s="269" t="str">
        <f>IF(INDEX(Settings!$E$7:$E$106,Calculations!P71,1)=0,"",INDEX(Settings!$E$7:$E$106,Calculations!P71,1))</f>
        <v/>
      </c>
      <c r="AI71" s="269" t="str">
        <f>IF(INDEX(Settings!$F$7:$F$106,Calculations!P71,1)=0,"",INDEX(Settings!$F$7:$F$106,Calculations!P71,1))</f>
        <v/>
      </c>
      <c r="AJ71" s="93" t="str">
        <f>IFERROR(IF(LEN($AH71)&gt;1,SUMIF($V$4:V1065,$AH71,$X$4:X1065)/COUNTIF($V$4:V1065,$AH71),""),"")</f>
        <v/>
      </c>
      <c r="AK71" s="148" t="str">
        <f>IFERROR(INDEX(Settings!$J$8:$L$11,MATCH(Calculations!$AJ71,Settings!$J$8:$J$11,1),3),"")</f>
        <v/>
      </c>
      <c r="AM71" s="158"/>
      <c r="AN71" s="154"/>
      <c r="AO71" s="154"/>
      <c r="AP71" s="268">
        <v>66</v>
      </c>
      <c r="AQ71" s="192" t="str">
        <f t="shared" ref="AQ71:AQ99" ca="1" si="17">IFERROR(INDEX($AR$1:$AR$99,SMALL(INDEX(ISNUMBER($AZ$6:$AZ$99)*ROW($AZ$6:$AZ$99),0,1),COUNTBLANK($AZ$6:$AZ$99)+ROW(AZ66)),1),"")</f>
        <v/>
      </c>
      <c r="AR71" s="156">
        <f>IFERROR(IF($AM$5="All Departments",INDEX(EmployeeTimesheet!$B$7:$C$106,AP71,1),IF(INDEX( EmployeeTimesheet!$C$7:$C$106,ROW(A66),1)=$AR$5,INDEX(EmployeeTimesheet!$B$7:$B$106,AP71,1),"")),"")</f>
        <v>0</v>
      </c>
      <c r="AS71" s="192" t="str">
        <f>IFERROR(IF($AM$5="All Departments",EmployeeTimesheet!C72,IF(LEN(AR71)&gt;1,EmployeeTimesheet!C72,"")),"")</f>
        <v xml:space="preserve"> </v>
      </c>
      <c r="AT71" s="192" t="str">
        <f>IF(AND(LEN($AS71)&gt;1,AT$5=$AO$5),EmployeeTimesheet!AL78,"")</f>
        <v/>
      </c>
      <c r="AU71" s="192" t="str">
        <f>IF(AND(LEN($AS71)&gt;1,AU$5=$AO$5),EmployeeTimesheet!AM78,"")</f>
        <v/>
      </c>
      <c r="AV71" s="192" t="str">
        <f>IF(AND(LEN($AS71)&gt;1,AV$5=$AO$5),EmployeeTimesheet!AN78,"")</f>
        <v/>
      </c>
      <c r="AW71" s="192" t="str">
        <f>IF(AND(LEN($AS71)&gt;1,AW$5=$AO$5),EmployeeTimesheet!AO78,"")</f>
        <v/>
      </c>
      <c r="AX71" s="192" t="str">
        <f>IF(AND(LEN($AS71)&gt;1,AX$5=$AO$5),EmployeeTimesheet!AP78,"")</f>
        <v/>
      </c>
      <c r="AY71" s="192" t="str">
        <f>IF(AND(LEN($AS71)&gt;1,AY$5=$AO$5),EmployeeTimesheet!AQ78,"")</f>
        <v/>
      </c>
      <c r="AZ71" s="192" t="str">
        <f t="shared" ref="AZ71:AZ99" si="18">IF(SUM(AT71:AY71)&gt;0,1,"")</f>
        <v/>
      </c>
      <c r="BA71" s="156"/>
      <c r="BB71" s="154"/>
      <c r="BC71" s="154"/>
      <c r="BD71" s="154"/>
      <c r="BE71" s="154"/>
      <c r="BF71" s="154"/>
      <c r="BG71" s="154"/>
      <c r="BH71" s="154"/>
      <c r="BI71" s="154"/>
      <c r="BJ71" s="154"/>
      <c r="BK71" s="154"/>
      <c r="BL71" s="154"/>
      <c r="BM71" s="154"/>
      <c r="BN71" s="154"/>
      <c r="BO71" s="154"/>
      <c r="BP71" s="154"/>
      <c r="BQ71" s="155"/>
    </row>
    <row r="72" spans="13:69" x14ac:dyDescent="0.25">
      <c r="M72" s="334">
        <v>58</v>
      </c>
      <c r="N72" s="336" t="str">
        <f>IF(LEN(Checklist!C70)&gt;0,Checklist!G70,"")</f>
        <v/>
      </c>
      <c r="P72" s="34">
        <v>69</v>
      </c>
      <c r="Q72" s="147" t="str">
        <f>IF(INDEX(EmployeeTrackingSheet!$B$6:$B$1005,Calculations!P72,1)=0,"",INDEX(EmployeeTrackingSheet!$B$6:$B$1005,Calculations!P72,1))</f>
        <v/>
      </c>
      <c r="R72" s="91" t="str">
        <f t="shared" si="12"/>
        <v/>
      </c>
      <c r="S72" s="91" t="str">
        <f t="shared" si="13"/>
        <v/>
      </c>
      <c r="T72" s="92" t="str">
        <f t="shared" si="14"/>
        <v/>
      </c>
      <c r="U72" s="92" t="str">
        <f t="shared" si="15"/>
        <v/>
      </c>
      <c r="V72" s="90" t="str">
        <f>IF(INDEX(EmployeeTrackingSheet!$C$6:$C$1005,Calculations!P72,1)=0,"",INDEX(EmployeeTrackingSheet!$C$6:$C$1005,Calculations!P72,1))</f>
        <v/>
      </c>
      <c r="W72" s="90" t="str">
        <f>IF(INDEX(EmployeeTrackingSheet!$D$6:$D$1005,Calculations!P72,1)=0,"",INDEX(EmployeeTrackingSheet!$D$6:$D$1005,Calculations!P72,1))</f>
        <v/>
      </c>
      <c r="X72" s="269" t="str">
        <f>IF(INDEX(EmployeeTrackingSheet!$E$6:$E$1005,Calculations!P72,1)=0,"",INDEX(EmployeeTrackingSheet!$E$6:$E$1005,Calculations!P72,1))</f>
        <v/>
      </c>
      <c r="Y72" s="269" t="str">
        <f>IF(INDEX(EmployeeTrackingSheet!$F$6:$F$1005,Calculations!P72,1)=0,"",INDEX(EmployeeTrackingSheet!$F$6:$F$1005,Calculations!P72,1))</f>
        <v/>
      </c>
      <c r="Z72" s="94" t="str">
        <f t="shared" si="16"/>
        <v/>
      </c>
      <c r="AA72" s="94" t="str">
        <f>IF(INDEX(EmployeeTrackingSheet!$G$6:$G$1005,Calculations!P72,1)=0,"",INDEX(EmployeeTrackingSheet!$G$6:$G$1005,Calculations!P72,1))</f>
        <v/>
      </c>
      <c r="AB72" s="94" t="str">
        <f>IF(INDEX(EmployeeTrackingSheet!$H$6:$H$1005,Calculations!P72,1)=0,"",INDEX(EmployeeTrackingSheet!$H$6:$H$1005,Calculations!P72,1))</f>
        <v/>
      </c>
      <c r="AC72" s="47"/>
      <c r="AD72" s="47"/>
      <c r="AE72" s="47"/>
      <c r="AF72" s="47"/>
      <c r="AG72" s="47"/>
      <c r="AH72" s="269" t="str">
        <f>IF(INDEX(Settings!$E$7:$E$106,Calculations!P72,1)=0,"",INDEX(Settings!$E$7:$E$106,Calculations!P72,1))</f>
        <v/>
      </c>
      <c r="AI72" s="269" t="str">
        <f>IF(INDEX(Settings!$F$7:$F$106,Calculations!P72,1)=0,"",INDEX(Settings!$F$7:$F$106,Calculations!P72,1))</f>
        <v/>
      </c>
      <c r="AJ72" s="93" t="str">
        <f>IFERROR(IF(LEN($AH72)&gt;1,SUMIF($V$4:V1066,$AH72,$X$4:X1066)/COUNTIF($V$4:V1066,$AH72),""),"")</f>
        <v/>
      </c>
      <c r="AK72" s="148" t="str">
        <f>IFERROR(INDEX(Settings!$J$8:$L$11,MATCH(Calculations!$AJ72,Settings!$J$8:$J$11,1),3),"")</f>
        <v/>
      </c>
      <c r="AM72" s="158"/>
      <c r="AN72" s="154"/>
      <c r="AO72" s="154"/>
      <c r="AP72" s="267">
        <v>67</v>
      </c>
      <c r="AQ72" s="192" t="str">
        <f t="shared" ca="1" si="17"/>
        <v/>
      </c>
      <c r="AR72" s="156">
        <f>IFERROR(IF($AM$5="All Departments",INDEX(EmployeeTimesheet!$B$7:$C$106,AP72,1),IF(INDEX( EmployeeTimesheet!$C$7:$C$106,ROW(A67),1)=$AR$5,INDEX(EmployeeTimesheet!$B$7:$B$106,AP72,1),"")),"")</f>
        <v>0</v>
      </c>
      <c r="AS72" s="192" t="str">
        <f>IFERROR(IF($AM$5="All Departments",EmployeeTimesheet!C73,IF(LEN(AR72)&gt;1,EmployeeTimesheet!C73,"")),"")</f>
        <v xml:space="preserve"> </v>
      </c>
      <c r="AT72" s="192" t="str">
        <f>IF(AND(LEN($AS72)&gt;1,AT$5=$AO$5),EmployeeTimesheet!AL79,"")</f>
        <v/>
      </c>
      <c r="AU72" s="192" t="str">
        <f>IF(AND(LEN($AS72)&gt;1,AU$5=$AO$5),EmployeeTimesheet!AM79,"")</f>
        <v/>
      </c>
      <c r="AV72" s="192" t="str">
        <f>IF(AND(LEN($AS72)&gt;1,AV$5=$AO$5),EmployeeTimesheet!AN79,"")</f>
        <v/>
      </c>
      <c r="AW72" s="192" t="str">
        <f>IF(AND(LEN($AS72)&gt;1,AW$5=$AO$5),EmployeeTimesheet!AO79,"")</f>
        <v/>
      </c>
      <c r="AX72" s="192" t="str">
        <f>IF(AND(LEN($AS72)&gt;1,AX$5=$AO$5),EmployeeTimesheet!AP79,"")</f>
        <v/>
      </c>
      <c r="AY72" s="192" t="str">
        <f>IF(AND(LEN($AS72)&gt;1,AY$5=$AO$5),EmployeeTimesheet!AQ79,"")</f>
        <v/>
      </c>
      <c r="AZ72" s="192" t="str">
        <f t="shared" si="18"/>
        <v/>
      </c>
      <c r="BA72" s="156"/>
      <c r="BB72" s="154"/>
      <c r="BC72" s="154"/>
      <c r="BD72" s="154"/>
      <c r="BE72" s="154"/>
      <c r="BF72" s="154"/>
      <c r="BG72" s="154"/>
      <c r="BH72" s="154"/>
      <c r="BI72" s="154"/>
      <c r="BJ72" s="154"/>
      <c r="BK72" s="154"/>
      <c r="BL72" s="154"/>
      <c r="BM72" s="154"/>
      <c r="BN72" s="154"/>
      <c r="BO72" s="154"/>
      <c r="BP72" s="154"/>
      <c r="BQ72" s="155"/>
    </row>
    <row r="73" spans="13:69" x14ac:dyDescent="0.25">
      <c r="M73" s="334">
        <v>59</v>
      </c>
      <c r="N73" s="336" t="str">
        <f>IF(LEN(Checklist!C71)&gt;0,Checklist!G71,"")</f>
        <v/>
      </c>
      <c r="P73" s="34">
        <v>70</v>
      </c>
      <c r="Q73" s="147" t="str">
        <f>IF(INDEX(EmployeeTrackingSheet!$B$6:$B$1005,Calculations!P73,1)=0,"",INDEX(EmployeeTrackingSheet!$B$6:$B$1005,Calculations!P73,1))</f>
        <v/>
      </c>
      <c r="R73" s="91" t="str">
        <f t="shared" si="12"/>
        <v/>
      </c>
      <c r="S73" s="91" t="str">
        <f t="shared" si="13"/>
        <v/>
      </c>
      <c r="T73" s="92" t="str">
        <f t="shared" si="14"/>
        <v/>
      </c>
      <c r="U73" s="92" t="str">
        <f t="shared" si="15"/>
        <v/>
      </c>
      <c r="V73" s="90" t="str">
        <f>IF(INDEX(EmployeeTrackingSheet!$C$6:$C$1005,Calculations!P73,1)=0,"",INDEX(EmployeeTrackingSheet!$C$6:$C$1005,Calculations!P73,1))</f>
        <v/>
      </c>
      <c r="W73" s="90" t="str">
        <f>IF(INDEX(EmployeeTrackingSheet!$D$6:$D$1005,Calculations!P73,1)=0,"",INDEX(EmployeeTrackingSheet!$D$6:$D$1005,Calculations!P73,1))</f>
        <v/>
      </c>
      <c r="X73" s="269" t="str">
        <f>IF(INDEX(EmployeeTrackingSheet!$E$6:$E$1005,Calculations!P73,1)=0,"",INDEX(EmployeeTrackingSheet!$E$6:$E$1005,Calculations!P73,1))</f>
        <v/>
      </c>
      <c r="Y73" s="269" t="str">
        <f>IF(INDEX(EmployeeTrackingSheet!$F$6:$F$1005,Calculations!P73,1)=0,"",INDEX(EmployeeTrackingSheet!$F$6:$F$1005,Calculations!P73,1))</f>
        <v/>
      </c>
      <c r="Z73" s="94" t="str">
        <f t="shared" si="16"/>
        <v/>
      </c>
      <c r="AA73" s="94" t="str">
        <f>IF(INDEX(EmployeeTrackingSheet!$G$6:$G$1005,Calculations!P73,1)=0,"",INDEX(EmployeeTrackingSheet!$G$6:$G$1005,Calculations!P73,1))</f>
        <v/>
      </c>
      <c r="AB73" s="94" t="str">
        <f>IF(INDEX(EmployeeTrackingSheet!$H$6:$H$1005,Calculations!P73,1)=0,"",INDEX(EmployeeTrackingSheet!$H$6:$H$1005,Calculations!P73,1))</f>
        <v/>
      </c>
      <c r="AC73" s="47"/>
      <c r="AD73" s="47"/>
      <c r="AE73" s="47"/>
      <c r="AF73" s="47"/>
      <c r="AG73" s="47"/>
      <c r="AH73" s="269" t="str">
        <f>IF(INDEX(Settings!$E$7:$E$106,Calculations!P73,1)=0,"",INDEX(Settings!$E$7:$E$106,Calculations!P73,1))</f>
        <v/>
      </c>
      <c r="AI73" s="269" t="str">
        <f>IF(INDEX(Settings!$F$7:$F$106,Calculations!P73,1)=0,"",INDEX(Settings!$F$7:$F$106,Calculations!P73,1))</f>
        <v/>
      </c>
      <c r="AJ73" s="93" t="str">
        <f>IFERROR(IF(LEN($AH73)&gt;1,SUMIF($V$4:V1067,$AH73,$X$4:X1067)/COUNTIF($V$4:V1067,$AH73),""),"")</f>
        <v/>
      </c>
      <c r="AK73" s="148" t="str">
        <f>IFERROR(INDEX(Settings!$J$8:$L$11,MATCH(Calculations!$AJ73,Settings!$J$8:$J$11,1),3),"")</f>
        <v/>
      </c>
      <c r="AM73" s="158"/>
      <c r="AN73" s="154"/>
      <c r="AO73" s="154"/>
      <c r="AP73" s="268">
        <v>68</v>
      </c>
      <c r="AQ73" s="192" t="str">
        <f t="shared" ca="1" si="17"/>
        <v/>
      </c>
      <c r="AR73" s="156">
        <f>IFERROR(IF($AM$5="All Departments",INDEX(EmployeeTimesheet!$B$7:$C$106,AP73,1),IF(INDEX( EmployeeTimesheet!$C$7:$C$106,ROW(A68),1)=$AR$5,INDEX(EmployeeTimesheet!$B$7:$B$106,AP73,1),"")),"")</f>
        <v>0</v>
      </c>
      <c r="AS73" s="192" t="str">
        <f>IFERROR(IF($AM$5="All Departments",EmployeeTimesheet!C74,IF(LEN(AR73)&gt;1,EmployeeTimesheet!C74,"")),"")</f>
        <v xml:space="preserve"> </v>
      </c>
      <c r="AT73" s="192" t="str">
        <f>IF(AND(LEN($AS73)&gt;1,AT$5=$AO$5),EmployeeTimesheet!AL80,"")</f>
        <v/>
      </c>
      <c r="AU73" s="192" t="str">
        <f>IF(AND(LEN($AS73)&gt;1,AU$5=$AO$5),EmployeeTimesheet!AM80,"")</f>
        <v/>
      </c>
      <c r="AV73" s="192" t="str">
        <f>IF(AND(LEN($AS73)&gt;1,AV$5=$AO$5),EmployeeTimesheet!AN80,"")</f>
        <v/>
      </c>
      <c r="AW73" s="192" t="str">
        <f>IF(AND(LEN($AS73)&gt;1,AW$5=$AO$5),EmployeeTimesheet!AO80,"")</f>
        <v/>
      </c>
      <c r="AX73" s="192" t="str">
        <f>IF(AND(LEN($AS73)&gt;1,AX$5=$AO$5),EmployeeTimesheet!AP80,"")</f>
        <v/>
      </c>
      <c r="AY73" s="192" t="str">
        <f>IF(AND(LEN($AS73)&gt;1,AY$5=$AO$5),EmployeeTimesheet!AQ80,"")</f>
        <v/>
      </c>
      <c r="AZ73" s="192" t="str">
        <f t="shared" si="18"/>
        <v/>
      </c>
      <c r="BA73" s="156"/>
      <c r="BB73" s="154"/>
      <c r="BC73" s="154"/>
      <c r="BD73" s="154"/>
      <c r="BE73" s="154"/>
      <c r="BF73" s="154"/>
      <c r="BG73" s="154"/>
      <c r="BH73" s="154"/>
      <c r="BI73" s="154"/>
      <c r="BJ73" s="154"/>
      <c r="BK73" s="154"/>
      <c r="BL73" s="154"/>
      <c r="BM73" s="154"/>
      <c r="BN73" s="154"/>
      <c r="BO73" s="154"/>
      <c r="BP73" s="154"/>
      <c r="BQ73" s="155"/>
    </row>
    <row r="74" spans="13:69" x14ac:dyDescent="0.25">
      <c r="M74" s="334">
        <v>60</v>
      </c>
      <c r="N74" s="336" t="str">
        <f>IF(LEN(Checklist!C72)&gt;0,Checklist!G72,"")</f>
        <v/>
      </c>
      <c r="P74" s="34">
        <v>71</v>
      </c>
      <c r="Q74" s="147" t="str">
        <f>IF(INDEX(EmployeeTrackingSheet!$B$6:$B$1005,Calculations!P74,1)=0,"",INDEX(EmployeeTrackingSheet!$B$6:$B$1005,Calculations!P74,1))</f>
        <v/>
      </c>
      <c r="R74" s="91" t="str">
        <f t="shared" si="12"/>
        <v/>
      </c>
      <c r="S74" s="91" t="str">
        <f t="shared" si="13"/>
        <v/>
      </c>
      <c r="T74" s="92" t="str">
        <f t="shared" si="14"/>
        <v/>
      </c>
      <c r="U74" s="92" t="str">
        <f t="shared" si="15"/>
        <v/>
      </c>
      <c r="V74" s="90" t="str">
        <f>IF(INDEX(EmployeeTrackingSheet!$C$6:$C$1005,Calculations!P74,1)=0,"",INDEX(EmployeeTrackingSheet!$C$6:$C$1005,Calculations!P74,1))</f>
        <v/>
      </c>
      <c r="W74" s="90" t="str">
        <f>IF(INDEX(EmployeeTrackingSheet!$D$6:$D$1005,Calculations!P74,1)=0,"",INDEX(EmployeeTrackingSheet!$D$6:$D$1005,Calculations!P74,1))</f>
        <v/>
      </c>
      <c r="X74" s="269" t="str">
        <f>IF(INDEX(EmployeeTrackingSheet!$E$6:$E$1005,Calculations!P74,1)=0,"",INDEX(EmployeeTrackingSheet!$E$6:$E$1005,Calculations!P74,1))</f>
        <v/>
      </c>
      <c r="Y74" s="269" t="str">
        <f>IF(INDEX(EmployeeTrackingSheet!$F$6:$F$1005,Calculations!P74,1)=0,"",INDEX(EmployeeTrackingSheet!$F$6:$F$1005,Calculations!P74,1))</f>
        <v/>
      </c>
      <c r="Z74" s="94" t="str">
        <f t="shared" si="16"/>
        <v/>
      </c>
      <c r="AA74" s="94" t="str">
        <f>IF(INDEX(EmployeeTrackingSheet!$G$6:$G$1005,Calculations!P74,1)=0,"",INDEX(EmployeeTrackingSheet!$G$6:$G$1005,Calculations!P74,1))</f>
        <v/>
      </c>
      <c r="AB74" s="94" t="str">
        <f>IF(INDEX(EmployeeTrackingSheet!$H$6:$H$1005,Calculations!P74,1)=0,"",INDEX(EmployeeTrackingSheet!$H$6:$H$1005,Calculations!P74,1))</f>
        <v/>
      </c>
      <c r="AC74" s="47"/>
      <c r="AD74" s="47"/>
      <c r="AE74" s="47"/>
      <c r="AF74" s="47"/>
      <c r="AG74" s="47"/>
      <c r="AH74" s="269" t="str">
        <f>IF(INDEX(Settings!$E$7:$E$106,Calculations!P74,1)=0,"",INDEX(Settings!$E$7:$E$106,Calculations!P74,1))</f>
        <v/>
      </c>
      <c r="AI74" s="269" t="str">
        <f>IF(INDEX(Settings!$F$7:$F$106,Calculations!P74,1)=0,"",INDEX(Settings!$F$7:$F$106,Calculations!P74,1))</f>
        <v/>
      </c>
      <c r="AJ74" s="93" t="str">
        <f>IFERROR(IF(LEN($AH74)&gt;1,SUMIF($V$4:V1068,$AH74,$X$4:X1068)/COUNTIF($V$4:V1068,$AH74),""),"")</f>
        <v/>
      </c>
      <c r="AK74" s="148" t="str">
        <f>IFERROR(INDEX(Settings!$J$8:$L$11,MATCH(Calculations!$AJ74,Settings!$J$8:$J$11,1),3),"")</f>
        <v/>
      </c>
      <c r="AM74" s="158"/>
      <c r="AN74" s="154"/>
      <c r="AO74" s="154"/>
      <c r="AP74" s="268">
        <v>69</v>
      </c>
      <c r="AQ74" s="192" t="str">
        <f t="shared" ca="1" si="17"/>
        <v/>
      </c>
      <c r="AR74" s="156">
        <f>IFERROR(IF($AM$5="All Departments",INDEX(EmployeeTimesheet!$B$7:$C$106,AP74,1),IF(INDEX( EmployeeTimesheet!$C$7:$C$106,ROW(A69),1)=$AR$5,INDEX(EmployeeTimesheet!$B$7:$B$106,AP74,1),"")),"")</f>
        <v>0</v>
      </c>
      <c r="AS74" s="192" t="str">
        <f>IFERROR(IF($AM$5="All Departments",EmployeeTimesheet!C75,IF(LEN(AR74)&gt;1,EmployeeTimesheet!C75,"")),"")</f>
        <v xml:space="preserve"> </v>
      </c>
      <c r="AT74" s="192" t="str">
        <f>IF(AND(LEN($AS74)&gt;1,AT$5=$AO$5),EmployeeTimesheet!AL81,"")</f>
        <v/>
      </c>
      <c r="AU74" s="192" t="str">
        <f>IF(AND(LEN($AS74)&gt;1,AU$5=$AO$5),EmployeeTimesheet!AM81,"")</f>
        <v/>
      </c>
      <c r="AV74" s="192" t="str">
        <f>IF(AND(LEN($AS74)&gt;1,AV$5=$AO$5),EmployeeTimesheet!AN81,"")</f>
        <v/>
      </c>
      <c r="AW74" s="192" t="str">
        <f>IF(AND(LEN($AS74)&gt;1,AW$5=$AO$5),EmployeeTimesheet!AO81,"")</f>
        <v/>
      </c>
      <c r="AX74" s="192" t="str">
        <f>IF(AND(LEN($AS74)&gt;1,AX$5=$AO$5),EmployeeTimesheet!AP81,"")</f>
        <v/>
      </c>
      <c r="AY74" s="192" t="str">
        <f>IF(AND(LEN($AS74)&gt;1,AY$5=$AO$5),EmployeeTimesheet!AQ81,"")</f>
        <v/>
      </c>
      <c r="AZ74" s="192" t="str">
        <f t="shared" si="18"/>
        <v/>
      </c>
      <c r="BA74" s="156"/>
      <c r="BB74" s="154"/>
      <c r="BC74" s="154"/>
      <c r="BD74" s="154"/>
      <c r="BE74" s="154"/>
      <c r="BF74" s="154"/>
      <c r="BG74" s="154"/>
      <c r="BH74" s="154"/>
      <c r="BI74" s="154"/>
      <c r="BJ74" s="154"/>
      <c r="BK74" s="154"/>
      <c r="BL74" s="154"/>
      <c r="BM74" s="154"/>
      <c r="BN74" s="154"/>
      <c r="BO74" s="154"/>
      <c r="BP74" s="154"/>
      <c r="BQ74" s="155"/>
    </row>
    <row r="75" spans="13:69" x14ac:dyDescent="0.25">
      <c r="M75" s="334">
        <v>61</v>
      </c>
      <c r="N75" s="336" t="str">
        <f>IF(LEN(Checklist!C73)&gt;0,Checklist!G73,"")</f>
        <v/>
      </c>
      <c r="P75" s="34">
        <v>72</v>
      </c>
      <c r="Q75" s="147" t="str">
        <f>IF(INDEX(EmployeeTrackingSheet!$B$6:$B$1005,Calculations!P75,1)=0,"",INDEX(EmployeeTrackingSheet!$B$6:$B$1005,Calculations!P75,1))</f>
        <v/>
      </c>
      <c r="R75" s="91" t="str">
        <f t="shared" si="12"/>
        <v/>
      </c>
      <c r="S75" s="91" t="str">
        <f t="shared" si="13"/>
        <v/>
      </c>
      <c r="T75" s="92" t="str">
        <f t="shared" si="14"/>
        <v/>
      </c>
      <c r="U75" s="92" t="str">
        <f t="shared" si="15"/>
        <v/>
      </c>
      <c r="V75" s="90" t="str">
        <f>IF(INDEX(EmployeeTrackingSheet!$C$6:$C$1005,Calculations!P75,1)=0,"",INDEX(EmployeeTrackingSheet!$C$6:$C$1005,Calculations!P75,1))</f>
        <v/>
      </c>
      <c r="W75" s="90" t="str">
        <f>IF(INDEX(EmployeeTrackingSheet!$D$6:$D$1005,Calculations!P75,1)=0,"",INDEX(EmployeeTrackingSheet!$D$6:$D$1005,Calculations!P75,1))</f>
        <v/>
      </c>
      <c r="X75" s="269" t="str">
        <f>IF(INDEX(EmployeeTrackingSheet!$E$6:$E$1005,Calculations!P75,1)=0,"",INDEX(EmployeeTrackingSheet!$E$6:$E$1005,Calculations!P75,1))</f>
        <v/>
      </c>
      <c r="Y75" s="269" t="str">
        <f>IF(INDEX(EmployeeTrackingSheet!$F$6:$F$1005,Calculations!P75,1)=0,"",INDEX(EmployeeTrackingSheet!$F$6:$F$1005,Calculations!P75,1))</f>
        <v/>
      </c>
      <c r="Z75" s="94" t="str">
        <f t="shared" si="16"/>
        <v/>
      </c>
      <c r="AA75" s="94" t="str">
        <f>IF(INDEX(EmployeeTrackingSheet!$G$6:$G$1005,Calculations!P75,1)=0,"",INDEX(EmployeeTrackingSheet!$G$6:$G$1005,Calculations!P75,1))</f>
        <v/>
      </c>
      <c r="AB75" s="94" t="str">
        <f>IF(INDEX(EmployeeTrackingSheet!$H$6:$H$1005,Calculations!P75,1)=0,"",INDEX(EmployeeTrackingSheet!$H$6:$H$1005,Calculations!P75,1))</f>
        <v/>
      </c>
      <c r="AC75" s="47"/>
      <c r="AD75" s="47"/>
      <c r="AE75" s="47"/>
      <c r="AF75" s="47"/>
      <c r="AG75" s="47"/>
      <c r="AH75" s="269" t="str">
        <f>IF(INDEX(Settings!$E$7:$E$106,Calculations!P75,1)=0,"",INDEX(Settings!$E$7:$E$106,Calculations!P75,1))</f>
        <v/>
      </c>
      <c r="AI75" s="269" t="str">
        <f>IF(INDEX(Settings!$F$7:$F$106,Calculations!P75,1)=0,"",INDEX(Settings!$F$7:$F$106,Calculations!P75,1))</f>
        <v/>
      </c>
      <c r="AJ75" s="93" t="str">
        <f>IFERROR(IF(LEN($AH75)&gt;1,SUMIF($V$4:V1069,$AH75,$X$4:X1069)/COUNTIF($V$4:V1069,$AH75),""),"")</f>
        <v/>
      </c>
      <c r="AK75" s="148" t="str">
        <f>IFERROR(INDEX(Settings!$J$8:$L$11,MATCH(Calculations!$AJ75,Settings!$J$8:$J$11,1),3),"")</f>
        <v/>
      </c>
      <c r="AM75" s="158"/>
      <c r="AN75" s="154"/>
      <c r="AO75" s="154"/>
      <c r="AP75" s="267">
        <v>70</v>
      </c>
      <c r="AQ75" s="192" t="str">
        <f t="shared" ca="1" si="17"/>
        <v/>
      </c>
      <c r="AR75" s="156">
        <f>IFERROR(IF($AM$5="All Departments",INDEX(EmployeeTimesheet!$B$7:$C$106,AP75,1),IF(INDEX( EmployeeTimesheet!$C$7:$C$106,ROW(A70),1)=$AR$5,INDEX(EmployeeTimesheet!$B$7:$B$106,AP75,1),"")),"")</f>
        <v>0</v>
      </c>
      <c r="AS75" s="192" t="str">
        <f>IFERROR(IF($AM$5="All Departments",EmployeeTimesheet!C76,IF(LEN(AR75)&gt;1,EmployeeTimesheet!C76,"")),"")</f>
        <v xml:space="preserve"> </v>
      </c>
      <c r="AT75" s="192" t="str">
        <f>IF(AND(LEN($AS75)&gt;1,AT$5=$AO$5),EmployeeTimesheet!AL82,"")</f>
        <v/>
      </c>
      <c r="AU75" s="192" t="str">
        <f>IF(AND(LEN($AS75)&gt;1,AU$5=$AO$5),EmployeeTimesheet!AM82,"")</f>
        <v/>
      </c>
      <c r="AV75" s="192" t="str">
        <f>IF(AND(LEN($AS75)&gt;1,AV$5=$AO$5),EmployeeTimesheet!AN82,"")</f>
        <v/>
      </c>
      <c r="AW75" s="192" t="str">
        <f>IF(AND(LEN($AS75)&gt;1,AW$5=$AO$5),EmployeeTimesheet!AO82,"")</f>
        <v/>
      </c>
      <c r="AX75" s="192" t="str">
        <f>IF(AND(LEN($AS75)&gt;1,AX$5=$AO$5),EmployeeTimesheet!AP82,"")</f>
        <v/>
      </c>
      <c r="AY75" s="192" t="str">
        <f>IF(AND(LEN($AS75)&gt;1,AY$5=$AO$5),EmployeeTimesheet!AQ82,"")</f>
        <v/>
      </c>
      <c r="AZ75" s="192" t="str">
        <f t="shared" si="18"/>
        <v/>
      </c>
      <c r="BA75" s="156"/>
      <c r="BB75" s="154"/>
      <c r="BC75" s="154"/>
      <c r="BD75" s="154"/>
      <c r="BE75" s="154"/>
      <c r="BF75" s="154"/>
      <c r="BG75" s="154"/>
      <c r="BH75" s="154"/>
      <c r="BI75" s="154"/>
      <c r="BJ75" s="154"/>
      <c r="BK75" s="154"/>
      <c r="BL75" s="154"/>
      <c r="BM75" s="154"/>
      <c r="BN75" s="154"/>
      <c r="BO75" s="154"/>
      <c r="BP75" s="154"/>
      <c r="BQ75" s="155"/>
    </row>
    <row r="76" spans="13:69" x14ac:dyDescent="0.25">
      <c r="M76" s="334">
        <v>62</v>
      </c>
      <c r="N76" s="336" t="str">
        <f>IF(LEN(Checklist!C74)&gt;0,Checklist!G74,"")</f>
        <v/>
      </c>
      <c r="P76" s="34">
        <v>73</v>
      </c>
      <c r="Q76" s="147" t="str">
        <f>IF(INDEX(EmployeeTrackingSheet!$B$6:$B$1005,Calculations!P76,1)=0,"",INDEX(EmployeeTrackingSheet!$B$6:$B$1005,Calculations!P76,1))</f>
        <v/>
      </c>
      <c r="R76" s="91" t="str">
        <f t="shared" si="12"/>
        <v/>
      </c>
      <c r="S76" s="91" t="str">
        <f t="shared" si="13"/>
        <v/>
      </c>
      <c r="T76" s="92" t="str">
        <f t="shared" si="14"/>
        <v/>
      </c>
      <c r="U76" s="92" t="str">
        <f t="shared" si="15"/>
        <v/>
      </c>
      <c r="V76" s="90" t="str">
        <f>IF(INDEX(EmployeeTrackingSheet!$C$6:$C$1005,Calculations!P76,1)=0,"",INDEX(EmployeeTrackingSheet!$C$6:$C$1005,Calculations!P76,1))</f>
        <v/>
      </c>
      <c r="W76" s="90" t="str">
        <f>IF(INDEX(EmployeeTrackingSheet!$D$6:$D$1005,Calculations!P76,1)=0,"",INDEX(EmployeeTrackingSheet!$D$6:$D$1005,Calculations!P76,1))</f>
        <v/>
      </c>
      <c r="X76" s="269" t="str">
        <f>IF(INDEX(EmployeeTrackingSheet!$E$6:$E$1005,Calculations!P76,1)=0,"",INDEX(EmployeeTrackingSheet!$E$6:$E$1005,Calculations!P76,1))</f>
        <v/>
      </c>
      <c r="Y76" s="269" t="str">
        <f>IF(INDEX(EmployeeTrackingSheet!$F$6:$F$1005,Calculations!P76,1)=0,"",INDEX(EmployeeTrackingSheet!$F$6:$F$1005,Calculations!P76,1))</f>
        <v/>
      </c>
      <c r="Z76" s="94" t="str">
        <f t="shared" si="16"/>
        <v/>
      </c>
      <c r="AA76" s="94" t="str">
        <f>IF(INDEX(EmployeeTrackingSheet!$G$6:$G$1005,Calculations!P76,1)=0,"",INDEX(EmployeeTrackingSheet!$G$6:$G$1005,Calculations!P76,1))</f>
        <v/>
      </c>
      <c r="AB76" s="94" t="str">
        <f>IF(INDEX(EmployeeTrackingSheet!$H$6:$H$1005,Calculations!P76,1)=0,"",INDEX(EmployeeTrackingSheet!$H$6:$H$1005,Calculations!P76,1))</f>
        <v/>
      </c>
      <c r="AC76" s="47"/>
      <c r="AD76" s="47"/>
      <c r="AE76" s="47"/>
      <c r="AF76" s="47"/>
      <c r="AG76" s="47"/>
      <c r="AH76" s="269" t="str">
        <f>IF(INDEX(Settings!$E$7:$E$106,Calculations!P76,1)=0,"",INDEX(Settings!$E$7:$E$106,Calculations!P76,1))</f>
        <v/>
      </c>
      <c r="AI76" s="269" t="str">
        <f>IF(INDEX(Settings!$F$7:$F$106,Calculations!P76,1)=0,"",INDEX(Settings!$F$7:$F$106,Calculations!P76,1))</f>
        <v/>
      </c>
      <c r="AJ76" s="93" t="str">
        <f>IFERROR(IF(LEN($AH76)&gt;1,SUMIF($V$4:V1070,$AH76,$X$4:X1070)/COUNTIF($V$4:V1070,$AH76),""),"")</f>
        <v/>
      </c>
      <c r="AK76" s="148" t="str">
        <f>IFERROR(INDEX(Settings!$J$8:$L$11,MATCH(Calculations!$AJ76,Settings!$J$8:$J$11,1),3),"")</f>
        <v/>
      </c>
      <c r="AM76" s="158"/>
      <c r="AN76" s="154"/>
      <c r="AO76" s="154"/>
      <c r="AP76" s="268">
        <v>71</v>
      </c>
      <c r="AQ76" s="192" t="str">
        <f t="shared" ca="1" si="17"/>
        <v/>
      </c>
      <c r="AR76" s="156">
        <f>IFERROR(IF($AM$5="All Departments",INDEX(EmployeeTimesheet!$B$7:$C$106,AP76,1),IF(INDEX( EmployeeTimesheet!$C$7:$C$106,ROW(A71),1)=$AR$5,INDEX(EmployeeTimesheet!$B$7:$B$106,AP76,1),"")),"")</f>
        <v>0</v>
      </c>
      <c r="AS76" s="192" t="str">
        <f>IFERROR(IF($AM$5="All Departments",EmployeeTimesheet!C77,IF(LEN(AR76)&gt;1,EmployeeTimesheet!C77,"")),"")</f>
        <v xml:space="preserve"> </v>
      </c>
      <c r="AT76" s="192" t="str">
        <f>IF(AND(LEN($AS76)&gt;1,AT$5=$AO$5),EmployeeTimesheet!AL83,"")</f>
        <v/>
      </c>
      <c r="AU76" s="192" t="str">
        <f>IF(AND(LEN($AS76)&gt;1,AU$5=$AO$5),EmployeeTimesheet!AM83,"")</f>
        <v/>
      </c>
      <c r="AV76" s="192" t="str">
        <f>IF(AND(LEN($AS76)&gt;1,AV$5=$AO$5),EmployeeTimesheet!AN83,"")</f>
        <v/>
      </c>
      <c r="AW76" s="192" t="str">
        <f>IF(AND(LEN($AS76)&gt;1,AW$5=$AO$5),EmployeeTimesheet!AO83,"")</f>
        <v/>
      </c>
      <c r="AX76" s="192" t="str">
        <f>IF(AND(LEN($AS76)&gt;1,AX$5=$AO$5),EmployeeTimesheet!AP83,"")</f>
        <v/>
      </c>
      <c r="AY76" s="192" t="str">
        <f>IF(AND(LEN($AS76)&gt;1,AY$5=$AO$5),EmployeeTimesheet!AQ83,"")</f>
        <v/>
      </c>
      <c r="AZ76" s="192" t="str">
        <f t="shared" si="18"/>
        <v/>
      </c>
      <c r="BA76" s="156"/>
      <c r="BB76" s="154"/>
      <c r="BC76" s="154"/>
      <c r="BD76" s="154"/>
      <c r="BE76" s="154"/>
      <c r="BF76" s="154"/>
      <c r="BG76" s="154"/>
      <c r="BH76" s="154"/>
      <c r="BI76" s="154"/>
      <c r="BJ76" s="154"/>
      <c r="BK76" s="154"/>
      <c r="BL76" s="154"/>
      <c r="BM76" s="154"/>
      <c r="BN76" s="154"/>
      <c r="BO76" s="154"/>
      <c r="BP76" s="154"/>
      <c r="BQ76" s="155"/>
    </row>
    <row r="77" spans="13:69" x14ac:dyDescent="0.25">
      <c r="M77" s="334">
        <v>63</v>
      </c>
      <c r="N77" s="336" t="str">
        <f>IF(LEN(Checklist!C75)&gt;0,Checklist!G75,"")</f>
        <v/>
      </c>
      <c r="P77" s="34">
        <v>74</v>
      </c>
      <c r="Q77" s="147" t="str">
        <f>IF(INDEX(EmployeeTrackingSheet!$B$6:$B$1005,Calculations!P77,1)=0,"",INDEX(EmployeeTrackingSheet!$B$6:$B$1005,Calculations!P77,1))</f>
        <v/>
      </c>
      <c r="R77" s="91" t="str">
        <f t="shared" si="12"/>
        <v/>
      </c>
      <c r="S77" s="91" t="str">
        <f t="shared" si="13"/>
        <v/>
      </c>
      <c r="T77" s="92" t="str">
        <f t="shared" si="14"/>
        <v/>
      </c>
      <c r="U77" s="92" t="str">
        <f t="shared" si="15"/>
        <v/>
      </c>
      <c r="V77" s="90" t="str">
        <f>IF(INDEX(EmployeeTrackingSheet!$C$6:$C$1005,Calculations!P77,1)=0,"",INDEX(EmployeeTrackingSheet!$C$6:$C$1005,Calculations!P77,1))</f>
        <v/>
      </c>
      <c r="W77" s="90" t="str">
        <f>IF(INDEX(EmployeeTrackingSheet!$D$6:$D$1005,Calculations!P77,1)=0,"",INDEX(EmployeeTrackingSheet!$D$6:$D$1005,Calculations!P77,1))</f>
        <v/>
      </c>
      <c r="X77" s="269" t="str">
        <f>IF(INDEX(EmployeeTrackingSheet!$E$6:$E$1005,Calculations!P77,1)=0,"",INDEX(EmployeeTrackingSheet!$E$6:$E$1005,Calculations!P77,1))</f>
        <v/>
      </c>
      <c r="Y77" s="269" t="str">
        <f>IF(INDEX(EmployeeTrackingSheet!$F$6:$F$1005,Calculations!P77,1)=0,"",INDEX(EmployeeTrackingSheet!$F$6:$F$1005,Calculations!P77,1))</f>
        <v/>
      </c>
      <c r="Z77" s="94" t="str">
        <f t="shared" si="16"/>
        <v/>
      </c>
      <c r="AA77" s="94" t="str">
        <f>IF(INDEX(EmployeeTrackingSheet!$G$6:$G$1005,Calculations!P77,1)=0,"",INDEX(EmployeeTrackingSheet!$G$6:$G$1005,Calculations!P77,1))</f>
        <v/>
      </c>
      <c r="AB77" s="94" t="str">
        <f>IF(INDEX(EmployeeTrackingSheet!$H$6:$H$1005,Calculations!P77,1)=0,"",INDEX(EmployeeTrackingSheet!$H$6:$H$1005,Calculations!P77,1))</f>
        <v/>
      </c>
      <c r="AC77" s="47"/>
      <c r="AD77" s="47"/>
      <c r="AE77" s="47"/>
      <c r="AF77" s="47"/>
      <c r="AG77" s="47"/>
      <c r="AH77" s="269" t="str">
        <f>IF(INDEX(Settings!$E$7:$E$106,Calculations!P77,1)=0,"",INDEX(Settings!$E$7:$E$106,Calculations!P77,1))</f>
        <v/>
      </c>
      <c r="AI77" s="269" t="str">
        <f>IF(INDEX(Settings!$F$7:$F$106,Calculations!P77,1)=0,"",INDEX(Settings!$F$7:$F$106,Calculations!P77,1))</f>
        <v/>
      </c>
      <c r="AJ77" s="93" t="str">
        <f>IFERROR(IF(LEN($AH77)&gt;1,SUMIF($V$4:V1071,$AH77,$X$4:X1071)/COUNTIF($V$4:V1071,$AH77),""),"")</f>
        <v/>
      </c>
      <c r="AK77" s="148" t="str">
        <f>IFERROR(INDEX(Settings!$J$8:$L$11,MATCH(Calculations!$AJ77,Settings!$J$8:$J$11,1),3),"")</f>
        <v/>
      </c>
      <c r="AM77" s="158"/>
      <c r="AN77" s="154"/>
      <c r="AO77" s="154"/>
      <c r="AP77" s="268">
        <v>72</v>
      </c>
      <c r="AQ77" s="192" t="str">
        <f t="shared" ca="1" si="17"/>
        <v/>
      </c>
      <c r="AR77" s="156">
        <f>IFERROR(IF($AM$5="All Departments",INDEX(EmployeeTimesheet!$B$7:$C$106,AP77,1),IF(INDEX( EmployeeTimesheet!$C$7:$C$106,ROW(A72),1)=$AR$5,INDEX(EmployeeTimesheet!$B$7:$B$106,AP77,1),"")),"")</f>
        <v>0</v>
      </c>
      <c r="AS77" s="192" t="str">
        <f>IFERROR(IF($AM$5="All Departments",EmployeeTimesheet!C78,IF(LEN(AR77)&gt;1,EmployeeTimesheet!C78,"")),"")</f>
        <v xml:space="preserve"> </v>
      </c>
      <c r="AT77" s="192" t="str">
        <f>IF(AND(LEN($AS77)&gt;1,AT$5=$AO$5),EmployeeTimesheet!AL84,"")</f>
        <v/>
      </c>
      <c r="AU77" s="192" t="str">
        <f>IF(AND(LEN($AS77)&gt;1,AU$5=$AO$5),EmployeeTimesheet!AM84,"")</f>
        <v/>
      </c>
      <c r="AV77" s="192" t="str">
        <f>IF(AND(LEN($AS77)&gt;1,AV$5=$AO$5),EmployeeTimesheet!AN84,"")</f>
        <v/>
      </c>
      <c r="AW77" s="192" t="str">
        <f>IF(AND(LEN($AS77)&gt;1,AW$5=$AO$5),EmployeeTimesheet!AO84,"")</f>
        <v/>
      </c>
      <c r="AX77" s="192" t="str">
        <f>IF(AND(LEN($AS77)&gt;1,AX$5=$AO$5),EmployeeTimesheet!AP84,"")</f>
        <v/>
      </c>
      <c r="AY77" s="192" t="str">
        <f>IF(AND(LEN($AS77)&gt;1,AY$5=$AO$5),EmployeeTimesheet!AQ84,"")</f>
        <v/>
      </c>
      <c r="AZ77" s="192" t="str">
        <f t="shared" si="18"/>
        <v/>
      </c>
      <c r="BA77" s="156"/>
      <c r="BB77" s="154"/>
      <c r="BC77" s="154"/>
      <c r="BD77" s="154"/>
      <c r="BE77" s="154"/>
      <c r="BF77" s="154"/>
      <c r="BG77" s="154"/>
      <c r="BH77" s="154"/>
      <c r="BI77" s="154"/>
      <c r="BJ77" s="154"/>
      <c r="BK77" s="154"/>
      <c r="BL77" s="154"/>
      <c r="BM77" s="154"/>
      <c r="BN77" s="154"/>
      <c r="BO77" s="154"/>
      <c r="BP77" s="154"/>
      <c r="BQ77" s="155"/>
    </row>
    <row r="78" spans="13:69" x14ac:dyDescent="0.25">
      <c r="M78" s="334">
        <v>64</v>
      </c>
      <c r="N78" s="336" t="str">
        <f>IF(LEN(Checklist!C76)&gt;0,Checklist!G76,"")</f>
        <v/>
      </c>
      <c r="P78" s="34">
        <v>75</v>
      </c>
      <c r="Q78" s="147" t="str">
        <f>IF(INDEX(EmployeeTrackingSheet!$B$6:$B$1005,Calculations!P78,1)=0,"",INDEX(EmployeeTrackingSheet!$B$6:$B$1005,Calculations!P78,1))</f>
        <v/>
      </c>
      <c r="R78" s="91" t="str">
        <f t="shared" si="12"/>
        <v/>
      </c>
      <c r="S78" s="91" t="str">
        <f t="shared" si="13"/>
        <v/>
      </c>
      <c r="T78" s="92" t="str">
        <f t="shared" si="14"/>
        <v/>
      </c>
      <c r="U78" s="92" t="str">
        <f t="shared" si="15"/>
        <v/>
      </c>
      <c r="V78" s="90" t="str">
        <f>IF(INDEX(EmployeeTrackingSheet!$C$6:$C$1005,Calculations!P78,1)=0,"",INDEX(EmployeeTrackingSheet!$C$6:$C$1005,Calculations!P78,1))</f>
        <v/>
      </c>
      <c r="W78" s="90" t="str">
        <f>IF(INDEX(EmployeeTrackingSheet!$D$6:$D$1005,Calculations!P78,1)=0,"",INDEX(EmployeeTrackingSheet!$D$6:$D$1005,Calculations!P78,1))</f>
        <v/>
      </c>
      <c r="X78" s="269" t="str">
        <f>IF(INDEX(EmployeeTrackingSheet!$E$6:$E$1005,Calculations!P78,1)=0,"",INDEX(EmployeeTrackingSheet!$E$6:$E$1005,Calculations!P78,1))</f>
        <v/>
      </c>
      <c r="Y78" s="269" t="str">
        <f>IF(INDEX(EmployeeTrackingSheet!$F$6:$F$1005,Calculations!P78,1)=0,"",INDEX(EmployeeTrackingSheet!$F$6:$F$1005,Calculations!P78,1))</f>
        <v/>
      </c>
      <c r="Z78" s="94" t="str">
        <f t="shared" si="16"/>
        <v/>
      </c>
      <c r="AA78" s="94" t="str">
        <f>IF(INDEX(EmployeeTrackingSheet!$G$6:$G$1005,Calculations!P78,1)=0,"",INDEX(EmployeeTrackingSheet!$G$6:$G$1005,Calculations!P78,1))</f>
        <v/>
      </c>
      <c r="AB78" s="94" t="str">
        <f>IF(INDEX(EmployeeTrackingSheet!$H$6:$H$1005,Calculations!P78,1)=0,"",INDEX(EmployeeTrackingSheet!$H$6:$H$1005,Calculations!P78,1))</f>
        <v/>
      </c>
      <c r="AC78" s="47"/>
      <c r="AD78" s="47"/>
      <c r="AE78" s="47"/>
      <c r="AF78" s="47"/>
      <c r="AG78" s="47"/>
      <c r="AH78" s="269" t="str">
        <f>IF(INDEX(Settings!$E$7:$E$106,Calculations!P78,1)=0,"",INDEX(Settings!$E$7:$E$106,Calculations!P78,1))</f>
        <v/>
      </c>
      <c r="AI78" s="269" t="str">
        <f>IF(INDEX(Settings!$F$7:$F$106,Calculations!P78,1)=0,"",INDEX(Settings!$F$7:$F$106,Calculations!P78,1))</f>
        <v/>
      </c>
      <c r="AJ78" s="93" t="str">
        <f>IFERROR(IF(LEN($AH78)&gt;1,SUMIF($V$4:V1072,$AH78,$X$4:X1072)/COUNTIF($V$4:V1072,$AH78),""),"")</f>
        <v/>
      </c>
      <c r="AK78" s="148" t="str">
        <f>IFERROR(INDEX(Settings!$J$8:$L$11,MATCH(Calculations!$AJ78,Settings!$J$8:$J$11,1),3),"")</f>
        <v/>
      </c>
      <c r="AM78" s="158"/>
      <c r="AN78" s="154"/>
      <c r="AO78" s="154"/>
      <c r="AP78" s="267">
        <v>73</v>
      </c>
      <c r="AQ78" s="192" t="str">
        <f t="shared" ca="1" si="17"/>
        <v/>
      </c>
      <c r="AR78" s="156">
        <f>IFERROR(IF($AM$5="All Departments",INDEX(EmployeeTimesheet!$B$7:$C$106,AP78,1),IF(INDEX( EmployeeTimesheet!$C$7:$C$106,ROW(A73),1)=$AR$5,INDEX(EmployeeTimesheet!$B$7:$B$106,AP78,1),"")),"")</f>
        <v>0</v>
      </c>
      <c r="AS78" s="192" t="str">
        <f>IFERROR(IF($AM$5="All Departments",EmployeeTimesheet!C79,IF(LEN(AR78)&gt;1,EmployeeTimesheet!C79,"")),"")</f>
        <v xml:space="preserve"> </v>
      </c>
      <c r="AT78" s="192" t="str">
        <f>IF(AND(LEN($AS78)&gt;1,AT$5=$AO$5),EmployeeTimesheet!AL85,"")</f>
        <v/>
      </c>
      <c r="AU78" s="192" t="str">
        <f>IF(AND(LEN($AS78)&gt;1,AU$5=$AO$5),EmployeeTimesheet!AM85,"")</f>
        <v/>
      </c>
      <c r="AV78" s="192" t="str">
        <f>IF(AND(LEN($AS78)&gt;1,AV$5=$AO$5),EmployeeTimesheet!AN85,"")</f>
        <v/>
      </c>
      <c r="AW78" s="192" t="str">
        <f>IF(AND(LEN($AS78)&gt;1,AW$5=$AO$5),EmployeeTimesheet!AO85,"")</f>
        <v/>
      </c>
      <c r="AX78" s="192" t="str">
        <f>IF(AND(LEN($AS78)&gt;1,AX$5=$AO$5),EmployeeTimesheet!AP85,"")</f>
        <v/>
      </c>
      <c r="AY78" s="192" t="str">
        <f>IF(AND(LEN($AS78)&gt;1,AY$5=$AO$5),EmployeeTimesheet!AQ85,"")</f>
        <v/>
      </c>
      <c r="AZ78" s="192" t="str">
        <f t="shared" si="18"/>
        <v/>
      </c>
      <c r="BA78" s="156"/>
      <c r="BB78" s="154"/>
      <c r="BC78" s="154"/>
      <c r="BD78" s="154"/>
      <c r="BE78" s="154"/>
      <c r="BF78" s="154"/>
      <c r="BG78" s="154"/>
      <c r="BH78" s="154"/>
      <c r="BI78" s="154"/>
      <c r="BJ78" s="154"/>
      <c r="BK78" s="154"/>
      <c r="BL78" s="154"/>
      <c r="BM78" s="154"/>
      <c r="BN78" s="154"/>
      <c r="BO78" s="154"/>
      <c r="BP78" s="154"/>
      <c r="BQ78" s="155"/>
    </row>
    <row r="79" spans="13:69" x14ac:dyDescent="0.25">
      <c r="M79" s="334">
        <v>65</v>
      </c>
      <c r="N79" s="336" t="str">
        <f>IF(LEN(Checklist!C77)&gt;0,Checklist!G77,"")</f>
        <v/>
      </c>
      <c r="P79" s="34">
        <v>76</v>
      </c>
      <c r="Q79" s="147" t="str">
        <f>IF(INDEX(EmployeeTrackingSheet!$B$6:$B$1005,Calculations!P79,1)=0,"",INDEX(EmployeeTrackingSheet!$B$6:$B$1005,Calculations!P79,1))</f>
        <v/>
      </c>
      <c r="R79" s="91" t="str">
        <f t="shared" si="12"/>
        <v/>
      </c>
      <c r="S79" s="91" t="str">
        <f t="shared" si="13"/>
        <v/>
      </c>
      <c r="T79" s="92" t="str">
        <f t="shared" si="14"/>
        <v/>
      </c>
      <c r="U79" s="92" t="str">
        <f t="shared" si="15"/>
        <v/>
      </c>
      <c r="V79" s="90" t="str">
        <f>IF(INDEX(EmployeeTrackingSheet!$C$6:$C$1005,Calculations!P79,1)=0,"",INDEX(EmployeeTrackingSheet!$C$6:$C$1005,Calculations!P79,1))</f>
        <v/>
      </c>
      <c r="W79" s="90" t="str">
        <f>IF(INDEX(EmployeeTrackingSheet!$D$6:$D$1005,Calculations!P79,1)=0,"",INDEX(EmployeeTrackingSheet!$D$6:$D$1005,Calculations!P79,1))</f>
        <v/>
      </c>
      <c r="X79" s="269" t="str">
        <f>IF(INDEX(EmployeeTrackingSheet!$E$6:$E$1005,Calculations!P79,1)=0,"",INDEX(EmployeeTrackingSheet!$E$6:$E$1005,Calculations!P79,1))</f>
        <v/>
      </c>
      <c r="Y79" s="269" t="str">
        <f>IF(INDEX(EmployeeTrackingSheet!$F$6:$F$1005,Calculations!P79,1)=0,"",INDEX(EmployeeTrackingSheet!$F$6:$F$1005,Calculations!P79,1))</f>
        <v/>
      </c>
      <c r="Z79" s="94" t="str">
        <f t="shared" si="16"/>
        <v/>
      </c>
      <c r="AA79" s="94" t="str">
        <f>IF(INDEX(EmployeeTrackingSheet!$G$6:$G$1005,Calculations!P79,1)=0,"",INDEX(EmployeeTrackingSheet!$G$6:$G$1005,Calculations!P79,1))</f>
        <v/>
      </c>
      <c r="AB79" s="94" t="str">
        <f>IF(INDEX(EmployeeTrackingSheet!$H$6:$H$1005,Calculations!P79,1)=0,"",INDEX(EmployeeTrackingSheet!$H$6:$H$1005,Calculations!P79,1))</f>
        <v/>
      </c>
      <c r="AC79" s="47"/>
      <c r="AD79" s="47"/>
      <c r="AE79" s="47"/>
      <c r="AF79" s="47"/>
      <c r="AG79" s="47"/>
      <c r="AH79" s="269" t="str">
        <f>IF(INDEX(Settings!$E$7:$E$106,Calculations!P79,1)=0,"",INDEX(Settings!$E$7:$E$106,Calculations!P79,1))</f>
        <v/>
      </c>
      <c r="AI79" s="269" t="str">
        <f>IF(INDEX(Settings!$F$7:$F$106,Calculations!P79,1)=0,"",INDEX(Settings!$F$7:$F$106,Calculations!P79,1))</f>
        <v/>
      </c>
      <c r="AJ79" s="93" t="str">
        <f>IFERROR(IF(LEN($AH79)&gt;1,SUMIF($V$4:V1073,$AH79,$X$4:X1073)/COUNTIF($V$4:V1073,$AH79),""),"")</f>
        <v/>
      </c>
      <c r="AK79" s="148" t="str">
        <f>IFERROR(INDEX(Settings!$J$8:$L$11,MATCH(Calculations!$AJ79,Settings!$J$8:$J$11,1),3),"")</f>
        <v/>
      </c>
      <c r="AM79" s="158"/>
      <c r="AN79" s="154"/>
      <c r="AO79" s="154"/>
      <c r="AP79" s="268">
        <v>74</v>
      </c>
      <c r="AQ79" s="192" t="str">
        <f t="shared" ca="1" si="17"/>
        <v/>
      </c>
      <c r="AR79" s="156">
        <f>IFERROR(IF($AM$5="All Departments",INDEX(EmployeeTimesheet!$B$7:$C$106,AP79,1),IF(INDEX( EmployeeTimesheet!$C$7:$C$106,ROW(A74),1)=$AR$5,INDEX(EmployeeTimesheet!$B$7:$B$106,AP79,1),"")),"")</f>
        <v>0</v>
      </c>
      <c r="AS79" s="192" t="str">
        <f>IFERROR(IF($AM$5="All Departments",EmployeeTimesheet!C80,IF(LEN(AR79)&gt;1,EmployeeTimesheet!C80,"")),"")</f>
        <v xml:space="preserve"> </v>
      </c>
      <c r="AT79" s="192" t="str">
        <f>IF(AND(LEN($AS79)&gt;1,AT$5=$AO$5),EmployeeTimesheet!AL86,"")</f>
        <v/>
      </c>
      <c r="AU79" s="192" t="str">
        <f>IF(AND(LEN($AS79)&gt;1,AU$5=$AO$5),EmployeeTimesheet!AM86,"")</f>
        <v/>
      </c>
      <c r="AV79" s="192" t="str">
        <f>IF(AND(LEN($AS79)&gt;1,AV$5=$AO$5),EmployeeTimesheet!AN86,"")</f>
        <v/>
      </c>
      <c r="AW79" s="192" t="str">
        <f>IF(AND(LEN($AS79)&gt;1,AW$5=$AO$5),EmployeeTimesheet!AO86,"")</f>
        <v/>
      </c>
      <c r="AX79" s="192" t="str">
        <f>IF(AND(LEN($AS79)&gt;1,AX$5=$AO$5),EmployeeTimesheet!AP86,"")</f>
        <v/>
      </c>
      <c r="AY79" s="192" t="str">
        <f>IF(AND(LEN($AS79)&gt;1,AY$5=$AO$5),EmployeeTimesheet!AQ86,"")</f>
        <v/>
      </c>
      <c r="AZ79" s="192" t="str">
        <f t="shared" si="18"/>
        <v/>
      </c>
      <c r="BA79" s="156"/>
      <c r="BB79" s="154"/>
      <c r="BC79" s="154"/>
      <c r="BD79" s="154"/>
      <c r="BE79" s="154"/>
      <c r="BF79" s="154"/>
      <c r="BG79" s="154"/>
      <c r="BH79" s="154"/>
      <c r="BI79" s="154"/>
      <c r="BJ79" s="154"/>
      <c r="BK79" s="154"/>
      <c r="BL79" s="154"/>
      <c r="BM79" s="154"/>
      <c r="BN79" s="154"/>
      <c r="BO79" s="154"/>
      <c r="BP79" s="154"/>
      <c r="BQ79" s="155"/>
    </row>
    <row r="80" spans="13:69" x14ac:dyDescent="0.25">
      <c r="M80" s="334">
        <v>66</v>
      </c>
      <c r="N80" s="336" t="str">
        <f>IF(LEN(Checklist!C78)&gt;0,Checklist!G78,"")</f>
        <v/>
      </c>
      <c r="P80" s="34">
        <v>77</v>
      </c>
      <c r="Q80" s="147" t="str">
        <f>IF(INDEX(EmployeeTrackingSheet!$B$6:$B$1005,Calculations!P80,1)=0,"",INDEX(EmployeeTrackingSheet!$B$6:$B$1005,Calculations!P80,1))</f>
        <v/>
      </c>
      <c r="R80" s="91" t="str">
        <f t="shared" si="12"/>
        <v/>
      </c>
      <c r="S80" s="91" t="str">
        <f t="shared" si="13"/>
        <v/>
      </c>
      <c r="T80" s="92" t="str">
        <f t="shared" si="14"/>
        <v/>
      </c>
      <c r="U80" s="92" t="str">
        <f t="shared" si="15"/>
        <v/>
      </c>
      <c r="V80" s="90" t="str">
        <f>IF(INDEX(EmployeeTrackingSheet!$C$6:$C$1005,Calculations!P80,1)=0,"",INDEX(EmployeeTrackingSheet!$C$6:$C$1005,Calculations!P80,1))</f>
        <v/>
      </c>
      <c r="W80" s="90" t="str">
        <f>IF(INDEX(EmployeeTrackingSheet!$D$6:$D$1005,Calculations!P80,1)=0,"",INDEX(EmployeeTrackingSheet!$D$6:$D$1005,Calculations!P80,1))</f>
        <v/>
      </c>
      <c r="X80" s="269" t="str">
        <f>IF(INDEX(EmployeeTrackingSheet!$E$6:$E$1005,Calculations!P80,1)=0,"",INDEX(EmployeeTrackingSheet!$E$6:$E$1005,Calculations!P80,1))</f>
        <v/>
      </c>
      <c r="Y80" s="269" t="str">
        <f>IF(INDEX(EmployeeTrackingSheet!$F$6:$F$1005,Calculations!P80,1)=0,"",INDEX(EmployeeTrackingSheet!$F$6:$F$1005,Calculations!P80,1))</f>
        <v/>
      </c>
      <c r="Z80" s="94" t="str">
        <f t="shared" si="16"/>
        <v/>
      </c>
      <c r="AA80" s="94" t="str">
        <f>IF(INDEX(EmployeeTrackingSheet!$G$6:$G$1005,Calculations!P80,1)=0,"",INDEX(EmployeeTrackingSheet!$G$6:$G$1005,Calculations!P80,1))</f>
        <v/>
      </c>
      <c r="AB80" s="94" t="str">
        <f>IF(INDEX(EmployeeTrackingSheet!$H$6:$H$1005,Calculations!P80,1)=0,"",INDEX(EmployeeTrackingSheet!$H$6:$H$1005,Calculations!P80,1))</f>
        <v/>
      </c>
      <c r="AC80" s="47"/>
      <c r="AD80" s="47"/>
      <c r="AE80" s="47"/>
      <c r="AF80" s="47"/>
      <c r="AG80" s="47"/>
      <c r="AH80" s="269" t="str">
        <f>IF(INDEX(Settings!$E$7:$E$106,Calculations!P80,1)=0,"",INDEX(Settings!$E$7:$E$106,Calculations!P80,1))</f>
        <v/>
      </c>
      <c r="AI80" s="269" t="str">
        <f>IF(INDEX(Settings!$F$7:$F$106,Calculations!P80,1)=0,"",INDEX(Settings!$F$7:$F$106,Calculations!P80,1))</f>
        <v/>
      </c>
      <c r="AJ80" s="93" t="str">
        <f>IFERROR(IF(LEN($AH80)&gt;1,SUMIF($V$4:V1074,$AH80,$X$4:X1074)/COUNTIF($V$4:V1074,$AH80),""),"")</f>
        <v/>
      </c>
      <c r="AK80" s="148" t="str">
        <f>IFERROR(INDEX(Settings!$J$8:$L$11,MATCH(Calculations!$AJ80,Settings!$J$8:$J$11,1),3),"")</f>
        <v/>
      </c>
      <c r="AM80" s="158"/>
      <c r="AN80" s="154"/>
      <c r="AO80" s="154"/>
      <c r="AP80" s="268">
        <v>75</v>
      </c>
      <c r="AQ80" s="192" t="str">
        <f t="shared" ca="1" si="17"/>
        <v/>
      </c>
      <c r="AR80" s="156">
        <f>IFERROR(IF($AM$5="All Departments",INDEX(EmployeeTimesheet!$B$7:$C$106,AP80,1),IF(INDEX( EmployeeTimesheet!$C$7:$C$106,ROW(A75),1)=$AR$5,INDEX(EmployeeTimesheet!$B$7:$B$106,AP80,1),"")),"")</f>
        <v>0</v>
      </c>
      <c r="AS80" s="192" t="str">
        <f>IFERROR(IF($AM$5="All Departments",EmployeeTimesheet!C81,IF(LEN(AR80)&gt;1,EmployeeTimesheet!C81,"")),"")</f>
        <v xml:space="preserve"> </v>
      </c>
      <c r="AT80" s="192" t="str">
        <f>IF(AND(LEN($AS80)&gt;1,AT$5=$AO$5),EmployeeTimesheet!AL87,"")</f>
        <v/>
      </c>
      <c r="AU80" s="192" t="str">
        <f>IF(AND(LEN($AS80)&gt;1,AU$5=$AO$5),EmployeeTimesheet!AM87,"")</f>
        <v/>
      </c>
      <c r="AV80" s="192" t="str">
        <f>IF(AND(LEN($AS80)&gt;1,AV$5=$AO$5),EmployeeTimesheet!AN87,"")</f>
        <v/>
      </c>
      <c r="AW80" s="192" t="str">
        <f>IF(AND(LEN($AS80)&gt;1,AW$5=$AO$5),EmployeeTimesheet!AO87,"")</f>
        <v/>
      </c>
      <c r="AX80" s="192" t="str">
        <f>IF(AND(LEN($AS80)&gt;1,AX$5=$AO$5),EmployeeTimesheet!AP87,"")</f>
        <v/>
      </c>
      <c r="AY80" s="192" t="str">
        <f>IF(AND(LEN($AS80)&gt;1,AY$5=$AO$5),EmployeeTimesheet!AQ87,"")</f>
        <v/>
      </c>
      <c r="AZ80" s="192" t="str">
        <f t="shared" si="18"/>
        <v/>
      </c>
      <c r="BA80" s="156"/>
      <c r="BB80" s="154"/>
      <c r="BC80" s="154"/>
      <c r="BD80" s="154"/>
      <c r="BE80" s="154"/>
      <c r="BF80" s="154"/>
      <c r="BG80" s="154"/>
      <c r="BH80" s="154"/>
      <c r="BI80" s="154"/>
      <c r="BJ80" s="154"/>
      <c r="BK80" s="154"/>
      <c r="BL80" s="154"/>
      <c r="BM80" s="154"/>
      <c r="BN80" s="154"/>
      <c r="BO80" s="154"/>
      <c r="BP80" s="154"/>
      <c r="BQ80" s="155"/>
    </row>
    <row r="81" spans="13:69" x14ac:dyDescent="0.25">
      <c r="M81" s="334">
        <v>67</v>
      </c>
      <c r="N81" s="336" t="str">
        <f>IF(LEN(Checklist!C79)&gt;0,Checklist!G79,"")</f>
        <v/>
      </c>
      <c r="P81" s="34">
        <v>78</v>
      </c>
      <c r="Q81" s="147" t="str">
        <f>IF(INDEX(EmployeeTrackingSheet!$B$6:$B$1005,Calculations!P81,1)=0,"",INDEX(EmployeeTrackingSheet!$B$6:$B$1005,Calculations!P81,1))</f>
        <v/>
      </c>
      <c r="R81" s="91" t="str">
        <f t="shared" si="12"/>
        <v/>
      </c>
      <c r="S81" s="91" t="str">
        <f t="shared" si="13"/>
        <v/>
      </c>
      <c r="T81" s="92" t="str">
        <f t="shared" si="14"/>
        <v/>
      </c>
      <c r="U81" s="92" t="str">
        <f t="shared" si="15"/>
        <v/>
      </c>
      <c r="V81" s="90" t="str">
        <f>IF(INDEX(EmployeeTrackingSheet!$C$6:$C$1005,Calculations!P81,1)=0,"",INDEX(EmployeeTrackingSheet!$C$6:$C$1005,Calculations!P81,1))</f>
        <v/>
      </c>
      <c r="W81" s="90" t="str">
        <f>IF(INDEX(EmployeeTrackingSheet!$D$6:$D$1005,Calculations!P81,1)=0,"",INDEX(EmployeeTrackingSheet!$D$6:$D$1005,Calculations!P81,1))</f>
        <v/>
      </c>
      <c r="X81" s="269" t="str">
        <f>IF(INDEX(EmployeeTrackingSheet!$E$6:$E$1005,Calculations!P81,1)=0,"",INDEX(EmployeeTrackingSheet!$E$6:$E$1005,Calculations!P81,1))</f>
        <v/>
      </c>
      <c r="Y81" s="269" t="str">
        <f>IF(INDEX(EmployeeTrackingSheet!$F$6:$F$1005,Calculations!P81,1)=0,"",INDEX(EmployeeTrackingSheet!$F$6:$F$1005,Calculations!P81,1))</f>
        <v/>
      </c>
      <c r="Z81" s="94" t="str">
        <f t="shared" si="16"/>
        <v/>
      </c>
      <c r="AA81" s="94" t="str">
        <f>IF(INDEX(EmployeeTrackingSheet!$G$6:$G$1005,Calculations!P81,1)=0,"",INDEX(EmployeeTrackingSheet!$G$6:$G$1005,Calculations!P81,1))</f>
        <v/>
      </c>
      <c r="AB81" s="94" t="str">
        <f>IF(INDEX(EmployeeTrackingSheet!$H$6:$H$1005,Calculations!P81,1)=0,"",INDEX(EmployeeTrackingSheet!$H$6:$H$1005,Calculations!P81,1))</f>
        <v/>
      </c>
      <c r="AC81" s="47"/>
      <c r="AD81" s="47"/>
      <c r="AE81" s="47"/>
      <c r="AF81" s="47"/>
      <c r="AG81" s="47"/>
      <c r="AH81" s="269" t="str">
        <f>IF(INDEX(Settings!$E$7:$E$106,Calculations!P81,1)=0,"",INDEX(Settings!$E$7:$E$106,Calculations!P81,1))</f>
        <v/>
      </c>
      <c r="AI81" s="269" t="str">
        <f>IF(INDEX(Settings!$F$7:$F$106,Calculations!P81,1)=0,"",INDEX(Settings!$F$7:$F$106,Calculations!P81,1))</f>
        <v/>
      </c>
      <c r="AJ81" s="93" t="str">
        <f>IFERROR(IF(LEN($AH81)&gt;1,SUMIF($V$4:V1075,$AH81,$X$4:X1075)/COUNTIF($V$4:V1075,$AH81),""),"")</f>
        <v/>
      </c>
      <c r="AK81" s="148" t="str">
        <f>IFERROR(INDEX(Settings!$J$8:$L$11,MATCH(Calculations!$AJ81,Settings!$J$8:$J$11,1),3),"")</f>
        <v/>
      </c>
      <c r="AM81" s="158"/>
      <c r="AN81" s="154"/>
      <c r="AO81" s="154"/>
      <c r="AP81" s="267">
        <v>76</v>
      </c>
      <c r="AQ81" s="192" t="str">
        <f t="shared" ca="1" si="17"/>
        <v/>
      </c>
      <c r="AR81" s="156">
        <f>IFERROR(IF($AM$5="All Departments",INDEX(EmployeeTimesheet!$B$7:$C$106,AP81,1),IF(INDEX( EmployeeTimesheet!$C$7:$C$106,ROW(A76),1)=$AR$5,INDEX(EmployeeTimesheet!$B$7:$B$106,AP81,1),"")),"")</f>
        <v>0</v>
      </c>
      <c r="AS81" s="192" t="str">
        <f>IFERROR(IF($AM$5="All Departments",EmployeeTimesheet!C82,IF(LEN(AR81)&gt;1,EmployeeTimesheet!C82,"")),"")</f>
        <v xml:space="preserve"> </v>
      </c>
      <c r="AT81" s="192" t="str">
        <f>IF(AND(LEN($AS81)&gt;1,AT$5=$AO$5),EmployeeTimesheet!AL88,"")</f>
        <v/>
      </c>
      <c r="AU81" s="192" t="str">
        <f>IF(AND(LEN($AS81)&gt;1,AU$5=$AO$5),EmployeeTimesheet!AM88,"")</f>
        <v/>
      </c>
      <c r="AV81" s="192" t="str">
        <f>IF(AND(LEN($AS81)&gt;1,AV$5=$AO$5),EmployeeTimesheet!AN88,"")</f>
        <v/>
      </c>
      <c r="AW81" s="192" t="str">
        <f>IF(AND(LEN($AS81)&gt;1,AW$5=$AO$5),EmployeeTimesheet!AO88,"")</f>
        <v/>
      </c>
      <c r="AX81" s="192" t="str">
        <f>IF(AND(LEN($AS81)&gt;1,AX$5=$AO$5),EmployeeTimesheet!AP88,"")</f>
        <v/>
      </c>
      <c r="AY81" s="192" t="str">
        <f>IF(AND(LEN($AS81)&gt;1,AY$5=$AO$5),EmployeeTimesheet!AQ88,"")</f>
        <v/>
      </c>
      <c r="AZ81" s="192" t="str">
        <f t="shared" si="18"/>
        <v/>
      </c>
      <c r="BA81" s="156"/>
      <c r="BB81" s="154"/>
      <c r="BC81" s="154"/>
      <c r="BD81" s="154"/>
      <c r="BE81" s="154"/>
      <c r="BF81" s="154"/>
      <c r="BG81" s="154"/>
      <c r="BH81" s="154"/>
      <c r="BI81" s="154"/>
      <c r="BJ81" s="154"/>
      <c r="BK81" s="154"/>
      <c r="BL81" s="154"/>
      <c r="BM81" s="154"/>
      <c r="BN81" s="154"/>
      <c r="BO81" s="154"/>
      <c r="BP81" s="154"/>
      <c r="BQ81" s="155"/>
    </row>
    <row r="82" spans="13:69" x14ac:dyDescent="0.25">
      <c r="M82" s="334">
        <v>68</v>
      </c>
      <c r="N82" s="336" t="str">
        <f>IF(LEN(Checklist!C80)&gt;0,Checklist!G80,"")</f>
        <v/>
      </c>
      <c r="P82" s="34">
        <v>79</v>
      </c>
      <c r="Q82" s="147" t="str">
        <f>IF(INDEX(EmployeeTrackingSheet!$B$6:$B$1005,Calculations!P82,1)=0,"",INDEX(EmployeeTrackingSheet!$B$6:$B$1005,Calculations!P82,1))</f>
        <v/>
      </c>
      <c r="R82" s="91" t="str">
        <f t="shared" si="12"/>
        <v/>
      </c>
      <c r="S82" s="91" t="str">
        <f t="shared" si="13"/>
        <v/>
      </c>
      <c r="T82" s="92" t="str">
        <f t="shared" si="14"/>
        <v/>
      </c>
      <c r="U82" s="92" t="str">
        <f t="shared" si="15"/>
        <v/>
      </c>
      <c r="V82" s="90" t="str">
        <f>IF(INDEX(EmployeeTrackingSheet!$C$6:$C$1005,Calculations!P82,1)=0,"",INDEX(EmployeeTrackingSheet!$C$6:$C$1005,Calculations!P82,1))</f>
        <v/>
      </c>
      <c r="W82" s="90" t="str">
        <f>IF(INDEX(EmployeeTrackingSheet!$D$6:$D$1005,Calculations!P82,1)=0,"",INDEX(EmployeeTrackingSheet!$D$6:$D$1005,Calculations!P82,1))</f>
        <v/>
      </c>
      <c r="X82" s="269" t="str">
        <f>IF(INDEX(EmployeeTrackingSheet!$E$6:$E$1005,Calculations!P82,1)=0,"",INDEX(EmployeeTrackingSheet!$E$6:$E$1005,Calculations!P82,1))</f>
        <v/>
      </c>
      <c r="Y82" s="269" t="str">
        <f>IF(INDEX(EmployeeTrackingSheet!$F$6:$F$1005,Calculations!P82,1)=0,"",INDEX(EmployeeTrackingSheet!$F$6:$F$1005,Calculations!P82,1))</f>
        <v/>
      </c>
      <c r="Z82" s="94" t="str">
        <f t="shared" si="16"/>
        <v/>
      </c>
      <c r="AA82" s="94" t="str">
        <f>IF(INDEX(EmployeeTrackingSheet!$G$6:$G$1005,Calculations!P82,1)=0,"",INDEX(EmployeeTrackingSheet!$G$6:$G$1005,Calculations!P82,1))</f>
        <v/>
      </c>
      <c r="AB82" s="94" t="str">
        <f>IF(INDEX(EmployeeTrackingSheet!$H$6:$H$1005,Calculations!P82,1)=0,"",INDEX(EmployeeTrackingSheet!$H$6:$H$1005,Calculations!P82,1))</f>
        <v/>
      </c>
      <c r="AC82" s="47"/>
      <c r="AD82" s="47"/>
      <c r="AE82" s="47"/>
      <c r="AF82" s="47"/>
      <c r="AG82" s="47"/>
      <c r="AH82" s="269" t="str">
        <f>IF(INDEX(Settings!$E$7:$E$106,Calculations!P82,1)=0,"",INDEX(Settings!$E$7:$E$106,Calculations!P82,1))</f>
        <v/>
      </c>
      <c r="AI82" s="269" t="str">
        <f>IF(INDEX(Settings!$F$7:$F$106,Calculations!P82,1)=0,"",INDEX(Settings!$F$7:$F$106,Calculations!P82,1))</f>
        <v/>
      </c>
      <c r="AJ82" s="93" t="str">
        <f>IFERROR(IF(LEN($AH82)&gt;1,SUMIF($V$4:V1076,$AH82,$X$4:X1076)/COUNTIF($V$4:V1076,$AH82),""),"")</f>
        <v/>
      </c>
      <c r="AK82" s="148" t="str">
        <f>IFERROR(INDEX(Settings!$J$8:$L$11,MATCH(Calculations!$AJ82,Settings!$J$8:$J$11,1),3),"")</f>
        <v/>
      </c>
      <c r="AM82" s="158"/>
      <c r="AN82" s="154"/>
      <c r="AO82" s="154"/>
      <c r="AP82" s="268">
        <v>77</v>
      </c>
      <c r="AQ82" s="192" t="str">
        <f t="shared" ca="1" si="17"/>
        <v/>
      </c>
      <c r="AR82" s="156">
        <f>IFERROR(IF($AM$5="All Departments",INDEX(EmployeeTimesheet!$B$7:$C$106,AP82,1),IF(INDEX( EmployeeTimesheet!$C$7:$C$106,ROW(A77),1)=$AR$5,INDEX(EmployeeTimesheet!$B$7:$B$106,AP82,1),"")),"")</f>
        <v>0</v>
      </c>
      <c r="AS82" s="192" t="str">
        <f>IFERROR(IF($AM$5="All Departments",EmployeeTimesheet!C83,IF(LEN(AR82)&gt;1,EmployeeTimesheet!C83,"")),"")</f>
        <v xml:space="preserve"> </v>
      </c>
      <c r="AT82" s="192" t="str">
        <f>IF(AND(LEN($AS82)&gt;1,AT$5=$AO$5),EmployeeTimesheet!AL89,"")</f>
        <v/>
      </c>
      <c r="AU82" s="192" t="str">
        <f>IF(AND(LEN($AS82)&gt;1,AU$5=$AO$5),EmployeeTimesheet!AM89,"")</f>
        <v/>
      </c>
      <c r="AV82" s="192" t="str">
        <f>IF(AND(LEN($AS82)&gt;1,AV$5=$AO$5),EmployeeTimesheet!AN89,"")</f>
        <v/>
      </c>
      <c r="AW82" s="192" t="str">
        <f>IF(AND(LEN($AS82)&gt;1,AW$5=$AO$5),EmployeeTimesheet!AO89,"")</f>
        <v/>
      </c>
      <c r="AX82" s="192" t="str">
        <f>IF(AND(LEN($AS82)&gt;1,AX$5=$AO$5),EmployeeTimesheet!AP89,"")</f>
        <v/>
      </c>
      <c r="AY82" s="192" t="str">
        <f>IF(AND(LEN($AS82)&gt;1,AY$5=$AO$5),EmployeeTimesheet!AQ89,"")</f>
        <v/>
      </c>
      <c r="AZ82" s="192" t="str">
        <f t="shared" si="18"/>
        <v/>
      </c>
      <c r="BA82" s="156"/>
      <c r="BB82" s="154"/>
      <c r="BC82" s="154"/>
      <c r="BD82" s="154"/>
      <c r="BE82" s="154"/>
      <c r="BF82" s="154"/>
      <c r="BG82" s="154"/>
      <c r="BH82" s="154"/>
      <c r="BI82" s="154"/>
      <c r="BJ82" s="154"/>
      <c r="BK82" s="154"/>
      <c r="BL82" s="154"/>
      <c r="BM82" s="154"/>
      <c r="BN82" s="154"/>
      <c r="BO82" s="154"/>
      <c r="BP82" s="154"/>
      <c r="BQ82" s="155"/>
    </row>
    <row r="83" spans="13:69" x14ac:dyDescent="0.25">
      <c r="M83" s="334">
        <v>69</v>
      </c>
      <c r="N83" s="336" t="str">
        <f>IF(LEN(Checklist!C81)&gt;0,Checklist!G81,"")</f>
        <v/>
      </c>
      <c r="P83" s="34">
        <v>80</v>
      </c>
      <c r="Q83" s="147" t="str">
        <f>IF(INDEX(EmployeeTrackingSheet!$B$6:$B$1005,Calculations!P83,1)=0,"",INDEX(EmployeeTrackingSheet!$B$6:$B$1005,Calculations!P83,1))</f>
        <v/>
      </c>
      <c r="R83" s="91" t="str">
        <f t="shared" si="12"/>
        <v/>
      </c>
      <c r="S83" s="91" t="str">
        <f t="shared" si="13"/>
        <v/>
      </c>
      <c r="T83" s="92" t="str">
        <f t="shared" si="14"/>
        <v/>
      </c>
      <c r="U83" s="92" t="str">
        <f t="shared" si="15"/>
        <v/>
      </c>
      <c r="V83" s="90" t="str">
        <f>IF(INDEX(EmployeeTrackingSheet!$C$6:$C$1005,Calculations!P83,1)=0,"",INDEX(EmployeeTrackingSheet!$C$6:$C$1005,Calculations!P83,1))</f>
        <v/>
      </c>
      <c r="W83" s="90" t="str">
        <f>IF(INDEX(EmployeeTrackingSheet!$D$6:$D$1005,Calculations!P83,1)=0,"",INDEX(EmployeeTrackingSheet!$D$6:$D$1005,Calculations!P83,1))</f>
        <v/>
      </c>
      <c r="X83" s="269" t="str">
        <f>IF(INDEX(EmployeeTrackingSheet!$E$6:$E$1005,Calculations!P83,1)=0,"",INDEX(EmployeeTrackingSheet!$E$6:$E$1005,Calculations!P83,1))</f>
        <v/>
      </c>
      <c r="Y83" s="269" t="str">
        <f>IF(INDEX(EmployeeTrackingSheet!$F$6:$F$1005,Calculations!P83,1)=0,"",INDEX(EmployeeTrackingSheet!$F$6:$F$1005,Calculations!P83,1))</f>
        <v/>
      </c>
      <c r="Z83" s="94" t="str">
        <f t="shared" si="16"/>
        <v/>
      </c>
      <c r="AA83" s="94" t="str">
        <f>IF(INDEX(EmployeeTrackingSheet!$G$6:$G$1005,Calculations!P83,1)=0,"",INDEX(EmployeeTrackingSheet!$G$6:$G$1005,Calculations!P83,1))</f>
        <v/>
      </c>
      <c r="AB83" s="94" t="str">
        <f>IF(INDEX(EmployeeTrackingSheet!$H$6:$H$1005,Calculations!P83,1)=0,"",INDEX(EmployeeTrackingSheet!$H$6:$H$1005,Calculations!P83,1))</f>
        <v/>
      </c>
      <c r="AC83" s="47"/>
      <c r="AD83" s="47"/>
      <c r="AE83" s="47"/>
      <c r="AF83" s="47"/>
      <c r="AG83" s="47"/>
      <c r="AH83" s="269" t="str">
        <f>IF(INDEX(Settings!$E$7:$E$106,Calculations!P83,1)=0,"",INDEX(Settings!$E$7:$E$106,Calculations!P83,1))</f>
        <v/>
      </c>
      <c r="AI83" s="269" t="str">
        <f>IF(INDEX(Settings!$F$7:$F$106,Calculations!P83,1)=0,"",INDEX(Settings!$F$7:$F$106,Calculations!P83,1))</f>
        <v/>
      </c>
      <c r="AJ83" s="93" t="str">
        <f>IFERROR(IF(LEN($AH83)&gt;1,SUMIF($V$4:V1077,$AH83,$X$4:X1077)/COUNTIF($V$4:V1077,$AH83),""),"")</f>
        <v/>
      </c>
      <c r="AK83" s="148" t="str">
        <f>IFERROR(INDEX(Settings!$J$8:$L$11,MATCH(Calculations!$AJ83,Settings!$J$8:$J$11,1),3),"")</f>
        <v/>
      </c>
      <c r="AM83" s="158"/>
      <c r="AN83" s="154"/>
      <c r="AO83" s="154"/>
      <c r="AP83" s="268">
        <v>78</v>
      </c>
      <c r="AQ83" s="192" t="str">
        <f t="shared" ca="1" si="17"/>
        <v/>
      </c>
      <c r="AR83" s="156">
        <f>IFERROR(IF($AM$5="All Departments",INDEX(EmployeeTimesheet!$B$7:$C$106,AP83,1),IF(INDEX( EmployeeTimesheet!$C$7:$C$106,ROW(A78),1)=$AR$5,INDEX(EmployeeTimesheet!$B$7:$B$106,AP83,1),"")),"")</f>
        <v>0</v>
      </c>
      <c r="AS83" s="192" t="str">
        <f>IFERROR(IF($AM$5="All Departments",EmployeeTimesheet!C84,IF(LEN(AR83)&gt;1,EmployeeTimesheet!C84,"")),"")</f>
        <v xml:space="preserve"> </v>
      </c>
      <c r="AT83" s="192" t="str">
        <f>IF(AND(LEN($AS83)&gt;1,AT$5=$AO$5),EmployeeTimesheet!AL90,"")</f>
        <v/>
      </c>
      <c r="AU83" s="192" t="str">
        <f>IF(AND(LEN($AS83)&gt;1,AU$5=$AO$5),EmployeeTimesheet!AM90,"")</f>
        <v/>
      </c>
      <c r="AV83" s="192" t="str">
        <f>IF(AND(LEN($AS83)&gt;1,AV$5=$AO$5),EmployeeTimesheet!AN90,"")</f>
        <v/>
      </c>
      <c r="AW83" s="192" t="str">
        <f>IF(AND(LEN($AS83)&gt;1,AW$5=$AO$5),EmployeeTimesheet!AO90,"")</f>
        <v/>
      </c>
      <c r="AX83" s="192" t="str">
        <f>IF(AND(LEN($AS83)&gt;1,AX$5=$AO$5),EmployeeTimesheet!AP90,"")</f>
        <v/>
      </c>
      <c r="AY83" s="192" t="str">
        <f>IF(AND(LEN($AS83)&gt;1,AY$5=$AO$5),EmployeeTimesheet!AQ90,"")</f>
        <v/>
      </c>
      <c r="AZ83" s="192" t="str">
        <f t="shared" si="18"/>
        <v/>
      </c>
      <c r="BA83" s="156"/>
      <c r="BB83" s="154"/>
      <c r="BC83" s="154"/>
      <c r="BD83" s="154"/>
      <c r="BE83" s="154"/>
      <c r="BF83" s="154"/>
      <c r="BG83" s="154"/>
      <c r="BH83" s="154"/>
      <c r="BI83" s="154"/>
      <c r="BJ83" s="154"/>
      <c r="BK83" s="154"/>
      <c r="BL83" s="154"/>
      <c r="BM83" s="154"/>
      <c r="BN83" s="154"/>
      <c r="BO83" s="154"/>
      <c r="BP83" s="154"/>
      <c r="BQ83" s="155"/>
    </row>
    <row r="84" spans="13:69" x14ac:dyDescent="0.25">
      <c r="M84" s="334">
        <v>70</v>
      </c>
      <c r="N84" s="336" t="str">
        <f>IF(LEN(Checklist!C82)&gt;0,Checklist!G82,"")</f>
        <v/>
      </c>
      <c r="P84" s="34">
        <v>81</v>
      </c>
      <c r="Q84" s="147" t="str">
        <f>IF(INDEX(EmployeeTrackingSheet!$B$6:$B$1005,Calculations!P84,1)=0,"",INDEX(EmployeeTrackingSheet!$B$6:$B$1005,Calculations!P84,1))</f>
        <v/>
      </c>
      <c r="R84" s="91" t="str">
        <f t="shared" si="12"/>
        <v/>
      </c>
      <c r="S84" s="91" t="str">
        <f t="shared" si="13"/>
        <v/>
      </c>
      <c r="T84" s="92" t="str">
        <f t="shared" si="14"/>
        <v/>
      </c>
      <c r="U84" s="92" t="str">
        <f t="shared" si="15"/>
        <v/>
      </c>
      <c r="V84" s="90" t="str">
        <f>IF(INDEX(EmployeeTrackingSheet!$C$6:$C$1005,Calculations!P84,1)=0,"",INDEX(EmployeeTrackingSheet!$C$6:$C$1005,Calculations!P84,1))</f>
        <v/>
      </c>
      <c r="W84" s="90" t="str">
        <f>IF(INDEX(EmployeeTrackingSheet!$D$6:$D$1005,Calculations!P84,1)=0,"",INDEX(EmployeeTrackingSheet!$D$6:$D$1005,Calculations!P84,1))</f>
        <v/>
      </c>
      <c r="X84" s="269" t="str">
        <f>IF(INDEX(EmployeeTrackingSheet!$E$6:$E$1005,Calculations!P84,1)=0,"",INDEX(EmployeeTrackingSheet!$E$6:$E$1005,Calculations!P84,1))</f>
        <v/>
      </c>
      <c r="Y84" s="269" t="str">
        <f>IF(INDEX(EmployeeTrackingSheet!$F$6:$F$1005,Calculations!P84,1)=0,"",INDEX(EmployeeTrackingSheet!$F$6:$F$1005,Calculations!P84,1))</f>
        <v/>
      </c>
      <c r="Z84" s="94" t="str">
        <f t="shared" si="16"/>
        <v/>
      </c>
      <c r="AA84" s="94" t="str">
        <f>IF(INDEX(EmployeeTrackingSheet!$G$6:$G$1005,Calculations!P84,1)=0,"",INDEX(EmployeeTrackingSheet!$G$6:$G$1005,Calculations!P84,1))</f>
        <v/>
      </c>
      <c r="AB84" s="94" t="str">
        <f>IF(INDEX(EmployeeTrackingSheet!$H$6:$H$1005,Calculations!P84,1)=0,"",INDEX(EmployeeTrackingSheet!$H$6:$H$1005,Calculations!P84,1))</f>
        <v/>
      </c>
      <c r="AC84" s="47"/>
      <c r="AD84" s="47"/>
      <c r="AE84" s="47"/>
      <c r="AF84" s="47"/>
      <c r="AG84" s="47"/>
      <c r="AH84" s="269" t="str">
        <f>IF(INDEX(Settings!$E$7:$E$106,Calculations!P84,1)=0,"",INDEX(Settings!$E$7:$E$106,Calculations!P84,1))</f>
        <v/>
      </c>
      <c r="AI84" s="269" t="str">
        <f>IF(INDEX(Settings!$F$7:$F$106,Calculations!P84,1)=0,"",INDEX(Settings!$F$7:$F$106,Calculations!P84,1))</f>
        <v/>
      </c>
      <c r="AJ84" s="93" t="str">
        <f>IFERROR(IF(LEN($AH84)&gt;1,SUMIF($V$4:V1078,$AH84,$X$4:X1078)/COUNTIF($V$4:V1078,$AH84),""),"")</f>
        <v/>
      </c>
      <c r="AK84" s="148" t="str">
        <f>IFERROR(INDEX(Settings!$J$8:$L$11,MATCH(Calculations!$AJ84,Settings!$J$8:$J$11,1),3),"")</f>
        <v/>
      </c>
      <c r="AM84" s="158"/>
      <c r="AN84" s="154"/>
      <c r="AO84" s="154"/>
      <c r="AP84" s="267">
        <v>79</v>
      </c>
      <c r="AQ84" s="192" t="str">
        <f t="shared" ca="1" si="17"/>
        <v/>
      </c>
      <c r="AR84" s="156">
        <f>IFERROR(IF($AM$5="All Departments",INDEX(EmployeeTimesheet!$B$7:$C$106,AP84,1),IF(INDEX( EmployeeTimesheet!$C$7:$C$106,ROW(A79),1)=$AR$5,INDEX(EmployeeTimesheet!$B$7:$B$106,AP84,1),"")),"")</f>
        <v>0</v>
      </c>
      <c r="AS84" s="192" t="str">
        <f>IFERROR(IF($AM$5="All Departments",EmployeeTimesheet!C85,IF(LEN(AR84)&gt;1,EmployeeTimesheet!C85,"")),"")</f>
        <v xml:space="preserve"> </v>
      </c>
      <c r="AT84" s="192" t="str">
        <f>IF(AND(LEN($AS84)&gt;1,AT$5=$AO$5),EmployeeTimesheet!AL91,"")</f>
        <v/>
      </c>
      <c r="AU84" s="192" t="str">
        <f>IF(AND(LEN($AS84)&gt;1,AU$5=$AO$5),EmployeeTimesheet!AM91,"")</f>
        <v/>
      </c>
      <c r="AV84" s="192" t="str">
        <f>IF(AND(LEN($AS84)&gt;1,AV$5=$AO$5),EmployeeTimesheet!AN91,"")</f>
        <v/>
      </c>
      <c r="AW84" s="192" t="str">
        <f>IF(AND(LEN($AS84)&gt;1,AW$5=$AO$5),EmployeeTimesheet!AO91,"")</f>
        <v/>
      </c>
      <c r="AX84" s="192" t="str">
        <f>IF(AND(LEN($AS84)&gt;1,AX$5=$AO$5),EmployeeTimesheet!AP91,"")</f>
        <v/>
      </c>
      <c r="AY84" s="192" t="str">
        <f>IF(AND(LEN($AS84)&gt;1,AY$5=$AO$5),EmployeeTimesheet!AQ91,"")</f>
        <v/>
      </c>
      <c r="AZ84" s="192" t="str">
        <f t="shared" si="18"/>
        <v/>
      </c>
      <c r="BA84" s="156"/>
      <c r="BB84" s="154"/>
      <c r="BC84" s="154"/>
      <c r="BD84" s="154"/>
      <c r="BE84" s="154"/>
      <c r="BF84" s="154"/>
      <c r="BG84" s="154"/>
      <c r="BH84" s="154"/>
      <c r="BI84" s="154"/>
      <c r="BJ84" s="154"/>
      <c r="BK84" s="154"/>
      <c r="BL84" s="154"/>
      <c r="BM84" s="154"/>
      <c r="BN84" s="154"/>
      <c r="BO84" s="154"/>
      <c r="BP84" s="154"/>
      <c r="BQ84" s="155"/>
    </row>
    <row r="85" spans="13:69" x14ac:dyDescent="0.25">
      <c r="M85" s="334">
        <v>71</v>
      </c>
      <c r="N85" s="336" t="str">
        <f>IF(LEN(Checklist!C83)&gt;0,Checklist!G83,"")</f>
        <v/>
      </c>
      <c r="P85" s="34">
        <v>82</v>
      </c>
      <c r="Q85" s="147" t="str">
        <f>IF(INDEX(EmployeeTrackingSheet!$B$6:$B$1005,Calculations!P85,1)=0,"",INDEX(EmployeeTrackingSheet!$B$6:$B$1005,Calculations!P85,1))</f>
        <v/>
      </c>
      <c r="R85" s="91" t="str">
        <f t="shared" si="12"/>
        <v/>
      </c>
      <c r="S85" s="91" t="str">
        <f t="shared" si="13"/>
        <v/>
      </c>
      <c r="T85" s="92" t="str">
        <f t="shared" si="14"/>
        <v/>
      </c>
      <c r="U85" s="92" t="str">
        <f t="shared" si="15"/>
        <v/>
      </c>
      <c r="V85" s="90" t="str">
        <f>IF(INDEX(EmployeeTrackingSheet!$C$6:$C$1005,Calculations!P85,1)=0,"",INDEX(EmployeeTrackingSheet!$C$6:$C$1005,Calculations!P85,1))</f>
        <v/>
      </c>
      <c r="W85" s="90" t="str">
        <f>IF(INDEX(EmployeeTrackingSheet!$D$6:$D$1005,Calculations!P85,1)=0,"",INDEX(EmployeeTrackingSheet!$D$6:$D$1005,Calculations!P85,1))</f>
        <v/>
      </c>
      <c r="X85" s="269" t="str">
        <f>IF(INDEX(EmployeeTrackingSheet!$E$6:$E$1005,Calculations!P85,1)=0,"",INDEX(EmployeeTrackingSheet!$E$6:$E$1005,Calculations!P85,1))</f>
        <v/>
      </c>
      <c r="Y85" s="269" t="str">
        <f>IF(INDEX(EmployeeTrackingSheet!$F$6:$F$1005,Calculations!P85,1)=0,"",INDEX(EmployeeTrackingSheet!$F$6:$F$1005,Calculations!P85,1))</f>
        <v/>
      </c>
      <c r="Z85" s="94" t="str">
        <f t="shared" si="16"/>
        <v/>
      </c>
      <c r="AA85" s="94" t="str">
        <f>IF(INDEX(EmployeeTrackingSheet!$G$6:$G$1005,Calculations!P85,1)=0,"",INDEX(EmployeeTrackingSheet!$G$6:$G$1005,Calculations!P85,1))</f>
        <v/>
      </c>
      <c r="AB85" s="94" t="str">
        <f>IF(INDEX(EmployeeTrackingSheet!$H$6:$H$1005,Calculations!P85,1)=0,"",INDEX(EmployeeTrackingSheet!$H$6:$H$1005,Calculations!P85,1))</f>
        <v/>
      </c>
      <c r="AC85" s="47"/>
      <c r="AD85" s="47"/>
      <c r="AE85" s="47"/>
      <c r="AF85" s="47"/>
      <c r="AG85" s="47"/>
      <c r="AH85" s="269" t="str">
        <f>IF(INDEX(Settings!$E$7:$E$106,Calculations!P85,1)=0,"",INDEX(Settings!$E$7:$E$106,Calculations!P85,1))</f>
        <v/>
      </c>
      <c r="AI85" s="269" t="str">
        <f>IF(INDEX(Settings!$F$7:$F$106,Calculations!P85,1)=0,"",INDEX(Settings!$F$7:$F$106,Calculations!P85,1))</f>
        <v/>
      </c>
      <c r="AJ85" s="93" t="str">
        <f>IFERROR(IF(LEN($AH85)&gt;1,SUMIF($V$4:V1079,$AH85,$X$4:X1079)/COUNTIF($V$4:V1079,$AH85),""),"")</f>
        <v/>
      </c>
      <c r="AK85" s="148" t="str">
        <f>IFERROR(INDEX(Settings!$J$8:$L$11,MATCH(Calculations!$AJ85,Settings!$J$8:$J$11,1),3),"")</f>
        <v/>
      </c>
      <c r="AM85" s="158"/>
      <c r="AN85" s="154"/>
      <c r="AO85" s="154"/>
      <c r="AP85" s="268">
        <v>80</v>
      </c>
      <c r="AQ85" s="192" t="str">
        <f t="shared" ca="1" si="17"/>
        <v/>
      </c>
      <c r="AR85" s="156">
        <f>IFERROR(IF($AM$5="All Departments",INDEX(EmployeeTimesheet!$B$7:$C$106,AP85,1),IF(INDEX( EmployeeTimesheet!$C$7:$C$106,ROW(A80),1)=$AR$5,INDEX(EmployeeTimesheet!$B$7:$B$106,AP85,1),"")),"")</f>
        <v>0</v>
      </c>
      <c r="AS85" s="192" t="str">
        <f>IFERROR(IF($AM$5="All Departments",EmployeeTimesheet!C86,IF(LEN(AR85)&gt;1,EmployeeTimesheet!C86,"")),"")</f>
        <v xml:space="preserve"> </v>
      </c>
      <c r="AT85" s="192" t="str">
        <f>IF(AND(LEN($AS85)&gt;1,AT$5=$AO$5),EmployeeTimesheet!AL92,"")</f>
        <v/>
      </c>
      <c r="AU85" s="192" t="str">
        <f>IF(AND(LEN($AS85)&gt;1,AU$5=$AO$5),EmployeeTimesheet!AM92,"")</f>
        <v/>
      </c>
      <c r="AV85" s="192" t="str">
        <f>IF(AND(LEN($AS85)&gt;1,AV$5=$AO$5),EmployeeTimesheet!AN92,"")</f>
        <v/>
      </c>
      <c r="AW85" s="192" t="str">
        <f>IF(AND(LEN($AS85)&gt;1,AW$5=$AO$5),EmployeeTimesheet!AO92,"")</f>
        <v/>
      </c>
      <c r="AX85" s="192" t="str">
        <f>IF(AND(LEN($AS85)&gt;1,AX$5=$AO$5),EmployeeTimesheet!AP92,"")</f>
        <v/>
      </c>
      <c r="AY85" s="192" t="str">
        <f>IF(AND(LEN($AS85)&gt;1,AY$5=$AO$5),EmployeeTimesheet!AQ92,"")</f>
        <v/>
      </c>
      <c r="AZ85" s="192" t="str">
        <f t="shared" si="18"/>
        <v/>
      </c>
      <c r="BA85" s="156"/>
      <c r="BB85" s="154"/>
      <c r="BC85" s="154"/>
      <c r="BD85" s="154"/>
      <c r="BE85" s="154"/>
      <c r="BF85" s="154"/>
      <c r="BG85" s="154"/>
      <c r="BH85" s="154"/>
      <c r="BI85" s="154"/>
      <c r="BJ85" s="154"/>
      <c r="BK85" s="154"/>
      <c r="BL85" s="154"/>
      <c r="BM85" s="154"/>
      <c r="BN85" s="154"/>
      <c r="BO85" s="154"/>
      <c r="BP85" s="154"/>
      <c r="BQ85" s="155"/>
    </row>
    <row r="86" spans="13:69" x14ac:dyDescent="0.25">
      <c r="M86" s="334">
        <v>72</v>
      </c>
      <c r="N86" s="336" t="str">
        <f>IF(LEN(Checklist!C84)&gt;0,Checklist!G84,"")</f>
        <v/>
      </c>
      <c r="P86" s="34">
        <v>83</v>
      </c>
      <c r="Q86" s="147" t="str">
        <f>IF(INDEX(EmployeeTrackingSheet!$B$6:$B$1005,Calculations!P86,1)=0,"",INDEX(EmployeeTrackingSheet!$B$6:$B$1005,Calculations!P86,1))</f>
        <v/>
      </c>
      <c r="R86" s="91" t="str">
        <f t="shared" si="12"/>
        <v/>
      </c>
      <c r="S86" s="91" t="str">
        <f t="shared" si="13"/>
        <v/>
      </c>
      <c r="T86" s="92" t="str">
        <f t="shared" si="14"/>
        <v/>
      </c>
      <c r="U86" s="92" t="str">
        <f t="shared" si="15"/>
        <v/>
      </c>
      <c r="V86" s="90" t="str">
        <f>IF(INDEX(EmployeeTrackingSheet!$C$6:$C$1005,Calculations!P86,1)=0,"",INDEX(EmployeeTrackingSheet!$C$6:$C$1005,Calculations!P86,1))</f>
        <v/>
      </c>
      <c r="W86" s="90" t="str">
        <f>IF(INDEX(EmployeeTrackingSheet!$D$6:$D$1005,Calculations!P86,1)=0,"",INDEX(EmployeeTrackingSheet!$D$6:$D$1005,Calculations!P86,1))</f>
        <v/>
      </c>
      <c r="X86" s="269" t="str">
        <f>IF(INDEX(EmployeeTrackingSheet!$E$6:$E$1005,Calculations!P86,1)=0,"",INDEX(EmployeeTrackingSheet!$E$6:$E$1005,Calculations!P86,1))</f>
        <v/>
      </c>
      <c r="Y86" s="269" t="str">
        <f>IF(INDEX(EmployeeTrackingSheet!$F$6:$F$1005,Calculations!P86,1)=0,"",INDEX(EmployeeTrackingSheet!$F$6:$F$1005,Calculations!P86,1))</f>
        <v/>
      </c>
      <c r="Z86" s="94" t="str">
        <f t="shared" si="16"/>
        <v/>
      </c>
      <c r="AA86" s="94" t="str">
        <f>IF(INDEX(EmployeeTrackingSheet!$G$6:$G$1005,Calculations!P86,1)=0,"",INDEX(EmployeeTrackingSheet!$G$6:$G$1005,Calculations!P86,1))</f>
        <v/>
      </c>
      <c r="AB86" s="94" t="str">
        <f>IF(INDEX(EmployeeTrackingSheet!$H$6:$H$1005,Calculations!P86,1)=0,"",INDEX(EmployeeTrackingSheet!$H$6:$H$1005,Calculations!P86,1))</f>
        <v/>
      </c>
      <c r="AC86" s="47"/>
      <c r="AD86" s="47"/>
      <c r="AE86" s="47"/>
      <c r="AF86" s="47"/>
      <c r="AG86" s="47"/>
      <c r="AH86" s="269" t="str">
        <f>IF(INDEX(Settings!$E$7:$E$106,Calculations!P86,1)=0,"",INDEX(Settings!$E$7:$E$106,Calculations!P86,1))</f>
        <v/>
      </c>
      <c r="AI86" s="269" t="str">
        <f>IF(INDEX(Settings!$F$7:$F$106,Calculations!P86,1)=0,"",INDEX(Settings!$F$7:$F$106,Calculations!P86,1))</f>
        <v/>
      </c>
      <c r="AJ86" s="93" t="str">
        <f>IFERROR(IF(LEN($AH86)&gt;1,SUMIF($V$4:V1080,$AH86,$X$4:X1080)/COUNTIF($V$4:V1080,$AH86),""),"")</f>
        <v/>
      </c>
      <c r="AK86" s="148" t="str">
        <f>IFERROR(INDEX(Settings!$J$8:$L$11,MATCH(Calculations!$AJ86,Settings!$J$8:$J$11,1),3),"")</f>
        <v/>
      </c>
      <c r="AM86" s="158"/>
      <c r="AN86" s="154"/>
      <c r="AO86" s="154"/>
      <c r="AP86" s="268">
        <v>81</v>
      </c>
      <c r="AQ86" s="192" t="str">
        <f t="shared" ca="1" si="17"/>
        <v/>
      </c>
      <c r="AR86" s="156">
        <f>IFERROR(IF($AM$5="All Departments",INDEX(EmployeeTimesheet!$B$7:$C$106,AP86,1),IF(INDEX( EmployeeTimesheet!$C$7:$C$106,ROW(A81),1)=$AR$5,INDEX(EmployeeTimesheet!$B$7:$B$106,AP86,1),"")),"")</f>
        <v>0</v>
      </c>
      <c r="AS86" s="192" t="str">
        <f>IFERROR(IF($AM$5="All Departments",EmployeeTimesheet!C87,IF(LEN(AR86)&gt;1,EmployeeTimesheet!C87,"")),"")</f>
        <v xml:space="preserve"> </v>
      </c>
      <c r="AT86" s="192" t="str">
        <f>IF(AND(LEN($AS86)&gt;1,AT$5=$AO$5),EmployeeTimesheet!AL93,"")</f>
        <v/>
      </c>
      <c r="AU86" s="192" t="str">
        <f>IF(AND(LEN($AS86)&gt;1,AU$5=$AO$5),EmployeeTimesheet!AM93,"")</f>
        <v/>
      </c>
      <c r="AV86" s="192" t="str">
        <f>IF(AND(LEN($AS86)&gt;1,AV$5=$AO$5),EmployeeTimesheet!AN93,"")</f>
        <v/>
      </c>
      <c r="AW86" s="192" t="str">
        <f>IF(AND(LEN($AS86)&gt;1,AW$5=$AO$5),EmployeeTimesheet!AO93,"")</f>
        <v/>
      </c>
      <c r="AX86" s="192" t="str">
        <f>IF(AND(LEN($AS86)&gt;1,AX$5=$AO$5),EmployeeTimesheet!AP93,"")</f>
        <v/>
      </c>
      <c r="AY86" s="192" t="str">
        <f>IF(AND(LEN($AS86)&gt;1,AY$5=$AO$5),EmployeeTimesheet!AQ93,"")</f>
        <v/>
      </c>
      <c r="AZ86" s="192" t="str">
        <f t="shared" si="18"/>
        <v/>
      </c>
      <c r="BA86" s="156"/>
      <c r="BB86" s="154"/>
      <c r="BC86" s="154"/>
      <c r="BD86" s="154"/>
      <c r="BE86" s="154"/>
      <c r="BF86" s="154"/>
      <c r="BG86" s="154"/>
      <c r="BH86" s="154"/>
      <c r="BI86" s="154"/>
      <c r="BJ86" s="154"/>
      <c r="BK86" s="154"/>
      <c r="BL86" s="154"/>
      <c r="BM86" s="154"/>
      <c r="BN86" s="154"/>
      <c r="BO86" s="154"/>
      <c r="BP86" s="154"/>
      <c r="BQ86" s="155"/>
    </row>
    <row r="87" spans="13:69" x14ac:dyDescent="0.25">
      <c r="M87" s="334">
        <v>73</v>
      </c>
      <c r="N87" s="336" t="str">
        <f>IF(LEN(Checklist!C85)&gt;0,Checklist!G85,"")</f>
        <v/>
      </c>
      <c r="P87" s="34">
        <v>84</v>
      </c>
      <c r="Q87" s="147" t="str">
        <f>IF(INDEX(EmployeeTrackingSheet!$B$6:$B$1005,Calculations!P87,1)=0,"",INDEX(EmployeeTrackingSheet!$B$6:$B$1005,Calculations!P87,1))</f>
        <v/>
      </c>
      <c r="R87" s="91" t="str">
        <f t="shared" si="12"/>
        <v/>
      </c>
      <c r="S87" s="91" t="str">
        <f t="shared" si="13"/>
        <v/>
      </c>
      <c r="T87" s="92" t="str">
        <f t="shared" si="14"/>
        <v/>
      </c>
      <c r="U87" s="92" t="str">
        <f t="shared" si="15"/>
        <v/>
      </c>
      <c r="V87" s="90" t="str">
        <f>IF(INDEX(EmployeeTrackingSheet!$C$6:$C$1005,Calculations!P87,1)=0,"",INDEX(EmployeeTrackingSheet!$C$6:$C$1005,Calculations!P87,1))</f>
        <v/>
      </c>
      <c r="W87" s="90" t="str">
        <f>IF(INDEX(EmployeeTrackingSheet!$D$6:$D$1005,Calculations!P87,1)=0,"",INDEX(EmployeeTrackingSheet!$D$6:$D$1005,Calculations!P87,1))</f>
        <v/>
      </c>
      <c r="X87" s="269" t="str">
        <f>IF(INDEX(EmployeeTrackingSheet!$E$6:$E$1005,Calculations!P87,1)=0,"",INDEX(EmployeeTrackingSheet!$E$6:$E$1005,Calculations!P87,1))</f>
        <v/>
      </c>
      <c r="Y87" s="269" t="str">
        <f>IF(INDEX(EmployeeTrackingSheet!$F$6:$F$1005,Calculations!P87,1)=0,"",INDEX(EmployeeTrackingSheet!$F$6:$F$1005,Calculations!P87,1))</f>
        <v/>
      </c>
      <c r="Z87" s="94" t="str">
        <f t="shared" si="16"/>
        <v/>
      </c>
      <c r="AA87" s="94" t="str">
        <f>IF(INDEX(EmployeeTrackingSheet!$G$6:$G$1005,Calculations!P87,1)=0,"",INDEX(EmployeeTrackingSheet!$G$6:$G$1005,Calculations!P87,1))</f>
        <v/>
      </c>
      <c r="AB87" s="94" t="str">
        <f>IF(INDEX(EmployeeTrackingSheet!$H$6:$H$1005,Calculations!P87,1)=0,"",INDEX(EmployeeTrackingSheet!$H$6:$H$1005,Calculations!P87,1))</f>
        <v/>
      </c>
      <c r="AC87" s="47"/>
      <c r="AD87" s="47"/>
      <c r="AE87" s="47"/>
      <c r="AF87" s="47"/>
      <c r="AG87" s="47"/>
      <c r="AH87" s="269" t="str">
        <f>IF(INDEX(Settings!$E$7:$E$106,Calculations!P87,1)=0,"",INDEX(Settings!$E$7:$E$106,Calculations!P87,1))</f>
        <v/>
      </c>
      <c r="AI87" s="269" t="str">
        <f>IF(INDEX(Settings!$F$7:$F$106,Calculations!P87,1)=0,"",INDEX(Settings!$F$7:$F$106,Calculations!P87,1))</f>
        <v/>
      </c>
      <c r="AJ87" s="93" t="str">
        <f>IFERROR(IF(LEN($AH87)&gt;1,SUMIF($V$4:V1081,$AH87,$X$4:X1081)/COUNTIF($V$4:V1081,$AH87),""),"")</f>
        <v/>
      </c>
      <c r="AK87" s="148" t="str">
        <f>IFERROR(INDEX(Settings!$J$8:$L$11,MATCH(Calculations!$AJ87,Settings!$J$8:$J$11,1),3),"")</f>
        <v/>
      </c>
      <c r="AM87" s="158"/>
      <c r="AN87" s="154"/>
      <c r="AO87" s="154"/>
      <c r="AP87" s="267">
        <v>82</v>
      </c>
      <c r="AQ87" s="192" t="str">
        <f t="shared" ca="1" si="17"/>
        <v/>
      </c>
      <c r="AR87" s="156">
        <f>IFERROR(IF($AM$5="All Departments",INDEX(EmployeeTimesheet!$B$7:$C$106,AP87,1),IF(INDEX( EmployeeTimesheet!$C$7:$C$106,ROW(A82),1)=$AR$5,INDEX(EmployeeTimesheet!$B$7:$B$106,AP87,1),"")),"")</f>
        <v>0</v>
      </c>
      <c r="AS87" s="192" t="str">
        <f>IFERROR(IF($AM$5="All Departments",EmployeeTimesheet!C88,IF(LEN(AR87)&gt;1,EmployeeTimesheet!C88,"")),"")</f>
        <v xml:space="preserve"> </v>
      </c>
      <c r="AT87" s="192" t="str">
        <f>IF(AND(LEN($AS87)&gt;1,AT$5=$AO$5),EmployeeTimesheet!AL94,"")</f>
        <v/>
      </c>
      <c r="AU87" s="192" t="str">
        <f>IF(AND(LEN($AS87)&gt;1,AU$5=$AO$5),EmployeeTimesheet!AM94,"")</f>
        <v/>
      </c>
      <c r="AV87" s="192" t="str">
        <f>IF(AND(LEN($AS87)&gt;1,AV$5=$AO$5),EmployeeTimesheet!AN94,"")</f>
        <v/>
      </c>
      <c r="AW87" s="192" t="str">
        <f>IF(AND(LEN($AS87)&gt;1,AW$5=$AO$5),EmployeeTimesheet!AO94,"")</f>
        <v/>
      </c>
      <c r="AX87" s="192" t="str">
        <f>IF(AND(LEN($AS87)&gt;1,AX$5=$AO$5),EmployeeTimesheet!AP94,"")</f>
        <v/>
      </c>
      <c r="AY87" s="192" t="str">
        <f>IF(AND(LEN($AS87)&gt;1,AY$5=$AO$5),EmployeeTimesheet!AQ94,"")</f>
        <v/>
      </c>
      <c r="AZ87" s="192" t="str">
        <f t="shared" si="18"/>
        <v/>
      </c>
      <c r="BA87" s="156"/>
      <c r="BB87" s="154"/>
      <c r="BC87" s="154"/>
      <c r="BD87" s="154"/>
      <c r="BE87" s="154"/>
      <c r="BF87" s="154"/>
      <c r="BG87" s="154"/>
      <c r="BH87" s="154"/>
      <c r="BI87" s="154"/>
      <c r="BJ87" s="154"/>
      <c r="BK87" s="154"/>
      <c r="BL87" s="154"/>
      <c r="BM87" s="154"/>
      <c r="BN87" s="154"/>
      <c r="BO87" s="154"/>
      <c r="BP87" s="154"/>
      <c r="BQ87" s="155"/>
    </row>
    <row r="88" spans="13:69" x14ac:dyDescent="0.25">
      <c r="M88" s="334">
        <v>74</v>
      </c>
      <c r="N88" s="336" t="str">
        <f>IF(LEN(Checklist!C86)&gt;0,Checklist!G86,"")</f>
        <v/>
      </c>
      <c r="P88" s="34">
        <v>85</v>
      </c>
      <c r="Q88" s="147" t="str">
        <f>IF(INDEX(EmployeeTrackingSheet!$B$6:$B$1005,Calculations!P88,1)=0,"",INDEX(EmployeeTrackingSheet!$B$6:$B$1005,Calculations!P88,1))</f>
        <v/>
      </c>
      <c r="R88" s="91" t="str">
        <f t="shared" si="12"/>
        <v/>
      </c>
      <c r="S88" s="91" t="str">
        <f t="shared" si="13"/>
        <v/>
      </c>
      <c r="T88" s="92" t="str">
        <f t="shared" si="14"/>
        <v/>
      </c>
      <c r="U88" s="92" t="str">
        <f t="shared" si="15"/>
        <v/>
      </c>
      <c r="V88" s="90" t="str">
        <f>IF(INDEX(EmployeeTrackingSheet!$C$6:$C$1005,Calculations!P88,1)=0,"",INDEX(EmployeeTrackingSheet!$C$6:$C$1005,Calculations!P88,1))</f>
        <v/>
      </c>
      <c r="W88" s="90" t="str">
        <f>IF(INDEX(EmployeeTrackingSheet!$D$6:$D$1005,Calculations!P88,1)=0,"",INDEX(EmployeeTrackingSheet!$D$6:$D$1005,Calculations!P88,1))</f>
        <v/>
      </c>
      <c r="X88" s="269" t="str">
        <f>IF(INDEX(EmployeeTrackingSheet!$E$6:$E$1005,Calculations!P88,1)=0,"",INDEX(EmployeeTrackingSheet!$E$6:$E$1005,Calculations!P88,1))</f>
        <v/>
      </c>
      <c r="Y88" s="269" t="str">
        <f>IF(INDEX(EmployeeTrackingSheet!$F$6:$F$1005,Calculations!P88,1)=0,"",INDEX(EmployeeTrackingSheet!$F$6:$F$1005,Calculations!P88,1))</f>
        <v/>
      </c>
      <c r="Z88" s="94" t="str">
        <f t="shared" si="16"/>
        <v/>
      </c>
      <c r="AA88" s="94" t="str">
        <f>IF(INDEX(EmployeeTrackingSheet!$G$6:$G$1005,Calculations!P88,1)=0,"",INDEX(EmployeeTrackingSheet!$G$6:$G$1005,Calculations!P88,1))</f>
        <v/>
      </c>
      <c r="AB88" s="94" t="str">
        <f>IF(INDEX(EmployeeTrackingSheet!$H$6:$H$1005,Calculations!P88,1)=0,"",INDEX(EmployeeTrackingSheet!$H$6:$H$1005,Calculations!P88,1))</f>
        <v/>
      </c>
      <c r="AC88" s="47"/>
      <c r="AD88" s="47"/>
      <c r="AE88" s="47"/>
      <c r="AF88" s="47"/>
      <c r="AG88" s="47"/>
      <c r="AH88" s="269" t="str">
        <f>IF(INDEX(Settings!$E$7:$E$106,Calculations!P88,1)=0,"",INDEX(Settings!$E$7:$E$106,Calculations!P88,1))</f>
        <v/>
      </c>
      <c r="AI88" s="269" t="str">
        <f>IF(INDEX(Settings!$F$7:$F$106,Calculations!P88,1)=0,"",INDEX(Settings!$F$7:$F$106,Calculations!P88,1))</f>
        <v/>
      </c>
      <c r="AJ88" s="93" t="str">
        <f>IFERROR(IF(LEN($AH88)&gt;1,SUMIF($V$4:V1082,$AH88,$X$4:X1082)/COUNTIF($V$4:V1082,$AH88),""),"")</f>
        <v/>
      </c>
      <c r="AK88" s="148" t="str">
        <f>IFERROR(INDEX(Settings!$J$8:$L$11,MATCH(Calculations!$AJ88,Settings!$J$8:$J$11,1),3),"")</f>
        <v/>
      </c>
      <c r="AM88" s="158"/>
      <c r="AN88" s="154"/>
      <c r="AO88" s="154"/>
      <c r="AP88" s="268">
        <v>83</v>
      </c>
      <c r="AQ88" s="192" t="str">
        <f t="shared" ca="1" si="17"/>
        <v/>
      </c>
      <c r="AR88" s="156">
        <f>IFERROR(IF($AM$5="All Departments",INDEX(EmployeeTimesheet!$B$7:$C$106,AP88,1),IF(INDEX( EmployeeTimesheet!$C$7:$C$106,ROW(A83),1)=$AR$5,INDEX(EmployeeTimesheet!$B$7:$B$106,AP88,1),"")),"")</f>
        <v>0</v>
      </c>
      <c r="AS88" s="192" t="str">
        <f>IFERROR(IF($AM$5="All Departments",EmployeeTimesheet!C89,IF(LEN(AR88)&gt;1,EmployeeTimesheet!C89,"")),"")</f>
        <v xml:space="preserve"> </v>
      </c>
      <c r="AT88" s="192" t="str">
        <f>IF(AND(LEN($AS88)&gt;1,AT$5=$AO$5),EmployeeTimesheet!AL95,"")</f>
        <v/>
      </c>
      <c r="AU88" s="192" t="str">
        <f>IF(AND(LEN($AS88)&gt;1,AU$5=$AO$5),EmployeeTimesheet!AM95,"")</f>
        <v/>
      </c>
      <c r="AV88" s="192" t="str">
        <f>IF(AND(LEN($AS88)&gt;1,AV$5=$AO$5),EmployeeTimesheet!AN95,"")</f>
        <v/>
      </c>
      <c r="AW88" s="192" t="str">
        <f>IF(AND(LEN($AS88)&gt;1,AW$5=$AO$5),EmployeeTimesheet!AO95,"")</f>
        <v/>
      </c>
      <c r="AX88" s="192" t="str">
        <f>IF(AND(LEN($AS88)&gt;1,AX$5=$AO$5),EmployeeTimesheet!AP95,"")</f>
        <v/>
      </c>
      <c r="AY88" s="192" t="str">
        <f>IF(AND(LEN($AS88)&gt;1,AY$5=$AO$5),EmployeeTimesheet!AQ95,"")</f>
        <v/>
      </c>
      <c r="AZ88" s="192" t="str">
        <f t="shared" si="18"/>
        <v/>
      </c>
      <c r="BA88" s="156"/>
      <c r="BB88" s="154"/>
      <c r="BC88" s="154"/>
      <c r="BD88" s="154"/>
      <c r="BE88" s="154"/>
      <c r="BF88" s="154"/>
      <c r="BG88" s="154"/>
      <c r="BH88" s="154"/>
      <c r="BI88" s="154"/>
      <c r="BJ88" s="154"/>
      <c r="BK88" s="154"/>
      <c r="BL88" s="154"/>
      <c r="BM88" s="154"/>
      <c r="BN88" s="154"/>
      <c r="BO88" s="154"/>
      <c r="BP88" s="154"/>
      <c r="BQ88" s="155"/>
    </row>
    <row r="89" spans="13:69" x14ac:dyDescent="0.25">
      <c r="M89" s="334">
        <v>75</v>
      </c>
      <c r="N89" s="336" t="str">
        <f>IF(LEN(Checklist!C87)&gt;0,Checklist!G87,"")</f>
        <v/>
      </c>
      <c r="P89" s="34">
        <v>86</v>
      </c>
      <c r="Q89" s="147" t="str">
        <f>IF(INDEX(EmployeeTrackingSheet!$B$6:$B$1005,Calculations!P89,1)=0,"",INDEX(EmployeeTrackingSheet!$B$6:$B$1005,Calculations!P89,1))</f>
        <v/>
      </c>
      <c r="R89" s="91" t="str">
        <f t="shared" si="12"/>
        <v/>
      </c>
      <c r="S89" s="91" t="str">
        <f t="shared" si="13"/>
        <v/>
      </c>
      <c r="T89" s="92" t="str">
        <f t="shared" si="14"/>
        <v/>
      </c>
      <c r="U89" s="92" t="str">
        <f t="shared" si="15"/>
        <v/>
      </c>
      <c r="V89" s="90" t="str">
        <f>IF(INDEX(EmployeeTrackingSheet!$C$6:$C$1005,Calculations!P89,1)=0,"",INDEX(EmployeeTrackingSheet!$C$6:$C$1005,Calculations!P89,1))</f>
        <v/>
      </c>
      <c r="W89" s="90" t="str">
        <f>IF(INDEX(EmployeeTrackingSheet!$D$6:$D$1005,Calculations!P89,1)=0,"",INDEX(EmployeeTrackingSheet!$D$6:$D$1005,Calculations!P89,1))</f>
        <v/>
      </c>
      <c r="X89" s="269" t="str">
        <f>IF(INDEX(EmployeeTrackingSheet!$E$6:$E$1005,Calculations!P89,1)=0,"",INDEX(EmployeeTrackingSheet!$E$6:$E$1005,Calculations!P89,1))</f>
        <v/>
      </c>
      <c r="Y89" s="269" t="str">
        <f>IF(INDEX(EmployeeTrackingSheet!$F$6:$F$1005,Calculations!P89,1)=0,"",INDEX(EmployeeTrackingSheet!$F$6:$F$1005,Calculations!P89,1))</f>
        <v/>
      </c>
      <c r="Z89" s="94" t="str">
        <f t="shared" si="16"/>
        <v/>
      </c>
      <c r="AA89" s="94" t="str">
        <f>IF(INDEX(EmployeeTrackingSheet!$G$6:$G$1005,Calculations!P89,1)=0,"",INDEX(EmployeeTrackingSheet!$G$6:$G$1005,Calculations!P89,1))</f>
        <v/>
      </c>
      <c r="AB89" s="94" t="str">
        <f>IF(INDEX(EmployeeTrackingSheet!$H$6:$H$1005,Calculations!P89,1)=0,"",INDEX(EmployeeTrackingSheet!$H$6:$H$1005,Calculations!P89,1))</f>
        <v/>
      </c>
      <c r="AC89" s="47"/>
      <c r="AD89" s="47"/>
      <c r="AE89" s="47"/>
      <c r="AF89" s="47"/>
      <c r="AG89" s="47"/>
      <c r="AH89" s="269" t="str">
        <f>IF(INDEX(Settings!$E$7:$E$106,Calculations!P89,1)=0,"",INDEX(Settings!$E$7:$E$106,Calculations!P89,1))</f>
        <v/>
      </c>
      <c r="AI89" s="269" t="str">
        <f>IF(INDEX(Settings!$F$7:$F$106,Calculations!P89,1)=0,"",INDEX(Settings!$F$7:$F$106,Calculations!P89,1))</f>
        <v/>
      </c>
      <c r="AJ89" s="93" t="str">
        <f>IFERROR(IF(LEN($AH89)&gt;1,SUMIF($V$4:V1083,$AH89,$X$4:X1083)/COUNTIF($V$4:V1083,$AH89),""),"")</f>
        <v/>
      </c>
      <c r="AK89" s="148" t="str">
        <f>IFERROR(INDEX(Settings!$J$8:$L$11,MATCH(Calculations!$AJ89,Settings!$J$8:$J$11,1),3),"")</f>
        <v/>
      </c>
      <c r="AM89" s="158"/>
      <c r="AN89" s="154"/>
      <c r="AO89" s="154"/>
      <c r="AP89" s="268">
        <v>84</v>
      </c>
      <c r="AQ89" s="192" t="str">
        <f t="shared" ca="1" si="17"/>
        <v/>
      </c>
      <c r="AR89" s="156">
        <f>IFERROR(IF($AM$5="All Departments",INDEX(EmployeeTimesheet!$B$7:$C$106,AP89,1),IF(INDEX( EmployeeTimesheet!$C$7:$C$106,ROW(A84),1)=$AR$5,INDEX(EmployeeTimesheet!$B$7:$B$106,AP89,1),"")),"")</f>
        <v>0</v>
      </c>
      <c r="AS89" s="192" t="str">
        <f>IFERROR(IF($AM$5="All Departments",EmployeeTimesheet!C90,IF(LEN(AR89)&gt;1,EmployeeTimesheet!C90,"")),"")</f>
        <v xml:space="preserve"> </v>
      </c>
      <c r="AT89" s="192" t="str">
        <f>IF(AND(LEN($AS89)&gt;1,AT$5=$AO$5),EmployeeTimesheet!AL96,"")</f>
        <v/>
      </c>
      <c r="AU89" s="192" t="str">
        <f>IF(AND(LEN($AS89)&gt;1,AU$5=$AO$5),EmployeeTimesheet!AM96,"")</f>
        <v/>
      </c>
      <c r="AV89" s="192" t="str">
        <f>IF(AND(LEN($AS89)&gt;1,AV$5=$AO$5),EmployeeTimesheet!AN96,"")</f>
        <v/>
      </c>
      <c r="AW89" s="192" t="str">
        <f>IF(AND(LEN($AS89)&gt;1,AW$5=$AO$5),EmployeeTimesheet!AO96,"")</f>
        <v/>
      </c>
      <c r="AX89" s="192" t="str">
        <f>IF(AND(LEN($AS89)&gt;1,AX$5=$AO$5),EmployeeTimesheet!AP96,"")</f>
        <v/>
      </c>
      <c r="AY89" s="192" t="str">
        <f>IF(AND(LEN($AS89)&gt;1,AY$5=$AO$5),EmployeeTimesheet!AQ96,"")</f>
        <v/>
      </c>
      <c r="AZ89" s="192" t="str">
        <f t="shared" si="18"/>
        <v/>
      </c>
      <c r="BA89" s="156"/>
      <c r="BB89" s="154"/>
      <c r="BC89" s="154"/>
      <c r="BD89" s="154"/>
      <c r="BE89" s="154"/>
      <c r="BF89" s="154"/>
      <c r="BG89" s="154"/>
      <c r="BH89" s="154"/>
      <c r="BI89" s="154"/>
      <c r="BJ89" s="154"/>
      <c r="BK89" s="154"/>
      <c r="BL89" s="154"/>
      <c r="BM89" s="154"/>
      <c r="BN89" s="154"/>
      <c r="BO89" s="154"/>
      <c r="BP89" s="154"/>
      <c r="BQ89" s="155"/>
    </row>
    <row r="90" spans="13:69" x14ac:dyDescent="0.25">
      <c r="M90" s="334">
        <v>76</v>
      </c>
      <c r="N90" s="336" t="str">
        <f>IF(LEN(Checklist!C88)&gt;0,Checklist!G88,"")</f>
        <v/>
      </c>
      <c r="P90" s="34">
        <v>87</v>
      </c>
      <c r="Q90" s="147" t="str">
        <f>IF(INDEX(EmployeeTrackingSheet!$B$6:$B$1005,Calculations!P90,1)=0,"",INDEX(EmployeeTrackingSheet!$B$6:$B$1005,Calculations!P90,1))</f>
        <v/>
      </c>
      <c r="R90" s="91" t="str">
        <f t="shared" si="12"/>
        <v/>
      </c>
      <c r="S90" s="91" t="str">
        <f t="shared" si="13"/>
        <v/>
      </c>
      <c r="T90" s="92" t="str">
        <f t="shared" si="14"/>
        <v/>
      </c>
      <c r="U90" s="92" t="str">
        <f t="shared" si="15"/>
        <v/>
      </c>
      <c r="V90" s="90" t="str">
        <f>IF(INDEX(EmployeeTrackingSheet!$C$6:$C$1005,Calculations!P90,1)=0,"",INDEX(EmployeeTrackingSheet!$C$6:$C$1005,Calculations!P90,1))</f>
        <v/>
      </c>
      <c r="W90" s="90" t="str">
        <f>IF(INDEX(EmployeeTrackingSheet!$D$6:$D$1005,Calculations!P90,1)=0,"",INDEX(EmployeeTrackingSheet!$D$6:$D$1005,Calculations!P90,1))</f>
        <v/>
      </c>
      <c r="X90" s="269" t="str">
        <f>IF(INDEX(EmployeeTrackingSheet!$E$6:$E$1005,Calculations!P90,1)=0,"",INDEX(EmployeeTrackingSheet!$E$6:$E$1005,Calculations!P90,1))</f>
        <v/>
      </c>
      <c r="Y90" s="269" t="str">
        <f>IF(INDEX(EmployeeTrackingSheet!$F$6:$F$1005,Calculations!P90,1)=0,"",INDEX(EmployeeTrackingSheet!$F$6:$F$1005,Calculations!P90,1))</f>
        <v/>
      </c>
      <c r="Z90" s="94" t="str">
        <f t="shared" si="16"/>
        <v/>
      </c>
      <c r="AA90" s="94" t="str">
        <f>IF(INDEX(EmployeeTrackingSheet!$G$6:$G$1005,Calculations!P90,1)=0,"",INDEX(EmployeeTrackingSheet!$G$6:$G$1005,Calculations!P90,1))</f>
        <v/>
      </c>
      <c r="AB90" s="94" t="str">
        <f>IF(INDEX(EmployeeTrackingSheet!$H$6:$H$1005,Calculations!P90,1)=0,"",INDEX(EmployeeTrackingSheet!$H$6:$H$1005,Calculations!P90,1))</f>
        <v/>
      </c>
      <c r="AC90" s="47"/>
      <c r="AD90" s="47"/>
      <c r="AE90" s="47"/>
      <c r="AF90" s="47"/>
      <c r="AG90" s="47"/>
      <c r="AH90" s="269" t="str">
        <f>IF(INDEX(Settings!$E$7:$E$106,Calculations!P90,1)=0,"",INDEX(Settings!$E$7:$E$106,Calculations!P90,1))</f>
        <v/>
      </c>
      <c r="AI90" s="269" t="str">
        <f>IF(INDEX(Settings!$F$7:$F$106,Calculations!P90,1)=0,"",INDEX(Settings!$F$7:$F$106,Calculations!P90,1))</f>
        <v/>
      </c>
      <c r="AJ90" s="93" t="str">
        <f>IFERROR(IF(LEN($AH90)&gt;1,SUMIF($V$4:V1084,$AH90,$X$4:X1084)/COUNTIF($V$4:V1084,$AH90),""),"")</f>
        <v/>
      </c>
      <c r="AK90" s="148" t="str">
        <f>IFERROR(INDEX(Settings!$J$8:$L$11,MATCH(Calculations!$AJ90,Settings!$J$8:$J$11,1),3),"")</f>
        <v/>
      </c>
      <c r="AM90" s="158"/>
      <c r="AN90" s="154"/>
      <c r="AO90" s="154"/>
      <c r="AP90" s="267">
        <v>85</v>
      </c>
      <c r="AQ90" s="192" t="str">
        <f t="shared" ca="1" si="17"/>
        <v/>
      </c>
      <c r="AR90" s="156">
        <f>IFERROR(IF($AM$5="All Departments",INDEX(EmployeeTimesheet!$B$7:$C$106,AP90,1),IF(INDEX( EmployeeTimesheet!$C$7:$C$106,ROW(A85),1)=$AR$5,INDEX(EmployeeTimesheet!$B$7:$B$106,AP90,1),"")),"")</f>
        <v>0</v>
      </c>
      <c r="AS90" s="192" t="str">
        <f>IFERROR(IF($AM$5="All Departments",EmployeeTimesheet!C91,IF(LEN(AR90)&gt;1,EmployeeTimesheet!C91,"")),"")</f>
        <v xml:space="preserve"> </v>
      </c>
      <c r="AT90" s="192" t="str">
        <f>IF(AND(LEN($AS90)&gt;1,AT$5=$AO$5),EmployeeTimesheet!AL97,"")</f>
        <v/>
      </c>
      <c r="AU90" s="192" t="str">
        <f>IF(AND(LEN($AS90)&gt;1,AU$5=$AO$5),EmployeeTimesheet!AM97,"")</f>
        <v/>
      </c>
      <c r="AV90" s="192" t="str">
        <f>IF(AND(LEN($AS90)&gt;1,AV$5=$AO$5),EmployeeTimesheet!AN97,"")</f>
        <v/>
      </c>
      <c r="AW90" s="192" t="str">
        <f>IF(AND(LEN($AS90)&gt;1,AW$5=$AO$5),EmployeeTimesheet!AO97,"")</f>
        <v/>
      </c>
      <c r="AX90" s="192" t="str">
        <f>IF(AND(LEN($AS90)&gt;1,AX$5=$AO$5),EmployeeTimesheet!AP97,"")</f>
        <v/>
      </c>
      <c r="AY90" s="192" t="str">
        <f>IF(AND(LEN($AS90)&gt;1,AY$5=$AO$5),EmployeeTimesheet!AQ97,"")</f>
        <v/>
      </c>
      <c r="AZ90" s="192" t="str">
        <f t="shared" si="18"/>
        <v/>
      </c>
      <c r="BA90" s="156"/>
      <c r="BB90" s="154"/>
      <c r="BC90" s="154"/>
      <c r="BD90" s="154"/>
      <c r="BE90" s="154"/>
      <c r="BF90" s="154"/>
      <c r="BG90" s="154"/>
      <c r="BH90" s="154"/>
      <c r="BI90" s="154"/>
      <c r="BJ90" s="154"/>
      <c r="BK90" s="154"/>
      <c r="BL90" s="154"/>
      <c r="BM90" s="154"/>
      <c r="BN90" s="154"/>
      <c r="BO90" s="154"/>
      <c r="BP90" s="154"/>
      <c r="BQ90" s="155"/>
    </row>
    <row r="91" spans="13:69" x14ac:dyDescent="0.25">
      <c r="M91" s="334">
        <v>77</v>
      </c>
      <c r="N91" s="336" t="str">
        <f>IF(LEN(Checklist!C89)&gt;0,Checklist!G89,"")</f>
        <v/>
      </c>
      <c r="P91" s="34">
        <v>88</v>
      </c>
      <c r="Q91" s="147" t="str">
        <f>IF(INDEX(EmployeeTrackingSheet!$B$6:$B$1005,Calculations!P91,1)=0,"",INDEX(EmployeeTrackingSheet!$B$6:$B$1005,Calculations!P91,1))</f>
        <v/>
      </c>
      <c r="R91" s="91" t="str">
        <f t="shared" si="12"/>
        <v/>
      </c>
      <c r="S91" s="91" t="str">
        <f t="shared" si="13"/>
        <v/>
      </c>
      <c r="T91" s="92" t="str">
        <f t="shared" si="14"/>
        <v/>
      </c>
      <c r="U91" s="92" t="str">
        <f t="shared" si="15"/>
        <v/>
      </c>
      <c r="V91" s="90" t="str">
        <f>IF(INDEX(EmployeeTrackingSheet!$C$6:$C$1005,Calculations!P91,1)=0,"",INDEX(EmployeeTrackingSheet!$C$6:$C$1005,Calculations!P91,1))</f>
        <v/>
      </c>
      <c r="W91" s="90" t="str">
        <f>IF(INDEX(EmployeeTrackingSheet!$D$6:$D$1005,Calculations!P91,1)=0,"",INDEX(EmployeeTrackingSheet!$D$6:$D$1005,Calculations!P91,1))</f>
        <v/>
      </c>
      <c r="X91" s="269" t="str">
        <f>IF(INDEX(EmployeeTrackingSheet!$E$6:$E$1005,Calculations!P91,1)=0,"",INDEX(EmployeeTrackingSheet!$E$6:$E$1005,Calculations!P91,1))</f>
        <v/>
      </c>
      <c r="Y91" s="269" t="str">
        <f>IF(INDEX(EmployeeTrackingSheet!$F$6:$F$1005,Calculations!P91,1)=0,"",INDEX(EmployeeTrackingSheet!$F$6:$F$1005,Calculations!P91,1))</f>
        <v/>
      </c>
      <c r="Z91" s="94" t="str">
        <f t="shared" si="16"/>
        <v/>
      </c>
      <c r="AA91" s="94" t="str">
        <f>IF(INDEX(EmployeeTrackingSheet!$G$6:$G$1005,Calculations!P91,1)=0,"",INDEX(EmployeeTrackingSheet!$G$6:$G$1005,Calculations!P91,1))</f>
        <v/>
      </c>
      <c r="AB91" s="94" t="str">
        <f>IF(INDEX(EmployeeTrackingSheet!$H$6:$H$1005,Calculations!P91,1)=0,"",INDEX(EmployeeTrackingSheet!$H$6:$H$1005,Calculations!P91,1))</f>
        <v/>
      </c>
      <c r="AC91" s="47"/>
      <c r="AD91" s="47"/>
      <c r="AE91" s="47"/>
      <c r="AF91" s="47"/>
      <c r="AG91" s="47"/>
      <c r="AH91" s="269" t="str">
        <f>IF(INDEX(Settings!$E$7:$E$106,Calculations!P91,1)=0,"",INDEX(Settings!$E$7:$E$106,Calculations!P91,1))</f>
        <v/>
      </c>
      <c r="AI91" s="269" t="str">
        <f>IF(INDEX(Settings!$F$7:$F$106,Calculations!P91,1)=0,"",INDEX(Settings!$F$7:$F$106,Calculations!P91,1))</f>
        <v/>
      </c>
      <c r="AJ91" s="93" t="str">
        <f>IFERROR(IF(LEN($AH91)&gt;1,SUMIF($V$4:V1085,$AH91,$X$4:X1085)/COUNTIF($V$4:V1085,$AH91),""),"")</f>
        <v/>
      </c>
      <c r="AK91" s="148" t="str">
        <f>IFERROR(INDEX(Settings!$J$8:$L$11,MATCH(Calculations!$AJ91,Settings!$J$8:$J$11,1),3),"")</f>
        <v/>
      </c>
      <c r="AM91" s="158"/>
      <c r="AN91" s="154"/>
      <c r="AO91" s="154"/>
      <c r="AP91" s="268">
        <v>86</v>
      </c>
      <c r="AQ91" s="192" t="str">
        <f t="shared" ca="1" si="17"/>
        <v/>
      </c>
      <c r="AR91" s="156">
        <f>IFERROR(IF($AM$5="All Departments",INDEX(EmployeeTimesheet!$B$7:$C$106,AP91,1),IF(INDEX( EmployeeTimesheet!$C$7:$C$106,ROW(A86),1)=$AR$5,INDEX(EmployeeTimesheet!$B$7:$B$106,AP91,1),"")),"")</f>
        <v>0</v>
      </c>
      <c r="AS91" s="192" t="str">
        <f>IFERROR(IF($AM$5="All Departments",EmployeeTimesheet!C92,IF(LEN(AR91)&gt;1,EmployeeTimesheet!C92,"")),"")</f>
        <v xml:space="preserve"> </v>
      </c>
      <c r="AT91" s="192" t="str">
        <f>IF(AND(LEN($AS91)&gt;1,AT$5=$AO$5),EmployeeTimesheet!AL98,"")</f>
        <v/>
      </c>
      <c r="AU91" s="192" t="str">
        <f>IF(AND(LEN($AS91)&gt;1,AU$5=$AO$5),EmployeeTimesheet!AM98,"")</f>
        <v/>
      </c>
      <c r="AV91" s="192" t="str">
        <f>IF(AND(LEN($AS91)&gt;1,AV$5=$AO$5),EmployeeTimesheet!AN98,"")</f>
        <v/>
      </c>
      <c r="AW91" s="192" t="str">
        <f>IF(AND(LEN($AS91)&gt;1,AW$5=$AO$5),EmployeeTimesheet!AO98,"")</f>
        <v/>
      </c>
      <c r="AX91" s="192" t="str">
        <f>IF(AND(LEN($AS91)&gt;1,AX$5=$AO$5),EmployeeTimesheet!AP98,"")</f>
        <v/>
      </c>
      <c r="AY91" s="192" t="str">
        <f>IF(AND(LEN($AS91)&gt;1,AY$5=$AO$5),EmployeeTimesheet!AQ98,"")</f>
        <v/>
      </c>
      <c r="AZ91" s="192" t="str">
        <f t="shared" si="18"/>
        <v/>
      </c>
      <c r="BA91" s="156"/>
      <c r="BB91" s="154"/>
      <c r="BC91" s="154"/>
      <c r="BD91" s="154"/>
      <c r="BE91" s="154"/>
      <c r="BF91" s="154"/>
      <c r="BG91" s="154"/>
      <c r="BH91" s="154"/>
      <c r="BI91" s="154"/>
      <c r="BJ91" s="154"/>
      <c r="BK91" s="154"/>
      <c r="BL91" s="154"/>
      <c r="BM91" s="154"/>
      <c r="BN91" s="154"/>
      <c r="BO91" s="154"/>
      <c r="BP91" s="154"/>
      <c r="BQ91" s="155"/>
    </row>
    <row r="92" spans="13:69" x14ac:dyDescent="0.25">
      <c r="M92" s="334">
        <v>78</v>
      </c>
      <c r="N92" s="336" t="str">
        <f>IF(LEN(Checklist!C90)&gt;0,Checklist!G90,"")</f>
        <v/>
      </c>
      <c r="P92" s="34">
        <v>89</v>
      </c>
      <c r="Q92" s="147" t="str">
        <f>IF(INDEX(EmployeeTrackingSheet!$B$6:$B$1005,Calculations!P92,1)=0,"",INDEX(EmployeeTrackingSheet!$B$6:$B$1005,Calculations!P92,1))</f>
        <v/>
      </c>
      <c r="R92" s="91" t="str">
        <f t="shared" si="12"/>
        <v/>
      </c>
      <c r="S92" s="91" t="str">
        <f t="shared" si="13"/>
        <v/>
      </c>
      <c r="T92" s="92" t="str">
        <f t="shared" si="14"/>
        <v/>
      </c>
      <c r="U92" s="92" t="str">
        <f t="shared" si="15"/>
        <v/>
      </c>
      <c r="V92" s="90" t="str">
        <f>IF(INDEX(EmployeeTrackingSheet!$C$6:$C$1005,Calculations!P92,1)=0,"",INDEX(EmployeeTrackingSheet!$C$6:$C$1005,Calculations!P92,1))</f>
        <v/>
      </c>
      <c r="W92" s="90" t="str">
        <f>IF(INDEX(EmployeeTrackingSheet!$D$6:$D$1005,Calculations!P92,1)=0,"",INDEX(EmployeeTrackingSheet!$D$6:$D$1005,Calculations!P92,1))</f>
        <v/>
      </c>
      <c r="X92" s="269" t="str">
        <f>IF(INDEX(EmployeeTrackingSheet!$E$6:$E$1005,Calculations!P92,1)=0,"",INDEX(EmployeeTrackingSheet!$E$6:$E$1005,Calculations!P92,1))</f>
        <v/>
      </c>
      <c r="Y92" s="269" t="str">
        <f>IF(INDEX(EmployeeTrackingSheet!$F$6:$F$1005,Calculations!P92,1)=0,"",INDEX(EmployeeTrackingSheet!$F$6:$F$1005,Calculations!P92,1))</f>
        <v/>
      </c>
      <c r="Z92" s="94" t="str">
        <f t="shared" si="16"/>
        <v/>
      </c>
      <c r="AA92" s="94" t="str">
        <f>IF(INDEX(EmployeeTrackingSheet!$G$6:$G$1005,Calculations!P92,1)=0,"",INDEX(EmployeeTrackingSheet!$G$6:$G$1005,Calculations!P92,1))</f>
        <v/>
      </c>
      <c r="AB92" s="94" t="str">
        <f>IF(INDEX(EmployeeTrackingSheet!$H$6:$H$1005,Calculations!P92,1)=0,"",INDEX(EmployeeTrackingSheet!$H$6:$H$1005,Calculations!P92,1))</f>
        <v/>
      </c>
      <c r="AC92" s="47"/>
      <c r="AD92" s="47"/>
      <c r="AE92" s="47"/>
      <c r="AF92" s="47"/>
      <c r="AG92" s="47"/>
      <c r="AH92" s="269" t="str">
        <f>IF(INDEX(Settings!$E$7:$E$106,Calculations!P92,1)=0,"",INDEX(Settings!$E$7:$E$106,Calculations!P92,1))</f>
        <v/>
      </c>
      <c r="AI92" s="269" t="str">
        <f>IF(INDEX(Settings!$F$7:$F$106,Calculations!P92,1)=0,"",INDEX(Settings!$F$7:$F$106,Calculations!P92,1))</f>
        <v/>
      </c>
      <c r="AJ92" s="93" t="str">
        <f>IFERROR(IF(LEN($AH92)&gt;1,SUMIF($V$4:V1086,$AH92,$X$4:X1086)/COUNTIF($V$4:V1086,$AH92),""),"")</f>
        <v/>
      </c>
      <c r="AK92" s="148" t="str">
        <f>IFERROR(INDEX(Settings!$J$8:$L$11,MATCH(Calculations!$AJ92,Settings!$J$8:$J$11,1),3),"")</f>
        <v/>
      </c>
      <c r="AM92" s="158"/>
      <c r="AN92" s="154"/>
      <c r="AO92" s="154"/>
      <c r="AP92" s="268">
        <v>87</v>
      </c>
      <c r="AQ92" s="192" t="str">
        <f t="shared" ca="1" si="17"/>
        <v/>
      </c>
      <c r="AR92" s="156">
        <f>IFERROR(IF($AM$5="All Departments",INDEX(EmployeeTimesheet!$B$7:$C$106,AP92,1),IF(INDEX( EmployeeTimesheet!$C$7:$C$106,ROW(A87),1)=$AR$5,INDEX(EmployeeTimesheet!$B$7:$B$106,AP92,1),"")),"")</f>
        <v>0</v>
      </c>
      <c r="AS92" s="192" t="str">
        <f>IFERROR(IF($AM$5="All Departments",EmployeeTimesheet!C93,IF(LEN(AR92)&gt;1,EmployeeTimesheet!C93,"")),"")</f>
        <v xml:space="preserve"> </v>
      </c>
      <c r="AT92" s="192" t="str">
        <f>IF(AND(LEN($AS92)&gt;1,AT$5=$AO$5),EmployeeTimesheet!AL99,"")</f>
        <v/>
      </c>
      <c r="AU92" s="192" t="str">
        <f>IF(AND(LEN($AS92)&gt;1,AU$5=$AO$5),EmployeeTimesheet!AM99,"")</f>
        <v/>
      </c>
      <c r="AV92" s="192" t="str">
        <f>IF(AND(LEN($AS92)&gt;1,AV$5=$AO$5),EmployeeTimesheet!AN99,"")</f>
        <v/>
      </c>
      <c r="AW92" s="192" t="str">
        <f>IF(AND(LEN($AS92)&gt;1,AW$5=$AO$5),EmployeeTimesheet!AO99,"")</f>
        <v/>
      </c>
      <c r="AX92" s="192" t="str">
        <f>IF(AND(LEN($AS92)&gt;1,AX$5=$AO$5),EmployeeTimesheet!AP99,"")</f>
        <v/>
      </c>
      <c r="AY92" s="192" t="str">
        <f>IF(AND(LEN($AS92)&gt;1,AY$5=$AO$5),EmployeeTimesheet!AQ99,"")</f>
        <v/>
      </c>
      <c r="AZ92" s="192" t="str">
        <f t="shared" si="18"/>
        <v/>
      </c>
      <c r="BA92" s="156"/>
      <c r="BB92" s="154"/>
      <c r="BC92" s="154"/>
      <c r="BD92" s="154"/>
      <c r="BE92" s="154"/>
      <c r="BF92" s="154"/>
      <c r="BG92" s="154"/>
      <c r="BH92" s="154"/>
      <c r="BI92" s="154"/>
      <c r="BJ92" s="154"/>
      <c r="BK92" s="154"/>
      <c r="BL92" s="154"/>
      <c r="BM92" s="154"/>
      <c r="BN92" s="154"/>
      <c r="BO92" s="154"/>
      <c r="BP92" s="154"/>
      <c r="BQ92" s="155"/>
    </row>
    <row r="93" spans="13:69" x14ac:dyDescent="0.25">
      <c r="M93" s="334">
        <v>79</v>
      </c>
      <c r="N93" s="336" t="str">
        <f>IF(LEN(Checklist!C91)&gt;0,Checklist!G91,"")</f>
        <v/>
      </c>
      <c r="P93" s="34">
        <v>90</v>
      </c>
      <c r="Q93" s="147" t="str">
        <f>IF(INDEX(EmployeeTrackingSheet!$B$6:$B$1005,Calculations!P93,1)=0,"",INDEX(EmployeeTrackingSheet!$B$6:$B$1005,Calculations!P93,1))</f>
        <v/>
      </c>
      <c r="R93" s="91" t="str">
        <f t="shared" si="12"/>
        <v/>
      </c>
      <c r="S93" s="91" t="str">
        <f t="shared" si="13"/>
        <v/>
      </c>
      <c r="T93" s="92" t="str">
        <f t="shared" si="14"/>
        <v/>
      </c>
      <c r="U93" s="92" t="str">
        <f t="shared" si="15"/>
        <v/>
      </c>
      <c r="V93" s="90" t="str">
        <f>IF(INDEX(EmployeeTrackingSheet!$C$6:$C$1005,Calculations!P93,1)=0,"",INDEX(EmployeeTrackingSheet!$C$6:$C$1005,Calculations!P93,1))</f>
        <v/>
      </c>
      <c r="W93" s="90" t="str">
        <f>IF(INDEX(EmployeeTrackingSheet!$D$6:$D$1005,Calculations!P93,1)=0,"",INDEX(EmployeeTrackingSheet!$D$6:$D$1005,Calculations!P93,1))</f>
        <v/>
      </c>
      <c r="X93" s="269" t="str">
        <f>IF(INDEX(EmployeeTrackingSheet!$E$6:$E$1005,Calculations!P93,1)=0,"",INDEX(EmployeeTrackingSheet!$E$6:$E$1005,Calculations!P93,1))</f>
        <v/>
      </c>
      <c r="Y93" s="269" t="str">
        <f>IF(INDEX(EmployeeTrackingSheet!$F$6:$F$1005,Calculations!P93,1)=0,"",INDEX(EmployeeTrackingSheet!$F$6:$F$1005,Calculations!P93,1))</f>
        <v/>
      </c>
      <c r="Z93" s="94" t="str">
        <f t="shared" si="16"/>
        <v/>
      </c>
      <c r="AA93" s="94" t="str">
        <f>IF(INDEX(EmployeeTrackingSheet!$G$6:$G$1005,Calculations!P93,1)=0,"",INDEX(EmployeeTrackingSheet!$G$6:$G$1005,Calculations!P93,1))</f>
        <v/>
      </c>
      <c r="AB93" s="94" t="str">
        <f>IF(INDEX(EmployeeTrackingSheet!$H$6:$H$1005,Calculations!P93,1)=0,"",INDEX(EmployeeTrackingSheet!$H$6:$H$1005,Calculations!P93,1))</f>
        <v/>
      </c>
      <c r="AC93" s="47"/>
      <c r="AD93" s="47"/>
      <c r="AE93" s="47"/>
      <c r="AF93" s="47"/>
      <c r="AG93" s="47"/>
      <c r="AH93" s="269" t="str">
        <f>IF(INDEX(Settings!$E$7:$E$106,Calculations!P93,1)=0,"",INDEX(Settings!$E$7:$E$106,Calculations!P93,1))</f>
        <v/>
      </c>
      <c r="AI93" s="269" t="str">
        <f>IF(INDEX(Settings!$F$7:$F$106,Calculations!P93,1)=0,"",INDEX(Settings!$F$7:$F$106,Calculations!P93,1))</f>
        <v/>
      </c>
      <c r="AJ93" s="93" t="str">
        <f>IFERROR(IF(LEN($AH93)&gt;1,SUMIF($V$4:V1087,$AH93,$X$4:X1087)/COUNTIF($V$4:V1087,$AH93),""),"")</f>
        <v/>
      </c>
      <c r="AK93" s="148" t="str">
        <f>IFERROR(INDEX(Settings!$J$8:$L$11,MATCH(Calculations!$AJ93,Settings!$J$8:$J$11,1),3),"")</f>
        <v/>
      </c>
      <c r="AM93" s="158"/>
      <c r="AN93" s="154"/>
      <c r="AO93" s="154"/>
      <c r="AP93" s="267">
        <v>88</v>
      </c>
      <c r="AQ93" s="192" t="str">
        <f t="shared" ca="1" si="17"/>
        <v/>
      </c>
      <c r="AR93" s="156">
        <f>IFERROR(IF($AM$5="All Departments",INDEX(EmployeeTimesheet!$B$7:$C$106,AP93,1),IF(INDEX( EmployeeTimesheet!$C$7:$C$106,ROW(A88),1)=$AR$5,INDEX(EmployeeTimesheet!$B$7:$B$106,AP93,1),"")),"")</f>
        <v>0</v>
      </c>
      <c r="AS93" s="192" t="str">
        <f>IFERROR(IF($AM$5="All Departments",EmployeeTimesheet!C94,IF(LEN(AR93)&gt;1,EmployeeTimesheet!C94,"")),"")</f>
        <v xml:space="preserve"> </v>
      </c>
      <c r="AT93" s="192" t="str">
        <f>IF(AND(LEN($AS93)&gt;1,AT$5=$AO$5),EmployeeTimesheet!AL106,"")</f>
        <v/>
      </c>
      <c r="AU93" s="192" t="str">
        <f>IF(AND(LEN($AS93)&gt;1,AU$5=$AO$5),EmployeeTimesheet!AM106,"")</f>
        <v/>
      </c>
      <c r="AV93" s="192" t="str">
        <f>IF(AND(LEN($AS93)&gt;1,AV$5=$AO$5),EmployeeTimesheet!AN106,"")</f>
        <v/>
      </c>
      <c r="AW93" s="192" t="str">
        <f>IF(AND(LEN($AS93)&gt;1,AW$5=$AO$5),EmployeeTimesheet!AO106,"")</f>
        <v/>
      </c>
      <c r="AX93" s="192" t="str">
        <f>IF(AND(LEN($AS93)&gt;1,AX$5=$AO$5),EmployeeTimesheet!AP106,"")</f>
        <v/>
      </c>
      <c r="AY93" s="192" t="str">
        <f>IF(AND(LEN($AS93)&gt;1,AY$5=$AO$5),EmployeeTimesheet!AQ106,"")</f>
        <v/>
      </c>
      <c r="AZ93" s="192" t="str">
        <f t="shared" si="18"/>
        <v/>
      </c>
      <c r="BA93" s="156"/>
      <c r="BB93" s="154"/>
      <c r="BC93" s="154"/>
      <c r="BD93" s="154"/>
      <c r="BE93" s="154"/>
      <c r="BF93" s="154"/>
      <c r="BG93" s="154"/>
      <c r="BH93" s="154"/>
      <c r="BI93" s="154"/>
      <c r="BJ93" s="154"/>
      <c r="BK93" s="154"/>
      <c r="BL93" s="154"/>
      <c r="BM93" s="154"/>
      <c r="BN93" s="154"/>
      <c r="BO93" s="154"/>
      <c r="BP93" s="154"/>
      <c r="BQ93" s="155"/>
    </row>
    <row r="94" spans="13:69" x14ac:dyDescent="0.25">
      <c r="M94" s="334">
        <v>80</v>
      </c>
      <c r="N94" s="336" t="str">
        <f>IF(LEN(Checklist!C92)&gt;0,Checklist!G92,"")</f>
        <v/>
      </c>
      <c r="P94" s="34">
        <v>91</v>
      </c>
      <c r="Q94" s="147" t="str">
        <f>IF(INDEX(EmployeeTrackingSheet!$B$6:$B$1005,Calculations!P94,1)=0,"",INDEX(EmployeeTrackingSheet!$B$6:$B$1005,Calculations!P94,1))</f>
        <v/>
      </c>
      <c r="R94" s="91" t="str">
        <f t="shared" si="12"/>
        <v/>
      </c>
      <c r="S94" s="91" t="str">
        <f t="shared" si="13"/>
        <v/>
      </c>
      <c r="T94" s="92" t="str">
        <f t="shared" si="14"/>
        <v/>
      </c>
      <c r="U94" s="92" t="str">
        <f t="shared" si="15"/>
        <v/>
      </c>
      <c r="V94" s="90" t="str">
        <f>IF(INDEX(EmployeeTrackingSheet!$C$6:$C$1005,Calculations!P94,1)=0,"",INDEX(EmployeeTrackingSheet!$C$6:$C$1005,Calculations!P94,1))</f>
        <v/>
      </c>
      <c r="W94" s="90" t="str">
        <f>IF(INDEX(EmployeeTrackingSheet!$D$6:$D$1005,Calculations!P94,1)=0,"",INDEX(EmployeeTrackingSheet!$D$6:$D$1005,Calculations!P94,1))</f>
        <v/>
      </c>
      <c r="X94" s="269" t="str">
        <f>IF(INDEX(EmployeeTrackingSheet!$E$6:$E$1005,Calculations!P94,1)=0,"",INDEX(EmployeeTrackingSheet!$E$6:$E$1005,Calculations!P94,1))</f>
        <v/>
      </c>
      <c r="Y94" s="269" t="str">
        <f>IF(INDEX(EmployeeTrackingSheet!$F$6:$F$1005,Calculations!P94,1)=0,"",INDEX(EmployeeTrackingSheet!$F$6:$F$1005,Calculations!P94,1))</f>
        <v/>
      </c>
      <c r="Z94" s="94" t="str">
        <f t="shared" si="16"/>
        <v/>
      </c>
      <c r="AA94" s="94" t="str">
        <f>IF(INDEX(EmployeeTrackingSheet!$G$6:$G$1005,Calculations!P94,1)=0,"",INDEX(EmployeeTrackingSheet!$G$6:$G$1005,Calculations!P94,1))</f>
        <v/>
      </c>
      <c r="AB94" s="94" t="str">
        <f>IF(INDEX(EmployeeTrackingSheet!$H$6:$H$1005,Calculations!P94,1)=0,"",INDEX(EmployeeTrackingSheet!$H$6:$H$1005,Calculations!P94,1))</f>
        <v/>
      </c>
      <c r="AC94" s="47"/>
      <c r="AD94" s="47"/>
      <c r="AE94" s="47"/>
      <c r="AF94" s="47"/>
      <c r="AG94" s="47"/>
      <c r="AH94" s="269" t="str">
        <f>IF(INDEX(Settings!$E$7:$E$106,Calculations!P94,1)=0,"",INDEX(Settings!$E$7:$E$106,Calculations!P94,1))</f>
        <v/>
      </c>
      <c r="AI94" s="269" t="str">
        <f>IF(INDEX(Settings!$F$7:$F$106,Calculations!P94,1)=0,"",INDEX(Settings!$F$7:$F$106,Calculations!P94,1))</f>
        <v/>
      </c>
      <c r="AJ94" s="93" t="str">
        <f>IFERROR(IF(LEN($AH94)&gt;1,SUMIF($V$4:V1088,$AH94,$X$4:X1088)/COUNTIF($V$4:V1088,$AH94),""),"")</f>
        <v/>
      </c>
      <c r="AK94" s="148" t="str">
        <f>IFERROR(INDEX(Settings!$J$8:$L$11,MATCH(Calculations!$AJ94,Settings!$J$8:$J$11,1),3),"")</f>
        <v/>
      </c>
      <c r="AM94" s="158"/>
      <c r="AN94" s="154"/>
      <c r="AO94" s="154"/>
      <c r="AP94" s="268">
        <v>89</v>
      </c>
      <c r="AQ94" s="192" t="str">
        <f t="shared" ca="1" si="17"/>
        <v/>
      </c>
      <c r="AR94" s="156">
        <f>IFERROR(IF($AM$5="All Departments",INDEX(EmployeeTimesheet!$B$7:$C$106,AP94,1),IF(INDEX( EmployeeTimesheet!$C$7:$C$106,ROW(A89),1)=$AR$5,INDEX(EmployeeTimesheet!$B$7:$B$106,AP94,1),"")),"")</f>
        <v>0</v>
      </c>
      <c r="AS94" s="192" t="str">
        <f>IFERROR(IF($AM$5="All Departments",EmployeeTimesheet!C95,IF(LEN(AR94)&gt;1,EmployeeTimesheet!C95,"")),"")</f>
        <v xml:space="preserve"> </v>
      </c>
      <c r="AT94" s="192" t="str">
        <f>IF(AND(LEN($AS94)&gt;1,AT$5=$AO$5),EmployeeTimesheet!#REF!,"")</f>
        <v/>
      </c>
      <c r="AU94" s="192" t="str">
        <f>IF(AND(LEN($AS94)&gt;1,AU$5=$AO$5),EmployeeTimesheet!#REF!,"")</f>
        <v/>
      </c>
      <c r="AV94" s="192" t="str">
        <f>IF(AND(LEN($AS94)&gt;1,AV$5=$AO$5),EmployeeTimesheet!#REF!,"")</f>
        <v/>
      </c>
      <c r="AW94" s="192" t="str">
        <f>IF(AND(LEN($AS94)&gt;1,AW$5=$AO$5),EmployeeTimesheet!#REF!,"")</f>
        <v/>
      </c>
      <c r="AX94" s="192" t="str">
        <f>IF(AND(LEN($AS94)&gt;1,AX$5=$AO$5),EmployeeTimesheet!#REF!,"")</f>
        <v/>
      </c>
      <c r="AY94" s="192" t="str">
        <f>IF(AND(LEN($AS94)&gt;1,AY$5=$AO$5),EmployeeTimesheet!#REF!,"")</f>
        <v/>
      </c>
      <c r="AZ94" s="192" t="str">
        <f t="shared" si="18"/>
        <v/>
      </c>
      <c r="BA94" s="156"/>
      <c r="BB94" s="154"/>
      <c r="BC94" s="154"/>
      <c r="BD94" s="154"/>
      <c r="BE94" s="154"/>
      <c r="BF94" s="154"/>
      <c r="BG94" s="154"/>
      <c r="BH94" s="154"/>
      <c r="BI94" s="154"/>
      <c r="BJ94" s="154"/>
      <c r="BK94" s="154"/>
      <c r="BL94" s="154"/>
      <c r="BM94" s="154"/>
      <c r="BN94" s="154"/>
      <c r="BO94" s="154"/>
      <c r="BP94" s="154"/>
      <c r="BQ94" s="155"/>
    </row>
    <row r="95" spans="13:69" x14ac:dyDescent="0.25">
      <c r="M95" s="334">
        <v>81</v>
      </c>
      <c r="N95" s="336" t="str">
        <f>IF(LEN(Checklist!C93)&gt;0,Checklist!G93,"")</f>
        <v/>
      </c>
      <c r="P95" s="34">
        <v>92</v>
      </c>
      <c r="Q95" s="147" t="str">
        <f>IF(INDEX(EmployeeTrackingSheet!$B$6:$B$1005,Calculations!P95,1)=0,"",INDEX(EmployeeTrackingSheet!$B$6:$B$1005,Calculations!P95,1))</f>
        <v/>
      </c>
      <c r="R95" s="91" t="str">
        <f t="shared" si="12"/>
        <v/>
      </c>
      <c r="S95" s="91" t="str">
        <f t="shared" si="13"/>
        <v/>
      </c>
      <c r="T95" s="92" t="str">
        <f t="shared" si="14"/>
        <v/>
      </c>
      <c r="U95" s="92" t="str">
        <f t="shared" si="15"/>
        <v/>
      </c>
      <c r="V95" s="90" t="str">
        <f>IF(INDEX(EmployeeTrackingSheet!$C$6:$C$1005,Calculations!P95,1)=0,"",INDEX(EmployeeTrackingSheet!$C$6:$C$1005,Calculations!P95,1))</f>
        <v/>
      </c>
      <c r="W95" s="90" t="str">
        <f>IF(INDEX(EmployeeTrackingSheet!$D$6:$D$1005,Calculations!P95,1)=0,"",INDEX(EmployeeTrackingSheet!$D$6:$D$1005,Calculations!P95,1))</f>
        <v/>
      </c>
      <c r="X95" s="269" t="str">
        <f>IF(INDEX(EmployeeTrackingSheet!$E$6:$E$1005,Calculations!P95,1)=0,"",INDEX(EmployeeTrackingSheet!$E$6:$E$1005,Calculations!P95,1))</f>
        <v/>
      </c>
      <c r="Y95" s="269" t="str">
        <f>IF(INDEX(EmployeeTrackingSheet!$F$6:$F$1005,Calculations!P95,1)=0,"",INDEX(EmployeeTrackingSheet!$F$6:$F$1005,Calculations!P95,1))</f>
        <v/>
      </c>
      <c r="Z95" s="94" t="str">
        <f t="shared" si="16"/>
        <v/>
      </c>
      <c r="AA95" s="94" t="str">
        <f>IF(INDEX(EmployeeTrackingSheet!$G$6:$G$1005,Calculations!P95,1)=0,"",INDEX(EmployeeTrackingSheet!$G$6:$G$1005,Calculations!P95,1))</f>
        <v/>
      </c>
      <c r="AB95" s="94" t="str">
        <f>IF(INDEX(EmployeeTrackingSheet!$H$6:$H$1005,Calculations!P95,1)=0,"",INDEX(EmployeeTrackingSheet!$H$6:$H$1005,Calculations!P95,1))</f>
        <v/>
      </c>
      <c r="AC95" s="47"/>
      <c r="AD95" s="47"/>
      <c r="AE95" s="47"/>
      <c r="AF95" s="47"/>
      <c r="AG95" s="47"/>
      <c r="AH95" s="269" t="str">
        <f>IF(INDEX(Settings!$E$7:$E$106,Calculations!P95,1)=0,"",INDEX(Settings!$E$7:$E$106,Calculations!P95,1))</f>
        <v/>
      </c>
      <c r="AI95" s="269" t="str">
        <f>IF(INDEX(Settings!$F$7:$F$106,Calculations!P95,1)=0,"",INDEX(Settings!$F$7:$F$106,Calculations!P95,1))</f>
        <v/>
      </c>
      <c r="AJ95" s="93" t="str">
        <f>IFERROR(IF(LEN($AH95)&gt;1,SUMIF($V$4:V1089,$AH95,$X$4:X1089)/COUNTIF($V$4:V1089,$AH95),""),"")</f>
        <v/>
      </c>
      <c r="AK95" s="148" t="str">
        <f>IFERROR(INDEX(Settings!$J$8:$L$11,MATCH(Calculations!$AJ95,Settings!$J$8:$J$11,1),3),"")</f>
        <v/>
      </c>
      <c r="AM95" s="158"/>
      <c r="AN95" s="154"/>
      <c r="AO95" s="154"/>
      <c r="AP95" s="268">
        <v>90</v>
      </c>
      <c r="AQ95" s="192" t="str">
        <f t="shared" ca="1" si="17"/>
        <v/>
      </c>
      <c r="AR95" s="156">
        <f>IFERROR(IF($AM$5="All Departments",INDEX(EmployeeTimesheet!$B$7:$C$106,AP95,1),IF(INDEX( EmployeeTimesheet!$C$7:$C$106,ROW(A90),1)=$AR$5,INDEX(EmployeeTimesheet!$B$7:$B$106,AP95,1),"")),"")</f>
        <v>0</v>
      </c>
      <c r="AS95" s="192" t="str">
        <f>IFERROR(IF($AM$5="All Departments",EmployeeTimesheet!C96,IF(LEN(AR95)&gt;1,EmployeeTimesheet!C96,"")),"")</f>
        <v xml:space="preserve"> </v>
      </c>
      <c r="AT95" s="192" t="str">
        <f>IF(AND(LEN($AS95)&gt;1,AT$5=$AO$5),EmployeeTimesheet!#REF!,"")</f>
        <v/>
      </c>
      <c r="AU95" s="192" t="str">
        <f>IF(AND(LEN($AS95)&gt;1,AU$5=$AO$5),EmployeeTimesheet!#REF!,"")</f>
        <v/>
      </c>
      <c r="AV95" s="192" t="str">
        <f>IF(AND(LEN($AS95)&gt;1,AV$5=$AO$5),EmployeeTimesheet!#REF!,"")</f>
        <v/>
      </c>
      <c r="AW95" s="192" t="str">
        <f>IF(AND(LEN($AS95)&gt;1,AW$5=$AO$5),EmployeeTimesheet!#REF!,"")</f>
        <v/>
      </c>
      <c r="AX95" s="192" t="str">
        <f>IF(AND(LEN($AS95)&gt;1,AX$5=$AO$5),EmployeeTimesheet!#REF!,"")</f>
        <v/>
      </c>
      <c r="AY95" s="192" t="str">
        <f>IF(AND(LEN($AS95)&gt;1,AY$5=$AO$5),EmployeeTimesheet!#REF!,"")</f>
        <v/>
      </c>
      <c r="AZ95" s="192" t="str">
        <f t="shared" si="18"/>
        <v/>
      </c>
      <c r="BA95" s="156"/>
      <c r="BB95" s="154"/>
      <c r="BC95" s="154"/>
      <c r="BD95" s="154"/>
      <c r="BE95" s="154"/>
      <c r="BF95" s="154"/>
      <c r="BG95" s="154"/>
      <c r="BH95" s="154"/>
      <c r="BI95" s="154"/>
      <c r="BJ95" s="154"/>
      <c r="BK95" s="154"/>
      <c r="BL95" s="154"/>
      <c r="BM95" s="154"/>
      <c r="BN95" s="154"/>
      <c r="BO95" s="154"/>
      <c r="BP95" s="154"/>
      <c r="BQ95" s="155"/>
    </row>
    <row r="96" spans="13:69" x14ac:dyDescent="0.25">
      <c r="M96" s="334">
        <v>82</v>
      </c>
      <c r="N96" s="336" t="str">
        <f>IF(LEN(Checklist!C94)&gt;0,Checklist!G94,"")</f>
        <v/>
      </c>
      <c r="P96" s="34">
        <v>93</v>
      </c>
      <c r="Q96" s="147" t="str">
        <f>IF(INDEX(EmployeeTrackingSheet!$B$6:$B$1005,Calculations!P96,1)=0,"",INDEX(EmployeeTrackingSheet!$B$6:$B$1005,Calculations!P96,1))</f>
        <v/>
      </c>
      <c r="R96" s="91" t="str">
        <f t="shared" si="12"/>
        <v/>
      </c>
      <c r="S96" s="91" t="str">
        <f t="shared" si="13"/>
        <v/>
      </c>
      <c r="T96" s="92" t="str">
        <f t="shared" si="14"/>
        <v/>
      </c>
      <c r="U96" s="92" t="str">
        <f t="shared" si="15"/>
        <v/>
      </c>
      <c r="V96" s="90" t="str">
        <f>IF(INDEX(EmployeeTrackingSheet!$C$6:$C$1005,Calculations!P96,1)=0,"",INDEX(EmployeeTrackingSheet!$C$6:$C$1005,Calculations!P96,1))</f>
        <v/>
      </c>
      <c r="W96" s="90" t="str">
        <f>IF(INDEX(EmployeeTrackingSheet!$D$6:$D$1005,Calculations!P96,1)=0,"",INDEX(EmployeeTrackingSheet!$D$6:$D$1005,Calculations!P96,1))</f>
        <v/>
      </c>
      <c r="X96" s="269" t="str">
        <f>IF(INDEX(EmployeeTrackingSheet!$E$6:$E$1005,Calculations!P96,1)=0,"",INDEX(EmployeeTrackingSheet!$E$6:$E$1005,Calculations!P96,1))</f>
        <v/>
      </c>
      <c r="Y96" s="269" t="str">
        <f>IF(INDEX(EmployeeTrackingSheet!$F$6:$F$1005,Calculations!P96,1)=0,"",INDEX(EmployeeTrackingSheet!$F$6:$F$1005,Calculations!P96,1))</f>
        <v/>
      </c>
      <c r="Z96" s="94" t="str">
        <f t="shared" si="16"/>
        <v/>
      </c>
      <c r="AA96" s="94" t="str">
        <f>IF(INDEX(EmployeeTrackingSheet!$G$6:$G$1005,Calculations!P96,1)=0,"",INDEX(EmployeeTrackingSheet!$G$6:$G$1005,Calculations!P96,1))</f>
        <v/>
      </c>
      <c r="AB96" s="94" t="str">
        <f>IF(INDEX(EmployeeTrackingSheet!$H$6:$H$1005,Calculations!P96,1)=0,"",INDEX(EmployeeTrackingSheet!$H$6:$H$1005,Calculations!P96,1))</f>
        <v/>
      </c>
      <c r="AC96" s="47"/>
      <c r="AD96" s="47"/>
      <c r="AE96" s="47"/>
      <c r="AF96" s="47"/>
      <c r="AG96" s="47"/>
      <c r="AH96" s="269" t="str">
        <f>IF(INDEX(Settings!$E$7:$E$106,Calculations!P96,1)=0,"",INDEX(Settings!$E$7:$E$106,Calculations!P96,1))</f>
        <v/>
      </c>
      <c r="AI96" s="269" t="str">
        <f>IF(INDEX(Settings!$F$7:$F$106,Calculations!P96,1)=0,"",INDEX(Settings!$F$7:$F$106,Calculations!P96,1))</f>
        <v/>
      </c>
      <c r="AJ96" s="93" t="str">
        <f>IFERROR(IF(LEN($AH96)&gt;1,SUMIF($V$4:V1090,$AH96,$X$4:X1090)/COUNTIF($V$4:V1090,$AH96),""),"")</f>
        <v/>
      </c>
      <c r="AK96" s="148" t="str">
        <f>IFERROR(INDEX(Settings!$J$8:$L$11,MATCH(Calculations!$AJ96,Settings!$J$8:$J$11,1),3),"")</f>
        <v/>
      </c>
      <c r="AM96" s="158"/>
      <c r="AN96" s="154"/>
      <c r="AO96" s="154"/>
      <c r="AP96" s="267">
        <v>91</v>
      </c>
      <c r="AQ96" s="192" t="str">
        <f t="shared" ca="1" si="17"/>
        <v/>
      </c>
      <c r="AR96" s="156">
        <f>IFERROR(IF($AM$5="All Departments",INDEX(EmployeeTimesheet!$B$7:$C$106,AP96,1),IF(INDEX( EmployeeTimesheet!$C$7:$C$106,ROW(A91),1)=$AR$5,INDEX(EmployeeTimesheet!$B$7:$B$106,AP96,1),"")),"")</f>
        <v>0</v>
      </c>
      <c r="AS96" s="192" t="str">
        <f>IFERROR(IF($AM$5="All Departments",EmployeeTimesheet!C97,IF(LEN(AR96)&gt;1,EmployeeTimesheet!C97,"")),"")</f>
        <v xml:space="preserve"> </v>
      </c>
      <c r="AT96" s="192" t="str">
        <f>IF(AND(LEN($AS96)&gt;1,AT$5=$AO$5),EmployeeTimesheet!#REF!,"")</f>
        <v/>
      </c>
      <c r="AU96" s="192" t="str">
        <f>IF(AND(LEN($AS96)&gt;1,AU$5=$AO$5),EmployeeTimesheet!#REF!,"")</f>
        <v/>
      </c>
      <c r="AV96" s="192" t="str">
        <f>IF(AND(LEN($AS96)&gt;1,AV$5=$AO$5),EmployeeTimesheet!#REF!,"")</f>
        <v/>
      </c>
      <c r="AW96" s="192" t="str">
        <f>IF(AND(LEN($AS96)&gt;1,AW$5=$AO$5),EmployeeTimesheet!#REF!,"")</f>
        <v/>
      </c>
      <c r="AX96" s="192" t="str">
        <f>IF(AND(LEN($AS96)&gt;1,AX$5=$AO$5),EmployeeTimesheet!#REF!,"")</f>
        <v/>
      </c>
      <c r="AY96" s="192" t="str">
        <f>IF(AND(LEN($AS96)&gt;1,AY$5=$AO$5),EmployeeTimesheet!#REF!,"")</f>
        <v/>
      </c>
      <c r="AZ96" s="192" t="str">
        <f t="shared" si="18"/>
        <v/>
      </c>
      <c r="BA96" s="156"/>
      <c r="BB96" s="154"/>
      <c r="BC96" s="154"/>
      <c r="BD96" s="154"/>
      <c r="BE96" s="154"/>
      <c r="BF96" s="154"/>
      <c r="BG96" s="154"/>
      <c r="BH96" s="154"/>
      <c r="BI96" s="154"/>
      <c r="BJ96" s="154"/>
      <c r="BK96" s="154"/>
      <c r="BL96" s="154"/>
      <c r="BM96" s="154"/>
      <c r="BN96" s="154"/>
      <c r="BO96" s="154"/>
      <c r="BP96" s="154"/>
      <c r="BQ96" s="155"/>
    </row>
    <row r="97" spans="13:69" x14ac:dyDescent="0.25">
      <c r="M97" s="334">
        <v>83</v>
      </c>
      <c r="N97" s="336" t="str">
        <f>IF(LEN(Checklist!C95)&gt;0,Checklist!G95,"")</f>
        <v/>
      </c>
      <c r="P97" s="34">
        <v>94</v>
      </c>
      <c r="Q97" s="147" t="str">
        <f>IF(INDEX(EmployeeTrackingSheet!$B$6:$B$1005,Calculations!P97,1)=0,"",INDEX(EmployeeTrackingSheet!$B$6:$B$1005,Calculations!P97,1))</f>
        <v/>
      </c>
      <c r="R97" s="91" t="str">
        <f t="shared" si="12"/>
        <v/>
      </c>
      <c r="S97" s="91" t="str">
        <f t="shared" si="13"/>
        <v/>
      </c>
      <c r="T97" s="92" t="str">
        <f t="shared" si="14"/>
        <v/>
      </c>
      <c r="U97" s="92" t="str">
        <f t="shared" si="15"/>
        <v/>
      </c>
      <c r="V97" s="90" t="str">
        <f>IF(INDEX(EmployeeTrackingSheet!$C$6:$C$1005,Calculations!P97,1)=0,"",INDEX(EmployeeTrackingSheet!$C$6:$C$1005,Calculations!P97,1))</f>
        <v/>
      </c>
      <c r="W97" s="90" t="str">
        <f>IF(INDEX(EmployeeTrackingSheet!$D$6:$D$1005,Calculations!P97,1)=0,"",INDEX(EmployeeTrackingSheet!$D$6:$D$1005,Calculations!P97,1))</f>
        <v/>
      </c>
      <c r="X97" s="269" t="str">
        <f>IF(INDEX(EmployeeTrackingSheet!$E$6:$E$1005,Calculations!P97,1)=0,"",INDEX(EmployeeTrackingSheet!$E$6:$E$1005,Calculations!P97,1))</f>
        <v/>
      </c>
      <c r="Y97" s="269" t="str">
        <f>IF(INDEX(EmployeeTrackingSheet!$F$6:$F$1005,Calculations!P97,1)=0,"",INDEX(EmployeeTrackingSheet!$F$6:$F$1005,Calculations!P97,1))</f>
        <v/>
      </c>
      <c r="Z97" s="94" t="str">
        <f t="shared" si="16"/>
        <v/>
      </c>
      <c r="AA97" s="94" t="str">
        <f>IF(INDEX(EmployeeTrackingSheet!$G$6:$G$1005,Calculations!P97,1)=0,"",INDEX(EmployeeTrackingSheet!$G$6:$G$1005,Calculations!P97,1))</f>
        <v/>
      </c>
      <c r="AB97" s="94" t="str">
        <f>IF(INDEX(EmployeeTrackingSheet!$H$6:$H$1005,Calculations!P97,1)=0,"",INDEX(EmployeeTrackingSheet!$H$6:$H$1005,Calculations!P97,1))</f>
        <v/>
      </c>
      <c r="AC97" s="47"/>
      <c r="AD97" s="47"/>
      <c r="AE97" s="47"/>
      <c r="AF97" s="47"/>
      <c r="AG97" s="47"/>
      <c r="AH97" s="269" t="str">
        <f>IF(INDEX(Settings!$E$7:$E$106,Calculations!P97,1)=0,"",INDEX(Settings!$E$7:$E$106,Calculations!P97,1))</f>
        <v/>
      </c>
      <c r="AI97" s="269" t="str">
        <f>IF(INDEX(Settings!$F$7:$F$106,Calculations!P97,1)=0,"",INDEX(Settings!$F$7:$F$106,Calculations!P97,1))</f>
        <v/>
      </c>
      <c r="AJ97" s="93" t="str">
        <f>IFERROR(IF(LEN($AH97)&gt;1,SUMIF($V$4:V1091,$AH97,$X$4:X1091)/COUNTIF($V$4:V1091,$AH97),""),"")</f>
        <v/>
      </c>
      <c r="AK97" s="148" t="str">
        <f>IFERROR(INDEX(Settings!$J$8:$L$11,MATCH(Calculations!$AJ97,Settings!$J$8:$J$11,1),3),"")</f>
        <v/>
      </c>
      <c r="AM97" s="158"/>
      <c r="AN97" s="154"/>
      <c r="AO97" s="154"/>
      <c r="AP97" s="268">
        <v>92</v>
      </c>
      <c r="AQ97" s="192" t="str">
        <f t="shared" ca="1" si="17"/>
        <v/>
      </c>
      <c r="AR97" s="156">
        <f>IFERROR(IF($AM$5="All Departments",INDEX(EmployeeTimesheet!$B$7:$C$106,AP97,1),IF(INDEX( EmployeeTimesheet!$C$7:$C$106,ROW(A92),1)=$AR$5,INDEX(EmployeeTimesheet!$B$7:$B$106,AP97,1),"")),"")</f>
        <v>0</v>
      </c>
      <c r="AS97" s="192" t="str">
        <f>IFERROR(IF($AM$5="All Departments",EmployeeTimesheet!C98,IF(LEN(AR97)&gt;1,EmployeeTimesheet!C98,"")),"")</f>
        <v xml:space="preserve"> </v>
      </c>
      <c r="AT97" s="192" t="str">
        <f>IF(AND(LEN($AS97)&gt;1,AT$5=$AO$5),EmployeeTimesheet!#REF!,"")</f>
        <v/>
      </c>
      <c r="AU97" s="192" t="str">
        <f>IF(AND(LEN($AS97)&gt;1,AU$5=$AO$5),EmployeeTimesheet!#REF!,"")</f>
        <v/>
      </c>
      <c r="AV97" s="192" t="str">
        <f>IF(AND(LEN($AS97)&gt;1,AV$5=$AO$5),EmployeeTimesheet!#REF!,"")</f>
        <v/>
      </c>
      <c r="AW97" s="192" t="str">
        <f>IF(AND(LEN($AS97)&gt;1,AW$5=$AO$5),EmployeeTimesheet!#REF!,"")</f>
        <v/>
      </c>
      <c r="AX97" s="192" t="str">
        <f>IF(AND(LEN($AS97)&gt;1,AX$5=$AO$5),EmployeeTimesheet!#REF!,"")</f>
        <v/>
      </c>
      <c r="AY97" s="192" t="str">
        <f>IF(AND(LEN($AS97)&gt;1,AY$5=$AO$5),EmployeeTimesheet!#REF!,"")</f>
        <v/>
      </c>
      <c r="AZ97" s="192" t="str">
        <f t="shared" si="18"/>
        <v/>
      </c>
      <c r="BA97" s="156"/>
      <c r="BB97" s="154"/>
      <c r="BC97" s="154"/>
      <c r="BD97" s="154"/>
      <c r="BE97" s="154"/>
      <c r="BF97" s="154"/>
      <c r="BG97" s="154"/>
      <c r="BH97" s="154"/>
      <c r="BI97" s="154"/>
      <c r="BJ97" s="154"/>
      <c r="BK97" s="154"/>
      <c r="BL97" s="154"/>
      <c r="BM97" s="154"/>
      <c r="BN97" s="154"/>
      <c r="BO97" s="154"/>
      <c r="BP97" s="154"/>
      <c r="BQ97" s="155"/>
    </row>
    <row r="98" spans="13:69" x14ac:dyDescent="0.25">
      <c r="M98" s="334">
        <v>84</v>
      </c>
      <c r="N98" s="336" t="str">
        <f>IF(LEN(Checklist!C96)&gt;0,Checklist!G96,"")</f>
        <v/>
      </c>
      <c r="P98" s="34">
        <v>95</v>
      </c>
      <c r="Q98" s="147" t="str">
        <f>IF(INDEX(EmployeeTrackingSheet!$B$6:$B$1005,Calculations!P98,1)=0,"",INDEX(EmployeeTrackingSheet!$B$6:$B$1005,Calculations!P98,1))</f>
        <v/>
      </c>
      <c r="R98" s="91" t="str">
        <f t="shared" si="12"/>
        <v/>
      </c>
      <c r="S98" s="91" t="str">
        <f t="shared" si="13"/>
        <v/>
      </c>
      <c r="T98" s="92" t="str">
        <f t="shared" si="14"/>
        <v/>
      </c>
      <c r="U98" s="92" t="str">
        <f t="shared" si="15"/>
        <v/>
      </c>
      <c r="V98" s="90" t="str">
        <f>IF(INDEX(EmployeeTrackingSheet!$C$6:$C$1005,Calculations!P98,1)=0,"",INDEX(EmployeeTrackingSheet!$C$6:$C$1005,Calculations!P98,1))</f>
        <v/>
      </c>
      <c r="W98" s="90" t="str">
        <f>IF(INDEX(EmployeeTrackingSheet!$D$6:$D$1005,Calculations!P98,1)=0,"",INDEX(EmployeeTrackingSheet!$D$6:$D$1005,Calculations!P98,1))</f>
        <v/>
      </c>
      <c r="X98" s="269" t="str">
        <f>IF(INDEX(EmployeeTrackingSheet!$E$6:$E$1005,Calculations!P98,1)=0,"",INDEX(EmployeeTrackingSheet!$E$6:$E$1005,Calculations!P98,1))</f>
        <v/>
      </c>
      <c r="Y98" s="269" t="str">
        <f>IF(INDEX(EmployeeTrackingSheet!$F$6:$F$1005,Calculations!P98,1)=0,"",INDEX(EmployeeTrackingSheet!$F$6:$F$1005,Calculations!P98,1))</f>
        <v/>
      </c>
      <c r="Z98" s="94" t="str">
        <f t="shared" si="16"/>
        <v/>
      </c>
      <c r="AA98" s="94" t="str">
        <f>IF(INDEX(EmployeeTrackingSheet!$G$6:$G$1005,Calculations!P98,1)=0,"",INDEX(EmployeeTrackingSheet!$G$6:$G$1005,Calculations!P98,1))</f>
        <v/>
      </c>
      <c r="AB98" s="94" t="str">
        <f>IF(INDEX(EmployeeTrackingSheet!$H$6:$H$1005,Calculations!P98,1)=0,"",INDEX(EmployeeTrackingSheet!$H$6:$H$1005,Calculations!P98,1))</f>
        <v/>
      </c>
      <c r="AC98" s="47"/>
      <c r="AD98" s="47"/>
      <c r="AE98" s="47"/>
      <c r="AF98" s="47"/>
      <c r="AG98" s="47"/>
      <c r="AM98" s="158"/>
      <c r="AN98" s="154"/>
      <c r="AO98" s="154"/>
      <c r="AP98" s="268">
        <v>93</v>
      </c>
      <c r="AQ98" s="192" t="str">
        <f t="shared" ca="1" si="17"/>
        <v/>
      </c>
      <c r="AR98" s="156">
        <f>IFERROR(IF($AM$5="All Departments",INDEX(EmployeeTimesheet!$B$7:$C$106,AP98,1),IF(INDEX( EmployeeTimesheet!$C$7:$C$106,ROW(A93),1)=$AR$5,INDEX(EmployeeTimesheet!$B$7:$B$106,AP98,1),"")),"")</f>
        <v>0</v>
      </c>
      <c r="AS98" s="192" t="str">
        <f>IFERROR(IF($AM$5="All Departments",EmployeeTimesheet!C99,IF(LEN(AR98)&gt;1,EmployeeTimesheet!C99,"")),"")</f>
        <v xml:space="preserve"> </v>
      </c>
      <c r="AT98" s="192" t="str">
        <f>IF(AND(LEN($AS98)&gt;1,AT$5=$AO$5),EmployeeTimesheet!#REF!,"")</f>
        <v/>
      </c>
      <c r="AU98" s="192" t="str">
        <f>IF(AND(LEN($AS98)&gt;1,AU$5=$AO$5),EmployeeTimesheet!#REF!,"")</f>
        <v/>
      </c>
      <c r="AV98" s="192" t="str">
        <f>IF(AND(LEN($AS98)&gt;1,AV$5=$AO$5),EmployeeTimesheet!#REF!,"")</f>
        <v/>
      </c>
      <c r="AW98" s="192" t="str">
        <f>IF(AND(LEN($AS98)&gt;1,AW$5=$AO$5),EmployeeTimesheet!#REF!,"")</f>
        <v/>
      </c>
      <c r="AX98" s="192" t="str">
        <f>IF(AND(LEN($AS98)&gt;1,AX$5=$AO$5),EmployeeTimesheet!#REF!,"")</f>
        <v/>
      </c>
      <c r="AY98" s="192" t="str">
        <f>IF(AND(LEN($AS98)&gt;1,AY$5=$AO$5),EmployeeTimesheet!#REF!,"")</f>
        <v/>
      </c>
      <c r="AZ98" s="192" t="str">
        <f t="shared" si="18"/>
        <v/>
      </c>
      <c r="BA98" s="156"/>
      <c r="BB98" s="154"/>
      <c r="BC98" s="154"/>
      <c r="BD98" s="154"/>
      <c r="BE98" s="154"/>
      <c r="BF98" s="154"/>
      <c r="BG98" s="154"/>
      <c r="BH98" s="154"/>
      <c r="BI98" s="154"/>
      <c r="BJ98" s="154"/>
      <c r="BK98" s="154"/>
      <c r="BL98" s="154"/>
      <c r="BM98" s="154"/>
      <c r="BN98" s="154"/>
      <c r="BO98" s="154"/>
      <c r="BP98" s="154"/>
      <c r="BQ98" s="155"/>
    </row>
    <row r="99" spans="13:69" x14ac:dyDescent="0.25">
      <c r="M99" s="334">
        <v>85</v>
      </c>
      <c r="N99" s="336" t="str">
        <f>IF(LEN(Checklist!C97)&gt;0,Checklist!G97,"")</f>
        <v/>
      </c>
      <c r="P99" s="34">
        <v>96</v>
      </c>
      <c r="Q99" s="147" t="str">
        <f>IF(INDEX(EmployeeTrackingSheet!$B$6:$B$1005,Calculations!P99,1)=0,"",INDEX(EmployeeTrackingSheet!$B$6:$B$1005,Calculations!P99,1))</f>
        <v/>
      </c>
      <c r="R99" s="91" t="str">
        <f t="shared" si="12"/>
        <v/>
      </c>
      <c r="S99" s="91" t="str">
        <f t="shared" si="13"/>
        <v/>
      </c>
      <c r="T99" s="92" t="str">
        <f t="shared" si="14"/>
        <v/>
      </c>
      <c r="U99" s="92" t="str">
        <f t="shared" si="15"/>
        <v/>
      </c>
      <c r="V99" s="90" t="str">
        <f>IF(INDEX(EmployeeTrackingSheet!$C$6:$C$1005,Calculations!P99,1)=0,"",INDEX(EmployeeTrackingSheet!$C$6:$C$1005,Calculations!P99,1))</f>
        <v/>
      </c>
      <c r="W99" s="90" t="str">
        <f>IF(INDEX(EmployeeTrackingSheet!$D$6:$D$1005,Calculations!P99,1)=0,"",INDEX(EmployeeTrackingSheet!$D$6:$D$1005,Calculations!P99,1))</f>
        <v/>
      </c>
      <c r="X99" s="269" t="str">
        <f>IF(INDEX(EmployeeTrackingSheet!$E$6:$E$1005,Calculations!P99,1)=0,"",INDEX(EmployeeTrackingSheet!$E$6:$E$1005,Calculations!P99,1))</f>
        <v/>
      </c>
      <c r="Y99" s="269" t="str">
        <f>IF(INDEX(EmployeeTrackingSheet!$F$6:$F$1005,Calculations!P99,1)=0,"",INDEX(EmployeeTrackingSheet!$F$6:$F$1005,Calculations!P99,1))</f>
        <v/>
      </c>
      <c r="Z99" s="94" t="str">
        <f t="shared" si="16"/>
        <v/>
      </c>
      <c r="AA99" s="94" t="str">
        <f>IF(INDEX(EmployeeTrackingSheet!$G$6:$G$1005,Calculations!P99,1)=0,"",INDEX(EmployeeTrackingSheet!$G$6:$G$1005,Calculations!P99,1))</f>
        <v/>
      </c>
      <c r="AB99" s="94" t="str">
        <f>IF(INDEX(EmployeeTrackingSheet!$H$6:$H$1005,Calculations!P99,1)=0,"",INDEX(EmployeeTrackingSheet!$H$6:$H$1005,Calculations!P99,1))</f>
        <v/>
      </c>
      <c r="AC99" s="47"/>
      <c r="AD99" s="47"/>
      <c r="AE99" s="47"/>
      <c r="AF99" s="47"/>
      <c r="AG99" s="47"/>
      <c r="AM99" s="158"/>
      <c r="AN99" s="154"/>
      <c r="AO99" s="154"/>
      <c r="AP99" s="267">
        <v>94</v>
      </c>
      <c r="AQ99" s="300" t="str">
        <f t="shared" ca="1" si="17"/>
        <v/>
      </c>
      <c r="AR99" s="301">
        <f>IFERROR(IF($AM$5="All Departments",INDEX(EmployeeTimesheet!$B$7:$C$106,AP99,1),IF(INDEX( EmployeeTimesheet!$C$7:$C$106,ROW(A94),1)=$AR$5,INDEX(EmployeeTimesheet!$B$7:$B$106,AP99,1),"")),"")</f>
        <v>0</v>
      </c>
      <c r="AS99" s="300" t="str">
        <f>IFERROR(IF($AM$5="All Departments",EmployeeTimesheet!C106,IF(LEN(AR99)&gt;1,EmployeeTimesheet!C106,"")),"")</f>
        <v xml:space="preserve"> </v>
      </c>
      <c r="AT99" s="300" t="str">
        <f>IF(AND(LEN($AS99)&gt;1,AT$5=$AO$5),EmployeeTimesheet!#REF!,"")</f>
        <v/>
      </c>
      <c r="AU99" s="300" t="str">
        <f>IF(AND(LEN($AS99)&gt;1,AU$5=$AO$5),EmployeeTimesheet!#REF!,"")</f>
        <v/>
      </c>
      <c r="AV99" s="300" t="str">
        <f>IF(AND(LEN($AS99)&gt;1,AV$5=$AO$5),EmployeeTimesheet!#REF!,"")</f>
        <v/>
      </c>
      <c r="AW99" s="300" t="str">
        <f>IF(AND(LEN($AS99)&gt;1,AW$5=$AO$5),EmployeeTimesheet!#REF!,"")</f>
        <v/>
      </c>
      <c r="AX99" s="300" t="str">
        <f>IF(AND(LEN($AS99)&gt;1,AX$5=$AO$5),EmployeeTimesheet!#REF!,"")</f>
        <v/>
      </c>
      <c r="AY99" s="300" t="str">
        <f>IF(AND(LEN($AS99)&gt;1,AY$5=$AO$5),EmployeeTimesheet!#REF!,"")</f>
        <v/>
      </c>
      <c r="AZ99" s="300" t="str">
        <f t="shared" si="18"/>
        <v/>
      </c>
      <c r="BA99" s="156"/>
      <c r="BB99" s="154"/>
      <c r="BC99" s="154"/>
      <c r="BD99" s="154"/>
      <c r="BE99" s="154"/>
      <c r="BF99" s="154"/>
      <c r="BG99" s="154"/>
      <c r="BH99" s="154"/>
      <c r="BI99" s="154"/>
      <c r="BJ99" s="154"/>
      <c r="BK99" s="154"/>
      <c r="BL99" s="154"/>
      <c r="BM99" s="154"/>
      <c r="BN99" s="154"/>
      <c r="BO99" s="154"/>
      <c r="BP99" s="154"/>
      <c r="BQ99" s="155"/>
    </row>
    <row r="100" spans="13:69" x14ac:dyDescent="0.25">
      <c r="M100" s="334">
        <v>86</v>
      </c>
      <c r="N100" s="336" t="str">
        <f>IF(LEN(Checklist!C98)&gt;0,Checklist!G98,"")</f>
        <v/>
      </c>
      <c r="P100" s="34">
        <v>97</v>
      </c>
      <c r="Q100" s="147" t="str">
        <f>IF(INDEX(EmployeeTrackingSheet!$B$6:$B$1005,Calculations!P100,1)=0,"",INDEX(EmployeeTrackingSheet!$B$6:$B$1005,Calculations!P100,1))</f>
        <v/>
      </c>
      <c r="R100" s="91" t="str">
        <f t="shared" si="12"/>
        <v/>
      </c>
      <c r="S100" s="91" t="str">
        <f t="shared" si="13"/>
        <v/>
      </c>
      <c r="T100" s="92" t="str">
        <f t="shared" si="14"/>
        <v/>
      </c>
      <c r="U100" s="92" t="str">
        <f t="shared" si="15"/>
        <v/>
      </c>
      <c r="V100" s="90" t="str">
        <f>IF(INDEX(EmployeeTrackingSheet!$C$6:$C$1005,Calculations!P100,1)=0,"",INDEX(EmployeeTrackingSheet!$C$6:$C$1005,Calculations!P100,1))</f>
        <v/>
      </c>
      <c r="W100" s="90" t="str">
        <f>IF(INDEX(EmployeeTrackingSheet!$D$6:$D$1005,Calculations!P100,1)=0,"",INDEX(EmployeeTrackingSheet!$D$6:$D$1005,Calculations!P100,1))</f>
        <v/>
      </c>
      <c r="X100" s="269" t="str">
        <f>IF(INDEX(EmployeeTrackingSheet!$E$6:$E$1005,Calculations!P100,1)=0,"",INDEX(EmployeeTrackingSheet!$E$6:$E$1005,Calculations!P100,1))</f>
        <v/>
      </c>
      <c r="Y100" s="269" t="str">
        <f>IF(INDEX(EmployeeTrackingSheet!$F$6:$F$1005,Calculations!P100,1)=0,"",INDEX(EmployeeTrackingSheet!$F$6:$F$1005,Calculations!P100,1))</f>
        <v/>
      </c>
      <c r="Z100" s="94" t="str">
        <f t="shared" si="16"/>
        <v/>
      </c>
      <c r="AA100" s="94" t="str">
        <f>IF(INDEX(EmployeeTrackingSheet!$G$6:$G$1005,Calculations!P100,1)=0,"",INDEX(EmployeeTrackingSheet!$G$6:$G$1005,Calculations!P100,1))</f>
        <v/>
      </c>
      <c r="AB100" s="94" t="str">
        <f>IF(INDEX(EmployeeTrackingSheet!$H$6:$H$1005,Calculations!P100,1)=0,"",INDEX(EmployeeTrackingSheet!$H$6:$H$1005,Calculations!P100,1))</f>
        <v/>
      </c>
      <c r="AC100" s="47"/>
      <c r="AD100" s="47"/>
      <c r="AE100" s="47"/>
      <c r="AF100" s="47"/>
      <c r="AG100" s="47"/>
      <c r="AR100" s="230"/>
      <c r="AS100" s="230"/>
      <c r="AT100" s="230"/>
      <c r="AU100" s="230"/>
      <c r="AV100" s="230"/>
      <c r="AW100" s="230"/>
      <c r="AX100" s="230"/>
      <c r="AY100" s="230"/>
      <c r="AZ100" s="230"/>
    </row>
    <row r="101" spans="13:69" x14ac:dyDescent="0.25">
      <c r="M101" s="334">
        <v>87</v>
      </c>
      <c r="N101" s="336" t="str">
        <f>IF(LEN(Checklist!C99)&gt;0,Checklist!G99,"")</f>
        <v/>
      </c>
      <c r="P101" s="34">
        <v>98</v>
      </c>
      <c r="Q101" s="147" t="str">
        <f>IF(INDEX(EmployeeTrackingSheet!$B$6:$B$1005,Calculations!P101,1)=0,"",INDEX(EmployeeTrackingSheet!$B$6:$B$1005,Calculations!P101,1))</f>
        <v/>
      </c>
      <c r="R101" s="91" t="str">
        <f t="shared" si="12"/>
        <v/>
      </c>
      <c r="S101" s="91" t="str">
        <f t="shared" si="13"/>
        <v/>
      </c>
      <c r="T101" s="92" t="str">
        <f t="shared" si="14"/>
        <v/>
      </c>
      <c r="U101" s="92" t="str">
        <f t="shared" si="15"/>
        <v/>
      </c>
      <c r="V101" s="90" t="str">
        <f>IF(INDEX(EmployeeTrackingSheet!$C$6:$C$1005,Calculations!P101,1)=0,"",INDEX(EmployeeTrackingSheet!$C$6:$C$1005,Calculations!P101,1))</f>
        <v/>
      </c>
      <c r="W101" s="90" t="str">
        <f>IF(INDEX(EmployeeTrackingSheet!$D$6:$D$1005,Calculations!P101,1)=0,"",INDEX(EmployeeTrackingSheet!$D$6:$D$1005,Calculations!P101,1))</f>
        <v/>
      </c>
      <c r="X101" s="269" t="str">
        <f>IF(INDEX(EmployeeTrackingSheet!$E$6:$E$1005,Calculations!P101,1)=0,"",INDEX(EmployeeTrackingSheet!$E$6:$E$1005,Calculations!P101,1))</f>
        <v/>
      </c>
      <c r="Y101" s="269" t="str">
        <f>IF(INDEX(EmployeeTrackingSheet!$F$6:$F$1005,Calculations!P101,1)=0,"",INDEX(EmployeeTrackingSheet!$F$6:$F$1005,Calculations!P101,1))</f>
        <v/>
      </c>
      <c r="Z101" s="94" t="str">
        <f t="shared" si="16"/>
        <v/>
      </c>
      <c r="AA101" s="94" t="str">
        <f>IF(INDEX(EmployeeTrackingSheet!$G$6:$G$1005,Calculations!P101,1)=0,"",INDEX(EmployeeTrackingSheet!$G$6:$G$1005,Calculations!P101,1))</f>
        <v/>
      </c>
      <c r="AB101" s="94" t="str">
        <f>IF(INDEX(EmployeeTrackingSheet!$H$6:$H$1005,Calculations!P101,1)=0,"",INDEX(EmployeeTrackingSheet!$H$6:$H$1005,Calculations!P101,1))</f>
        <v/>
      </c>
      <c r="AC101" s="47"/>
      <c r="AD101" s="47"/>
      <c r="AE101" s="47"/>
      <c r="AF101" s="47"/>
      <c r="AG101" s="47"/>
    </row>
    <row r="102" spans="13:69" x14ac:dyDescent="0.25">
      <c r="M102" s="334">
        <v>88</v>
      </c>
      <c r="N102" s="336" t="str">
        <f>IF(LEN(Checklist!C100)&gt;0,Checklist!G100,"")</f>
        <v/>
      </c>
      <c r="P102" s="34">
        <v>99</v>
      </c>
      <c r="Q102" s="147" t="str">
        <f>IF(INDEX(EmployeeTrackingSheet!$B$6:$B$1005,Calculations!P102,1)=0,"",INDEX(EmployeeTrackingSheet!$B$6:$B$1005,Calculations!P102,1))</f>
        <v/>
      </c>
      <c r="R102" s="91" t="str">
        <f t="shared" si="12"/>
        <v/>
      </c>
      <c r="S102" s="91" t="str">
        <f t="shared" si="13"/>
        <v/>
      </c>
      <c r="T102" s="92" t="str">
        <f t="shared" si="14"/>
        <v/>
      </c>
      <c r="U102" s="92" t="str">
        <f t="shared" si="15"/>
        <v/>
      </c>
      <c r="V102" s="90" t="str">
        <f>IF(INDEX(EmployeeTrackingSheet!$C$6:$C$1005,Calculations!P102,1)=0,"",INDEX(EmployeeTrackingSheet!$C$6:$C$1005,Calculations!P102,1))</f>
        <v/>
      </c>
      <c r="W102" s="90" t="str">
        <f>IF(INDEX(EmployeeTrackingSheet!$D$6:$D$1005,Calculations!P102,1)=0,"",INDEX(EmployeeTrackingSheet!$D$6:$D$1005,Calculations!P102,1))</f>
        <v/>
      </c>
      <c r="X102" s="269" t="str">
        <f>IF(INDEX(EmployeeTrackingSheet!$E$6:$E$1005,Calculations!P102,1)=0,"",INDEX(EmployeeTrackingSheet!$E$6:$E$1005,Calculations!P102,1))</f>
        <v/>
      </c>
      <c r="Y102" s="269" t="str">
        <f>IF(INDEX(EmployeeTrackingSheet!$F$6:$F$1005,Calculations!P102,1)=0,"",INDEX(EmployeeTrackingSheet!$F$6:$F$1005,Calculations!P102,1))</f>
        <v/>
      </c>
      <c r="Z102" s="94" t="str">
        <f t="shared" si="16"/>
        <v/>
      </c>
      <c r="AA102" s="94" t="str">
        <f>IF(INDEX(EmployeeTrackingSheet!$G$6:$G$1005,Calculations!P102,1)=0,"",INDEX(EmployeeTrackingSheet!$G$6:$G$1005,Calculations!P102,1))</f>
        <v/>
      </c>
      <c r="AB102" s="94" t="str">
        <f>IF(INDEX(EmployeeTrackingSheet!$H$6:$H$1005,Calculations!P102,1)=0,"",INDEX(EmployeeTrackingSheet!$H$6:$H$1005,Calculations!P102,1))</f>
        <v/>
      </c>
      <c r="AC102" s="47"/>
      <c r="AD102" s="47"/>
      <c r="AE102" s="47"/>
      <c r="AF102" s="47"/>
      <c r="AG102" s="47"/>
    </row>
    <row r="103" spans="13:69" x14ac:dyDescent="0.25">
      <c r="M103" s="334">
        <v>89</v>
      </c>
      <c r="N103" s="336" t="str">
        <f>IF(LEN(Checklist!C101)&gt;0,Checklist!G101,"")</f>
        <v/>
      </c>
      <c r="P103" s="34">
        <v>100</v>
      </c>
      <c r="Q103" s="147" t="str">
        <f>IF(INDEX(EmployeeTrackingSheet!$B$6:$B$1005,Calculations!P103,1)=0,"",INDEX(EmployeeTrackingSheet!$B$6:$B$1005,Calculations!P103,1))</f>
        <v/>
      </c>
      <c r="R103" s="91" t="str">
        <f t="shared" si="12"/>
        <v/>
      </c>
      <c r="S103" s="91" t="str">
        <f t="shared" si="13"/>
        <v/>
      </c>
      <c r="T103" s="92" t="str">
        <f t="shared" si="14"/>
        <v/>
      </c>
      <c r="U103" s="92" t="str">
        <f t="shared" si="15"/>
        <v/>
      </c>
      <c r="V103" s="90" t="str">
        <f>IF(INDEX(EmployeeTrackingSheet!$C$6:$C$1005,Calculations!P103,1)=0,"",INDEX(EmployeeTrackingSheet!$C$6:$C$1005,Calculations!P103,1))</f>
        <v/>
      </c>
      <c r="W103" s="90" t="str">
        <f>IF(INDEX(EmployeeTrackingSheet!$D$6:$D$1005,Calculations!P103,1)=0,"",INDEX(EmployeeTrackingSheet!$D$6:$D$1005,Calculations!P103,1))</f>
        <v/>
      </c>
      <c r="X103" s="269" t="str">
        <f>IF(INDEX(EmployeeTrackingSheet!$E$6:$E$1005,Calculations!P103,1)=0,"",INDEX(EmployeeTrackingSheet!$E$6:$E$1005,Calculations!P103,1))</f>
        <v/>
      </c>
      <c r="Y103" s="269" t="str">
        <f>IF(INDEX(EmployeeTrackingSheet!$F$6:$F$1005,Calculations!P103,1)=0,"",INDEX(EmployeeTrackingSheet!$F$6:$F$1005,Calculations!P103,1))</f>
        <v/>
      </c>
      <c r="Z103" s="94" t="str">
        <f t="shared" si="16"/>
        <v/>
      </c>
      <c r="AA103" s="94" t="str">
        <f>IF(INDEX(EmployeeTrackingSheet!$G$6:$G$1005,Calculations!P103,1)=0,"",INDEX(EmployeeTrackingSheet!$G$6:$G$1005,Calculations!P103,1))</f>
        <v/>
      </c>
      <c r="AB103" s="94" t="str">
        <f>IF(INDEX(EmployeeTrackingSheet!$H$6:$H$1005,Calculations!P103,1)=0,"",INDEX(EmployeeTrackingSheet!$H$6:$H$1005,Calculations!P103,1))</f>
        <v/>
      </c>
      <c r="AC103" s="47"/>
      <c r="AD103" s="47"/>
      <c r="AE103" s="47"/>
      <c r="AF103" s="47"/>
      <c r="AG103" s="47"/>
    </row>
    <row r="104" spans="13:69" x14ac:dyDescent="0.25">
      <c r="M104" s="334">
        <v>90</v>
      </c>
      <c r="N104" s="336" t="str">
        <f>IF(LEN(Checklist!C102)&gt;0,Checklist!G102,"")</f>
        <v/>
      </c>
      <c r="P104" s="34">
        <v>101</v>
      </c>
      <c r="Q104" s="147" t="str">
        <f>IF(INDEX(EmployeeTrackingSheet!$B$6:$B$1005,Calculations!P104,1)=0,"",INDEX(EmployeeTrackingSheet!$B$6:$B$1005,Calculations!P104,1))</f>
        <v/>
      </c>
      <c r="R104" s="91" t="str">
        <f t="shared" si="12"/>
        <v/>
      </c>
      <c r="S104" s="91" t="str">
        <f t="shared" si="13"/>
        <v/>
      </c>
      <c r="T104" s="92" t="str">
        <f t="shared" si="14"/>
        <v/>
      </c>
      <c r="U104" s="92" t="str">
        <f t="shared" si="15"/>
        <v/>
      </c>
      <c r="V104" s="90" t="str">
        <f>IF(INDEX(EmployeeTrackingSheet!$C$6:$C$1005,Calculations!P104,1)=0,"",INDEX(EmployeeTrackingSheet!$C$6:$C$1005,Calculations!P104,1))</f>
        <v/>
      </c>
      <c r="W104" s="90" t="str">
        <f>IF(INDEX(EmployeeTrackingSheet!$D$6:$D$1005,Calculations!P104,1)=0,"",INDEX(EmployeeTrackingSheet!$D$6:$D$1005,Calculations!P104,1))</f>
        <v/>
      </c>
      <c r="X104" s="269" t="str">
        <f>IF(INDEX(EmployeeTrackingSheet!$E$6:$E$1005,Calculations!P104,1)=0,"",INDEX(EmployeeTrackingSheet!$E$6:$E$1005,Calculations!P104,1))</f>
        <v/>
      </c>
      <c r="Y104" s="269" t="str">
        <f>IF(INDEX(EmployeeTrackingSheet!$F$6:$F$1005,Calculations!P104,1)=0,"",INDEX(EmployeeTrackingSheet!$F$6:$F$1005,Calculations!P104,1))</f>
        <v/>
      </c>
      <c r="Z104" s="94" t="str">
        <f t="shared" si="16"/>
        <v/>
      </c>
      <c r="AA104" s="94" t="str">
        <f>IF(INDEX(EmployeeTrackingSheet!$G$6:$G$1005,Calculations!P104,1)=0,"",INDEX(EmployeeTrackingSheet!$G$6:$G$1005,Calculations!P104,1))</f>
        <v/>
      </c>
      <c r="AB104" s="94" t="str">
        <f>IF(INDEX(EmployeeTrackingSheet!$H$6:$H$1005,Calculations!P104,1)=0,"",INDEX(EmployeeTrackingSheet!$H$6:$H$1005,Calculations!P104,1))</f>
        <v/>
      </c>
      <c r="AC104" s="47"/>
      <c r="AD104" s="47"/>
      <c r="AE104" s="47"/>
      <c r="AF104" s="47"/>
      <c r="AG104" s="47"/>
    </row>
    <row r="105" spans="13:69" x14ac:dyDescent="0.25">
      <c r="M105" s="334">
        <v>91</v>
      </c>
      <c r="N105" s="336" t="str">
        <f>IF(LEN(Checklist!C103)&gt;0,Checklist!G103,"")</f>
        <v/>
      </c>
      <c r="P105" s="34">
        <v>102</v>
      </c>
      <c r="Q105" s="147" t="str">
        <f>IF(INDEX(EmployeeTrackingSheet!$B$6:$B$1005,Calculations!P105,1)=0,"",INDEX(EmployeeTrackingSheet!$B$6:$B$1005,Calculations!P105,1))</f>
        <v/>
      </c>
      <c r="R105" s="91" t="str">
        <f t="shared" si="12"/>
        <v/>
      </c>
      <c r="S105" s="91" t="str">
        <f t="shared" si="13"/>
        <v/>
      </c>
      <c r="T105" s="92" t="str">
        <f t="shared" si="14"/>
        <v/>
      </c>
      <c r="U105" s="92" t="str">
        <f t="shared" si="15"/>
        <v/>
      </c>
      <c r="V105" s="90" t="str">
        <f>IF(INDEX(EmployeeTrackingSheet!$C$6:$C$1005,Calculations!P105,1)=0,"",INDEX(EmployeeTrackingSheet!$C$6:$C$1005,Calculations!P105,1))</f>
        <v/>
      </c>
      <c r="W105" s="90" t="str">
        <f>IF(INDEX(EmployeeTrackingSheet!$D$6:$D$1005,Calculations!P105,1)=0,"",INDEX(EmployeeTrackingSheet!$D$6:$D$1005,Calculations!P105,1))</f>
        <v/>
      </c>
      <c r="X105" s="269" t="str">
        <f>IF(INDEX(EmployeeTrackingSheet!$E$6:$E$1005,Calculations!P105,1)=0,"",INDEX(EmployeeTrackingSheet!$E$6:$E$1005,Calculations!P105,1))</f>
        <v/>
      </c>
      <c r="Y105" s="269" t="str">
        <f>IF(INDEX(EmployeeTrackingSheet!$F$6:$F$1005,Calculations!P105,1)=0,"",INDEX(EmployeeTrackingSheet!$F$6:$F$1005,Calculations!P105,1))</f>
        <v/>
      </c>
      <c r="Z105" s="94" t="str">
        <f t="shared" si="16"/>
        <v/>
      </c>
      <c r="AA105" s="94" t="str">
        <f>IF(INDEX(EmployeeTrackingSheet!$G$6:$G$1005,Calculations!P105,1)=0,"",INDEX(EmployeeTrackingSheet!$G$6:$G$1005,Calculations!P105,1))</f>
        <v/>
      </c>
      <c r="AB105" s="94" t="str">
        <f>IF(INDEX(EmployeeTrackingSheet!$H$6:$H$1005,Calculations!P105,1)=0,"",INDEX(EmployeeTrackingSheet!$H$6:$H$1005,Calculations!P105,1))</f>
        <v/>
      </c>
      <c r="AC105" s="47"/>
      <c r="AD105" s="47"/>
      <c r="AE105" s="47"/>
      <c r="AF105" s="47"/>
      <c r="AG105" s="47"/>
    </row>
    <row r="106" spans="13:69" x14ac:dyDescent="0.25">
      <c r="M106" s="334">
        <v>92</v>
      </c>
      <c r="N106" s="336" t="str">
        <f>IF(LEN(Checklist!C104)&gt;0,Checklist!G104,"")</f>
        <v/>
      </c>
      <c r="P106" s="34">
        <v>103</v>
      </c>
      <c r="Q106" s="147" t="str">
        <f>IF(INDEX(EmployeeTrackingSheet!$B$6:$B$1005,Calculations!P106,1)=0,"",INDEX(EmployeeTrackingSheet!$B$6:$B$1005,Calculations!P106,1))</f>
        <v/>
      </c>
      <c r="R106" s="91" t="str">
        <f t="shared" si="12"/>
        <v/>
      </c>
      <c r="S106" s="91" t="str">
        <f t="shared" si="13"/>
        <v/>
      </c>
      <c r="T106" s="92" t="str">
        <f t="shared" si="14"/>
        <v/>
      </c>
      <c r="U106" s="92" t="str">
        <f t="shared" si="15"/>
        <v/>
      </c>
      <c r="V106" s="90" t="str">
        <f>IF(INDEX(EmployeeTrackingSheet!$C$6:$C$1005,Calculations!P106,1)=0,"",INDEX(EmployeeTrackingSheet!$C$6:$C$1005,Calculations!P106,1))</f>
        <v/>
      </c>
      <c r="W106" s="90" t="str">
        <f>IF(INDEX(EmployeeTrackingSheet!$D$6:$D$1005,Calculations!P106,1)=0,"",INDEX(EmployeeTrackingSheet!$D$6:$D$1005,Calculations!P106,1))</f>
        <v/>
      </c>
      <c r="X106" s="269" t="str">
        <f>IF(INDEX(EmployeeTrackingSheet!$E$6:$E$1005,Calculations!P106,1)=0,"",INDEX(EmployeeTrackingSheet!$E$6:$E$1005,Calculations!P106,1))</f>
        <v/>
      </c>
      <c r="Y106" s="269" t="str">
        <f>IF(INDEX(EmployeeTrackingSheet!$F$6:$F$1005,Calculations!P106,1)=0,"",INDEX(EmployeeTrackingSheet!$F$6:$F$1005,Calculations!P106,1))</f>
        <v/>
      </c>
      <c r="Z106" s="94" t="str">
        <f t="shared" si="16"/>
        <v/>
      </c>
      <c r="AA106" s="94" t="str">
        <f>IF(INDEX(EmployeeTrackingSheet!$G$6:$G$1005,Calculations!P106,1)=0,"",INDEX(EmployeeTrackingSheet!$G$6:$G$1005,Calculations!P106,1))</f>
        <v/>
      </c>
      <c r="AB106" s="94" t="str">
        <f>IF(INDEX(EmployeeTrackingSheet!$H$6:$H$1005,Calculations!P106,1)=0,"",INDEX(EmployeeTrackingSheet!$H$6:$H$1005,Calculations!P106,1))</f>
        <v/>
      </c>
      <c r="AC106" s="47"/>
      <c r="AD106" s="47"/>
      <c r="AE106" s="47"/>
      <c r="AF106" s="47"/>
      <c r="AG106" s="47"/>
    </row>
    <row r="107" spans="13:69" x14ac:dyDescent="0.25">
      <c r="M107" s="334">
        <v>93</v>
      </c>
      <c r="N107" s="336" t="str">
        <f>IF(LEN(Checklist!C105)&gt;0,Checklist!G105,"")</f>
        <v/>
      </c>
      <c r="P107" s="34">
        <v>104</v>
      </c>
      <c r="Q107" s="147" t="str">
        <f>IF(INDEX(EmployeeTrackingSheet!$B$6:$B$1005,Calculations!P107,1)=0,"",INDEX(EmployeeTrackingSheet!$B$6:$B$1005,Calculations!P107,1))</f>
        <v/>
      </c>
      <c r="R107" s="91" t="str">
        <f t="shared" si="12"/>
        <v/>
      </c>
      <c r="S107" s="91" t="str">
        <f t="shared" si="13"/>
        <v/>
      </c>
      <c r="T107" s="92" t="str">
        <f t="shared" si="14"/>
        <v/>
      </c>
      <c r="U107" s="92" t="str">
        <f t="shared" si="15"/>
        <v/>
      </c>
      <c r="V107" s="90" t="str">
        <f>IF(INDEX(EmployeeTrackingSheet!$C$6:$C$1005,Calculations!P107,1)=0,"",INDEX(EmployeeTrackingSheet!$C$6:$C$1005,Calculations!P107,1))</f>
        <v/>
      </c>
      <c r="W107" s="90" t="str">
        <f>IF(INDEX(EmployeeTrackingSheet!$D$6:$D$1005,Calculations!P107,1)=0,"",INDEX(EmployeeTrackingSheet!$D$6:$D$1005,Calculations!P107,1))</f>
        <v/>
      </c>
      <c r="X107" s="269" t="str">
        <f>IF(INDEX(EmployeeTrackingSheet!$E$6:$E$1005,Calculations!P107,1)=0,"",INDEX(EmployeeTrackingSheet!$E$6:$E$1005,Calculations!P107,1))</f>
        <v/>
      </c>
      <c r="Y107" s="269" t="str">
        <f>IF(INDEX(EmployeeTrackingSheet!$F$6:$F$1005,Calculations!P107,1)=0,"",INDEX(EmployeeTrackingSheet!$F$6:$F$1005,Calculations!P107,1))</f>
        <v/>
      </c>
      <c r="Z107" s="94" t="str">
        <f t="shared" si="16"/>
        <v/>
      </c>
      <c r="AA107" s="94" t="str">
        <f>IF(INDEX(EmployeeTrackingSheet!$G$6:$G$1005,Calculations!P107,1)=0,"",INDEX(EmployeeTrackingSheet!$G$6:$G$1005,Calculations!P107,1))</f>
        <v/>
      </c>
      <c r="AB107" s="94" t="str">
        <f>IF(INDEX(EmployeeTrackingSheet!$H$6:$H$1005,Calculations!P107,1)=0,"",INDEX(EmployeeTrackingSheet!$H$6:$H$1005,Calculations!P107,1))</f>
        <v/>
      </c>
      <c r="AC107" s="47"/>
      <c r="AD107" s="47"/>
      <c r="AE107" s="47"/>
      <c r="AF107" s="47"/>
      <c r="AG107" s="47"/>
    </row>
    <row r="108" spans="13:69" x14ac:dyDescent="0.25">
      <c r="M108" s="334">
        <v>94</v>
      </c>
      <c r="N108" s="336" t="str">
        <f>IF(LEN(Checklist!C106)&gt;0,Checklist!G106,"")</f>
        <v/>
      </c>
      <c r="P108" s="34">
        <v>105</v>
      </c>
      <c r="Q108" s="147" t="str">
        <f>IF(INDEX(EmployeeTrackingSheet!$B$6:$B$1005,Calculations!P108,1)=0,"",INDEX(EmployeeTrackingSheet!$B$6:$B$1005,Calculations!P108,1))</f>
        <v/>
      </c>
      <c r="R108" s="91" t="str">
        <f t="shared" si="12"/>
        <v/>
      </c>
      <c r="S108" s="91" t="str">
        <f t="shared" si="13"/>
        <v/>
      </c>
      <c r="T108" s="92" t="str">
        <f t="shared" si="14"/>
        <v/>
      </c>
      <c r="U108" s="92" t="str">
        <f t="shared" si="15"/>
        <v/>
      </c>
      <c r="V108" s="90" t="str">
        <f>IF(INDEX(EmployeeTrackingSheet!$C$6:$C$1005,Calculations!P108,1)=0,"",INDEX(EmployeeTrackingSheet!$C$6:$C$1005,Calculations!P108,1))</f>
        <v/>
      </c>
      <c r="W108" s="90" t="str">
        <f>IF(INDEX(EmployeeTrackingSheet!$D$6:$D$1005,Calculations!P108,1)=0,"",INDEX(EmployeeTrackingSheet!$D$6:$D$1005,Calculations!P108,1))</f>
        <v/>
      </c>
      <c r="X108" s="269" t="str">
        <f>IF(INDEX(EmployeeTrackingSheet!$E$6:$E$1005,Calculations!P108,1)=0,"",INDEX(EmployeeTrackingSheet!$E$6:$E$1005,Calculations!P108,1))</f>
        <v/>
      </c>
      <c r="Y108" s="269" t="str">
        <f>IF(INDEX(EmployeeTrackingSheet!$F$6:$F$1005,Calculations!P108,1)=0,"",INDEX(EmployeeTrackingSheet!$F$6:$F$1005,Calculations!P108,1))</f>
        <v/>
      </c>
      <c r="Z108" s="94" t="str">
        <f t="shared" si="16"/>
        <v/>
      </c>
      <c r="AA108" s="94" t="str">
        <f>IF(INDEX(EmployeeTrackingSheet!$G$6:$G$1005,Calculations!P108,1)=0,"",INDEX(EmployeeTrackingSheet!$G$6:$G$1005,Calculations!P108,1))</f>
        <v/>
      </c>
      <c r="AB108" s="94" t="str">
        <f>IF(INDEX(EmployeeTrackingSheet!$H$6:$H$1005,Calculations!P108,1)=0,"",INDEX(EmployeeTrackingSheet!$H$6:$H$1005,Calculations!P108,1))</f>
        <v/>
      </c>
      <c r="AC108" s="47"/>
      <c r="AD108" s="47"/>
      <c r="AE108" s="47"/>
      <c r="AF108" s="47"/>
      <c r="AG108" s="47"/>
    </row>
    <row r="109" spans="13:69" x14ac:dyDescent="0.25">
      <c r="M109" s="334">
        <v>95</v>
      </c>
      <c r="N109" s="336" t="str">
        <f>IF(LEN(Checklist!C107)&gt;0,Checklist!G107,"")</f>
        <v/>
      </c>
      <c r="P109" s="34">
        <v>106</v>
      </c>
      <c r="Q109" s="147" t="str">
        <f>IF(INDEX(EmployeeTrackingSheet!$B$6:$B$1005,Calculations!P109,1)=0,"",INDEX(EmployeeTrackingSheet!$B$6:$B$1005,Calculations!P109,1))</f>
        <v/>
      </c>
      <c r="R109" s="91" t="str">
        <f t="shared" si="12"/>
        <v/>
      </c>
      <c r="S109" s="91" t="str">
        <f t="shared" si="13"/>
        <v/>
      </c>
      <c r="T109" s="92" t="str">
        <f t="shared" si="14"/>
        <v/>
      </c>
      <c r="U109" s="92" t="str">
        <f t="shared" si="15"/>
        <v/>
      </c>
      <c r="V109" s="90" t="str">
        <f>IF(INDEX(EmployeeTrackingSheet!$C$6:$C$1005,Calculations!P109,1)=0,"",INDEX(EmployeeTrackingSheet!$C$6:$C$1005,Calculations!P109,1))</f>
        <v/>
      </c>
      <c r="W109" s="90" t="str">
        <f>IF(INDEX(EmployeeTrackingSheet!$D$6:$D$1005,Calculations!P109,1)=0,"",INDEX(EmployeeTrackingSheet!$D$6:$D$1005,Calculations!P109,1))</f>
        <v/>
      </c>
      <c r="X109" s="269" t="str">
        <f>IF(INDEX(EmployeeTrackingSheet!$E$6:$E$1005,Calculations!P109,1)=0,"",INDEX(EmployeeTrackingSheet!$E$6:$E$1005,Calculations!P109,1))</f>
        <v/>
      </c>
      <c r="Y109" s="269" t="str">
        <f>IF(INDEX(EmployeeTrackingSheet!$F$6:$F$1005,Calculations!P109,1)=0,"",INDEX(EmployeeTrackingSheet!$F$6:$F$1005,Calculations!P109,1))</f>
        <v/>
      </c>
      <c r="Z109" s="94" t="str">
        <f t="shared" si="16"/>
        <v/>
      </c>
      <c r="AA109" s="94" t="str">
        <f>IF(INDEX(EmployeeTrackingSheet!$G$6:$G$1005,Calculations!P109,1)=0,"",INDEX(EmployeeTrackingSheet!$G$6:$G$1005,Calculations!P109,1))</f>
        <v/>
      </c>
      <c r="AB109" s="94" t="str">
        <f>IF(INDEX(EmployeeTrackingSheet!$H$6:$H$1005,Calculations!P109,1)=0,"",INDEX(EmployeeTrackingSheet!$H$6:$H$1005,Calculations!P109,1))</f>
        <v/>
      </c>
      <c r="AC109" s="47"/>
      <c r="AD109" s="47"/>
      <c r="AE109" s="47"/>
      <c r="AF109" s="47"/>
      <c r="AG109" s="47"/>
    </row>
    <row r="110" spans="13:69" x14ac:dyDescent="0.25">
      <c r="M110" s="334">
        <v>96</v>
      </c>
      <c r="N110" s="336" t="str">
        <f>IF(LEN(Checklist!C108)&gt;0,Checklist!G108,"")</f>
        <v/>
      </c>
      <c r="P110" s="34">
        <v>107</v>
      </c>
      <c r="Q110" s="147" t="str">
        <f>IF(INDEX(EmployeeTrackingSheet!$B$6:$B$1005,Calculations!P110,1)=0,"",INDEX(EmployeeTrackingSheet!$B$6:$B$1005,Calculations!P110,1))</f>
        <v/>
      </c>
      <c r="R110" s="91" t="str">
        <f t="shared" si="12"/>
        <v/>
      </c>
      <c r="S110" s="91" t="str">
        <f t="shared" si="13"/>
        <v/>
      </c>
      <c r="T110" s="92" t="str">
        <f t="shared" si="14"/>
        <v/>
      </c>
      <c r="U110" s="92" t="str">
        <f t="shared" si="15"/>
        <v/>
      </c>
      <c r="V110" s="90" t="str">
        <f>IF(INDEX(EmployeeTrackingSheet!$C$6:$C$1005,Calculations!P110,1)=0,"",INDEX(EmployeeTrackingSheet!$C$6:$C$1005,Calculations!P110,1))</f>
        <v/>
      </c>
      <c r="W110" s="90" t="str">
        <f>IF(INDEX(EmployeeTrackingSheet!$D$6:$D$1005,Calculations!P110,1)=0,"",INDEX(EmployeeTrackingSheet!$D$6:$D$1005,Calculations!P110,1))</f>
        <v/>
      </c>
      <c r="X110" s="269" t="str">
        <f>IF(INDEX(EmployeeTrackingSheet!$E$6:$E$1005,Calculations!P110,1)=0,"",INDEX(EmployeeTrackingSheet!$E$6:$E$1005,Calculations!P110,1))</f>
        <v/>
      </c>
      <c r="Y110" s="269" t="str">
        <f>IF(INDEX(EmployeeTrackingSheet!$F$6:$F$1005,Calculations!P110,1)=0,"",INDEX(EmployeeTrackingSheet!$F$6:$F$1005,Calculations!P110,1))</f>
        <v/>
      </c>
      <c r="Z110" s="94" t="str">
        <f t="shared" si="16"/>
        <v/>
      </c>
      <c r="AA110" s="94" t="str">
        <f>IF(INDEX(EmployeeTrackingSheet!$G$6:$G$1005,Calculations!P110,1)=0,"",INDEX(EmployeeTrackingSheet!$G$6:$G$1005,Calculations!P110,1))</f>
        <v/>
      </c>
      <c r="AB110" s="94" t="str">
        <f>IF(INDEX(EmployeeTrackingSheet!$H$6:$H$1005,Calculations!P110,1)=0,"",INDEX(EmployeeTrackingSheet!$H$6:$H$1005,Calculations!P110,1))</f>
        <v/>
      </c>
      <c r="AC110" s="47"/>
      <c r="AD110" s="47"/>
      <c r="AE110" s="47"/>
      <c r="AF110" s="47"/>
      <c r="AG110" s="47"/>
    </row>
    <row r="111" spans="13:69" x14ac:dyDescent="0.25">
      <c r="M111" s="334">
        <v>97</v>
      </c>
      <c r="N111" s="336" t="str">
        <f>IF(LEN(Checklist!C109)&gt;0,Checklist!G109,"")</f>
        <v/>
      </c>
      <c r="P111" s="34">
        <v>108</v>
      </c>
      <c r="Q111" s="147" t="str">
        <f>IF(INDEX(EmployeeTrackingSheet!$B$6:$B$1005,Calculations!P111,1)=0,"",INDEX(EmployeeTrackingSheet!$B$6:$B$1005,Calculations!P111,1))</f>
        <v/>
      </c>
      <c r="R111" s="91" t="str">
        <f t="shared" si="12"/>
        <v/>
      </c>
      <c r="S111" s="91" t="str">
        <f t="shared" si="13"/>
        <v/>
      </c>
      <c r="T111" s="92" t="str">
        <f t="shared" si="14"/>
        <v/>
      </c>
      <c r="U111" s="92" t="str">
        <f t="shared" si="15"/>
        <v/>
      </c>
      <c r="V111" s="90" t="str">
        <f>IF(INDEX(EmployeeTrackingSheet!$C$6:$C$1005,Calculations!P111,1)=0,"",INDEX(EmployeeTrackingSheet!$C$6:$C$1005,Calculations!P111,1))</f>
        <v/>
      </c>
      <c r="W111" s="90" t="str">
        <f>IF(INDEX(EmployeeTrackingSheet!$D$6:$D$1005,Calculations!P111,1)=0,"",INDEX(EmployeeTrackingSheet!$D$6:$D$1005,Calculations!P111,1))</f>
        <v/>
      </c>
      <c r="X111" s="269" t="str">
        <f>IF(INDEX(EmployeeTrackingSheet!$E$6:$E$1005,Calculations!P111,1)=0,"",INDEX(EmployeeTrackingSheet!$E$6:$E$1005,Calculations!P111,1))</f>
        <v/>
      </c>
      <c r="Y111" s="269" t="str">
        <f>IF(INDEX(EmployeeTrackingSheet!$F$6:$F$1005,Calculations!P111,1)=0,"",INDEX(EmployeeTrackingSheet!$F$6:$F$1005,Calculations!P111,1))</f>
        <v/>
      </c>
      <c r="Z111" s="94" t="str">
        <f t="shared" si="16"/>
        <v/>
      </c>
      <c r="AA111" s="94" t="str">
        <f>IF(INDEX(EmployeeTrackingSheet!$G$6:$G$1005,Calculations!P111,1)=0,"",INDEX(EmployeeTrackingSheet!$G$6:$G$1005,Calculations!P111,1))</f>
        <v/>
      </c>
      <c r="AB111" s="94" t="str">
        <f>IF(INDEX(EmployeeTrackingSheet!$H$6:$H$1005,Calculations!P111,1)=0,"",INDEX(EmployeeTrackingSheet!$H$6:$H$1005,Calculations!P111,1))</f>
        <v/>
      </c>
      <c r="AC111" s="47"/>
      <c r="AD111" s="47"/>
      <c r="AE111" s="47"/>
      <c r="AF111" s="47"/>
      <c r="AG111" s="47"/>
    </row>
    <row r="112" spans="13:69" x14ac:dyDescent="0.25">
      <c r="M112" s="334">
        <v>98</v>
      </c>
      <c r="N112" s="336" t="str">
        <f>IF(LEN(Checklist!C110)&gt;0,Checklist!G110,"")</f>
        <v/>
      </c>
      <c r="P112" s="34">
        <v>109</v>
      </c>
      <c r="Q112" s="147" t="str">
        <f>IF(INDEX(EmployeeTrackingSheet!$B$6:$B$1005,Calculations!P112,1)=0,"",INDEX(EmployeeTrackingSheet!$B$6:$B$1005,Calculations!P112,1))</f>
        <v/>
      </c>
      <c r="R112" s="91" t="str">
        <f t="shared" si="12"/>
        <v/>
      </c>
      <c r="S112" s="91" t="str">
        <f t="shared" si="13"/>
        <v/>
      </c>
      <c r="T112" s="92" t="str">
        <f t="shared" si="14"/>
        <v/>
      </c>
      <c r="U112" s="92" t="str">
        <f t="shared" si="15"/>
        <v/>
      </c>
      <c r="V112" s="90" t="str">
        <f>IF(INDEX(EmployeeTrackingSheet!$C$6:$C$1005,Calculations!P112,1)=0,"",INDEX(EmployeeTrackingSheet!$C$6:$C$1005,Calculations!P112,1))</f>
        <v/>
      </c>
      <c r="W112" s="90" t="str">
        <f>IF(INDEX(EmployeeTrackingSheet!$D$6:$D$1005,Calculations!P112,1)=0,"",INDEX(EmployeeTrackingSheet!$D$6:$D$1005,Calculations!P112,1))</f>
        <v/>
      </c>
      <c r="X112" s="269" t="str">
        <f>IF(INDEX(EmployeeTrackingSheet!$E$6:$E$1005,Calculations!P112,1)=0,"",INDEX(EmployeeTrackingSheet!$E$6:$E$1005,Calculations!P112,1))</f>
        <v/>
      </c>
      <c r="Y112" s="269" t="str">
        <f>IF(INDEX(EmployeeTrackingSheet!$F$6:$F$1005,Calculations!P112,1)=0,"",INDEX(EmployeeTrackingSheet!$F$6:$F$1005,Calculations!P112,1))</f>
        <v/>
      </c>
      <c r="Z112" s="94" t="str">
        <f t="shared" si="16"/>
        <v/>
      </c>
      <c r="AA112" s="94" t="str">
        <f>IF(INDEX(EmployeeTrackingSheet!$G$6:$G$1005,Calculations!P112,1)=0,"",INDEX(EmployeeTrackingSheet!$G$6:$G$1005,Calculations!P112,1))</f>
        <v/>
      </c>
      <c r="AB112" s="94" t="str">
        <f>IF(INDEX(EmployeeTrackingSheet!$H$6:$H$1005,Calculations!P112,1)=0,"",INDEX(EmployeeTrackingSheet!$H$6:$H$1005,Calculations!P112,1))</f>
        <v/>
      </c>
      <c r="AC112" s="47"/>
      <c r="AD112" s="47"/>
      <c r="AE112" s="47"/>
      <c r="AF112" s="47"/>
      <c r="AG112" s="47"/>
    </row>
    <row r="113" spans="13:69" x14ac:dyDescent="0.25">
      <c r="M113" s="334">
        <v>99</v>
      </c>
      <c r="N113" s="336" t="str">
        <f>IF(LEN(Checklist!C111)&gt;0,Checklist!G111,"")</f>
        <v/>
      </c>
      <c r="P113" s="34">
        <v>110</v>
      </c>
      <c r="Q113" s="147" t="str">
        <f>IF(INDEX(EmployeeTrackingSheet!$B$6:$B$1005,Calculations!P113,1)=0,"",INDEX(EmployeeTrackingSheet!$B$6:$B$1005,Calculations!P113,1))</f>
        <v/>
      </c>
      <c r="R113" s="91" t="str">
        <f t="shared" si="12"/>
        <v/>
      </c>
      <c r="S113" s="91" t="str">
        <f t="shared" si="13"/>
        <v/>
      </c>
      <c r="T113" s="92" t="str">
        <f t="shared" si="14"/>
        <v/>
      </c>
      <c r="U113" s="92" t="str">
        <f t="shared" si="15"/>
        <v/>
      </c>
      <c r="V113" s="90" t="str">
        <f>IF(INDEX(EmployeeTrackingSheet!$C$6:$C$1005,Calculations!P113,1)=0,"",INDEX(EmployeeTrackingSheet!$C$6:$C$1005,Calculations!P113,1))</f>
        <v/>
      </c>
      <c r="W113" s="90" t="str">
        <f>IF(INDEX(EmployeeTrackingSheet!$D$6:$D$1005,Calculations!P113,1)=0,"",INDEX(EmployeeTrackingSheet!$D$6:$D$1005,Calculations!P113,1))</f>
        <v/>
      </c>
      <c r="X113" s="269" t="str">
        <f>IF(INDEX(EmployeeTrackingSheet!$E$6:$E$1005,Calculations!P113,1)=0,"",INDEX(EmployeeTrackingSheet!$E$6:$E$1005,Calculations!P113,1))</f>
        <v/>
      </c>
      <c r="Y113" s="269" t="str">
        <f>IF(INDEX(EmployeeTrackingSheet!$F$6:$F$1005,Calculations!P113,1)=0,"",INDEX(EmployeeTrackingSheet!$F$6:$F$1005,Calculations!P113,1))</f>
        <v/>
      </c>
      <c r="Z113" s="94" t="str">
        <f t="shared" si="16"/>
        <v/>
      </c>
      <c r="AA113" s="94" t="str">
        <f>IF(INDEX(EmployeeTrackingSheet!$G$6:$G$1005,Calculations!P113,1)=0,"",INDEX(EmployeeTrackingSheet!$G$6:$G$1005,Calculations!P113,1))</f>
        <v/>
      </c>
      <c r="AB113" s="94" t="str">
        <f>IF(INDEX(EmployeeTrackingSheet!$H$6:$H$1005,Calculations!P113,1)=0,"",INDEX(EmployeeTrackingSheet!$H$6:$H$1005,Calculations!P113,1))</f>
        <v/>
      </c>
      <c r="AC113" s="47"/>
      <c r="AD113" s="47"/>
      <c r="AE113" s="47"/>
      <c r="AF113" s="47"/>
      <c r="AG113" s="47"/>
      <c r="AM113" s="47"/>
      <c r="AN113" s="47"/>
      <c r="AO113" s="47"/>
      <c r="AP113" s="47"/>
      <c r="AR113" s="47"/>
      <c r="AS113" s="47"/>
      <c r="AT113" s="47"/>
      <c r="AU113" s="47"/>
      <c r="AV113" s="47"/>
      <c r="AW113" s="47"/>
      <c r="AX113" s="47"/>
      <c r="AY113" s="47"/>
      <c r="AZ113" s="47"/>
      <c r="BA113" s="47"/>
      <c r="BB113" s="47"/>
      <c r="BG113" s="47"/>
      <c r="BH113" s="47"/>
      <c r="BI113" s="47"/>
      <c r="BJ113" s="47"/>
      <c r="BK113" s="47"/>
      <c r="BL113" s="47"/>
      <c r="BM113" s="47"/>
      <c r="BN113" s="47"/>
      <c r="BO113" s="47"/>
      <c r="BP113" s="47"/>
      <c r="BQ113" s="47"/>
    </row>
    <row r="114" spans="13:69" x14ac:dyDescent="0.25">
      <c r="M114" s="334">
        <v>100</v>
      </c>
      <c r="N114" s="336" t="str">
        <f>IF(LEN(Checklist!C112)&gt;0,Checklist!G112,"")</f>
        <v/>
      </c>
      <c r="P114" s="34">
        <v>111</v>
      </c>
      <c r="Q114" s="147" t="str">
        <f>IF(INDEX(EmployeeTrackingSheet!$B$6:$B$1005,Calculations!P114,1)=0,"",INDEX(EmployeeTrackingSheet!$B$6:$B$1005,Calculations!P114,1))</f>
        <v/>
      </c>
      <c r="R114" s="91" t="str">
        <f t="shared" si="12"/>
        <v/>
      </c>
      <c r="S114" s="91" t="str">
        <f t="shared" si="13"/>
        <v/>
      </c>
      <c r="T114" s="92" t="str">
        <f t="shared" si="14"/>
        <v/>
      </c>
      <c r="U114" s="92" t="str">
        <f t="shared" si="15"/>
        <v/>
      </c>
      <c r="V114" s="90" t="str">
        <f>IF(INDEX(EmployeeTrackingSheet!$C$6:$C$1005,Calculations!P114,1)=0,"",INDEX(EmployeeTrackingSheet!$C$6:$C$1005,Calculations!P114,1))</f>
        <v/>
      </c>
      <c r="W114" s="90" t="str">
        <f>IF(INDEX(EmployeeTrackingSheet!$D$6:$D$1005,Calculations!P114,1)=0,"",INDEX(EmployeeTrackingSheet!$D$6:$D$1005,Calculations!P114,1))</f>
        <v/>
      </c>
      <c r="X114" s="269" t="str">
        <f>IF(INDEX(EmployeeTrackingSheet!$E$6:$E$1005,Calculations!P114,1)=0,"",INDEX(EmployeeTrackingSheet!$E$6:$E$1005,Calculations!P114,1))</f>
        <v/>
      </c>
      <c r="Y114" s="269" t="str">
        <f>IF(INDEX(EmployeeTrackingSheet!$F$6:$F$1005,Calculations!P114,1)=0,"",INDEX(EmployeeTrackingSheet!$F$6:$F$1005,Calculations!P114,1))</f>
        <v/>
      </c>
      <c r="Z114" s="94" t="str">
        <f t="shared" si="16"/>
        <v/>
      </c>
      <c r="AA114" s="94" t="str">
        <f>IF(INDEX(EmployeeTrackingSheet!$G$6:$G$1005,Calculations!P114,1)=0,"",INDEX(EmployeeTrackingSheet!$G$6:$G$1005,Calculations!P114,1))</f>
        <v/>
      </c>
      <c r="AB114" s="94" t="str">
        <f>IF(INDEX(EmployeeTrackingSheet!$H$6:$H$1005,Calculations!P114,1)=0,"",INDEX(EmployeeTrackingSheet!$H$6:$H$1005,Calculations!P114,1))</f>
        <v/>
      </c>
      <c r="AC114" s="47"/>
      <c r="AD114" s="47"/>
      <c r="AE114" s="47"/>
      <c r="AF114" s="47"/>
      <c r="AG114" s="47"/>
      <c r="AM114" s="47"/>
      <c r="AN114" s="47"/>
      <c r="AO114" s="47"/>
      <c r="AP114" s="47"/>
      <c r="AQ114" s="47"/>
      <c r="AR114" s="47"/>
      <c r="AS114" s="47"/>
      <c r="AT114" s="47"/>
      <c r="AU114" s="47"/>
      <c r="AV114" s="47"/>
      <c r="AW114" s="47"/>
      <c r="AX114" s="47"/>
      <c r="AY114" s="47"/>
      <c r="AZ114" s="47"/>
      <c r="BA114" s="47"/>
      <c r="BB114" s="47"/>
      <c r="BG114" s="47"/>
      <c r="BH114" s="47"/>
      <c r="BI114" s="47"/>
      <c r="BJ114" s="47"/>
      <c r="BK114" s="47"/>
      <c r="BL114" s="47"/>
      <c r="BM114" s="47"/>
      <c r="BN114" s="47"/>
      <c r="BO114" s="47"/>
      <c r="BP114" s="47"/>
      <c r="BQ114" s="47"/>
    </row>
    <row r="115" spans="13:69" x14ac:dyDescent="0.25">
      <c r="M115" s="334">
        <v>101</v>
      </c>
      <c r="N115" s="336" t="str">
        <f>IF(LEN(Checklist!C113)&gt;0,Checklist!G113,"")</f>
        <v/>
      </c>
      <c r="P115" s="34">
        <v>112</v>
      </c>
      <c r="Q115" s="147" t="str">
        <f>IF(INDEX(EmployeeTrackingSheet!$B$6:$B$1005,Calculations!P115,1)=0,"",INDEX(EmployeeTrackingSheet!$B$6:$B$1005,Calculations!P115,1))</f>
        <v/>
      </c>
      <c r="R115" s="91" t="str">
        <f t="shared" si="12"/>
        <v/>
      </c>
      <c r="S115" s="91" t="str">
        <f t="shared" si="13"/>
        <v/>
      </c>
      <c r="T115" s="92" t="str">
        <f t="shared" si="14"/>
        <v/>
      </c>
      <c r="U115" s="92" t="str">
        <f t="shared" si="15"/>
        <v/>
      </c>
      <c r="V115" s="90" t="str">
        <f>IF(INDEX(EmployeeTrackingSheet!$C$6:$C$1005,Calculations!P115,1)=0,"",INDEX(EmployeeTrackingSheet!$C$6:$C$1005,Calculations!P115,1))</f>
        <v/>
      </c>
      <c r="W115" s="90" t="str">
        <f>IF(INDEX(EmployeeTrackingSheet!$D$6:$D$1005,Calculations!P115,1)=0,"",INDEX(EmployeeTrackingSheet!$D$6:$D$1005,Calculations!P115,1))</f>
        <v/>
      </c>
      <c r="X115" s="269" t="str">
        <f>IF(INDEX(EmployeeTrackingSheet!$E$6:$E$1005,Calculations!P115,1)=0,"",INDEX(EmployeeTrackingSheet!$E$6:$E$1005,Calculations!P115,1))</f>
        <v/>
      </c>
      <c r="Y115" s="269" t="str">
        <f>IF(INDEX(EmployeeTrackingSheet!$F$6:$F$1005,Calculations!P115,1)=0,"",INDEX(EmployeeTrackingSheet!$F$6:$F$1005,Calculations!P115,1))</f>
        <v/>
      </c>
      <c r="Z115" s="94" t="str">
        <f t="shared" si="16"/>
        <v/>
      </c>
      <c r="AA115" s="94" t="str">
        <f>IF(INDEX(EmployeeTrackingSheet!$G$6:$G$1005,Calculations!P115,1)=0,"",INDEX(EmployeeTrackingSheet!$G$6:$G$1005,Calculations!P115,1))</f>
        <v/>
      </c>
      <c r="AB115" s="94" t="str">
        <f>IF(INDEX(EmployeeTrackingSheet!$H$6:$H$1005,Calculations!P115,1)=0,"",INDEX(EmployeeTrackingSheet!$H$6:$H$1005,Calculations!P115,1))</f>
        <v/>
      </c>
      <c r="AC115" s="47"/>
      <c r="AD115" s="47"/>
      <c r="AE115" s="47"/>
      <c r="AF115" s="47"/>
      <c r="AG115" s="47"/>
      <c r="AM115" s="47"/>
      <c r="AN115" s="47"/>
      <c r="AO115" s="47"/>
      <c r="AP115" s="47"/>
      <c r="AQ115" s="47"/>
      <c r="AR115" s="47"/>
      <c r="AS115" s="47"/>
      <c r="AT115" s="47"/>
      <c r="AU115" s="47"/>
      <c r="AV115" s="47"/>
      <c r="AW115" s="47"/>
      <c r="AX115" s="47"/>
      <c r="AY115" s="47"/>
      <c r="AZ115" s="47"/>
      <c r="BA115" s="47"/>
      <c r="BB115" s="47"/>
      <c r="BG115" s="47"/>
      <c r="BH115" s="47"/>
      <c r="BI115" s="47"/>
      <c r="BJ115" s="47"/>
      <c r="BK115" s="47"/>
      <c r="BL115" s="47"/>
      <c r="BM115" s="47"/>
      <c r="BN115" s="47"/>
      <c r="BO115" s="47"/>
      <c r="BP115" s="47"/>
      <c r="BQ115" s="47"/>
    </row>
    <row r="116" spans="13:69" x14ac:dyDescent="0.25">
      <c r="M116" s="334">
        <v>102</v>
      </c>
      <c r="N116" s="336" t="str">
        <f>IF(LEN(Checklist!C114)&gt;0,Checklist!G114,"")</f>
        <v/>
      </c>
      <c r="P116" s="34">
        <v>113</v>
      </c>
      <c r="Q116" s="147" t="str">
        <f>IF(INDEX(EmployeeTrackingSheet!$B$6:$B$1005,Calculations!P116,1)=0,"",INDEX(EmployeeTrackingSheet!$B$6:$B$1005,Calculations!P116,1))</f>
        <v/>
      </c>
      <c r="R116" s="91" t="str">
        <f t="shared" si="12"/>
        <v/>
      </c>
      <c r="S116" s="91" t="str">
        <f t="shared" si="13"/>
        <v/>
      </c>
      <c r="T116" s="92" t="str">
        <f t="shared" si="14"/>
        <v/>
      </c>
      <c r="U116" s="92" t="str">
        <f t="shared" si="15"/>
        <v/>
      </c>
      <c r="V116" s="90" t="str">
        <f>IF(INDEX(EmployeeTrackingSheet!$C$6:$C$1005,Calculations!P116,1)=0,"",INDEX(EmployeeTrackingSheet!$C$6:$C$1005,Calculations!P116,1))</f>
        <v/>
      </c>
      <c r="W116" s="90" t="str">
        <f>IF(INDEX(EmployeeTrackingSheet!$D$6:$D$1005,Calculations!P116,1)=0,"",INDEX(EmployeeTrackingSheet!$D$6:$D$1005,Calculations!P116,1))</f>
        <v/>
      </c>
      <c r="X116" s="269" t="str">
        <f>IF(INDEX(EmployeeTrackingSheet!$E$6:$E$1005,Calculations!P116,1)=0,"",INDEX(EmployeeTrackingSheet!$E$6:$E$1005,Calculations!P116,1))</f>
        <v/>
      </c>
      <c r="Y116" s="269" t="str">
        <f>IF(INDEX(EmployeeTrackingSheet!$F$6:$F$1005,Calculations!P116,1)=0,"",INDEX(EmployeeTrackingSheet!$F$6:$F$1005,Calculations!P116,1))</f>
        <v/>
      </c>
      <c r="Z116" s="94" t="str">
        <f t="shared" si="16"/>
        <v/>
      </c>
      <c r="AA116" s="94" t="str">
        <f>IF(INDEX(EmployeeTrackingSheet!$G$6:$G$1005,Calculations!P116,1)=0,"",INDEX(EmployeeTrackingSheet!$G$6:$G$1005,Calculations!P116,1))</f>
        <v/>
      </c>
      <c r="AB116" s="94" t="str">
        <f>IF(INDEX(EmployeeTrackingSheet!$H$6:$H$1005,Calculations!P116,1)=0,"",INDEX(EmployeeTrackingSheet!$H$6:$H$1005,Calculations!P116,1))</f>
        <v/>
      </c>
      <c r="AC116" s="47"/>
      <c r="AD116" s="47"/>
      <c r="AE116" s="47"/>
      <c r="AF116" s="47"/>
      <c r="AG116" s="47"/>
      <c r="AM116" s="47"/>
      <c r="AN116" s="47"/>
      <c r="AO116" s="47"/>
      <c r="AP116" s="47"/>
      <c r="AQ116" s="47"/>
      <c r="AR116" s="47"/>
      <c r="AS116" s="47"/>
      <c r="AT116" s="47"/>
      <c r="AU116" s="47"/>
      <c r="AV116" s="47"/>
      <c r="AW116" s="47"/>
      <c r="AX116" s="47"/>
      <c r="AY116" s="47"/>
      <c r="AZ116" s="47"/>
      <c r="BA116" s="47"/>
      <c r="BB116" s="47"/>
      <c r="BG116" s="47"/>
      <c r="BH116" s="47"/>
      <c r="BI116" s="47"/>
      <c r="BJ116" s="47"/>
      <c r="BK116" s="47"/>
      <c r="BL116" s="47"/>
      <c r="BM116" s="47"/>
      <c r="BN116" s="47"/>
      <c r="BO116" s="47"/>
      <c r="BP116" s="47"/>
      <c r="BQ116" s="47"/>
    </row>
    <row r="117" spans="13:69" x14ac:dyDescent="0.25">
      <c r="M117" s="334">
        <v>103</v>
      </c>
      <c r="N117" s="336" t="str">
        <f>IF(LEN(Checklist!C115)&gt;0,Checklist!G115,"")</f>
        <v/>
      </c>
      <c r="P117" s="34">
        <v>114</v>
      </c>
      <c r="Q117" s="147" t="str">
        <f>IF(INDEX(EmployeeTrackingSheet!$B$6:$B$1005,Calculations!P117,1)=0,"",INDEX(EmployeeTrackingSheet!$B$6:$B$1005,Calculations!P117,1))</f>
        <v/>
      </c>
      <c r="R117" s="91" t="str">
        <f t="shared" si="12"/>
        <v/>
      </c>
      <c r="S117" s="91" t="str">
        <f t="shared" si="13"/>
        <v/>
      </c>
      <c r="T117" s="92" t="str">
        <f t="shared" si="14"/>
        <v/>
      </c>
      <c r="U117" s="92" t="str">
        <f t="shared" si="15"/>
        <v/>
      </c>
      <c r="V117" s="90" t="str">
        <f>IF(INDEX(EmployeeTrackingSheet!$C$6:$C$1005,Calculations!P117,1)=0,"",INDEX(EmployeeTrackingSheet!$C$6:$C$1005,Calculations!P117,1))</f>
        <v/>
      </c>
      <c r="W117" s="90" t="str">
        <f>IF(INDEX(EmployeeTrackingSheet!$D$6:$D$1005,Calculations!P117,1)=0,"",INDEX(EmployeeTrackingSheet!$D$6:$D$1005,Calculations!P117,1))</f>
        <v/>
      </c>
      <c r="X117" s="269" t="str">
        <f>IF(INDEX(EmployeeTrackingSheet!$E$6:$E$1005,Calculations!P117,1)=0,"",INDEX(EmployeeTrackingSheet!$E$6:$E$1005,Calculations!P117,1))</f>
        <v/>
      </c>
      <c r="Y117" s="269" t="str">
        <f>IF(INDEX(EmployeeTrackingSheet!$F$6:$F$1005,Calculations!P117,1)=0,"",INDEX(EmployeeTrackingSheet!$F$6:$F$1005,Calculations!P117,1))</f>
        <v/>
      </c>
      <c r="Z117" s="94" t="str">
        <f t="shared" si="16"/>
        <v/>
      </c>
      <c r="AA117" s="94" t="str">
        <f>IF(INDEX(EmployeeTrackingSheet!$G$6:$G$1005,Calculations!P117,1)=0,"",INDEX(EmployeeTrackingSheet!$G$6:$G$1005,Calculations!P117,1))</f>
        <v/>
      </c>
      <c r="AB117" s="94" t="str">
        <f>IF(INDEX(EmployeeTrackingSheet!$H$6:$H$1005,Calculations!P117,1)=0,"",INDEX(EmployeeTrackingSheet!$H$6:$H$1005,Calculations!P117,1))</f>
        <v/>
      </c>
      <c r="AC117" s="47"/>
      <c r="AD117" s="47"/>
      <c r="AE117" s="47"/>
      <c r="AF117" s="47"/>
      <c r="AG117" s="47"/>
      <c r="AM117" s="47"/>
      <c r="AN117" s="47"/>
      <c r="AO117" s="47"/>
      <c r="AP117" s="47"/>
      <c r="AQ117" s="47"/>
      <c r="AR117" s="47"/>
      <c r="AS117" s="47"/>
      <c r="AT117" s="47"/>
      <c r="AU117" s="47"/>
      <c r="AV117" s="47"/>
      <c r="AW117" s="47"/>
      <c r="AX117" s="47"/>
      <c r="AY117" s="47"/>
      <c r="AZ117" s="47"/>
      <c r="BA117" s="47"/>
      <c r="BB117" s="47"/>
      <c r="BG117" s="47"/>
      <c r="BH117" s="47"/>
      <c r="BI117" s="47"/>
      <c r="BJ117" s="47"/>
      <c r="BK117" s="47"/>
      <c r="BL117" s="47"/>
      <c r="BM117" s="47"/>
      <c r="BN117" s="47"/>
      <c r="BO117" s="47"/>
      <c r="BP117" s="47"/>
      <c r="BQ117" s="47"/>
    </row>
    <row r="118" spans="13:69" x14ac:dyDescent="0.25">
      <c r="M118" s="334">
        <v>104</v>
      </c>
      <c r="N118" s="336" t="str">
        <f>IF(LEN(Checklist!C116)&gt;0,Checklist!G116,"")</f>
        <v/>
      </c>
      <c r="P118" s="34">
        <v>115</v>
      </c>
      <c r="Q118" s="147" t="str">
        <f>IF(INDEX(EmployeeTrackingSheet!$B$6:$B$1005,Calculations!P118,1)=0,"",INDEX(EmployeeTrackingSheet!$B$6:$B$1005,Calculations!P118,1))</f>
        <v/>
      </c>
      <c r="R118" s="91" t="str">
        <f t="shared" si="12"/>
        <v/>
      </c>
      <c r="S118" s="91" t="str">
        <f t="shared" si="13"/>
        <v/>
      </c>
      <c r="T118" s="92" t="str">
        <f t="shared" si="14"/>
        <v/>
      </c>
      <c r="U118" s="92" t="str">
        <f t="shared" si="15"/>
        <v/>
      </c>
      <c r="V118" s="90" t="str">
        <f>IF(INDEX(EmployeeTrackingSheet!$C$6:$C$1005,Calculations!P118,1)=0,"",INDEX(EmployeeTrackingSheet!$C$6:$C$1005,Calculations!P118,1))</f>
        <v/>
      </c>
      <c r="W118" s="90" t="str">
        <f>IF(INDEX(EmployeeTrackingSheet!$D$6:$D$1005,Calculations!P118,1)=0,"",INDEX(EmployeeTrackingSheet!$D$6:$D$1005,Calculations!P118,1))</f>
        <v/>
      </c>
      <c r="X118" s="269" t="str">
        <f>IF(INDEX(EmployeeTrackingSheet!$E$6:$E$1005,Calculations!P118,1)=0,"",INDEX(EmployeeTrackingSheet!$E$6:$E$1005,Calculations!P118,1))</f>
        <v/>
      </c>
      <c r="Y118" s="269" t="str">
        <f>IF(INDEX(EmployeeTrackingSheet!$F$6:$F$1005,Calculations!P118,1)=0,"",INDEX(EmployeeTrackingSheet!$F$6:$F$1005,Calculations!P118,1))</f>
        <v/>
      </c>
      <c r="Z118" s="94" t="str">
        <f t="shared" si="16"/>
        <v/>
      </c>
      <c r="AA118" s="94" t="str">
        <f>IF(INDEX(EmployeeTrackingSheet!$G$6:$G$1005,Calculations!P118,1)=0,"",INDEX(EmployeeTrackingSheet!$G$6:$G$1005,Calculations!P118,1))</f>
        <v/>
      </c>
      <c r="AB118" s="94" t="str">
        <f>IF(INDEX(EmployeeTrackingSheet!$H$6:$H$1005,Calculations!P118,1)=0,"",INDEX(EmployeeTrackingSheet!$H$6:$H$1005,Calculations!P118,1))</f>
        <v/>
      </c>
      <c r="AC118" s="47"/>
      <c r="AD118" s="47"/>
      <c r="AE118" s="47"/>
      <c r="AF118" s="47"/>
      <c r="AG118" s="47"/>
      <c r="AM118" s="47"/>
      <c r="AN118" s="47"/>
      <c r="AO118" s="47"/>
      <c r="AP118" s="47"/>
      <c r="AQ118" s="47"/>
      <c r="AR118" s="47"/>
      <c r="AS118" s="47"/>
      <c r="AT118" s="47"/>
      <c r="AU118" s="47"/>
      <c r="AV118" s="47"/>
      <c r="AW118" s="47"/>
      <c r="AX118" s="47"/>
      <c r="AY118" s="47"/>
      <c r="AZ118" s="47"/>
      <c r="BA118" s="47"/>
      <c r="BB118" s="47"/>
      <c r="BG118" s="47"/>
      <c r="BH118" s="47"/>
      <c r="BI118" s="47"/>
      <c r="BJ118" s="47"/>
      <c r="BK118" s="47"/>
      <c r="BL118" s="47"/>
      <c r="BM118" s="47"/>
      <c r="BN118" s="47"/>
      <c r="BO118" s="47"/>
      <c r="BP118" s="47"/>
      <c r="BQ118" s="47"/>
    </row>
    <row r="119" spans="13:69" x14ac:dyDescent="0.25">
      <c r="M119" s="334">
        <v>105</v>
      </c>
      <c r="N119" s="336" t="str">
        <f>IF(LEN(Checklist!C117)&gt;0,Checklist!G117,"")</f>
        <v/>
      </c>
      <c r="P119" s="34">
        <v>116</v>
      </c>
      <c r="Q119" s="147" t="str">
        <f>IF(INDEX(EmployeeTrackingSheet!$B$6:$B$1005,Calculations!P119,1)=0,"",INDEX(EmployeeTrackingSheet!$B$6:$B$1005,Calculations!P119,1))</f>
        <v/>
      </c>
      <c r="R119" s="91" t="str">
        <f t="shared" si="12"/>
        <v/>
      </c>
      <c r="S119" s="91" t="str">
        <f t="shared" si="13"/>
        <v/>
      </c>
      <c r="T119" s="92" t="str">
        <f t="shared" si="14"/>
        <v/>
      </c>
      <c r="U119" s="92" t="str">
        <f t="shared" si="15"/>
        <v/>
      </c>
      <c r="V119" s="90" t="str">
        <f>IF(INDEX(EmployeeTrackingSheet!$C$6:$C$1005,Calculations!P119,1)=0,"",INDEX(EmployeeTrackingSheet!$C$6:$C$1005,Calculations!P119,1))</f>
        <v/>
      </c>
      <c r="W119" s="90" t="str">
        <f>IF(INDEX(EmployeeTrackingSheet!$D$6:$D$1005,Calculations!P119,1)=0,"",INDEX(EmployeeTrackingSheet!$D$6:$D$1005,Calculations!P119,1))</f>
        <v/>
      </c>
      <c r="X119" s="269" t="str">
        <f>IF(INDEX(EmployeeTrackingSheet!$E$6:$E$1005,Calculations!P119,1)=0,"",INDEX(EmployeeTrackingSheet!$E$6:$E$1005,Calculations!P119,1))</f>
        <v/>
      </c>
      <c r="Y119" s="269" t="str">
        <f>IF(INDEX(EmployeeTrackingSheet!$F$6:$F$1005,Calculations!P119,1)=0,"",INDEX(EmployeeTrackingSheet!$F$6:$F$1005,Calculations!P119,1))</f>
        <v/>
      </c>
      <c r="Z119" s="94" t="str">
        <f t="shared" si="16"/>
        <v/>
      </c>
      <c r="AA119" s="94" t="str">
        <f>IF(INDEX(EmployeeTrackingSheet!$G$6:$G$1005,Calculations!P119,1)=0,"",INDEX(EmployeeTrackingSheet!$G$6:$G$1005,Calculations!P119,1))</f>
        <v/>
      </c>
      <c r="AB119" s="94" t="str">
        <f>IF(INDEX(EmployeeTrackingSheet!$H$6:$H$1005,Calculations!P119,1)=0,"",INDEX(EmployeeTrackingSheet!$H$6:$H$1005,Calculations!P119,1))</f>
        <v/>
      </c>
      <c r="AC119" s="47"/>
      <c r="AD119" s="47"/>
      <c r="AE119" s="47"/>
      <c r="AF119" s="47"/>
      <c r="AG119" s="47"/>
      <c r="AM119" s="47"/>
      <c r="AN119" s="47"/>
      <c r="AO119" s="47"/>
      <c r="AP119" s="47"/>
      <c r="AQ119" s="47"/>
      <c r="AR119" s="47"/>
      <c r="AS119" s="47"/>
      <c r="AT119" s="47"/>
      <c r="AU119" s="47"/>
      <c r="AV119" s="47"/>
      <c r="AW119" s="47"/>
      <c r="AX119" s="47"/>
      <c r="AY119" s="47"/>
      <c r="AZ119" s="47"/>
      <c r="BA119" s="47"/>
      <c r="BB119" s="47"/>
      <c r="BG119" s="47"/>
      <c r="BH119" s="47"/>
      <c r="BI119" s="47"/>
      <c r="BJ119" s="47"/>
      <c r="BK119" s="47"/>
      <c r="BL119" s="47"/>
      <c r="BM119" s="47"/>
      <c r="BN119" s="47"/>
      <c r="BO119" s="47"/>
      <c r="BP119" s="47"/>
      <c r="BQ119" s="47"/>
    </row>
    <row r="120" spans="13:69" x14ac:dyDescent="0.25">
      <c r="M120" s="334">
        <v>106</v>
      </c>
      <c r="N120" s="336" t="str">
        <f>IF(LEN(Checklist!C118)&gt;0,Checklist!G118,"")</f>
        <v/>
      </c>
      <c r="P120" s="34">
        <v>117</v>
      </c>
      <c r="Q120" s="147" t="str">
        <f>IF(INDEX(EmployeeTrackingSheet!$B$6:$B$1005,Calculations!P120,1)=0,"",INDEX(EmployeeTrackingSheet!$B$6:$B$1005,Calculations!P120,1))</f>
        <v/>
      </c>
      <c r="R120" s="91" t="str">
        <f t="shared" si="12"/>
        <v/>
      </c>
      <c r="S120" s="91" t="str">
        <f t="shared" si="13"/>
        <v/>
      </c>
      <c r="T120" s="92" t="str">
        <f t="shared" si="14"/>
        <v/>
      </c>
      <c r="U120" s="92" t="str">
        <f t="shared" si="15"/>
        <v/>
      </c>
      <c r="V120" s="90" t="str">
        <f>IF(INDEX(EmployeeTrackingSheet!$C$6:$C$1005,Calculations!P120,1)=0,"",INDEX(EmployeeTrackingSheet!$C$6:$C$1005,Calculations!P120,1))</f>
        <v/>
      </c>
      <c r="W120" s="90" t="str">
        <f>IF(INDEX(EmployeeTrackingSheet!$D$6:$D$1005,Calculations!P120,1)=0,"",INDEX(EmployeeTrackingSheet!$D$6:$D$1005,Calculations!P120,1))</f>
        <v/>
      </c>
      <c r="X120" s="269" t="str">
        <f>IF(INDEX(EmployeeTrackingSheet!$E$6:$E$1005,Calculations!P120,1)=0,"",INDEX(EmployeeTrackingSheet!$E$6:$E$1005,Calculations!P120,1))</f>
        <v/>
      </c>
      <c r="Y120" s="269" t="str">
        <f>IF(INDEX(EmployeeTrackingSheet!$F$6:$F$1005,Calculations!P120,1)=0,"",INDEX(EmployeeTrackingSheet!$F$6:$F$1005,Calculations!P120,1))</f>
        <v/>
      </c>
      <c r="Z120" s="94" t="str">
        <f t="shared" si="16"/>
        <v/>
      </c>
      <c r="AA120" s="94" t="str">
        <f>IF(INDEX(EmployeeTrackingSheet!$G$6:$G$1005,Calculations!P120,1)=0,"",INDEX(EmployeeTrackingSheet!$G$6:$G$1005,Calculations!P120,1))</f>
        <v/>
      </c>
      <c r="AB120" s="94" t="str">
        <f>IF(INDEX(EmployeeTrackingSheet!$H$6:$H$1005,Calculations!P120,1)=0,"",INDEX(EmployeeTrackingSheet!$H$6:$H$1005,Calculations!P120,1))</f>
        <v/>
      </c>
      <c r="AC120" s="47"/>
      <c r="AD120" s="47"/>
      <c r="AE120" s="47"/>
      <c r="AF120" s="47"/>
      <c r="AG120" s="47"/>
      <c r="AM120" s="47"/>
      <c r="AN120" s="47"/>
      <c r="AO120" s="47"/>
      <c r="AP120" s="47"/>
      <c r="AQ120" s="47"/>
      <c r="AR120" s="47"/>
      <c r="AS120" s="47"/>
      <c r="AT120" s="47"/>
      <c r="AU120" s="47"/>
      <c r="AV120" s="47"/>
      <c r="AW120" s="47"/>
      <c r="AX120" s="47"/>
      <c r="AY120" s="47"/>
      <c r="AZ120" s="47"/>
      <c r="BA120" s="47"/>
      <c r="BB120" s="47"/>
      <c r="BG120" s="47"/>
      <c r="BH120" s="47"/>
      <c r="BI120" s="47"/>
      <c r="BJ120" s="47"/>
      <c r="BK120" s="47"/>
      <c r="BL120" s="47"/>
      <c r="BM120" s="47"/>
      <c r="BN120" s="47"/>
      <c r="BO120" s="47"/>
      <c r="BP120" s="47"/>
      <c r="BQ120" s="47"/>
    </row>
    <row r="121" spans="13:69" x14ac:dyDescent="0.25">
      <c r="M121" s="334">
        <v>107</v>
      </c>
      <c r="N121" s="336" t="str">
        <f>IF(LEN(Checklist!C119)&gt;0,Checklist!G119,"")</f>
        <v/>
      </c>
      <c r="P121" s="34">
        <v>118</v>
      </c>
      <c r="Q121" s="147" t="str">
        <f>IF(INDEX(EmployeeTrackingSheet!$B$6:$B$1005,Calculations!P121,1)=0,"",INDEX(EmployeeTrackingSheet!$B$6:$B$1005,Calculations!P121,1))</f>
        <v/>
      </c>
      <c r="R121" s="91" t="str">
        <f t="shared" si="12"/>
        <v/>
      </c>
      <c r="S121" s="91" t="str">
        <f t="shared" si="13"/>
        <v/>
      </c>
      <c r="T121" s="92" t="str">
        <f t="shared" si="14"/>
        <v/>
      </c>
      <c r="U121" s="92" t="str">
        <f t="shared" si="15"/>
        <v/>
      </c>
      <c r="V121" s="90" t="str">
        <f>IF(INDEX(EmployeeTrackingSheet!$C$6:$C$1005,Calculations!P121,1)=0,"",INDEX(EmployeeTrackingSheet!$C$6:$C$1005,Calculations!P121,1))</f>
        <v/>
      </c>
      <c r="W121" s="90" t="str">
        <f>IF(INDEX(EmployeeTrackingSheet!$D$6:$D$1005,Calculations!P121,1)=0,"",INDEX(EmployeeTrackingSheet!$D$6:$D$1005,Calculations!P121,1))</f>
        <v/>
      </c>
      <c r="X121" s="269" t="str">
        <f>IF(INDEX(EmployeeTrackingSheet!$E$6:$E$1005,Calculations!P121,1)=0,"",INDEX(EmployeeTrackingSheet!$E$6:$E$1005,Calculations!P121,1))</f>
        <v/>
      </c>
      <c r="Y121" s="269" t="str">
        <f>IF(INDEX(EmployeeTrackingSheet!$F$6:$F$1005,Calculations!P121,1)=0,"",INDEX(EmployeeTrackingSheet!$F$6:$F$1005,Calculations!P121,1))</f>
        <v/>
      </c>
      <c r="Z121" s="94" t="str">
        <f t="shared" si="16"/>
        <v/>
      </c>
      <c r="AA121" s="94" t="str">
        <f>IF(INDEX(EmployeeTrackingSheet!$G$6:$G$1005,Calculations!P121,1)=0,"",INDEX(EmployeeTrackingSheet!$G$6:$G$1005,Calculations!P121,1))</f>
        <v/>
      </c>
      <c r="AB121" s="94" t="str">
        <f>IF(INDEX(EmployeeTrackingSheet!$H$6:$H$1005,Calculations!P121,1)=0,"",INDEX(EmployeeTrackingSheet!$H$6:$H$1005,Calculations!P121,1))</f>
        <v/>
      </c>
      <c r="AC121" s="47"/>
      <c r="AD121" s="47"/>
      <c r="AE121" s="47"/>
      <c r="AF121" s="47"/>
      <c r="AG121" s="47"/>
      <c r="AM121" s="47"/>
      <c r="AN121" s="47"/>
      <c r="AO121" s="47"/>
      <c r="AP121" s="47"/>
      <c r="AQ121" s="47"/>
      <c r="AR121" s="47"/>
      <c r="AS121" s="47"/>
      <c r="AT121" s="47"/>
      <c r="AU121" s="47"/>
      <c r="AV121" s="47"/>
      <c r="AW121" s="47"/>
      <c r="AX121" s="47"/>
      <c r="AY121" s="47"/>
      <c r="AZ121" s="47"/>
      <c r="BA121" s="47"/>
      <c r="BB121" s="47"/>
      <c r="BG121" s="47"/>
      <c r="BH121" s="47"/>
      <c r="BI121" s="47"/>
      <c r="BJ121" s="47"/>
      <c r="BK121" s="47"/>
      <c r="BL121" s="47"/>
      <c r="BM121" s="47"/>
      <c r="BN121" s="47"/>
      <c r="BO121" s="47"/>
      <c r="BP121" s="47"/>
      <c r="BQ121" s="47"/>
    </row>
    <row r="122" spans="13:69" x14ac:dyDescent="0.25">
      <c r="M122" s="334">
        <v>108</v>
      </c>
      <c r="N122" s="336" t="str">
        <f>IF(LEN(Checklist!C120)&gt;0,Checklist!G120,"")</f>
        <v/>
      </c>
      <c r="P122" s="34">
        <v>119</v>
      </c>
      <c r="Q122" s="147" t="str">
        <f>IF(INDEX(EmployeeTrackingSheet!$B$6:$B$1005,Calculations!P122,1)=0,"",INDEX(EmployeeTrackingSheet!$B$6:$B$1005,Calculations!P122,1))</f>
        <v/>
      </c>
      <c r="R122" s="91" t="str">
        <f t="shared" si="12"/>
        <v/>
      </c>
      <c r="S122" s="91" t="str">
        <f t="shared" si="13"/>
        <v/>
      </c>
      <c r="T122" s="92" t="str">
        <f t="shared" si="14"/>
        <v/>
      </c>
      <c r="U122" s="92" t="str">
        <f t="shared" si="15"/>
        <v/>
      </c>
      <c r="V122" s="90" t="str">
        <f>IF(INDEX(EmployeeTrackingSheet!$C$6:$C$1005,Calculations!P122,1)=0,"",INDEX(EmployeeTrackingSheet!$C$6:$C$1005,Calculations!P122,1))</f>
        <v/>
      </c>
      <c r="W122" s="90" t="str">
        <f>IF(INDEX(EmployeeTrackingSheet!$D$6:$D$1005,Calculations!P122,1)=0,"",INDEX(EmployeeTrackingSheet!$D$6:$D$1005,Calculations!P122,1))</f>
        <v/>
      </c>
      <c r="X122" s="269" t="str">
        <f>IF(INDEX(EmployeeTrackingSheet!$E$6:$E$1005,Calculations!P122,1)=0,"",INDEX(EmployeeTrackingSheet!$E$6:$E$1005,Calculations!P122,1))</f>
        <v/>
      </c>
      <c r="Y122" s="269" t="str">
        <f>IF(INDEX(EmployeeTrackingSheet!$F$6:$F$1005,Calculations!P122,1)=0,"",INDEX(EmployeeTrackingSheet!$F$6:$F$1005,Calculations!P122,1))</f>
        <v/>
      </c>
      <c r="Z122" s="94" t="str">
        <f t="shared" si="16"/>
        <v/>
      </c>
      <c r="AA122" s="94" t="str">
        <f>IF(INDEX(EmployeeTrackingSheet!$G$6:$G$1005,Calculations!P122,1)=0,"",INDEX(EmployeeTrackingSheet!$G$6:$G$1005,Calculations!P122,1))</f>
        <v/>
      </c>
      <c r="AB122" s="94" t="str">
        <f>IF(INDEX(EmployeeTrackingSheet!$H$6:$H$1005,Calculations!P122,1)=0,"",INDEX(EmployeeTrackingSheet!$H$6:$H$1005,Calculations!P122,1))</f>
        <v/>
      </c>
      <c r="AC122" s="47"/>
      <c r="AD122" s="47"/>
      <c r="AE122" s="47"/>
      <c r="AF122" s="47"/>
      <c r="AG122" s="47"/>
      <c r="AM122" s="47"/>
      <c r="AN122" s="47"/>
      <c r="AO122" s="47"/>
      <c r="AP122" s="47"/>
      <c r="AQ122" s="47"/>
      <c r="AR122" s="47"/>
      <c r="AS122" s="47"/>
      <c r="AT122" s="47"/>
      <c r="AU122" s="47"/>
      <c r="AV122" s="47"/>
      <c r="AW122" s="47"/>
      <c r="AX122" s="47"/>
      <c r="AY122" s="47"/>
      <c r="AZ122" s="47"/>
      <c r="BA122" s="47"/>
      <c r="BB122" s="47"/>
      <c r="BG122" s="47"/>
      <c r="BH122" s="47"/>
      <c r="BI122" s="47"/>
      <c r="BJ122" s="47"/>
      <c r="BK122" s="47"/>
      <c r="BL122" s="47"/>
      <c r="BM122" s="47"/>
      <c r="BN122" s="47"/>
      <c r="BO122" s="47"/>
      <c r="BP122" s="47"/>
      <c r="BQ122" s="47"/>
    </row>
    <row r="123" spans="13:69" x14ac:dyDescent="0.25">
      <c r="M123" s="334">
        <v>109</v>
      </c>
      <c r="N123" s="336" t="str">
        <f>IF(LEN(Checklist!C121)&gt;0,Checklist!G121,"")</f>
        <v/>
      </c>
      <c r="P123" s="34">
        <v>120</v>
      </c>
      <c r="Q123" s="147" t="str">
        <f>IF(INDEX(EmployeeTrackingSheet!$B$6:$B$1005,Calculations!P123,1)=0,"",INDEX(EmployeeTrackingSheet!$B$6:$B$1005,Calculations!P123,1))</f>
        <v/>
      </c>
      <c r="R123" s="91" t="str">
        <f t="shared" si="12"/>
        <v/>
      </c>
      <c r="S123" s="91" t="str">
        <f t="shared" si="13"/>
        <v/>
      </c>
      <c r="T123" s="92" t="str">
        <f t="shared" si="14"/>
        <v/>
      </c>
      <c r="U123" s="92" t="str">
        <f t="shared" si="15"/>
        <v/>
      </c>
      <c r="V123" s="90" t="str">
        <f>IF(INDEX(EmployeeTrackingSheet!$C$6:$C$1005,Calculations!P123,1)=0,"",INDEX(EmployeeTrackingSheet!$C$6:$C$1005,Calculations!P123,1))</f>
        <v/>
      </c>
      <c r="W123" s="90" t="str">
        <f>IF(INDEX(EmployeeTrackingSheet!$D$6:$D$1005,Calculations!P123,1)=0,"",INDEX(EmployeeTrackingSheet!$D$6:$D$1005,Calculations!P123,1))</f>
        <v/>
      </c>
      <c r="X123" s="269" t="str">
        <f>IF(INDEX(EmployeeTrackingSheet!$E$6:$E$1005,Calculations!P123,1)=0,"",INDEX(EmployeeTrackingSheet!$E$6:$E$1005,Calculations!P123,1))</f>
        <v/>
      </c>
      <c r="Y123" s="269" t="str">
        <f>IF(INDEX(EmployeeTrackingSheet!$F$6:$F$1005,Calculations!P123,1)=0,"",INDEX(EmployeeTrackingSheet!$F$6:$F$1005,Calculations!P123,1))</f>
        <v/>
      </c>
      <c r="Z123" s="94" t="str">
        <f t="shared" si="16"/>
        <v/>
      </c>
      <c r="AA123" s="94" t="str">
        <f>IF(INDEX(EmployeeTrackingSheet!$G$6:$G$1005,Calculations!P123,1)=0,"",INDEX(EmployeeTrackingSheet!$G$6:$G$1005,Calculations!P123,1))</f>
        <v/>
      </c>
      <c r="AB123" s="94" t="str">
        <f>IF(INDEX(EmployeeTrackingSheet!$H$6:$H$1005,Calculations!P123,1)=0,"",INDEX(EmployeeTrackingSheet!$H$6:$H$1005,Calculations!P123,1))</f>
        <v/>
      </c>
      <c r="AC123" s="47"/>
      <c r="AD123" s="47"/>
      <c r="AE123" s="47"/>
      <c r="AF123" s="47"/>
      <c r="AG123" s="47"/>
      <c r="AM123" s="47"/>
      <c r="AN123" s="47"/>
      <c r="AO123" s="47"/>
      <c r="AP123" s="47"/>
      <c r="AQ123" s="47"/>
      <c r="AR123" s="47"/>
      <c r="AS123" s="47"/>
      <c r="AT123" s="47"/>
      <c r="AU123" s="47"/>
      <c r="AV123" s="47"/>
      <c r="AW123" s="47"/>
      <c r="AX123" s="47"/>
      <c r="AY123" s="47"/>
      <c r="AZ123" s="47"/>
      <c r="BA123" s="47"/>
      <c r="BB123" s="47"/>
      <c r="BG123" s="47"/>
      <c r="BH123" s="47"/>
      <c r="BI123" s="47"/>
      <c r="BJ123" s="47"/>
      <c r="BK123" s="47"/>
      <c r="BL123" s="47"/>
      <c r="BM123" s="47"/>
      <c r="BN123" s="47"/>
      <c r="BO123" s="47"/>
      <c r="BP123" s="47"/>
      <c r="BQ123" s="47"/>
    </row>
    <row r="124" spans="13:69" x14ac:dyDescent="0.25">
      <c r="M124" s="334">
        <v>110</v>
      </c>
      <c r="N124" s="336" t="str">
        <f>IF(LEN(Checklist!C122)&gt;0,Checklist!G122,"")</f>
        <v/>
      </c>
      <c r="P124" s="34">
        <v>121</v>
      </c>
      <c r="Q124" s="147" t="str">
        <f>IF(INDEX(EmployeeTrackingSheet!$B$6:$B$1005,Calculations!P124,1)=0,"",INDEX(EmployeeTrackingSheet!$B$6:$B$1005,Calculations!P124,1))</f>
        <v/>
      </c>
      <c r="R124" s="91" t="str">
        <f t="shared" si="12"/>
        <v/>
      </c>
      <c r="S124" s="91" t="str">
        <f t="shared" si="13"/>
        <v/>
      </c>
      <c r="T124" s="92" t="str">
        <f t="shared" si="14"/>
        <v/>
      </c>
      <c r="U124" s="92" t="str">
        <f t="shared" si="15"/>
        <v/>
      </c>
      <c r="V124" s="90" t="str">
        <f>IF(INDEX(EmployeeTrackingSheet!$C$6:$C$1005,Calculations!P124,1)=0,"",INDEX(EmployeeTrackingSheet!$C$6:$C$1005,Calculations!P124,1))</f>
        <v/>
      </c>
      <c r="W124" s="90" t="str">
        <f>IF(INDEX(EmployeeTrackingSheet!$D$6:$D$1005,Calculations!P124,1)=0,"",INDEX(EmployeeTrackingSheet!$D$6:$D$1005,Calculations!P124,1))</f>
        <v/>
      </c>
      <c r="X124" s="269" t="str">
        <f>IF(INDEX(EmployeeTrackingSheet!$E$6:$E$1005,Calculations!P124,1)=0,"",INDEX(EmployeeTrackingSheet!$E$6:$E$1005,Calculations!P124,1))</f>
        <v/>
      </c>
      <c r="Y124" s="269" t="str">
        <f>IF(INDEX(EmployeeTrackingSheet!$F$6:$F$1005,Calculations!P124,1)=0,"",INDEX(EmployeeTrackingSheet!$F$6:$F$1005,Calculations!P124,1))</f>
        <v/>
      </c>
      <c r="Z124" s="94" t="str">
        <f t="shared" si="16"/>
        <v/>
      </c>
      <c r="AA124" s="94" t="str">
        <f>IF(INDEX(EmployeeTrackingSheet!$G$6:$G$1005,Calculations!P124,1)=0,"",INDEX(EmployeeTrackingSheet!$G$6:$G$1005,Calculations!P124,1))</f>
        <v/>
      </c>
      <c r="AB124" s="94" t="str">
        <f>IF(INDEX(EmployeeTrackingSheet!$H$6:$H$1005,Calculations!P124,1)=0,"",INDEX(EmployeeTrackingSheet!$H$6:$H$1005,Calculations!P124,1))</f>
        <v/>
      </c>
      <c r="AC124" s="47"/>
      <c r="AD124" s="47"/>
      <c r="AE124" s="47"/>
      <c r="AF124" s="47"/>
      <c r="AG124" s="47"/>
      <c r="AM124" s="47"/>
      <c r="AN124" s="47"/>
      <c r="AO124" s="47"/>
      <c r="AP124" s="47"/>
      <c r="AQ124" s="47"/>
      <c r="AR124" s="47"/>
      <c r="AS124" s="47"/>
      <c r="AT124" s="47"/>
      <c r="AU124" s="47"/>
      <c r="AV124" s="47"/>
      <c r="AW124" s="47"/>
      <c r="AX124" s="47"/>
      <c r="AY124" s="47"/>
      <c r="AZ124" s="47"/>
      <c r="BA124" s="47"/>
      <c r="BB124" s="47"/>
      <c r="BG124" s="47"/>
      <c r="BH124" s="47"/>
      <c r="BI124" s="47"/>
      <c r="BJ124" s="47"/>
      <c r="BK124" s="47"/>
      <c r="BL124" s="47"/>
      <c r="BM124" s="47"/>
      <c r="BN124" s="47"/>
      <c r="BO124" s="47"/>
      <c r="BP124" s="47"/>
      <c r="BQ124" s="47"/>
    </row>
    <row r="125" spans="13:69" x14ac:dyDescent="0.25">
      <c r="M125" s="334">
        <v>111</v>
      </c>
      <c r="N125" s="336" t="str">
        <f>IF(LEN(Checklist!C123)&gt;0,Checklist!G123,"")</f>
        <v/>
      </c>
      <c r="P125" s="34">
        <v>122</v>
      </c>
      <c r="Q125" s="147" t="str">
        <f>IF(INDEX(EmployeeTrackingSheet!$B$6:$B$1005,Calculations!P125,1)=0,"",INDEX(EmployeeTrackingSheet!$B$6:$B$1005,Calculations!P125,1))</f>
        <v/>
      </c>
      <c r="R125" s="91" t="str">
        <f t="shared" si="12"/>
        <v/>
      </c>
      <c r="S125" s="91" t="str">
        <f t="shared" si="13"/>
        <v/>
      </c>
      <c r="T125" s="92" t="str">
        <f t="shared" si="14"/>
        <v/>
      </c>
      <c r="U125" s="92" t="str">
        <f t="shared" si="15"/>
        <v/>
      </c>
      <c r="V125" s="90" t="str">
        <f>IF(INDEX(EmployeeTrackingSheet!$C$6:$C$1005,Calculations!P125,1)=0,"",INDEX(EmployeeTrackingSheet!$C$6:$C$1005,Calculations!P125,1))</f>
        <v/>
      </c>
      <c r="W125" s="90" t="str">
        <f>IF(INDEX(EmployeeTrackingSheet!$D$6:$D$1005,Calculations!P125,1)=0,"",INDEX(EmployeeTrackingSheet!$D$6:$D$1005,Calculations!P125,1))</f>
        <v/>
      </c>
      <c r="X125" s="269" t="str">
        <f>IF(INDEX(EmployeeTrackingSheet!$E$6:$E$1005,Calculations!P125,1)=0,"",INDEX(EmployeeTrackingSheet!$E$6:$E$1005,Calculations!P125,1))</f>
        <v/>
      </c>
      <c r="Y125" s="269" t="str">
        <f>IF(INDEX(EmployeeTrackingSheet!$F$6:$F$1005,Calculations!P125,1)=0,"",INDEX(EmployeeTrackingSheet!$F$6:$F$1005,Calculations!P125,1))</f>
        <v/>
      </c>
      <c r="Z125" s="94" t="str">
        <f t="shared" si="16"/>
        <v/>
      </c>
      <c r="AA125" s="94" t="str">
        <f>IF(INDEX(EmployeeTrackingSheet!$G$6:$G$1005,Calculations!P125,1)=0,"",INDEX(EmployeeTrackingSheet!$G$6:$G$1005,Calculations!P125,1))</f>
        <v/>
      </c>
      <c r="AB125" s="94" t="str">
        <f>IF(INDEX(EmployeeTrackingSheet!$H$6:$H$1005,Calculations!P125,1)=0,"",INDEX(EmployeeTrackingSheet!$H$6:$H$1005,Calculations!P125,1))</f>
        <v/>
      </c>
      <c r="AC125" s="47"/>
      <c r="AD125" s="47"/>
      <c r="AE125" s="47"/>
      <c r="AF125" s="47"/>
      <c r="AG125" s="47"/>
      <c r="AM125" s="47"/>
      <c r="AN125" s="47"/>
      <c r="AO125" s="47"/>
      <c r="AP125" s="47"/>
      <c r="AQ125" s="47"/>
      <c r="AR125" s="47"/>
      <c r="AS125" s="47"/>
      <c r="AT125" s="47"/>
      <c r="AU125" s="47"/>
      <c r="AV125" s="47"/>
      <c r="AW125" s="47"/>
      <c r="AX125" s="47"/>
      <c r="AY125" s="47"/>
      <c r="AZ125" s="47"/>
      <c r="BA125" s="47"/>
      <c r="BB125" s="47"/>
      <c r="BG125" s="47"/>
      <c r="BH125" s="47"/>
      <c r="BI125" s="47"/>
      <c r="BJ125" s="47"/>
      <c r="BK125" s="47"/>
      <c r="BL125" s="47"/>
      <c r="BM125" s="47"/>
      <c r="BN125" s="47"/>
      <c r="BO125" s="47"/>
      <c r="BP125" s="47"/>
      <c r="BQ125" s="47"/>
    </row>
    <row r="126" spans="13:69" x14ac:dyDescent="0.25">
      <c r="M126" s="337">
        <v>112</v>
      </c>
      <c r="N126" s="338" t="str">
        <f>IF(LEN(Checklist!C124)&gt;0,Checklist!G124,"")</f>
        <v/>
      </c>
      <c r="P126" s="34">
        <v>123</v>
      </c>
      <c r="Q126" s="147" t="str">
        <f>IF(INDEX(EmployeeTrackingSheet!$B$6:$B$1005,Calculations!P126,1)=0,"",INDEX(EmployeeTrackingSheet!$B$6:$B$1005,Calculations!P126,1))</f>
        <v/>
      </c>
      <c r="R126" s="91" t="str">
        <f t="shared" si="12"/>
        <v/>
      </c>
      <c r="S126" s="91" t="str">
        <f t="shared" si="13"/>
        <v/>
      </c>
      <c r="T126" s="92" t="str">
        <f t="shared" si="14"/>
        <v/>
      </c>
      <c r="U126" s="92" t="str">
        <f t="shared" si="15"/>
        <v/>
      </c>
      <c r="V126" s="90" t="str">
        <f>IF(INDEX(EmployeeTrackingSheet!$C$6:$C$1005,Calculations!P126,1)=0,"",INDEX(EmployeeTrackingSheet!$C$6:$C$1005,Calculations!P126,1))</f>
        <v/>
      </c>
      <c r="W126" s="90" t="str">
        <f>IF(INDEX(EmployeeTrackingSheet!$D$6:$D$1005,Calculations!P126,1)=0,"",INDEX(EmployeeTrackingSheet!$D$6:$D$1005,Calculations!P126,1))</f>
        <v/>
      </c>
      <c r="X126" s="269" t="str">
        <f>IF(INDEX(EmployeeTrackingSheet!$E$6:$E$1005,Calculations!P126,1)=0,"",INDEX(EmployeeTrackingSheet!$E$6:$E$1005,Calculations!P126,1))</f>
        <v/>
      </c>
      <c r="Y126" s="269" t="str">
        <f>IF(INDEX(EmployeeTrackingSheet!$F$6:$F$1005,Calculations!P126,1)=0,"",INDEX(EmployeeTrackingSheet!$F$6:$F$1005,Calculations!P126,1))</f>
        <v/>
      </c>
      <c r="Z126" s="94" t="str">
        <f t="shared" si="16"/>
        <v/>
      </c>
      <c r="AA126" s="94" t="str">
        <f>IF(INDEX(EmployeeTrackingSheet!$G$6:$G$1005,Calculations!P126,1)=0,"",INDEX(EmployeeTrackingSheet!$G$6:$G$1005,Calculations!P126,1))</f>
        <v/>
      </c>
      <c r="AB126" s="94" t="str">
        <f>IF(INDEX(EmployeeTrackingSheet!$H$6:$H$1005,Calculations!P126,1)=0,"",INDEX(EmployeeTrackingSheet!$H$6:$H$1005,Calculations!P126,1))</f>
        <v/>
      </c>
      <c r="AC126" s="47"/>
      <c r="AD126" s="47"/>
      <c r="AE126" s="47"/>
      <c r="AF126" s="47"/>
      <c r="AG126" s="47"/>
      <c r="AM126" s="47"/>
      <c r="AN126" s="47"/>
      <c r="AO126" s="47"/>
      <c r="AP126" s="47"/>
      <c r="AQ126" s="47"/>
      <c r="AR126" s="47"/>
      <c r="AS126" s="47"/>
      <c r="AT126" s="47"/>
      <c r="AU126" s="47"/>
      <c r="AV126" s="47"/>
      <c r="AW126" s="47"/>
      <c r="AX126" s="47"/>
      <c r="AY126" s="47"/>
      <c r="AZ126" s="47"/>
      <c r="BA126" s="47"/>
      <c r="BB126" s="47"/>
      <c r="BG126" s="47"/>
      <c r="BH126" s="47"/>
      <c r="BI126" s="47"/>
      <c r="BJ126" s="47"/>
      <c r="BK126" s="47"/>
      <c r="BL126" s="47"/>
      <c r="BM126" s="47"/>
      <c r="BN126" s="47"/>
      <c r="BO126" s="47"/>
      <c r="BP126" s="47"/>
      <c r="BQ126" s="47"/>
    </row>
    <row r="127" spans="13:69" x14ac:dyDescent="0.25">
      <c r="P127" s="34">
        <v>124</v>
      </c>
      <c r="Q127" s="147" t="str">
        <f>IF(INDEX(EmployeeTrackingSheet!$B$6:$B$1005,Calculations!P127,1)=0,"",INDEX(EmployeeTrackingSheet!$B$6:$B$1005,Calculations!P127,1))</f>
        <v/>
      </c>
      <c r="R127" s="91" t="str">
        <f t="shared" si="12"/>
        <v/>
      </c>
      <c r="S127" s="91" t="str">
        <f t="shared" si="13"/>
        <v/>
      </c>
      <c r="T127" s="92" t="str">
        <f t="shared" si="14"/>
        <v/>
      </c>
      <c r="U127" s="92" t="str">
        <f t="shared" si="15"/>
        <v/>
      </c>
      <c r="V127" s="90" t="str">
        <f>IF(INDEX(EmployeeTrackingSheet!$C$6:$C$1005,Calculations!P127,1)=0,"",INDEX(EmployeeTrackingSheet!$C$6:$C$1005,Calculations!P127,1))</f>
        <v/>
      </c>
      <c r="W127" s="90" t="str">
        <f>IF(INDEX(EmployeeTrackingSheet!$D$6:$D$1005,Calculations!P127,1)=0,"",INDEX(EmployeeTrackingSheet!$D$6:$D$1005,Calculations!P127,1))</f>
        <v/>
      </c>
      <c r="X127" s="269" t="str">
        <f>IF(INDEX(EmployeeTrackingSheet!$E$6:$E$1005,Calculations!P127,1)=0,"",INDEX(EmployeeTrackingSheet!$E$6:$E$1005,Calculations!P127,1))</f>
        <v/>
      </c>
      <c r="Y127" s="269" t="str">
        <f>IF(INDEX(EmployeeTrackingSheet!$F$6:$F$1005,Calculations!P127,1)=0,"",INDEX(EmployeeTrackingSheet!$F$6:$F$1005,Calculations!P127,1))</f>
        <v/>
      </c>
      <c r="Z127" s="94" t="str">
        <f t="shared" si="16"/>
        <v/>
      </c>
      <c r="AA127" s="94" t="str">
        <f>IF(INDEX(EmployeeTrackingSheet!$G$6:$G$1005,Calculations!P127,1)=0,"",INDEX(EmployeeTrackingSheet!$G$6:$G$1005,Calculations!P127,1))</f>
        <v/>
      </c>
      <c r="AB127" s="94" t="str">
        <f>IF(INDEX(EmployeeTrackingSheet!$H$6:$H$1005,Calculations!P127,1)=0,"",INDEX(EmployeeTrackingSheet!$H$6:$H$1005,Calculations!P127,1))</f>
        <v/>
      </c>
      <c r="AC127" s="47"/>
      <c r="AD127" s="47"/>
      <c r="AE127" s="47"/>
      <c r="AF127" s="47"/>
      <c r="AG127" s="47"/>
      <c r="AM127" s="47"/>
      <c r="AN127" s="47"/>
      <c r="AO127" s="47"/>
      <c r="AP127" s="47"/>
      <c r="AQ127" s="47"/>
      <c r="AR127" s="47"/>
      <c r="AS127" s="47"/>
      <c r="AT127" s="47"/>
      <c r="AU127" s="47"/>
      <c r="AV127" s="47"/>
      <c r="AW127" s="47"/>
      <c r="AX127" s="47"/>
      <c r="AY127" s="47"/>
      <c r="AZ127" s="47"/>
      <c r="BA127" s="47"/>
      <c r="BB127" s="47"/>
      <c r="BG127" s="47"/>
      <c r="BH127" s="47"/>
      <c r="BI127" s="47"/>
      <c r="BJ127" s="47"/>
      <c r="BK127" s="47"/>
      <c r="BL127" s="47"/>
      <c r="BM127" s="47"/>
      <c r="BN127" s="47"/>
      <c r="BO127" s="47"/>
      <c r="BP127" s="47"/>
      <c r="BQ127" s="47"/>
    </row>
    <row r="128" spans="13:69" x14ac:dyDescent="0.25">
      <c r="P128" s="34">
        <v>125</v>
      </c>
      <c r="Q128" s="147" t="str">
        <f>IF(INDEX(EmployeeTrackingSheet!$B$6:$B$1005,Calculations!P128,1)=0,"",INDEX(EmployeeTrackingSheet!$B$6:$B$1005,Calculations!P128,1))</f>
        <v/>
      </c>
      <c r="R128" s="91" t="str">
        <f t="shared" si="12"/>
        <v/>
      </c>
      <c r="S128" s="91" t="str">
        <f t="shared" si="13"/>
        <v/>
      </c>
      <c r="T128" s="92" t="str">
        <f t="shared" si="14"/>
        <v/>
      </c>
      <c r="U128" s="92" t="str">
        <f t="shared" si="15"/>
        <v/>
      </c>
      <c r="V128" s="90" t="str">
        <f>IF(INDEX(EmployeeTrackingSheet!$C$6:$C$1005,Calculations!P128,1)=0,"",INDEX(EmployeeTrackingSheet!$C$6:$C$1005,Calculations!P128,1))</f>
        <v/>
      </c>
      <c r="W128" s="90" t="str">
        <f>IF(INDEX(EmployeeTrackingSheet!$D$6:$D$1005,Calculations!P128,1)=0,"",INDEX(EmployeeTrackingSheet!$D$6:$D$1005,Calculations!P128,1))</f>
        <v/>
      </c>
      <c r="X128" s="269" t="str">
        <f>IF(INDEX(EmployeeTrackingSheet!$E$6:$E$1005,Calculations!P128,1)=0,"",INDEX(EmployeeTrackingSheet!$E$6:$E$1005,Calculations!P128,1))</f>
        <v/>
      </c>
      <c r="Y128" s="269" t="str">
        <f>IF(INDEX(EmployeeTrackingSheet!$F$6:$F$1005,Calculations!P128,1)=0,"",INDEX(EmployeeTrackingSheet!$F$6:$F$1005,Calculations!P128,1))</f>
        <v/>
      </c>
      <c r="Z128" s="94" t="str">
        <f t="shared" si="16"/>
        <v/>
      </c>
      <c r="AA128" s="94" t="str">
        <f>IF(INDEX(EmployeeTrackingSheet!$G$6:$G$1005,Calculations!P128,1)=0,"",INDEX(EmployeeTrackingSheet!$G$6:$G$1005,Calculations!P128,1))</f>
        <v/>
      </c>
      <c r="AB128" s="94" t="str">
        <f>IF(INDEX(EmployeeTrackingSheet!$H$6:$H$1005,Calculations!P128,1)=0,"",INDEX(EmployeeTrackingSheet!$H$6:$H$1005,Calculations!P128,1))</f>
        <v/>
      </c>
      <c r="AC128" s="47"/>
      <c r="AD128" s="47"/>
      <c r="AE128" s="47"/>
      <c r="AF128" s="47"/>
      <c r="AG128" s="47"/>
      <c r="AM128" s="47"/>
      <c r="AN128" s="47"/>
      <c r="AO128" s="47"/>
      <c r="AP128" s="47"/>
      <c r="AQ128" s="47"/>
      <c r="AR128" s="47"/>
      <c r="AS128" s="47"/>
      <c r="AT128" s="47"/>
      <c r="AU128" s="47"/>
      <c r="AV128" s="47"/>
      <c r="AW128" s="47"/>
      <c r="AX128" s="47"/>
      <c r="AY128" s="47"/>
      <c r="AZ128" s="47"/>
      <c r="BA128" s="47"/>
      <c r="BB128" s="47"/>
      <c r="BG128" s="47"/>
      <c r="BH128" s="47"/>
      <c r="BI128" s="47"/>
      <c r="BJ128" s="47"/>
      <c r="BK128" s="47"/>
      <c r="BL128" s="47"/>
      <c r="BM128" s="47"/>
      <c r="BN128" s="47"/>
      <c r="BO128" s="47"/>
      <c r="BP128" s="47"/>
      <c r="BQ128" s="47"/>
    </row>
    <row r="129" spans="16:69" x14ac:dyDescent="0.25">
      <c r="P129" s="34">
        <v>126</v>
      </c>
      <c r="Q129" s="147" t="str">
        <f>IF(INDEX(EmployeeTrackingSheet!$B$6:$B$1005,Calculations!P129,1)=0,"",INDEX(EmployeeTrackingSheet!$B$6:$B$1005,Calculations!P129,1))</f>
        <v/>
      </c>
      <c r="R129" s="91" t="str">
        <f t="shared" si="12"/>
        <v/>
      </c>
      <c r="S129" s="91" t="str">
        <f t="shared" si="13"/>
        <v/>
      </c>
      <c r="T129" s="92" t="str">
        <f t="shared" si="14"/>
        <v/>
      </c>
      <c r="U129" s="92" t="str">
        <f t="shared" si="15"/>
        <v/>
      </c>
      <c r="V129" s="90" t="str">
        <f>IF(INDEX(EmployeeTrackingSheet!$C$6:$C$1005,Calculations!P129,1)=0,"",INDEX(EmployeeTrackingSheet!$C$6:$C$1005,Calculations!P129,1))</f>
        <v/>
      </c>
      <c r="W129" s="90" t="str">
        <f>IF(INDEX(EmployeeTrackingSheet!$D$6:$D$1005,Calculations!P129,1)=0,"",INDEX(EmployeeTrackingSheet!$D$6:$D$1005,Calculations!P129,1))</f>
        <v/>
      </c>
      <c r="X129" s="269" t="str">
        <f>IF(INDEX(EmployeeTrackingSheet!$E$6:$E$1005,Calculations!P129,1)=0,"",INDEX(EmployeeTrackingSheet!$E$6:$E$1005,Calculations!P129,1))</f>
        <v/>
      </c>
      <c r="Y129" s="269" t="str">
        <f>IF(INDEX(EmployeeTrackingSheet!$F$6:$F$1005,Calculations!P129,1)=0,"",INDEX(EmployeeTrackingSheet!$F$6:$F$1005,Calculations!P129,1))</f>
        <v/>
      </c>
      <c r="Z129" s="94" t="str">
        <f t="shared" si="16"/>
        <v/>
      </c>
      <c r="AA129" s="94" t="str">
        <f>IF(INDEX(EmployeeTrackingSheet!$G$6:$G$1005,Calculations!P129,1)=0,"",INDEX(EmployeeTrackingSheet!$G$6:$G$1005,Calculations!P129,1))</f>
        <v/>
      </c>
      <c r="AB129" s="94" t="str">
        <f>IF(INDEX(EmployeeTrackingSheet!$H$6:$H$1005,Calculations!P129,1)=0,"",INDEX(EmployeeTrackingSheet!$H$6:$H$1005,Calculations!P129,1))</f>
        <v/>
      </c>
      <c r="AC129" s="47"/>
      <c r="AD129" s="47"/>
      <c r="AE129" s="47"/>
      <c r="AF129" s="47"/>
      <c r="AG129" s="47"/>
      <c r="AM129" s="47"/>
      <c r="AN129" s="47"/>
      <c r="AO129" s="47"/>
      <c r="AP129" s="47"/>
      <c r="AQ129" s="47"/>
      <c r="AR129" s="47"/>
      <c r="AS129" s="47"/>
      <c r="AT129" s="47"/>
      <c r="AU129" s="47"/>
      <c r="AV129" s="47"/>
      <c r="AW129" s="47"/>
      <c r="AX129" s="47"/>
      <c r="AY129" s="47"/>
      <c r="AZ129" s="47"/>
      <c r="BA129" s="47"/>
      <c r="BB129" s="47"/>
      <c r="BG129" s="47"/>
      <c r="BH129" s="47"/>
      <c r="BI129" s="47"/>
      <c r="BJ129" s="47"/>
      <c r="BK129" s="47"/>
      <c r="BL129" s="47"/>
      <c r="BM129" s="47"/>
      <c r="BN129" s="47"/>
      <c r="BO129" s="47"/>
      <c r="BP129" s="47"/>
      <c r="BQ129" s="47"/>
    </row>
    <row r="130" spans="16:69" x14ac:dyDescent="0.25">
      <c r="P130" s="34">
        <v>127</v>
      </c>
      <c r="Q130" s="147" t="str">
        <f>IF(INDEX(EmployeeTrackingSheet!$B$6:$B$1005,Calculations!P130,1)=0,"",INDEX(EmployeeTrackingSheet!$B$6:$B$1005,Calculations!P130,1))</f>
        <v/>
      </c>
      <c r="R130" s="91" t="str">
        <f t="shared" si="12"/>
        <v/>
      </c>
      <c r="S130" s="91" t="str">
        <f t="shared" si="13"/>
        <v/>
      </c>
      <c r="T130" s="92" t="str">
        <f t="shared" si="14"/>
        <v/>
      </c>
      <c r="U130" s="92" t="str">
        <f t="shared" si="15"/>
        <v/>
      </c>
      <c r="V130" s="90" t="str">
        <f>IF(INDEX(EmployeeTrackingSheet!$C$6:$C$1005,Calculations!P130,1)=0,"",INDEX(EmployeeTrackingSheet!$C$6:$C$1005,Calculations!P130,1))</f>
        <v/>
      </c>
      <c r="W130" s="90" t="str">
        <f>IF(INDEX(EmployeeTrackingSheet!$D$6:$D$1005,Calculations!P130,1)=0,"",INDEX(EmployeeTrackingSheet!$D$6:$D$1005,Calculations!P130,1))</f>
        <v/>
      </c>
      <c r="X130" s="269" t="str">
        <f>IF(INDEX(EmployeeTrackingSheet!$E$6:$E$1005,Calculations!P130,1)=0,"",INDEX(EmployeeTrackingSheet!$E$6:$E$1005,Calculations!P130,1))</f>
        <v/>
      </c>
      <c r="Y130" s="269" t="str">
        <f>IF(INDEX(EmployeeTrackingSheet!$F$6:$F$1005,Calculations!P130,1)=0,"",INDEX(EmployeeTrackingSheet!$F$6:$F$1005,Calculations!P130,1))</f>
        <v/>
      </c>
      <c r="Z130" s="94" t="str">
        <f t="shared" si="16"/>
        <v/>
      </c>
      <c r="AA130" s="94" t="str">
        <f>IF(INDEX(EmployeeTrackingSheet!$G$6:$G$1005,Calculations!P130,1)=0,"",INDEX(EmployeeTrackingSheet!$G$6:$G$1005,Calculations!P130,1))</f>
        <v/>
      </c>
      <c r="AB130" s="94" t="str">
        <f>IF(INDEX(EmployeeTrackingSheet!$H$6:$H$1005,Calculations!P130,1)=0,"",INDEX(EmployeeTrackingSheet!$H$6:$H$1005,Calculations!P130,1))</f>
        <v/>
      </c>
      <c r="AC130" s="47"/>
      <c r="AD130" s="47"/>
      <c r="AE130" s="47"/>
      <c r="AF130" s="47"/>
      <c r="AG130" s="47"/>
      <c r="AM130" s="47"/>
      <c r="AN130" s="47"/>
      <c r="AO130" s="47"/>
      <c r="AP130" s="47"/>
      <c r="AQ130" s="47"/>
      <c r="AR130" s="47"/>
      <c r="AS130" s="47"/>
      <c r="AT130" s="47"/>
      <c r="AU130" s="47"/>
      <c r="AV130" s="47"/>
      <c r="AW130" s="47"/>
      <c r="AX130" s="47"/>
      <c r="AY130" s="47"/>
      <c r="AZ130" s="47"/>
      <c r="BA130" s="47"/>
      <c r="BB130" s="47"/>
      <c r="BG130" s="47"/>
      <c r="BH130" s="47"/>
      <c r="BI130" s="47"/>
      <c r="BJ130" s="47"/>
      <c r="BK130" s="47"/>
      <c r="BL130" s="47"/>
      <c r="BM130" s="47"/>
      <c r="BN130" s="47"/>
      <c r="BO130" s="47"/>
      <c r="BP130" s="47"/>
      <c r="BQ130" s="47"/>
    </row>
    <row r="131" spans="16:69" x14ac:dyDescent="0.25">
      <c r="P131" s="34">
        <v>128</v>
      </c>
      <c r="Q131" s="147" t="str">
        <f>IF(INDEX(EmployeeTrackingSheet!$B$6:$B$1005,Calculations!P131,1)=0,"",INDEX(EmployeeTrackingSheet!$B$6:$B$1005,Calculations!P131,1))</f>
        <v/>
      </c>
      <c r="R131" s="91" t="str">
        <f t="shared" si="12"/>
        <v/>
      </c>
      <c r="S131" s="91" t="str">
        <f t="shared" si="13"/>
        <v/>
      </c>
      <c r="T131" s="92" t="str">
        <f t="shared" si="14"/>
        <v/>
      </c>
      <c r="U131" s="92" t="str">
        <f t="shared" si="15"/>
        <v/>
      </c>
      <c r="V131" s="90" t="str">
        <f>IF(INDEX(EmployeeTrackingSheet!$C$6:$C$1005,Calculations!P131,1)=0,"",INDEX(EmployeeTrackingSheet!$C$6:$C$1005,Calculations!P131,1))</f>
        <v/>
      </c>
      <c r="W131" s="90" t="str">
        <f>IF(INDEX(EmployeeTrackingSheet!$D$6:$D$1005,Calculations!P131,1)=0,"",INDEX(EmployeeTrackingSheet!$D$6:$D$1005,Calculations!P131,1))</f>
        <v/>
      </c>
      <c r="X131" s="269" t="str">
        <f>IF(INDEX(EmployeeTrackingSheet!$E$6:$E$1005,Calculations!P131,1)=0,"",INDEX(EmployeeTrackingSheet!$E$6:$E$1005,Calculations!P131,1))</f>
        <v/>
      </c>
      <c r="Y131" s="269" t="str">
        <f>IF(INDEX(EmployeeTrackingSheet!$F$6:$F$1005,Calculations!P131,1)=0,"",INDEX(EmployeeTrackingSheet!$F$6:$F$1005,Calculations!P131,1))</f>
        <v/>
      </c>
      <c r="Z131" s="94" t="str">
        <f t="shared" si="16"/>
        <v/>
      </c>
      <c r="AA131" s="94" t="str">
        <f>IF(INDEX(EmployeeTrackingSheet!$G$6:$G$1005,Calculations!P131,1)=0,"",INDEX(EmployeeTrackingSheet!$G$6:$G$1005,Calculations!P131,1))</f>
        <v/>
      </c>
      <c r="AB131" s="94" t="str">
        <f>IF(INDEX(EmployeeTrackingSheet!$H$6:$H$1005,Calculations!P131,1)=0,"",INDEX(EmployeeTrackingSheet!$H$6:$H$1005,Calculations!P131,1))</f>
        <v/>
      </c>
      <c r="AC131" s="47"/>
      <c r="AD131" s="47"/>
      <c r="AE131" s="47"/>
      <c r="AF131" s="47"/>
      <c r="AG131" s="47"/>
      <c r="AM131" s="47"/>
      <c r="AN131" s="47"/>
      <c r="AO131" s="47"/>
      <c r="AP131" s="47"/>
      <c r="AQ131" s="47"/>
      <c r="AR131" s="47"/>
      <c r="AS131" s="47"/>
      <c r="AT131" s="47"/>
      <c r="AU131" s="47"/>
      <c r="AV131" s="47"/>
      <c r="AW131" s="47"/>
      <c r="AX131" s="47"/>
      <c r="AY131" s="47"/>
      <c r="AZ131" s="47"/>
      <c r="BA131" s="47"/>
      <c r="BB131" s="47"/>
      <c r="BG131" s="47"/>
      <c r="BH131" s="47"/>
      <c r="BI131" s="47"/>
      <c r="BJ131" s="47"/>
      <c r="BK131" s="47"/>
      <c r="BL131" s="47"/>
      <c r="BM131" s="47"/>
      <c r="BN131" s="47"/>
      <c r="BO131" s="47"/>
      <c r="BP131" s="47"/>
      <c r="BQ131" s="47"/>
    </row>
    <row r="132" spans="16:69" x14ac:dyDescent="0.25">
      <c r="P132" s="34">
        <v>129</v>
      </c>
      <c r="Q132" s="147" t="str">
        <f>IF(INDEX(EmployeeTrackingSheet!$B$6:$B$1005,Calculations!P132,1)=0,"",INDEX(EmployeeTrackingSheet!$B$6:$B$1005,Calculations!P132,1))</f>
        <v/>
      </c>
      <c r="R132" s="91" t="str">
        <f t="shared" si="12"/>
        <v/>
      </c>
      <c r="S132" s="91" t="str">
        <f t="shared" si="13"/>
        <v/>
      </c>
      <c r="T132" s="92" t="str">
        <f t="shared" si="14"/>
        <v/>
      </c>
      <c r="U132" s="92" t="str">
        <f t="shared" si="15"/>
        <v/>
      </c>
      <c r="V132" s="90" t="str">
        <f>IF(INDEX(EmployeeTrackingSheet!$C$6:$C$1005,Calculations!P132,1)=0,"",INDEX(EmployeeTrackingSheet!$C$6:$C$1005,Calculations!P132,1))</f>
        <v/>
      </c>
      <c r="W132" s="90" t="str">
        <f>IF(INDEX(EmployeeTrackingSheet!$D$6:$D$1005,Calculations!P132,1)=0,"",INDEX(EmployeeTrackingSheet!$D$6:$D$1005,Calculations!P132,1))</f>
        <v/>
      </c>
      <c r="X132" s="269" t="str">
        <f>IF(INDEX(EmployeeTrackingSheet!$E$6:$E$1005,Calculations!P132,1)=0,"",INDEX(EmployeeTrackingSheet!$E$6:$E$1005,Calculations!P132,1))</f>
        <v/>
      </c>
      <c r="Y132" s="269" t="str">
        <f>IF(INDEX(EmployeeTrackingSheet!$F$6:$F$1005,Calculations!P132,1)=0,"",INDEX(EmployeeTrackingSheet!$F$6:$F$1005,Calculations!P132,1))</f>
        <v/>
      </c>
      <c r="Z132" s="94" t="str">
        <f t="shared" si="16"/>
        <v/>
      </c>
      <c r="AA132" s="94" t="str">
        <f>IF(INDEX(EmployeeTrackingSheet!$G$6:$G$1005,Calculations!P132,1)=0,"",INDEX(EmployeeTrackingSheet!$G$6:$G$1005,Calculations!P132,1))</f>
        <v/>
      </c>
      <c r="AB132" s="94" t="str">
        <f>IF(INDEX(EmployeeTrackingSheet!$H$6:$H$1005,Calculations!P132,1)=0,"",INDEX(EmployeeTrackingSheet!$H$6:$H$1005,Calculations!P132,1))</f>
        <v/>
      </c>
      <c r="AC132" s="47"/>
      <c r="AD132" s="47"/>
      <c r="AE132" s="47"/>
      <c r="AF132" s="47"/>
      <c r="AG132" s="47"/>
      <c r="AM132" s="47"/>
      <c r="AN132" s="47"/>
      <c r="AO132" s="47"/>
      <c r="AP132" s="47"/>
      <c r="AQ132" s="47"/>
      <c r="AR132" s="47"/>
      <c r="AS132" s="47"/>
      <c r="AT132" s="47"/>
      <c r="AU132" s="47"/>
      <c r="AV132" s="47"/>
      <c r="AW132" s="47"/>
      <c r="AX132" s="47"/>
      <c r="AY132" s="47"/>
      <c r="AZ132" s="47"/>
      <c r="BA132" s="47"/>
      <c r="BB132" s="47"/>
      <c r="BG132" s="47"/>
      <c r="BH132" s="47"/>
      <c r="BI132" s="47"/>
      <c r="BJ132" s="47"/>
      <c r="BK132" s="47"/>
      <c r="BL132" s="47"/>
      <c r="BM132" s="47"/>
      <c r="BN132" s="47"/>
      <c r="BO132" s="47"/>
      <c r="BP132" s="47"/>
      <c r="BQ132" s="47"/>
    </row>
    <row r="133" spans="16:69" x14ac:dyDescent="0.25">
      <c r="P133" s="34">
        <v>130</v>
      </c>
      <c r="Q133" s="147" t="str">
        <f>IF(INDEX(EmployeeTrackingSheet!$B$6:$B$1005,Calculations!P133,1)=0,"",INDEX(EmployeeTrackingSheet!$B$6:$B$1005,Calculations!P133,1))</f>
        <v/>
      </c>
      <c r="R133" s="91" t="str">
        <f t="shared" ref="R133:R196" si="19">IF(LEN($Q133)=0,"",YEAR($Q133))</f>
        <v/>
      </c>
      <c r="S133" s="91" t="str">
        <f t="shared" ref="S133:S196" si="20">IF(LEN($Q133)=0,"",MONTH($Q133))</f>
        <v/>
      </c>
      <c r="T133" s="92" t="str">
        <f t="shared" ref="T133:T196" si="21">IF(LEN($Q133)=0,"",WEEKNUM($Q133))</f>
        <v/>
      </c>
      <c r="U133" s="92" t="str">
        <f t="shared" ref="U133:U196" si="22">IF(LEN($Q133)=0,"",DAY($Q133))</f>
        <v/>
      </c>
      <c r="V133" s="90" t="str">
        <f>IF(INDEX(EmployeeTrackingSheet!$C$6:$C$1005,Calculations!P133,1)=0,"",INDEX(EmployeeTrackingSheet!$C$6:$C$1005,Calculations!P133,1))</f>
        <v/>
      </c>
      <c r="W133" s="90" t="str">
        <f>IF(INDEX(EmployeeTrackingSheet!$D$6:$D$1005,Calculations!P133,1)=0,"",INDEX(EmployeeTrackingSheet!$D$6:$D$1005,Calculations!P133,1))</f>
        <v/>
      </c>
      <c r="X133" s="269" t="str">
        <f>IF(INDEX(EmployeeTrackingSheet!$E$6:$E$1005,Calculations!P133,1)=0,"",INDEX(EmployeeTrackingSheet!$E$6:$E$1005,Calculations!P133,1))</f>
        <v/>
      </c>
      <c r="Y133" s="269" t="str">
        <f>IF(INDEX(EmployeeTrackingSheet!$F$6:$F$1005,Calculations!P133,1)=0,"",INDEX(EmployeeTrackingSheet!$F$6:$F$1005,Calculations!P133,1))</f>
        <v/>
      </c>
      <c r="Z133" s="94" t="str">
        <f t="shared" ref="Z133:Z196" si="23">IFERROR(WEEKNUM(DATE(YEAR($Q133),$S133,$U133),1)-WEEKNUM(DATE(YEAR($Q133),$S133,1),1)+1,"")</f>
        <v/>
      </c>
      <c r="AA133" s="94" t="str">
        <f>IF(INDEX(EmployeeTrackingSheet!$G$6:$G$1005,Calculations!P133,1)=0,"",INDEX(EmployeeTrackingSheet!$G$6:$G$1005,Calculations!P133,1))</f>
        <v/>
      </c>
      <c r="AB133" s="94" t="str">
        <f>IF(INDEX(EmployeeTrackingSheet!$H$6:$H$1005,Calculations!P133,1)=0,"",INDEX(EmployeeTrackingSheet!$H$6:$H$1005,Calculations!P133,1))</f>
        <v/>
      </c>
      <c r="AC133" s="47"/>
      <c r="AD133" s="47"/>
      <c r="AE133" s="47"/>
      <c r="AF133" s="47"/>
      <c r="AG133" s="47"/>
      <c r="AM133" s="47"/>
      <c r="AN133" s="47"/>
      <c r="AO133" s="47"/>
      <c r="AP133" s="47"/>
      <c r="AQ133" s="47"/>
      <c r="AR133" s="47"/>
      <c r="AS133" s="47"/>
      <c r="AT133" s="47"/>
      <c r="AU133" s="47"/>
      <c r="AV133" s="47"/>
      <c r="AW133" s="47"/>
      <c r="AX133" s="47"/>
      <c r="AY133" s="47"/>
      <c r="AZ133" s="47"/>
      <c r="BA133" s="47"/>
      <c r="BB133" s="47"/>
      <c r="BG133" s="47"/>
      <c r="BH133" s="47"/>
      <c r="BI133" s="47"/>
      <c r="BJ133" s="47"/>
      <c r="BK133" s="47"/>
      <c r="BL133" s="47"/>
      <c r="BM133" s="47"/>
      <c r="BN133" s="47"/>
      <c r="BO133" s="47"/>
      <c r="BP133" s="47"/>
      <c r="BQ133" s="47"/>
    </row>
    <row r="134" spans="16:69" x14ac:dyDescent="0.25">
      <c r="P134" s="34">
        <v>131</v>
      </c>
      <c r="Q134" s="147" t="str">
        <f>IF(INDEX(EmployeeTrackingSheet!$B$6:$B$1005,Calculations!P134,1)=0,"",INDEX(EmployeeTrackingSheet!$B$6:$B$1005,Calculations!P134,1))</f>
        <v/>
      </c>
      <c r="R134" s="91" t="str">
        <f t="shared" si="19"/>
        <v/>
      </c>
      <c r="S134" s="91" t="str">
        <f t="shared" si="20"/>
        <v/>
      </c>
      <c r="T134" s="92" t="str">
        <f t="shared" si="21"/>
        <v/>
      </c>
      <c r="U134" s="92" t="str">
        <f t="shared" si="22"/>
        <v/>
      </c>
      <c r="V134" s="90" t="str">
        <f>IF(INDEX(EmployeeTrackingSheet!$C$6:$C$1005,Calculations!P134,1)=0,"",INDEX(EmployeeTrackingSheet!$C$6:$C$1005,Calculations!P134,1))</f>
        <v/>
      </c>
      <c r="W134" s="90" t="str">
        <f>IF(INDEX(EmployeeTrackingSheet!$D$6:$D$1005,Calculations!P134,1)=0,"",INDEX(EmployeeTrackingSheet!$D$6:$D$1005,Calculations!P134,1))</f>
        <v/>
      </c>
      <c r="X134" s="269" t="str">
        <f>IF(INDEX(EmployeeTrackingSheet!$E$6:$E$1005,Calculations!P134,1)=0,"",INDEX(EmployeeTrackingSheet!$E$6:$E$1005,Calculations!P134,1))</f>
        <v/>
      </c>
      <c r="Y134" s="269" t="str">
        <f>IF(INDEX(EmployeeTrackingSheet!$F$6:$F$1005,Calculations!P134,1)=0,"",INDEX(EmployeeTrackingSheet!$F$6:$F$1005,Calculations!P134,1))</f>
        <v/>
      </c>
      <c r="Z134" s="94" t="str">
        <f t="shared" si="23"/>
        <v/>
      </c>
      <c r="AA134" s="94" t="str">
        <f>IF(INDEX(EmployeeTrackingSheet!$G$6:$G$1005,Calculations!P134,1)=0,"",INDEX(EmployeeTrackingSheet!$G$6:$G$1005,Calculations!P134,1))</f>
        <v/>
      </c>
      <c r="AB134" s="94" t="str">
        <f>IF(INDEX(EmployeeTrackingSheet!$H$6:$H$1005,Calculations!P134,1)=0,"",INDEX(EmployeeTrackingSheet!$H$6:$H$1005,Calculations!P134,1))</f>
        <v/>
      </c>
      <c r="AC134" s="47"/>
      <c r="AD134" s="47"/>
      <c r="AE134" s="47"/>
      <c r="AF134" s="47"/>
      <c r="AG134" s="47"/>
      <c r="AM134" s="47"/>
      <c r="AN134" s="47"/>
      <c r="AO134" s="47"/>
      <c r="AP134" s="47"/>
      <c r="AQ134" s="47"/>
      <c r="AR134" s="47"/>
      <c r="AS134" s="47"/>
      <c r="AT134" s="47"/>
      <c r="AU134" s="47"/>
      <c r="AV134" s="47"/>
      <c r="AW134" s="47"/>
      <c r="AX134" s="47"/>
      <c r="AY134" s="47"/>
      <c r="AZ134" s="47"/>
      <c r="BA134" s="47"/>
      <c r="BB134" s="47"/>
      <c r="BG134" s="47"/>
      <c r="BH134" s="47"/>
      <c r="BI134" s="47"/>
      <c r="BJ134" s="47"/>
      <c r="BK134" s="47"/>
      <c r="BL134" s="47"/>
      <c r="BM134" s="47"/>
      <c r="BN134" s="47"/>
      <c r="BO134" s="47"/>
      <c r="BP134" s="47"/>
      <c r="BQ134" s="47"/>
    </row>
    <row r="135" spans="16:69" x14ac:dyDescent="0.25">
      <c r="P135" s="34">
        <v>132</v>
      </c>
      <c r="Q135" s="147" t="str">
        <f>IF(INDEX(EmployeeTrackingSheet!$B$6:$B$1005,Calculations!P135,1)=0,"",INDEX(EmployeeTrackingSheet!$B$6:$B$1005,Calculations!P135,1))</f>
        <v/>
      </c>
      <c r="R135" s="91" t="str">
        <f t="shared" si="19"/>
        <v/>
      </c>
      <c r="S135" s="91" t="str">
        <f t="shared" si="20"/>
        <v/>
      </c>
      <c r="T135" s="92" t="str">
        <f t="shared" si="21"/>
        <v/>
      </c>
      <c r="U135" s="92" t="str">
        <f t="shared" si="22"/>
        <v/>
      </c>
      <c r="V135" s="90" t="str">
        <f>IF(INDEX(EmployeeTrackingSheet!$C$6:$C$1005,Calculations!P135,1)=0,"",INDEX(EmployeeTrackingSheet!$C$6:$C$1005,Calculations!P135,1))</f>
        <v/>
      </c>
      <c r="W135" s="90" t="str">
        <f>IF(INDEX(EmployeeTrackingSheet!$D$6:$D$1005,Calculations!P135,1)=0,"",INDEX(EmployeeTrackingSheet!$D$6:$D$1005,Calculations!P135,1))</f>
        <v/>
      </c>
      <c r="X135" s="269" t="str">
        <f>IF(INDEX(EmployeeTrackingSheet!$E$6:$E$1005,Calculations!P135,1)=0,"",INDEX(EmployeeTrackingSheet!$E$6:$E$1005,Calculations!P135,1))</f>
        <v/>
      </c>
      <c r="Y135" s="269" t="str">
        <f>IF(INDEX(EmployeeTrackingSheet!$F$6:$F$1005,Calculations!P135,1)=0,"",INDEX(EmployeeTrackingSheet!$F$6:$F$1005,Calculations!P135,1))</f>
        <v/>
      </c>
      <c r="Z135" s="94" t="str">
        <f t="shared" si="23"/>
        <v/>
      </c>
      <c r="AA135" s="94" t="str">
        <f>IF(INDEX(EmployeeTrackingSheet!$G$6:$G$1005,Calculations!P135,1)=0,"",INDEX(EmployeeTrackingSheet!$G$6:$G$1005,Calculations!P135,1))</f>
        <v/>
      </c>
      <c r="AB135" s="94" t="str">
        <f>IF(INDEX(EmployeeTrackingSheet!$H$6:$H$1005,Calculations!P135,1)=0,"",INDEX(EmployeeTrackingSheet!$H$6:$H$1005,Calculations!P135,1))</f>
        <v/>
      </c>
      <c r="AC135" s="47"/>
      <c r="AD135" s="47"/>
      <c r="AE135" s="47"/>
      <c r="AF135" s="47"/>
      <c r="AG135" s="47"/>
      <c r="AM135" s="47"/>
      <c r="AN135" s="47"/>
      <c r="AO135" s="47"/>
      <c r="AP135" s="47"/>
      <c r="AQ135" s="47"/>
      <c r="AR135" s="47"/>
      <c r="AS135" s="47"/>
      <c r="AT135" s="47"/>
      <c r="AU135" s="47"/>
      <c r="AV135" s="47"/>
      <c r="AW135" s="47"/>
      <c r="AX135" s="47"/>
      <c r="AY135" s="47"/>
      <c r="AZ135" s="47"/>
      <c r="BA135" s="47"/>
      <c r="BB135" s="47"/>
      <c r="BG135" s="47"/>
      <c r="BH135" s="47"/>
      <c r="BI135" s="47"/>
      <c r="BJ135" s="47"/>
      <c r="BK135" s="47"/>
      <c r="BL135" s="47"/>
      <c r="BM135" s="47"/>
      <c r="BN135" s="47"/>
      <c r="BO135" s="47"/>
      <c r="BP135" s="47"/>
      <c r="BQ135" s="47"/>
    </row>
    <row r="136" spans="16:69" x14ac:dyDescent="0.25">
      <c r="P136" s="34">
        <v>133</v>
      </c>
      <c r="Q136" s="147" t="str">
        <f>IF(INDEX(EmployeeTrackingSheet!$B$6:$B$1005,Calculations!P136,1)=0,"",INDEX(EmployeeTrackingSheet!$B$6:$B$1005,Calculations!P136,1))</f>
        <v/>
      </c>
      <c r="R136" s="91" t="str">
        <f t="shared" si="19"/>
        <v/>
      </c>
      <c r="S136" s="91" t="str">
        <f t="shared" si="20"/>
        <v/>
      </c>
      <c r="T136" s="92" t="str">
        <f t="shared" si="21"/>
        <v/>
      </c>
      <c r="U136" s="92" t="str">
        <f t="shared" si="22"/>
        <v/>
      </c>
      <c r="V136" s="90" t="str">
        <f>IF(INDEX(EmployeeTrackingSheet!$C$6:$C$1005,Calculations!P136,1)=0,"",INDEX(EmployeeTrackingSheet!$C$6:$C$1005,Calculations!P136,1))</f>
        <v/>
      </c>
      <c r="W136" s="90" t="str">
        <f>IF(INDEX(EmployeeTrackingSheet!$D$6:$D$1005,Calculations!P136,1)=0,"",INDEX(EmployeeTrackingSheet!$D$6:$D$1005,Calculations!P136,1))</f>
        <v/>
      </c>
      <c r="X136" s="269" t="str">
        <f>IF(INDEX(EmployeeTrackingSheet!$E$6:$E$1005,Calculations!P136,1)=0,"",INDEX(EmployeeTrackingSheet!$E$6:$E$1005,Calculations!P136,1))</f>
        <v/>
      </c>
      <c r="Y136" s="269" t="str">
        <f>IF(INDEX(EmployeeTrackingSheet!$F$6:$F$1005,Calculations!P136,1)=0,"",INDEX(EmployeeTrackingSheet!$F$6:$F$1005,Calculations!P136,1))</f>
        <v/>
      </c>
      <c r="Z136" s="94" t="str">
        <f t="shared" si="23"/>
        <v/>
      </c>
      <c r="AA136" s="94" t="str">
        <f>IF(INDEX(EmployeeTrackingSheet!$G$6:$G$1005,Calculations!P136,1)=0,"",INDEX(EmployeeTrackingSheet!$G$6:$G$1005,Calculations!P136,1))</f>
        <v/>
      </c>
      <c r="AB136" s="94" t="str">
        <f>IF(INDEX(EmployeeTrackingSheet!$H$6:$H$1005,Calculations!P136,1)=0,"",INDEX(EmployeeTrackingSheet!$H$6:$H$1005,Calculations!P136,1))</f>
        <v/>
      </c>
      <c r="AC136" s="47"/>
      <c r="AD136" s="47"/>
      <c r="AE136" s="47"/>
      <c r="AF136" s="47"/>
      <c r="AG136" s="47"/>
      <c r="AM136" s="47"/>
      <c r="AN136" s="47"/>
      <c r="AO136" s="47"/>
      <c r="AP136" s="47"/>
      <c r="AQ136" s="47"/>
      <c r="AR136" s="47"/>
      <c r="AS136" s="47"/>
      <c r="AT136" s="47"/>
      <c r="AU136" s="47"/>
      <c r="AV136" s="47"/>
      <c r="AW136" s="47"/>
      <c r="AX136" s="47"/>
      <c r="AY136" s="47"/>
      <c r="AZ136" s="47"/>
      <c r="BA136" s="47"/>
      <c r="BB136" s="47"/>
      <c r="BG136" s="47"/>
      <c r="BH136" s="47"/>
      <c r="BI136" s="47"/>
      <c r="BJ136" s="47"/>
      <c r="BK136" s="47"/>
      <c r="BL136" s="47"/>
      <c r="BM136" s="47"/>
      <c r="BN136" s="47"/>
      <c r="BO136" s="47"/>
      <c r="BP136" s="47"/>
      <c r="BQ136" s="47"/>
    </row>
    <row r="137" spans="16:69" x14ac:dyDescent="0.25">
      <c r="P137" s="34">
        <v>134</v>
      </c>
      <c r="Q137" s="147" t="str">
        <f>IF(INDEX(EmployeeTrackingSheet!$B$6:$B$1005,Calculations!P137,1)=0,"",INDEX(EmployeeTrackingSheet!$B$6:$B$1005,Calculations!P137,1))</f>
        <v/>
      </c>
      <c r="R137" s="91" t="str">
        <f t="shared" si="19"/>
        <v/>
      </c>
      <c r="S137" s="91" t="str">
        <f t="shared" si="20"/>
        <v/>
      </c>
      <c r="T137" s="92" t="str">
        <f t="shared" si="21"/>
        <v/>
      </c>
      <c r="U137" s="92" t="str">
        <f t="shared" si="22"/>
        <v/>
      </c>
      <c r="V137" s="90" t="str">
        <f>IF(INDEX(EmployeeTrackingSheet!$C$6:$C$1005,Calculations!P137,1)=0,"",INDEX(EmployeeTrackingSheet!$C$6:$C$1005,Calculations!P137,1))</f>
        <v/>
      </c>
      <c r="W137" s="90" t="str">
        <f>IF(INDEX(EmployeeTrackingSheet!$D$6:$D$1005,Calculations!P137,1)=0,"",INDEX(EmployeeTrackingSheet!$D$6:$D$1005,Calculations!P137,1))</f>
        <v/>
      </c>
      <c r="X137" s="269" t="str">
        <f>IF(INDEX(EmployeeTrackingSheet!$E$6:$E$1005,Calculations!P137,1)=0,"",INDEX(EmployeeTrackingSheet!$E$6:$E$1005,Calculations!P137,1))</f>
        <v/>
      </c>
      <c r="Y137" s="269" t="str">
        <f>IF(INDEX(EmployeeTrackingSheet!$F$6:$F$1005,Calculations!P137,1)=0,"",INDEX(EmployeeTrackingSheet!$F$6:$F$1005,Calculations!P137,1))</f>
        <v/>
      </c>
      <c r="Z137" s="94" t="str">
        <f t="shared" si="23"/>
        <v/>
      </c>
      <c r="AA137" s="94" t="str">
        <f>IF(INDEX(EmployeeTrackingSheet!$G$6:$G$1005,Calculations!P137,1)=0,"",INDEX(EmployeeTrackingSheet!$G$6:$G$1005,Calculations!P137,1))</f>
        <v/>
      </c>
      <c r="AB137" s="94" t="str">
        <f>IF(INDEX(EmployeeTrackingSheet!$H$6:$H$1005,Calculations!P137,1)=0,"",INDEX(EmployeeTrackingSheet!$H$6:$H$1005,Calculations!P137,1))</f>
        <v/>
      </c>
      <c r="AC137" s="47"/>
      <c r="AD137" s="47"/>
      <c r="AE137" s="47"/>
      <c r="AF137" s="47"/>
      <c r="AG137" s="47"/>
      <c r="AM137" s="47"/>
      <c r="AN137" s="47"/>
      <c r="AO137" s="47"/>
      <c r="AP137" s="47"/>
      <c r="AQ137" s="47"/>
      <c r="AR137" s="47"/>
      <c r="AS137" s="47"/>
      <c r="AT137" s="47"/>
      <c r="AU137" s="47"/>
      <c r="AV137" s="47"/>
      <c r="AW137" s="47"/>
      <c r="AX137" s="47"/>
      <c r="AY137" s="47"/>
      <c r="AZ137" s="47"/>
      <c r="BA137" s="47"/>
      <c r="BB137" s="47"/>
      <c r="BG137" s="47"/>
      <c r="BH137" s="47"/>
      <c r="BI137" s="47"/>
      <c r="BJ137" s="47"/>
      <c r="BK137" s="47"/>
      <c r="BL137" s="47"/>
      <c r="BM137" s="47"/>
      <c r="BN137" s="47"/>
      <c r="BO137" s="47"/>
      <c r="BP137" s="47"/>
      <c r="BQ137" s="47"/>
    </row>
    <row r="138" spans="16:69" x14ac:dyDescent="0.25">
      <c r="P138" s="34">
        <v>135</v>
      </c>
      <c r="Q138" s="147" t="str">
        <f>IF(INDEX(EmployeeTrackingSheet!$B$6:$B$1005,Calculations!P138,1)=0,"",INDEX(EmployeeTrackingSheet!$B$6:$B$1005,Calculations!P138,1))</f>
        <v/>
      </c>
      <c r="R138" s="91" t="str">
        <f t="shared" si="19"/>
        <v/>
      </c>
      <c r="S138" s="91" t="str">
        <f t="shared" si="20"/>
        <v/>
      </c>
      <c r="T138" s="92" t="str">
        <f t="shared" si="21"/>
        <v/>
      </c>
      <c r="U138" s="92" t="str">
        <f t="shared" si="22"/>
        <v/>
      </c>
      <c r="V138" s="90" t="str">
        <f>IF(INDEX(EmployeeTrackingSheet!$C$6:$C$1005,Calculations!P138,1)=0,"",INDEX(EmployeeTrackingSheet!$C$6:$C$1005,Calculations!P138,1))</f>
        <v/>
      </c>
      <c r="W138" s="90" t="str">
        <f>IF(INDEX(EmployeeTrackingSheet!$D$6:$D$1005,Calculations!P138,1)=0,"",INDEX(EmployeeTrackingSheet!$D$6:$D$1005,Calculations!P138,1))</f>
        <v/>
      </c>
      <c r="X138" s="269" t="str">
        <f>IF(INDEX(EmployeeTrackingSheet!$E$6:$E$1005,Calculations!P138,1)=0,"",INDEX(EmployeeTrackingSheet!$E$6:$E$1005,Calculations!P138,1))</f>
        <v/>
      </c>
      <c r="Y138" s="269" t="str">
        <f>IF(INDEX(EmployeeTrackingSheet!$F$6:$F$1005,Calculations!P138,1)=0,"",INDEX(EmployeeTrackingSheet!$F$6:$F$1005,Calculations!P138,1))</f>
        <v/>
      </c>
      <c r="Z138" s="94" t="str">
        <f t="shared" si="23"/>
        <v/>
      </c>
      <c r="AA138" s="94" t="str">
        <f>IF(INDEX(EmployeeTrackingSheet!$G$6:$G$1005,Calculations!P138,1)=0,"",INDEX(EmployeeTrackingSheet!$G$6:$G$1005,Calculations!P138,1))</f>
        <v/>
      </c>
      <c r="AB138" s="94" t="str">
        <f>IF(INDEX(EmployeeTrackingSheet!$H$6:$H$1005,Calculations!P138,1)=0,"",INDEX(EmployeeTrackingSheet!$H$6:$H$1005,Calculations!P138,1))</f>
        <v/>
      </c>
      <c r="AC138" s="47"/>
      <c r="AD138" s="47"/>
      <c r="AE138" s="47"/>
      <c r="AF138" s="47"/>
      <c r="AG138" s="47"/>
      <c r="AM138" s="47"/>
      <c r="AN138" s="47"/>
      <c r="AO138" s="47"/>
      <c r="AP138" s="47"/>
      <c r="AQ138" s="47"/>
      <c r="AR138" s="47"/>
      <c r="AS138" s="47"/>
      <c r="AT138" s="47"/>
      <c r="AU138" s="47"/>
      <c r="AV138" s="47"/>
      <c r="AW138" s="47"/>
      <c r="AX138" s="47"/>
      <c r="AY138" s="47"/>
      <c r="AZ138" s="47"/>
      <c r="BA138" s="47"/>
      <c r="BB138" s="47"/>
      <c r="BG138" s="47"/>
      <c r="BH138" s="47"/>
      <c r="BI138" s="47"/>
      <c r="BJ138" s="47"/>
      <c r="BK138" s="47"/>
      <c r="BL138" s="47"/>
      <c r="BM138" s="47"/>
      <c r="BN138" s="47"/>
      <c r="BO138" s="47"/>
      <c r="BP138" s="47"/>
      <c r="BQ138" s="47"/>
    </row>
    <row r="139" spans="16:69" x14ac:dyDescent="0.25">
      <c r="P139" s="34">
        <v>136</v>
      </c>
      <c r="Q139" s="147" t="str">
        <f>IF(INDEX(EmployeeTrackingSheet!$B$6:$B$1005,Calculations!P139,1)=0,"",INDEX(EmployeeTrackingSheet!$B$6:$B$1005,Calculations!P139,1))</f>
        <v/>
      </c>
      <c r="R139" s="91" t="str">
        <f t="shared" si="19"/>
        <v/>
      </c>
      <c r="S139" s="91" t="str">
        <f t="shared" si="20"/>
        <v/>
      </c>
      <c r="T139" s="92" t="str">
        <f t="shared" si="21"/>
        <v/>
      </c>
      <c r="U139" s="92" t="str">
        <f t="shared" si="22"/>
        <v/>
      </c>
      <c r="V139" s="90" t="str">
        <f>IF(INDEX(EmployeeTrackingSheet!$C$6:$C$1005,Calculations!P139,1)=0,"",INDEX(EmployeeTrackingSheet!$C$6:$C$1005,Calculations!P139,1))</f>
        <v/>
      </c>
      <c r="W139" s="90" t="str">
        <f>IF(INDEX(EmployeeTrackingSheet!$D$6:$D$1005,Calculations!P139,1)=0,"",INDEX(EmployeeTrackingSheet!$D$6:$D$1005,Calculations!P139,1))</f>
        <v/>
      </c>
      <c r="X139" s="269" t="str">
        <f>IF(INDEX(EmployeeTrackingSheet!$E$6:$E$1005,Calculations!P139,1)=0,"",INDEX(EmployeeTrackingSheet!$E$6:$E$1005,Calculations!P139,1))</f>
        <v/>
      </c>
      <c r="Y139" s="269" t="str">
        <f>IF(INDEX(EmployeeTrackingSheet!$F$6:$F$1005,Calculations!P139,1)=0,"",INDEX(EmployeeTrackingSheet!$F$6:$F$1005,Calculations!P139,1))</f>
        <v/>
      </c>
      <c r="Z139" s="94" t="str">
        <f t="shared" si="23"/>
        <v/>
      </c>
      <c r="AA139" s="94" t="str">
        <f>IF(INDEX(EmployeeTrackingSheet!$G$6:$G$1005,Calculations!P139,1)=0,"",INDEX(EmployeeTrackingSheet!$G$6:$G$1005,Calculations!P139,1))</f>
        <v/>
      </c>
      <c r="AB139" s="94" t="str">
        <f>IF(INDEX(EmployeeTrackingSheet!$H$6:$H$1005,Calculations!P139,1)=0,"",INDEX(EmployeeTrackingSheet!$H$6:$H$1005,Calculations!P139,1))</f>
        <v/>
      </c>
      <c r="AC139" s="47"/>
      <c r="AD139" s="47"/>
      <c r="AE139" s="47"/>
      <c r="AF139" s="47"/>
      <c r="AG139" s="47"/>
      <c r="AM139" s="47"/>
      <c r="AN139" s="47"/>
      <c r="AO139" s="47"/>
      <c r="AP139" s="47"/>
      <c r="AQ139" s="47"/>
      <c r="AR139" s="47"/>
      <c r="AS139" s="47"/>
      <c r="AT139" s="47"/>
      <c r="AU139" s="47"/>
      <c r="AV139" s="47"/>
      <c r="AW139" s="47"/>
      <c r="AX139" s="47"/>
      <c r="AY139" s="47"/>
      <c r="AZ139" s="47"/>
      <c r="BA139" s="47"/>
      <c r="BB139" s="47"/>
      <c r="BG139" s="47"/>
      <c r="BH139" s="47"/>
      <c r="BI139" s="47"/>
      <c r="BJ139" s="47"/>
      <c r="BK139" s="47"/>
      <c r="BL139" s="47"/>
      <c r="BM139" s="47"/>
      <c r="BN139" s="47"/>
      <c r="BO139" s="47"/>
      <c r="BP139" s="47"/>
      <c r="BQ139" s="47"/>
    </row>
    <row r="140" spans="16:69" x14ac:dyDescent="0.25">
      <c r="P140" s="34">
        <v>137</v>
      </c>
      <c r="Q140" s="147" t="str">
        <f>IF(INDEX(EmployeeTrackingSheet!$B$6:$B$1005,Calculations!P140,1)=0,"",INDEX(EmployeeTrackingSheet!$B$6:$B$1005,Calculations!P140,1))</f>
        <v/>
      </c>
      <c r="R140" s="91" t="str">
        <f t="shared" si="19"/>
        <v/>
      </c>
      <c r="S140" s="91" t="str">
        <f t="shared" si="20"/>
        <v/>
      </c>
      <c r="T140" s="92" t="str">
        <f t="shared" si="21"/>
        <v/>
      </c>
      <c r="U140" s="92" t="str">
        <f t="shared" si="22"/>
        <v/>
      </c>
      <c r="V140" s="90" t="str">
        <f>IF(INDEX(EmployeeTrackingSheet!$C$6:$C$1005,Calculations!P140,1)=0,"",INDEX(EmployeeTrackingSheet!$C$6:$C$1005,Calculations!P140,1))</f>
        <v/>
      </c>
      <c r="W140" s="90" t="str">
        <f>IF(INDEX(EmployeeTrackingSheet!$D$6:$D$1005,Calculations!P140,1)=0,"",INDEX(EmployeeTrackingSheet!$D$6:$D$1005,Calculations!P140,1))</f>
        <v/>
      </c>
      <c r="X140" s="269" t="str">
        <f>IF(INDEX(EmployeeTrackingSheet!$E$6:$E$1005,Calculations!P140,1)=0,"",INDEX(EmployeeTrackingSheet!$E$6:$E$1005,Calculations!P140,1))</f>
        <v/>
      </c>
      <c r="Y140" s="269" t="str">
        <f>IF(INDEX(EmployeeTrackingSheet!$F$6:$F$1005,Calculations!P140,1)=0,"",INDEX(EmployeeTrackingSheet!$F$6:$F$1005,Calculations!P140,1))</f>
        <v/>
      </c>
      <c r="Z140" s="94" t="str">
        <f t="shared" si="23"/>
        <v/>
      </c>
      <c r="AA140" s="94" t="str">
        <f>IF(INDEX(EmployeeTrackingSheet!$G$6:$G$1005,Calculations!P140,1)=0,"",INDEX(EmployeeTrackingSheet!$G$6:$G$1005,Calculations!P140,1))</f>
        <v/>
      </c>
      <c r="AB140" s="94" t="str">
        <f>IF(INDEX(EmployeeTrackingSheet!$H$6:$H$1005,Calculations!P140,1)=0,"",INDEX(EmployeeTrackingSheet!$H$6:$H$1005,Calculations!P140,1))</f>
        <v/>
      </c>
      <c r="AC140" s="47"/>
      <c r="AD140" s="47"/>
      <c r="AE140" s="47"/>
      <c r="AF140" s="47"/>
      <c r="AG140" s="47"/>
      <c r="AM140" s="47"/>
      <c r="AN140" s="47"/>
      <c r="AO140" s="47"/>
      <c r="AP140" s="47"/>
      <c r="AQ140" s="47"/>
      <c r="AR140" s="47"/>
      <c r="AS140" s="47"/>
      <c r="AT140" s="47"/>
      <c r="AU140" s="47"/>
      <c r="AV140" s="47"/>
      <c r="AW140" s="47"/>
      <c r="AX140" s="47"/>
      <c r="AY140" s="47"/>
      <c r="AZ140" s="47"/>
      <c r="BA140" s="47"/>
      <c r="BB140" s="47"/>
      <c r="BG140" s="47"/>
      <c r="BH140" s="47"/>
      <c r="BI140" s="47"/>
      <c r="BJ140" s="47"/>
      <c r="BK140" s="47"/>
      <c r="BL140" s="47"/>
      <c r="BM140" s="47"/>
      <c r="BN140" s="47"/>
      <c r="BO140" s="47"/>
      <c r="BP140" s="47"/>
      <c r="BQ140" s="47"/>
    </row>
    <row r="141" spans="16:69" x14ac:dyDescent="0.25">
      <c r="P141" s="34">
        <v>138</v>
      </c>
      <c r="Q141" s="147" t="str">
        <f>IF(INDEX(EmployeeTrackingSheet!$B$6:$B$1005,Calculations!P141,1)=0,"",INDEX(EmployeeTrackingSheet!$B$6:$B$1005,Calculations!P141,1))</f>
        <v/>
      </c>
      <c r="R141" s="91" t="str">
        <f t="shared" si="19"/>
        <v/>
      </c>
      <c r="S141" s="91" t="str">
        <f t="shared" si="20"/>
        <v/>
      </c>
      <c r="T141" s="92" t="str">
        <f t="shared" si="21"/>
        <v/>
      </c>
      <c r="U141" s="92" t="str">
        <f t="shared" si="22"/>
        <v/>
      </c>
      <c r="V141" s="90" t="str">
        <f>IF(INDEX(EmployeeTrackingSheet!$C$6:$C$1005,Calculations!P141,1)=0,"",INDEX(EmployeeTrackingSheet!$C$6:$C$1005,Calculations!P141,1))</f>
        <v/>
      </c>
      <c r="W141" s="90" t="str">
        <f>IF(INDEX(EmployeeTrackingSheet!$D$6:$D$1005,Calculations!P141,1)=0,"",INDEX(EmployeeTrackingSheet!$D$6:$D$1005,Calculations!P141,1))</f>
        <v/>
      </c>
      <c r="X141" s="269" t="str">
        <f>IF(INDEX(EmployeeTrackingSheet!$E$6:$E$1005,Calculations!P141,1)=0,"",INDEX(EmployeeTrackingSheet!$E$6:$E$1005,Calculations!P141,1))</f>
        <v/>
      </c>
      <c r="Y141" s="269" t="str">
        <f>IF(INDEX(EmployeeTrackingSheet!$F$6:$F$1005,Calculations!P141,1)=0,"",INDEX(EmployeeTrackingSheet!$F$6:$F$1005,Calculations!P141,1))</f>
        <v/>
      </c>
      <c r="Z141" s="94" t="str">
        <f t="shared" si="23"/>
        <v/>
      </c>
      <c r="AA141" s="94" t="str">
        <f>IF(INDEX(EmployeeTrackingSheet!$G$6:$G$1005,Calculations!P141,1)=0,"",INDEX(EmployeeTrackingSheet!$G$6:$G$1005,Calculations!P141,1))</f>
        <v/>
      </c>
      <c r="AB141" s="94" t="str">
        <f>IF(INDEX(EmployeeTrackingSheet!$H$6:$H$1005,Calculations!P141,1)=0,"",INDEX(EmployeeTrackingSheet!$H$6:$H$1005,Calculations!P141,1))</f>
        <v/>
      </c>
      <c r="AC141" s="47"/>
      <c r="AD141" s="47"/>
      <c r="AE141" s="47"/>
      <c r="AF141" s="47"/>
      <c r="AG141" s="47"/>
      <c r="AM141" s="47"/>
      <c r="AN141" s="47"/>
      <c r="AO141" s="47"/>
      <c r="AP141" s="47"/>
      <c r="AQ141" s="47"/>
      <c r="AR141" s="47"/>
      <c r="AS141" s="47"/>
      <c r="AT141" s="47"/>
      <c r="AU141" s="47"/>
      <c r="AV141" s="47"/>
      <c r="AW141" s="47"/>
      <c r="AX141" s="47"/>
      <c r="AY141" s="47"/>
      <c r="AZ141" s="47"/>
      <c r="BA141" s="47"/>
      <c r="BB141" s="47"/>
      <c r="BG141" s="47"/>
      <c r="BH141" s="47"/>
      <c r="BI141" s="47"/>
      <c r="BJ141" s="47"/>
      <c r="BK141" s="47"/>
      <c r="BL141" s="47"/>
      <c r="BM141" s="47"/>
      <c r="BN141" s="47"/>
      <c r="BO141" s="47"/>
      <c r="BP141" s="47"/>
      <c r="BQ141" s="47"/>
    </row>
    <row r="142" spans="16:69" x14ac:dyDescent="0.25">
      <c r="P142" s="34">
        <v>139</v>
      </c>
      <c r="Q142" s="147" t="str">
        <f>IF(INDEX(EmployeeTrackingSheet!$B$6:$B$1005,Calculations!P142,1)=0,"",INDEX(EmployeeTrackingSheet!$B$6:$B$1005,Calculations!P142,1))</f>
        <v/>
      </c>
      <c r="R142" s="91" t="str">
        <f t="shared" si="19"/>
        <v/>
      </c>
      <c r="S142" s="91" t="str">
        <f t="shared" si="20"/>
        <v/>
      </c>
      <c r="T142" s="92" t="str">
        <f t="shared" si="21"/>
        <v/>
      </c>
      <c r="U142" s="92" t="str">
        <f t="shared" si="22"/>
        <v/>
      </c>
      <c r="V142" s="90" t="str">
        <f>IF(INDEX(EmployeeTrackingSheet!$C$6:$C$1005,Calculations!P142,1)=0,"",INDEX(EmployeeTrackingSheet!$C$6:$C$1005,Calculations!P142,1))</f>
        <v/>
      </c>
      <c r="W142" s="90" t="str">
        <f>IF(INDEX(EmployeeTrackingSheet!$D$6:$D$1005,Calculations!P142,1)=0,"",INDEX(EmployeeTrackingSheet!$D$6:$D$1005,Calculations!P142,1))</f>
        <v/>
      </c>
      <c r="X142" s="269" t="str">
        <f>IF(INDEX(EmployeeTrackingSheet!$E$6:$E$1005,Calculations!P142,1)=0,"",INDEX(EmployeeTrackingSheet!$E$6:$E$1005,Calculations!P142,1))</f>
        <v/>
      </c>
      <c r="Y142" s="269" t="str">
        <f>IF(INDEX(EmployeeTrackingSheet!$F$6:$F$1005,Calculations!P142,1)=0,"",INDEX(EmployeeTrackingSheet!$F$6:$F$1005,Calculations!P142,1))</f>
        <v/>
      </c>
      <c r="Z142" s="94" t="str">
        <f t="shared" si="23"/>
        <v/>
      </c>
      <c r="AA142" s="94" t="str">
        <f>IF(INDEX(EmployeeTrackingSheet!$G$6:$G$1005,Calculations!P142,1)=0,"",INDEX(EmployeeTrackingSheet!$G$6:$G$1005,Calculations!P142,1))</f>
        <v/>
      </c>
      <c r="AB142" s="94" t="str">
        <f>IF(INDEX(EmployeeTrackingSheet!$H$6:$H$1005,Calculations!P142,1)=0,"",INDEX(EmployeeTrackingSheet!$H$6:$H$1005,Calculations!P142,1))</f>
        <v/>
      </c>
      <c r="AC142" s="47"/>
      <c r="AD142" s="47"/>
      <c r="AE142" s="47"/>
      <c r="AF142" s="47"/>
      <c r="AG142" s="47"/>
      <c r="AM142" s="47"/>
      <c r="AN142" s="47"/>
      <c r="AO142" s="47"/>
      <c r="AP142" s="47"/>
      <c r="AQ142" s="47"/>
      <c r="AR142" s="47"/>
      <c r="AS142" s="47"/>
      <c r="AT142" s="47"/>
      <c r="AU142" s="47"/>
      <c r="AV142" s="47"/>
      <c r="AW142" s="47"/>
      <c r="AX142" s="47"/>
      <c r="AY142" s="47"/>
      <c r="AZ142" s="47"/>
      <c r="BA142" s="47"/>
      <c r="BB142" s="47"/>
      <c r="BG142" s="47"/>
      <c r="BH142" s="47"/>
      <c r="BI142" s="47"/>
      <c r="BJ142" s="47"/>
      <c r="BK142" s="47"/>
      <c r="BL142" s="47"/>
      <c r="BM142" s="47"/>
      <c r="BN142" s="47"/>
      <c r="BO142" s="47"/>
      <c r="BP142" s="47"/>
      <c r="BQ142" s="47"/>
    </row>
    <row r="143" spans="16:69" x14ac:dyDescent="0.25">
      <c r="P143" s="34">
        <v>140</v>
      </c>
      <c r="Q143" s="147" t="str">
        <f>IF(INDEX(EmployeeTrackingSheet!$B$6:$B$1005,Calculations!P143,1)=0,"",INDEX(EmployeeTrackingSheet!$B$6:$B$1005,Calculations!P143,1))</f>
        <v/>
      </c>
      <c r="R143" s="91" t="str">
        <f t="shared" si="19"/>
        <v/>
      </c>
      <c r="S143" s="91" t="str">
        <f t="shared" si="20"/>
        <v/>
      </c>
      <c r="T143" s="92" t="str">
        <f t="shared" si="21"/>
        <v/>
      </c>
      <c r="U143" s="92" t="str">
        <f t="shared" si="22"/>
        <v/>
      </c>
      <c r="V143" s="90" t="str">
        <f>IF(INDEX(EmployeeTrackingSheet!$C$6:$C$1005,Calculations!P143,1)=0,"",INDEX(EmployeeTrackingSheet!$C$6:$C$1005,Calculations!P143,1))</f>
        <v/>
      </c>
      <c r="W143" s="90" t="str">
        <f>IF(INDEX(EmployeeTrackingSheet!$D$6:$D$1005,Calculations!P143,1)=0,"",INDEX(EmployeeTrackingSheet!$D$6:$D$1005,Calculations!P143,1))</f>
        <v/>
      </c>
      <c r="X143" s="269" t="str">
        <f>IF(INDEX(EmployeeTrackingSheet!$E$6:$E$1005,Calculations!P143,1)=0,"",INDEX(EmployeeTrackingSheet!$E$6:$E$1005,Calculations!P143,1))</f>
        <v/>
      </c>
      <c r="Y143" s="269" t="str">
        <f>IF(INDEX(EmployeeTrackingSheet!$F$6:$F$1005,Calculations!P143,1)=0,"",INDEX(EmployeeTrackingSheet!$F$6:$F$1005,Calculations!P143,1))</f>
        <v/>
      </c>
      <c r="Z143" s="94" t="str">
        <f t="shared" si="23"/>
        <v/>
      </c>
      <c r="AA143" s="94" t="str">
        <f>IF(INDEX(EmployeeTrackingSheet!$G$6:$G$1005,Calculations!P143,1)=0,"",INDEX(EmployeeTrackingSheet!$G$6:$G$1005,Calculations!P143,1))</f>
        <v/>
      </c>
      <c r="AB143" s="94" t="str">
        <f>IF(INDEX(EmployeeTrackingSheet!$H$6:$H$1005,Calculations!P143,1)=0,"",INDEX(EmployeeTrackingSheet!$H$6:$H$1005,Calculations!P143,1))</f>
        <v/>
      </c>
      <c r="AC143" s="47"/>
      <c r="AD143" s="47"/>
      <c r="AE143" s="47"/>
      <c r="AF143" s="47"/>
      <c r="AG143" s="47"/>
      <c r="AM143" s="47"/>
      <c r="AN143" s="47"/>
      <c r="AO143" s="47"/>
      <c r="AP143" s="47"/>
      <c r="AQ143" s="47"/>
      <c r="AR143" s="47"/>
      <c r="AS143" s="47"/>
      <c r="AT143" s="47"/>
      <c r="AU143" s="47"/>
      <c r="AV143" s="47"/>
      <c r="AW143" s="47"/>
      <c r="AX143" s="47"/>
      <c r="AY143" s="47"/>
      <c r="AZ143" s="47"/>
      <c r="BA143" s="47"/>
      <c r="BB143" s="47"/>
      <c r="BG143" s="47"/>
      <c r="BH143" s="47"/>
      <c r="BI143" s="47"/>
      <c r="BJ143" s="47"/>
      <c r="BK143" s="47"/>
      <c r="BL143" s="47"/>
      <c r="BM143" s="47"/>
      <c r="BN143" s="47"/>
      <c r="BO143" s="47"/>
      <c r="BP143" s="47"/>
      <c r="BQ143" s="47"/>
    </row>
    <row r="144" spans="16:69" x14ac:dyDescent="0.25">
      <c r="P144" s="34">
        <v>141</v>
      </c>
      <c r="Q144" s="147" t="str">
        <f>IF(INDEX(EmployeeTrackingSheet!$B$6:$B$1005,Calculations!P144,1)=0,"",INDEX(EmployeeTrackingSheet!$B$6:$B$1005,Calculations!P144,1))</f>
        <v/>
      </c>
      <c r="R144" s="91" t="str">
        <f t="shared" si="19"/>
        <v/>
      </c>
      <c r="S144" s="91" t="str">
        <f t="shared" si="20"/>
        <v/>
      </c>
      <c r="T144" s="92" t="str">
        <f t="shared" si="21"/>
        <v/>
      </c>
      <c r="U144" s="92" t="str">
        <f t="shared" si="22"/>
        <v/>
      </c>
      <c r="V144" s="90" t="str">
        <f>IF(INDEX(EmployeeTrackingSheet!$C$6:$C$1005,Calculations!P144,1)=0,"",INDEX(EmployeeTrackingSheet!$C$6:$C$1005,Calculations!P144,1))</f>
        <v/>
      </c>
      <c r="W144" s="90" t="str">
        <f>IF(INDEX(EmployeeTrackingSheet!$D$6:$D$1005,Calculations!P144,1)=0,"",INDEX(EmployeeTrackingSheet!$D$6:$D$1005,Calculations!P144,1))</f>
        <v/>
      </c>
      <c r="X144" s="269" t="str">
        <f>IF(INDEX(EmployeeTrackingSheet!$E$6:$E$1005,Calculations!P144,1)=0,"",INDEX(EmployeeTrackingSheet!$E$6:$E$1005,Calculations!P144,1))</f>
        <v/>
      </c>
      <c r="Y144" s="269" t="str">
        <f>IF(INDEX(EmployeeTrackingSheet!$F$6:$F$1005,Calculations!P144,1)=0,"",INDEX(EmployeeTrackingSheet!$F$6:$F$1005,Calculations!P144,1))</f>
        <v/>
      </c>
      <c r="Z144" s="94" t="str">
        <f t="shared" si="23"/>
        <v/>
      </c>
      <c r="AA144" s="94" t="str">
        <f>IF(INDEX(EmployeeTrackingSheet!$G$6:$G$1005,Calculations!P144,1)=0,"",INDEX(EmployeeTrackingSheet!$G$6:$G$1005,Calculations!P144,1))</f>
        <v/>
      </c>
      <c r="AB144" s="94" t="str">
        <f>IF(INDEX(EmployeeTrackingSheet!$H$6:$H$1005,Calculations!P144,1)=0,"",INDEX(EmployeeTrackingSheet!$H$6:$H$1005,Calculations!P144,1))</f>
        <v/>
      </c>
      <c r="AC144" s="47"/>
      <c r="AD144" s="47"/>
      <c r="AE144" s="47"/>
      <c r="AF144" s="47"/>
      <c r="AG144" s="47"/>
      <c r="AM144" s="47"/>
      <c r="AN144" s="47"/>
      <c r="AO144" s="47"/>
      <c r="AP144" s="47"/>
      <c r="AQ144" s="47"/>
      <c r="AR144" s="47"/>
      <c r="AS144" s="47"/>
      <c r="AT144" s="47"/>
      <c r="AU144" s="47"/>
      <c r="AV144" s="47"/>
      <c r="AW144" s="47"/>
      <c r="AX144" s="47"/>
      <c r="AY144" s="47"/>
      <c r="AZ144" s="47"/>
      <c r="BA144" s="47"/>
      <c r="BB144" s="47"/>
      <c r="BG144" s="47"/>
      <c r="BH144" s="47"/>
      <c r="BI144" s="47"/>
      <c r="BJ144" s="47"/>
      <c r="BK144" s="47"/>
      <c r="BL144" s="47"/>
      <c r="BM144" s="47"/>
      <c r="BN144" s="47"/>
      <c r="BO144" s="47"/>
      <c r="BP144" s="47"/>
      <c r="BQ144" s="47"/>
    </row>
    <row r="145" spans="16:69" x14ac:dyDescent="0.25">
      <c r="P145" s="34">
        <v>142</v>
      </c>
      <c r="Q145" s="147" t="str">
        <f>IF(INDEX(EmployeeTrackingSheet!$B$6:$B$1005,Calculations!P145,1)=0,"",INDEX(EmployeeTrackingSheet!$B$6:$B$1005,Calculations!P145,1))</f>
        <v/>
      </c>
      <c r="R145" s="91" t="str">
        <f t="shared" si="19"/>
        <v/>
      </c>
      <c r="S145" s="91" t="str">
        <f t="shared" si="20"/>
        <v/>
      </c>
      <c r="T145" s="92" t="str">
        <f t="shared" si="21"/>
        <v/>
      </c>
      <c r="U145" s="92" t="str">
        <f t="shared" si="22"/>
        <v/>
      </c>
      <c r="V145" s="90" t="str">
        <f>IF(INDEX(EmployeeTrackingSheet!$C$6:$C$1005,Calculations!P145,1)=0,"",INDEX(EmployeeTrackingSheet!$C$6:$C$1005,Calculations!P145,1))</f>
        <v/>
      </c>
      <c r="W145" s="90" t="str">
        <f>IF(INDEX(EmployeeTrackingSheet!$D$6:$D$1005,Calculations!P145,1)=0,"",INDEX(EmployeeTrackingSheet!$D$6:$D$1005,Calculations!P145,1))</f>
        <v/>
      </c>
      <c r="X145" s="269" t="str">
        <f>IF(INDEX(EmployeeTrackingSheet!$E$6:$E$1005,Calculations!P145,1)=0,"",INDEX(EmployeeTrackingSheet!$E$6:$E$1005,Calculations!P145,1))</f>
        <v/>
      </c>
      <c r="Y145" s="269" t="str">
        <f>IF(INDEX(EmployeeTrackingSheet!$F$6:$F$1005,Calculations!P145,1)=0,"",INDEX(EmployeeTrackingSheet!$F$6:$F$1005,Calculations!P145,1))</f>
        <v/>
      </c>
      <c r="Z145" s="94" t="str">
        <f t="shared" si="23"/>
        <v/>
      </c>
      <c r="AA145" s="94" t="str">
        <f>IF(INDEX(EmployeeTrackingSheet!$G$6:$G$1005,Calculations!P145,1)=0,"",INDEX(EmployeeTrackingSheet!$G$6:$G$1005,Calculations!P145,1))</f>
        <v/>
      </c>
      <c r="AB145" s="94" t="str">
        <f>IF(INDEX(EmployeeTrackingSheet!$H$6:$H$1005,Calculations!P145,1)=0,"",INDEX(EmployeeTrackingSheet!$H$6:$H$1005,Calculations!P145,1))</f>
        <v/>
      </c>
      <c r="AC145" s="47"/>
      <c r="AD145" s="47"/>
      <c r="AE145" s="47"/>
      <c r="AF145" s="47"/>
      <c r="AG145" s="47"/>
      <c r="AM145" s="47"/>
      <c r="AN145" s="47"/>
      <c r="AO145" s="47"/>
      <c r="AP145" s="47"/>
      <c r="AQ145" s="47"/>
      <c r="AR145" s="47"/>
      <c r="AS145" s="47"/>
      <c r="AT145" s="47"/>
      <c r="AU145" s="47"/>
      <c r="AV145" s="47"/>
      <c r="AW145" s="47"/>
      <c r="AX145" s="47"/>
      <c r="AY145" s="47"/>
      <c r="AZ145" s="47"/>
      <c r="BA145" s="47"/>
      <c r="BB145" s="47"/>
      <c r="BG145" s="47"/>
      <c r="BH145" s="47"/>
      <c r="BI145" s="47"/>
      <c r="BJ145" s="47"/>
      <c r="BK145" s="47"/>
      <c r="BL145" s="47"/>
      <c r="BM145" s="47"/>
      <c r="BN145" s="47"/>
      <c r="BO145" s="47"/>
      <c r="BP145" s="47"/>
      <c r="BQ145" s="47"/>
    </row>
    <row r="146" spans="16:69" x14ac:dyDescent="0.25">
      <c r="P146" s="34">
        <v>143</v>
      </c>
      <c r="Q146" s="147" t="str">
        <f>IF(INDEX(EmployeeTrackingSheet!$B$6:$B$1005,Calculations!P146,1)=0,"",INDEX(EmployeeTrackingSheet!$B$6:$B$1005,Calculations!P146,1))</f>
        <v/>
      </c>
      <c r="R146" s="91" t="str">
        <f t="shared" si="19"/>
        <v/>
      </c>
      <c r="S146" s="91" t="str">
        <f t="shared" si="20"/>
        <v/>
      </c>
      <c r="T146" s="92" t="str">
        <f t="shared" si="21"/>
        <v/>
      </c>
      <c r="U146" s="92" t="str">
        <f t="shared" si="22"/>
        <v/>
      </c>
      <c r="V146" s="90" t="str">
        <f>IF(INDEX(EmployeeTrackingSheet!$C$6:$C$1005,Calculations!P146,1)=0,"",INDEX(EmployeeTrackingSheet!$C$6:$C$1005,Calculations!P146,1))</f>
        <v/>
      </c>
      <c r="W146" s="90" t="str">
        <f>IF(INDEX(EmployeeTrackingSheet!$D$6:$D$1005,Calculations!P146,1)=0,"",INDEX(EmployeeTrackingSheet!$D$6:$D$1005,Calculations!P146,1))</f>
        <v/>
      </c>
      <c r="X146" s="269" t="str">
        <f>IF(INDEX(EmployeeTrackingSheet!$E$6:$E$1005,Calculations!P146,1)=0,"",INDEX(EmployeeTrackingSheet!$E$6:$E$1005,Calculations!P146,1))</f>
        <v/>
      </c>
      <c r="Y146" s="269" t="str">
        <f>IF(INDEX(EmployeeTrackingSheet!$F$6:$F$1005,Calculations!P146,1)=0,"",INDEX(EmployeeTrackingSheet!$F$6:$F$1005,Calculations!P146,1))</f>
        <v/>
      </c>
      <c r="Z146" s="94" t="str">
        <f t="shared" si="23"/>
        <v/>
      </c>
      <c r="AA146" s="94" t="str">
        <f>IF(INDEX(EmployeeTrackingSheet!$G$6:$G$1005,Calculations!P146,1)=0,"",INDEX(EmployeeTrackingSheet!$G$6:$G$1005,Calculations!P146,1))</f>
        <v/>
      </c>
      <c r="AB146" s="94" t="str">
        <f>IF(INDEX(EmployeeTrackingSheet!$H$6:$H$1005,Calculations!P146,1)=0,"",INDEX(EmployeeTrackingSheet!$H$6:$H$1005,Calculations!P146,1))</f>
        <v/>
      </c>
      <c r="AC146" s="47"/>
      <c r="AD146" s="47"/>
      <c r="AE146" s="47"/>
      <c r="AF146" s="47"/>
      <c r="AG146" s="47"/>
      <c r="AM146" s="47"/>
      <c r="AN146" s="47"/>
      <c r="AO146" s="47"/>
      <c r="AP146" s="47"/>
      <c r="AQ146" s="47"/>
      <c r="AR146" s="47"/>
      <c r="AS146" s="47"/>
      <c r="AT146" s="47"/>
      <c r="AU146" s="47"/>
      <c r="AV146" s="47"/>
      <c r="AW146" s="47"/>
      <c r="AX146" s="47"/>
      <c r="AY146" s="47"/>
      <c r="AZ146" s="47"/>
      <c r="BA146" s="47"/>
      <c r="BB146" s="47"/>
      <c r="BG146" s="47"/>
      <c r="BH146" s="47"/>
      <c r="BI146" s="47"/>
      <c r="BJ146" s="47"/>
      <c r="BK146" s="47"/>
      <c r="BL146" s="47"/>
      <c r="BM146" s="47"/>
      <c r="BN146" s="47"/>
      <c r="BO146" s="47"/>
      <c r="BP146" s="47"/>
      <c r="BQ146" s="47"/>
    </row>
    <row r="147" spans="16:69" x14ac:dyDescent="0.25">
      <c r="P147" s="34">
        <v>144</v>
      </c>
      <c r="Q147" s="147" t="str">
        <f>IF(INDEX(EmployeeTrackingSheet!$B$6:$B$1005,Calculations!P147,1)=0,"",INDEX(EmployeeTrackingSheet!$B$6:$B$1005,Calculations!P147,1))</f>
        <v/>
      </c>
      <c r="R147" s="91" t="str">
        <f t="shared" si="19"/>
        <v/>
      </c>
      <c r="S147" s="91" t="str">
        <f t="shared" si="20"/>
        <v/>
      </c>
      <c r="T147" s="92" t="str">
        <f t="shared" si="21"/>
        <v/>
      </c>
      <c r="U147" s="92" t="str">
        <f t="shared" si="22"/>
        <v/>
      </c>
      <c r="V147" s="90" t="str">
        <f>IF(INDEX(EmployeeTrackingSheet!$C$6:$C$1005,Calculations!P147,1)=0,"",INDEX(EmployeeTrackingSheet!$C$6:$C$1005,Calculations!P147,1))</f>
        <v/>
      </c>
      <c r="W147" s="90" t="str">
        <f>IF(INDEX(EmployeeTrackingSheet!$D$6:$D$1005,Calculations!P147,1)=0,"",INDEX(EmployeeTrackingSheet!$D$6:$D$1005,Calculations!P147,1))</f>
        <v/>
      </c>
      <c r="X147" s="269" t="str">
        <f>IF(INDEX(EmployeeTrackingSheet!$E$6:$E$1005,Calculations!P147,1)=0,"",INDEX(EmployeeTrackingSheet!$E$6:$E$1005,Calculations!P147,1))</f>
        <v/>
      </c>
      <c r="Y147" s="269" t="str">
        <f>IF(INDEX(EmployeeTrackingSheet!$F$6:$F$1005,Calculations!P147,1)=0,"",INDEX(EmployeeTrackingSheet!$F$6:$F$1005,Calculations!P147,1))</f>
        <v/>
      </c>
      <c r="Z147" s="94" t="str">
        <f t="shared" si="23"/>
        <v/>
      </c>
      <c r="AA147" s="94" t="str">
        <f>IF(INDEX(EmployeeTrackingSheet!$G$6:$G$1005,Calculations!P147,1)=0,"",INDEX(EmployeeTrackingSheet!$G$6:$G$1005,Calculations!P147,1))</f>
        <v/>
      </c>
      <c r="AB147" s="94" t="str">
        <f>IF(INDEX(EmployeeTrackingSheet!$H$6:$H$1005,Calculations!P147,1)=0,"",INDEX(EmployeeTrackingSheet!$H$6:$H$1005,Calculations!P147,1))</f>
        <v/>
      </c>
      <c r="AC147" s="47"/>
      <c r="AD147" s="47"/>
      <c r="AE147" s="47"/>
      <c r="AF147" s="47"/>
      <c r="AG147" s="47"/>
      <c r="AM147" s="47"/>
      <c r="AN147" s="47"/>
      <c r="AO147" s="47"/>
      <c r="AP147" s="47"/>
      <c r="AQ147" s="47"/>
      <c r="AR147" s="47"/>
      <c r="AS147" s="47"/>
      <c r="AT147" s="47"/>
      <c r="AU147" s="47"/>
      <c r="AV147" s="47"/>
      <c r="AW147" s="47"/>
      <c r="AX147" s="47"/>
      <c r="AY147" s="47"/>
      <c r="AZ147" s="47"/>
      <c r="BA147" s="47"/>
      <c r="BB147" s="47"/>
      <c r="BG147" s="47"/>
      <c r="BH147" s="47"/>
      <c r="BI147" s="47"/>
      <c r="BJ147" s="47"/>
      <c r="BK147" s="47"/>
      <c r="BL147" s="47"/>
      <c r="BM147" s="47"/>
      <c r="BN147" s="47"/>
      <c r="BO147" s="47"/>
      <c r="BP147" s="47"/>
      <c r="BQ147" s="47"/>
    </row>
    <row r="148" spans="16:69" x14ac:dyDescent="0.25">
      <c r="P148" s="34">
        <v>145</v>
      </c>
      <c r="Q148" s="147" t="str">
        <f>IF(INDEX(EmployeeTrackingSheet!$B$6:$B$1005,Calculations!P148,1)=0,"",INDEX(EmployeeTrackingSheet!$B$6:$B$1005,Calculations!P148,1))</f>
        <v/>
      </c>
      <c r="R148" s="91" t="str">
        <f t="shared" si="19"/>
        <v/>
      </c>
      <c r="S148" s="91" t="str">
        <f t="shared" si="20"/>
        <v/>
      </c>
      <c r="T148" s="92" t="str">
        <f t="shared" si="21"/>
        <v/>
      </c>
      <c r="U148" s="92" t="str">
        <f t="shared" si="22"/>
        <v/>
      </c>
      <c r="V148" s="90" t="str">
        <f>IF(INDEX(EmployeeTrackingSheet!$C$6:$C$1005,Calculations!P148,1)=0,"",INDEX(EmployeeTrackingSheet!$C$6:$C$1005,Calculations!P148,1))</f>
        <v/>
      </c>
      <c r="W148" s="90" t="str">
        <f>IF(INDEX(EmployeeTrackingSheet!$D$6:$D$1005,Calculations!P148,1)=0,"",INDEX(EmployeeTrackingSheet!$D$6:$D$1005,Calculations!P148,1))</f>
        <v/>
      </c>
      <c r="X148" s="269" t="str">
        <f>IF(INDEX(EmployeeTrackingSheet!$E$6:$E$1005,Calculations!P148,1)=0,"",INDEX(EmployeeTrackingSheet!$E$6:$E$1005,Calculations!P148,1))</f>
        <v/>
      </c>
      <c r="Y148" s="269" t="str">
        <f>IF(INDEX(EmployeeTrackingSheet!$F$6:$F$1005,Calculations!P148,1)=0,"",INDEX(EmployeeTrackingSheet!$F$6:$F$1005,Calculations!P148,1))</f>
        <v/>
      </c>
      <c r="Z148" s="94" t="str">
        <f t="shared" si="23"/>
        <v/>
      </c>
      <c r="AA148" s="94" t="str">
        <f>IF(INDEX(EmployeeTrackingSheet!$G$6:$G$1005,Calculations!P148,1)=0,"",INDEX(EmployeeTrackingSheet!$G$6:$G$1005,Calculations!P148,1))</f>
        <v/>
      </c>
      <c r="AB148" s="94" t="str">
        <f>IF(INDEX(EmployeeTrackingSheet!$H$6:$H$1005,Calculations!P148,1)=0,"",INDEX(EmployeeTrackingSheet!$H$6:$H$1005,Calculations!P148,1))</f>
        <v/>
      </c>
      <c r="AC148" s="47"/>
      <c r="AD148" s="47"/>
      <c r="AE148" s="47"/>
      <c r="AF148" s="47"/>
      <c r="AG148" s="47"/>
      <c r="AM148" s="47"/>
      <c r="AN148" s="47"/>
      <c r="AO148" s="47"/>
      <c r="AP148" s="47"/>
      <c r="AQ148" s="47"/>
      <c r="AR148" s="47"/>
      <c r="AS148" s="47"/>
      <c r="AT148" s="47"/>
      <c r="AU148" s="47"/>
      <c r="AV148" s="47"/>
      <c r="AW148" s="47"/>
      <c r="AX148" s="47"/>
      <c r="AY148" s="47"/>
      <c r="AZ148" s="47"/>
      <c r="BA148" s="47"/>
      <c r="BB148" s="47"/>
      <c r="BG148" s="47"/>
      <c r="BH148" s="47"/>
      <c r="BI148" s="47"/>
      <c r="BJ148" s="47"/>
      <c r="BK148" s="47"/>
      <c r="BL148" s="47"/>
      <c r="BM148" s="47"/>
      <c r="BN148" s="47"/>
      <c r="BO148" s="47"/>
      <c r="BP148" s="47"/>
      <c r="BQ148" s="47"/>
    </row>
    <row r="149" spans="16:69" x14ac:dyDescent="0.25">
      <c r="P149" s="34">
        <v>146</v>
      </c>
      <c r="Q149" s="147" t="str">
        <f>IF(INDEX(EmployeeTrackingSheet!$B$6:$B$1005,Calculations!P149,1)=0,"",INDEX(EmployeeTrackingSheet!$B$6:$B$1005,Calculations!P149,1))</f>
        <v/>
      </c>
      <c r="R149" s="91" t="str">
        <f t="shared" si="19"/>
        <v/>
      </c>
      <c r="S149" s="91" t="str">
        <f t="shared" si="20"/>
        <v/>
      </c>
      <c r="T149" s="92" t="str">
        <f t="shared" si="21"/>
        <v/>
      </c>
      <c r="U149" s="92" t="str">
        <f t="shared" si="22"/>
        <v/>
      </c>
      <c r="V149" s="90" t="str">
        <f>IF(INDEX(EmployeeTrackingSheet!$C$6:$C$1005,Calculations!P149,1)=0,"",INDEX(EmployeeTrackingSheet!$C$6:$C$1005,Calculations!P149,1))</f>
        <v/>
      </c>
      <c r="W149" s="90" t="str">
        <f>IF(INDEX(EmployeeTrackingSheet!$D$6:$D$1005,Calculations!P149,1)=0,"",INDEX(EmployeeTrackingSheet!$D$6:$D$1005,Calculations!P149,1))</f>
        <v/>
      </c>
      <c r="X149" s="269" t="str">
        <f>IF(INDEX(EmployeeTrackingSheet!$E$6:$E$1005,Calculations!P149,1)=0,"",INDEX(EmployeeTrackingSheet!$E$6:$E$1005,Calculations!P149,1))</f>
        <v/>
      </c>
      <c r="Y149" s="269" t="str">
        <f>IF(INDEX(EmployeeTrackingSheet!$F$6:$F$1005,Calculations!P149,1)=0,"",INDEX(EmployeeTrackingSheet!$F$6:$F$1005,Calculations!P149,1))</f>
        <v/>
      </c>
      <c r="Z149" s="94" t="str">
        <f t="shared" si="23"/>
        <v/>
      </c>
      <c r="AA149" s="94" t="str">
        <f>IF(INDEX(EmployeeTrackingSheet!$G$6:$G$1005,Calculations!P149,1)=0,"",INDEX(EmployeeTrackingSheet!$G$6:$G$1005,Calculations!P149,1))</f>
        <v/>
      </c>
      <c r="AB149" s="94" t="str">
        <f>IF(INDEX(EmployeeTrackingSheet!$H$6:$H$1005,Calculations!P149,1)=0,"",INDEX(EmployeeTrackingSheet!$H$6:$H$1005,Calculations!P149,1))</f>
        <v/>
      </c>
      <c r="AC149" s="47"/>
      <c r="AD149" s="47"/>
      <c r="AE149" s="47"/>
      <c r="AF149" s="47"/>
      <c r="AG149" s="47"/>
      <c r="AM149" s="47"/>
      <c r="AN149" s="47"/>
      <c r="AO149" s="47"/>
      <c r="AP149" s="47"/>
      <c r="AQ149" s="47"/>
      <c r="AR149" s="47"/>
      <c r="AS149" s="47"/>
      <c r="AT149" s="47"/>
      <c r="AU149" s="47"/>
      <c r="AV149" s="47"/>
      <c r="AW149" s="47"/>
      <c r="AX149" s="47"/>
      <c r="AY149" s="47"/>
      <c r="AZ149" s="47"/>
      <c r="BA149" s="47"/>
      <c r="BB149" s="47"/>
      <c r="BG149" s="47"/>
      <c r="BH149" s="47"/>
      <c r="BI149" s="47"/>
      <c r="BJ149" s="47"/>
      <c r="BK149" s="47"/>
      <c r="BL149" s="47"/>
      <c r="BM149" s="47"/>
      <c r="BN149" s="47"/>
      <c r="BO149" s="47"/>
      <c r="BP149" s="47"/>
      <c r="BQ149" s="47"/>
    </row>
    <row r="150" spans="16:69" x14ac:dyDescent="0.25">
      <c r="P150" s="34">
        <v>147</v>
      </c>
      <c r="Q150" s="147" t="str">
        <f>IF(INDEX(EmployeeTrackingSheet!$B$6:$B$1005,Calculations!P150,1)=0,"",INDEX(EmployeeTrackingSheet!$B$6:$B$1005,Calculations!P150,1))</f>
        <v/>
      </c>
      <c r="R150" s="91" t="str">
        <f t="shared" si="19"/>
        <v/>
      </c>
      <c r="S150" s="91" t="str">
        <f t="shared" si="20"/>
        <v/>
      </c>
      <c r="T150" s="92" t="str">
        <f t="shared" si="21"/>
        <v/>
      </c>
      <c r="U150" s="92" t="str">
        <f t="shared" si="22"/>
        <v/>
      </c>
      <c r="V150" s="90" t="str">
        <f>IF(INDEX(EmployeeTrackingSheet!$C$6:$C$1005,Calculations!P150,1)=0,"",INDEX(EmployeeTrackingSheet!$C$6:$C$1005,Calculations!P150,1))</f>
        <v/>
      </c>
      <c r="W150" s="90" t="str">
        <f>IF(INDEX(EmployeeTrackingSheet!$D$6:$D$1005,Calculations!P150,1)=0,"",INDEX(EmployeeTrackingSheet!$D$6:$D$1005,Calculations!P150,1))</f>
        <v/>
      </c>
      <c r="X150" s="269" t="str">
        <f>IF(INDEX(EmployeeTrackingSheet!$E$6:$E$1005,Calculations!P150,1)=0,"",INDEX(EmployeeTrackingSheet!$E$6:$E$1005,Calculations!P150,1))</f>
        <v/>
      </c>
      <c r="Y150" s="269" t="str">
        <f>IF(INDEX(EmployeeTrackingSheet!$F$6:$F$1005,Calculations!P150,1)=0,"",INDEX(EmployeeTrackingSheet!$F$6:$F$1005,Calculations!P150,1))</f>
        <v/>
      </c>
      <c r="Z150" s="94" t="str">
        <f t="shared" si="23"/>
        <v/>
      </c>
      <c r="AA150" s="94" t="str">
        <f>IF(INDEX(EmployeeTrackingSheet!$G$6:$G$1005,Calculations!P150,1)=0,"",INDEX(EmployeeTrackingSheet!$G$6:$G$1005,Calculations!P150,1))</f>
        <v/>
      </c>
      <c r="AB150" s="94" t="str">
        <f>IF(INDEX(EmployeeTrackingSheet!$H$6:$H$1005,Calculations!P150,1)=0,"",INDEX(EmployeeTrackingSheet!$H$6:$H$1005,Calculations!P150,1))</f>
        <v/>
      </c>
      <c r="AC150" s="47"/>
      <c r="AD150" s="47"/>
      <c r="AE150" s="47"/>
      <c r="AF150" s="47"/>
      <c r="AG150" s="47"/>
      <c r="AM150" s="47"/>
      <c r="AN150" s="47"/>
      <c r="AO150" s="47"/>
      <c r="AP150" s="47"/>
      <c r="AQ150" s="47"/>
      <c r="AR150" s="47"/>
      <c r="AS150" s="47"/>
      <c r="AT150" s="47"/>
      <c r="AU150" s="47"/>
      <c r="AV150" s="47"/>
      <c r="AW150" s="47"/>
      <c r="AX150" s="47"/>
      <c r="AY150" s="47"/>
      <c r="AZ150" s="47"/>
      <c r="BA150" s="47"/>
      <c r="BB150" s="47"/>
      <c r="BG150" s="47"/>
      <c r="BH150" s="47"/>
      <c r="BI150" s="47"/>
      <c r="BJ150" s="47"/>
      <c r="BK150" s="47"/>
      <c r="BL150" s="47"/>
      <c r="BM150" s="47"/>
      <c r="BN150" s="47"/>
      <c r="BO150" s="47"/>
      <c r="BP150" s="47"/>
      <c r="BQ150" s="47"/>
    </row>
    <row r="151" spans="16:69" x14ac:dyDescent="0.25">
      <c r="P151" s="34">
        <v>148</v>
      </c>
      <c r="Q151" s="147" t="str">
        <f>IF(INDEX(EmployeeTrackingSheet!$B$6:$B$1005,Calculations!P151,1)=0,"",INDEX(EmployeeTrackingSheet!$B$6:$B$1005,Calculations!P151,1))</f>
        <v/>
      </c>
      <c r="R151" s="91" t="str">
        <f t="shared" si="19"/>
        <v/>
      </c>
      <c r="S151" s="91" t="str">
        <f t="shared" si="20"/>
        <v/>
      </c>
      <c r="T151" s="92" t="str">
        <f t="shared" si="21"/>
        <v/>
      </c>
      <c r="U151" s="92" t="str">
        <f t="shared" si="22"/>
        <v/>
      </c>
      <c r="V151" s="90" t="str">
        <f>IF(INDEX(EmployeeTrackingSheet!$C$6:$C$1005,Calculations!P151,1)=0,"",INDEX(EmployeeTrackingSheet!$C$6:$C$1005,Calculations!P151,1))</f>
        <v/>
      </c>
      <c r="W151" s="90" t="str">
        <f>IF(INDEX(EmployeeTrackingSheet!$D$6:$D$1005,Calculations!P151,1)=0,"",INDEX(EmployeeTrackingSheet!$D$6:$D$1005,Calculations!P151,1))</f>
        <v/>
      </c>
      <c r="X151" s="269" t="str">
        <f>IF(INDEX(EmployeeTrackingSheet!$E$6:$E$1005,Calculations!P151,1)=0,"",INDEX(EmployeeTrackingSheet!$E$6:$E$1005,Calculations!P151,1))</f>
        <v/>
      </c>
      <c r="Y151" s="269" t="str">
        <f>IF(INDEX(EmployeeTrackingSheet!$F$6:$F$1005,Calculations!P151,1)=0,"",INDEX(EmployeeTrackingSheet!$F$6:$F$1005,Calculations!P151,1))</f>
        <v/>
      </c>
      <c r="Z151" s="94" t="str">
        <f t="shared" si="23"/>
        <v/>
      </c>
      <c r="AA151" s="94" t="str">
        <f>IF(INDEX(EmployeeTrackingSheet!$G$6:$G$1005,Calculations!P151,1)=0,"",INDEX(EmployeeTrackingSheet!$G$6:$G$1005,Calculations!P151,1))</f>
        <v/>
      </c>
      <c r="AB151" s="94" t="str">
        <f>IF(INDEX(EmployeeTrackingSheet!$H$6:$H$1005,Calculations!P151,1)=0,"",INDEX(EmployeeTrackingSheet!$H$6:$H$1005,Calculations!P151,1))</f>
        <v/>
      </c>
      <c r="AC151" s="47"/>
      <c r="AD151" s="47"/>
      <c r="AE151" s="47"/>
      <c r="AF151" s="47"/>
      <c r="AG151" s="47"/>
      <c r="AM151" s="47"/>
      <c r="AN151" s="47"/>
      <c r="AO151" s="47"/>
      <c r="AP151" s="47"/>
      <c r="AQ151" s="47"/>
      <c r="AR151" s="47"/>
      <c r="AS151" s="47"/>
      <c r="AT151" s="47"/>
      <c r="AU151" s="47"/>
      <c r="AV151" s="47"/>
      <c r="AW151" s="47"/>
      <c r="AX151" s="47"/>
      <c r="AY151" s="47"/>
      <c r="AZ151" s="47"/>
      <c r="BA151" s="47"/>
      <c r="BB151" s="47"/>
      <c r="BG151" s="47"/>
      <c r="BH151" s="47"/>
      <c r="BI151" s="47"/>
      <c r="BJ151" s="47"/>
      <c r="BK151" s="47"/>
      <c r="BL151" s="47"/>
      <c r="BM151" s="47"/>
      <c r="BN151" s="47"/>
      <c r="BO151" s="47"/>
      <c r="BP151" s="47"/>
      <c r="BQ151" s="47"/>
    </row>
    <row r="152" spans="16:69" x14ac:dyDescent="0.25">
      <c r="P152" s="34">
        <v>149</v>
      </c>
      <c r="Q152" s="147" t="str">
        <f>IF(INDEX(EmployeeTrackingSheet!$B$6:$B$1005,Calculations!P152,1)=0,"",INDEX(EmployeeTrackingSheet!$B$6:$B$1005,Calculations!P152,1))</f>
        <v/>
      </c>
      <c r="R152" s="91" t="str">
        <f t="shared" si="19"/>
        <v/>
      </c>
      <c r="S152" s="91" t="str">
        <f t="shared" si="20"/>
        <v/>
      </c>
      <c r="T152" s="92" t="str">
        <f t="shared" si="21"/>
        <v/>
      </c>
      <c r="U152" s="92" t="str">
        <f t="shared" si="22"/>
        <v/>
      </c>
      <c r="V152" s="90" t="str">
        <f>IF(INDEX(EmployeeTrackingSheet!$C$6:$C$1005,Calculations!P152,1)=0,"",INDEX(EmployeeTrackingSheet!$C$6:$C$1005,Calculations!P152,1))</f>
        <v/>
      </c>
      <c r="W152" s="90" t="str">
        <f>IF(INDEX(EmployeeTrackingSheet!$D$6:$D$1005,Calculations!P152,1)=0,"",INDEX(EmployeeTrackingSheet!$D$6:$D$1005,Calculations!P152,1))</f>
        <v/>
      </c>
      <c r="X152" s="269" t="str">
        <f>IF(INDEX(EmployeeTrackingSheet!$E$6:$E$1005,Calculations!P152,1)=0,"",INDEX(EmployeeTrackingSheet!$E$6:$E$1005,Calculations!P152,1))</f>
        <v/>
      </c>
      <c r="Y152" s="269" t="str">
        <f>IF(INDEX(EmployeeTrackingSheet!$F$6:$F$1005,Calculations!P152,1)=0,"",INDEX(EmployeeTrackingSheet!$F$6:$F$1005,Calculations!P152,1))</f>
        <v/>
      </c>
      <c r="Z152" s="94" t="str">
        <f t="shared" si="23"/>
        <v/>
      </c>
      <c r="AA152" s="94" t="str">
        <f>IF(INDEX(EmployeeTrackingSheet!$G$6:$G$1005,Calculations!P152,1)=0,"",INDEX(EmployeeTrackingSheet!$G$6:$G$1005,Calculations!P152,1))</f>
        <v/>
      </c>
      <c r="AB152" s="94" t="str">
        <f>IF(INDEX(EmployeeTrackingSheet!$H$6:$H$1005,Calculations!P152,1)=0,"",INDEX(EmployeeTrackingSheet!$H$6:$H$1005,Calculations!P152,1))</f>
        <v/>
      </c>
      <c r="AC152" s="47"/>
      <c r="AD152" s="47"/>
      <c r="AE152" s="47"/>
      <c r="AF152" s="47"/>
      <c r="AG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G152" s="47"/>
      <c r="BH152" s="47"/>
      <c r="BI152" s="47"/>
      <c r="BJ152" s="47"/>
      <c r="BK152" s="47"/>
      <c r="BL152" s="47"/>
      <c r="BM152" s="47"/>
      <c r="BN152" s="47"/>
      <c r="BO152" s="47"/>
      <c r="BP152" s="47"/>
      <c r="BQ152" s="47"/>
    </row>
    <row r="153" spans="16:69" x14ac:dyDescent="0.25">
      <c r="P153" s="34">
        <v>150</v>
      </c>
      <c r="Q153" s="147" t="str">
        <f>IF(INDEX(EmployeeTrackingSheet!$B$6:$B$1005,Calculations!P153,1)=0,"",INDEX(EmployeeTrackingSheet!$B$6:$B$1005,Calculations!P153,1))</f>
        <v/>
      </c>
      <c r="R153" s="91" t="str">
        <f t="shared" si="19"/>
        <v/>
      </c>
      <c r="S153" s="91" t="str">
        <f t="shared" si="20"/>
        <v/>
      </c>
      <c r="T153" s="92" t="str">
        <f t="shared" si="21"/>
        <v/>
      </c>
      <c r="U153" s="92" t="str">
        <f t="shared" si="22"/>
        <v/>
      </c>
      <c r="V153" s="90" t="str">
        <f>IF(INDEX(EmployeeTrackingSheet!$C$6:$C$1005,Calculations!P153,1)=0,"",INDEX(EmployeeTrackingSheet!$C$6:$C$1005,Calculations!P153,1))</f>
        <v/>
      </c>
      <c r="W153" s="90" t="str">
        <f>IF(INDEX(EmployeeTrackingSheet!$D$6:$D$1005,Calculations!P153,1)=0,"",INDEX(EmployeeTrackingSheet!$D$6:$D$1005,Calculations!P153,1))</f>
        <v/>
      </c>
      <c r="X153" s="269" t="str">
        <f>IF(INDEX(EmployeeTrackingSheet!$E$6:$E$1005,Calculations!P153,1)=0,"",INDEX(EmployeeTrackingSheet!$E$6:$E$1005,Calculations!P153,1))</f>
        <v/>
      </c>
      <c r="Y153" s="269" t="str">
        <f>IF(INDEX(EmployeeTrackingSheet!$F$6:$F$1005,Calculations!P153,1)=0,"",INDEX(EmployeeTrackingSheet!$F$6:$F$1005,Calculations!P153,1))</f>
        <v/>
      </c>
      <c r="Z153" s="94" t="str">
        <f t="shared" si="23"/>
        <v/>
      </c>
      <c r="AA153" s="94" t="str">
        <f>IF(INDEX(EmployeeTrackingSheet!$G$6:$G$1005,Calculations!P153,1)=0,"",INDEX(EmployeeTrackingSheet!$G$6:$G$1005,Calculations!P153,1))</f>
        <v/>
      </c>
      <c r="AB153" s="94" t="str">
        <f>IF(INDEX(EmployeeTrackingSheet!$H$6:$H$1005,Calculations!P153,1)=0,"",INDEX(EmployeeTrackingSheet!$H$6:$H$1005,Calculations!P153,1))</f>
        <v/>
      </c>
      <c r="AC153" s="47"/>
      <c r="AD153" s="47"/>
      <c r="AE153" s="47"/>
      <c r="AF153" s="47"/>
      <c r="AG153" s="47"/>
      <c r="AM153" s="47"/>
      <c r="AN153" s="47"/>
      <c r="AO153" s="47"/>
      <c r="AP153" s="47"/>
      <c r="AQ153" s="47"/>
      <c r="AR153" s="47"/>
      <c r="AS153" s="47"/>
      <c r="AT153" s="47"/>
      <c r="AU153" s="47"/>
      <c r="AV153" s="47"/>
      <c r="AW153" s="47"/>
      <c r="AX153" s="47"/>
      <c r="AY153" s="47"/>
      <c r="AZ153" s="47"/>
      <c r="BA153" s="47"/>
      <c r="BB153" s="47"/>
      <c r="BG153" s="47"/>
      <c r="BH153" s="47"/>
      <c r="BI153" s="47"/>
      <c r="BJ153" s="47"/>
      <c r="BK153" s="47"/>
      <c r="BL153" s="47"/>
      <c r="BM153" s="47"/>
      <c r="BN153" s="47"/>
      <c r="BO153" s="47"/>
      <c r="BP153" s="47"/>
      <c r="BQ153" s="47"/>
    </row>
    <row r="154" spans="16:69" x14ac:dyDescent="0.25">
      <c r="P154" s="34">
        <v>151</v>
      </c>
      <c r="Q154" s="147" t="str">
        <f>IF(INDEX(EmployeeTrackingSheet!$B$6:$B$1005,Calculations!P154,1)=0,"",INDEX(EmployeeTrackingSheet!$B$6:$B$1005,Calculations!P154,1))</f>
        <v/>
      </c>
      <c r="R154" s="91" t="str">
        <f t="shared" si="19"/>
        <v/>
      </c>
      <c r="S154" s="91" t="str">
        <f t="shared" si="20"/>
        <v/>
      </c>
      <c r="T154" s="92" t="str">
        <f t="shared" si="21"/>
        <v/>
      </c>
      <c r="U154" s="92" t="str">
        <f t="shared" si="22"/>
        <v/>
      </c>
      <c r="V154" s="90" t="str">
        <f>IF(INDEX(EmployeeTrackingSheet!$C$6:$C$1005,Calculations!P154,1)=0,"",INDEX(EmployeeTrackingSheet!$C$6:$C$1005,Calculations!P154,1))</f>
        <v/>
      </c>
      <c r="W154" s="90" t="str">
        <f>IF(INDEX(EmployeeTrackingSheet!$D$6:$D$1005,Calculations!P154,1)=0,"",INDEX(EmployeeTrackingSheet!$D$6:$D$1005,Calculations!P154,1))</f>
        <v/>
      </c>
      <c r="X154" s="269" t="str">
        <f>IF(INDEX(EmployeeTrackingSheet!$E$6:$E$1005,Calculations!P154,1)=0,"",INDEX(EmployeeTrackingSheet!$E$6:$E$1005,Calculations!P154,1))</f>
        <v/>
      </c>
      <c r="Y154" s="269" t="str">
        <f>IF(INDEX(EmployeeTrackingSheet!$F$6:$F$1005,Calculations!P154,1)=0,"",INDEX(EmployeeTrackingSheet!$F$6:$F$1005,Calculations!P154,1))</f>
        <v/>
      </c>
      <c r="Z154" s="94" t="str">
        <f t="shared" si="23"/>
        <v/>
      </c>
      <c r="AA154" s="94" t="str">
        <f>IF(INDEX(EmployeeTrackingSheet!$G$6:$G$1005,Calculations!P154,1)=0,"",INDEX(EmployeeTrackingSheet!$G$6:$G$1005,Calculations!P154,1))</f>
        <v/>
      </c>
      <c r="AB154" s="94" t="str">
        <f>IF(INDEX(EmployeeTrackingSheet!$H$6:$H$1005,Calculations!P154,1)=0,"",INDEX(EmployeeTrackingSheet!$H$6:$H$1005,Calculations!P154,1))</f>
        <v/>
      </c>
      <c r="AC154" s="47"/>
      <c r="AD154" s="47"/>
      <c r="AE154" s="47"/>
      <c r="AF154" s="47"/>
      <c r="AG154" s="47"/>
      <c r="AM154" s="47"/>
      <c r="AN154" s="47"/>
      <c r="AO154" s="47"/>
      <c r="AP154" s="47"/>
      <c r="AQ154" s="47"/>
      <c r="AR154" s="47"/>
      <c r="AS154" s="47"/>
      <c r="AT154" s="47"/>
      <c r="AU154" s="47"/>
      <c r="AV154" s="47"/>
      <c r="AW154" s="47"/>
      <c r="AX154" s="47"/>
      <c r="AY154" s="47"/>
      <c r="AZ154" s="47"/>
      <c r="BA154" s="47"/>
      <c r="BB154" s="47"/>
      <c r="BG154" s="47"/>
      <c r="BH154" s="47"/>
      <c r="BI154" s="47"/>
      <c r="BJ154" s="47"/>
      <c r="BK154" s="47"/>
      <c r="BL154" s="47"/>
      <c r="BM154" s="47"/>
      <c r="BN154" s="47"/>
      <c r="BO154" s="47"/>
      <c r="BP154" s="47"/>
      <c r="BQ154" s="47"/>
    </row>
    <row r="155" spans="16:69" x14ac:dyDescent="0.25">
      <c r="P155" s="34">
        <v>152</v>
      </c>
      <c r="Q155" s="147" t="str">
        <f>IF(INDEX(EmployeeTrackingSheet!$B$6:$B$1005,Calculations!P155,1)=0,"",INDEX(EmployeeTrackingSheet!$B$6:$B$1005,Calculations!P155,1))</f>
        <v/>
      </c>
      <c r="R155" s="91" t="str">
        <f t="shared" si="19"/>
        <v/>
      </c>
      <c r="S155" s="91" t="str">
        <f t="shared" si="20"/>
        <v/>
      </c>
      <c r="T155" s="92" t="str">
        <f t="shared" si="21"/>
        <v/>
      </c>
      <c r="U155" s="92" t="str">
        <f t="shared" si="22"/>
        <v/>
      </c>
      <c r="V155" s="90" t="str">
        <f>IF(INDEX(EmployeeTrackingSheet!$C$6:$C$1005,Calculations!P155,1)=0,"",INDEX(EmployeeTrackingSheet!$C$6:$C$1005,Calculations!P155,1))</f>
        <v/>
      </c>
      <c r="W155" s="90" t="str">
        <f>IF(INDEX(EmployeeTrackingSheet!$D$6:$D$1005,Calculations!P155,1)=0,"",INDEX(EmployeeTrackingSheet!$D$6:$D$1005,Calculations!P155,1))</f>
        <v/>
      </c>
      <c r="X155" s="269" t="str">
        <f>IF(INDEX(EmployeeTrackingSheet!$E$6:$E$1005,Calculations!P155,1)=0,"",INDEX(EmployeeTrackingSheet!$E$6:$E$1005,Calculations!P155,1))</f>
        <v/>
      </c>
      <c r="Y155" s="269" t="str">
        <f>IF(INDEX(EmployeeTrackingSheet!$F$6:$F$1005,Calculations!P155,1)=0,"",INDEX(EmployeeTrackingSheet!$F$6:$F$1005,Calculations!P155,1))</f>
        <v/>
      </c>
      <c r="Z155" s="94" t="str">
        <f t="shared" si="23"/>
        <v/>
      </c>
      <c r="AA155" s="94" t="str">
        <f>IF(INDEX(EmployeeTrackingSheet!$G$6:$G$1005,Calculations!P155,1)=0,"",INDEX(EmployeeTrackingSheet!$G$6:$G$1005,Calculations!P155,1))</f>
        <v/>
      </c>
      <c r="AB155" s="94" t="str">
        <f>IF(INDEX(EmployeeTrackingSheet!$H$6:$H$1005,Calculations!P155,1)=0,"",INDEX(EmployeeTrackingSheet!$H$6:$H$1005,Calculations!P155,1))</f>
        <v/>
      </c>
      <c r="AC155" s="47"/>
      <c r="AD155" s="47"/>
      <c r="AE155" s="47"/>
      <c r="AF155" s="47"/>
      <c r="AG155" s="47"/>
      <c r="AM155" s="47"/>
      <c r="AN155" s="47"/>
      <c r="AO155" s="47"/>
      <c r="AP155" s="47"/>
      <c r="AQ155" s="47"/>
      <c r="AR155" s="47"/>
      <c r="AS155" s="47"/>
      <c r="AT155" s="47"/>
      <c r="AU155" s="47"/>
      <c r="AV155" s="47"/>
      <c r="AW155" s="47"/>
      <c r="AX155" s="47"/>
      <c r="AY155" s="47"/>
      <c r="AZ155" s="47"/>
      <c r="BA155" s="47"/>
      <c r="BB155" s="47"/>
      <c r="BG155" s="47"/>
      <c r="BH155" s="47"/>
      <c r="BI155" s="47"/>
      <c r="BJ155" s="47"/>
      <c r="BK155" s="47"/>
      <c r="BL155" s="47"/>
      <c r="BM155" s="47"/>
      <c r="BN155" s="47"/>
      <c r="BO155" s="47"/>
      <c r="BP155" s="47"/>
      <c r="BQ155" s="47"/>
    </row>
    <row r="156" spans="16:69" x14ac:dyDescent="0.25">
      <c r="P156" s="34">
        <v>153</v>
      </c>
      <c r="Q156" s="147" t="str">
        <f>IF(INDEX(EmployeeTrackingSheet!$B$6:$B$1005,Calculations!P156,1)=0,"",INDEX(EmployeeTrackingSheet!$B$6:$B$1005,Calculations!P156,1))</f>
        <v/>
      </c>
      <c r="R156" s="91" t="str">
        <f t="shared" si="19"/>
        <v/>
      </c>
      <c r="S156" s="91" t="str">
        <f t="shared" si="20"/>
        <v/>
      </c>
      <c r="T156" s="92" t="str">
        <f t="shared" si="21"/>
        <v/>
      </c>
      <c r="U156" s="92" t="str">
        <f t="shared" si="22"/>
        <v/>
      </c>
      <c r="V156" s="90" t="str">
        <f>IF(INDEX(EmployeeTrackingSheet!$C$6:$C$1005,Calculations!P156,1)=0,"",INDEX(EmployeeTrackingSheet!$C$6:$C$1005,Calculations!P156,1))</f>
        <v/>
      </c>
      <c r="W156" s="90" t="str">
        <f>IF(INDEX(EmployeeTrackingSheet!$D$6:$D$1005,Calculations!P156,1)=0,"",INDEX(EmployeeTrackingSheet!$D$6:$D$1005,Calculations!P156,1))</f>
        <v/>
      </c>
      <c r="X156" s="269" t="str">
        <f>IF(INDEX(EmployeeTrackingSheet!$E$6:$E$1005,Calculations!P156,1)=0,"",INDEX(EmployeeTrackingSheet!$E$6:$E$1005,Calculations!P156,1))</f>
        <v/>
      </c>
      <c r="Y156" s="269" t="str">
        <f>IF(INDEX(EmployeeTrackingSheet!$F$6:$F$1005,Calculations!P156,1)=0,"",INDEX(EmployeeTrackingSheet!$F$6:$F$1005,Calculations!P156,1))</f>
        <v/>
      </c>
      <c r="Z156" s="94" t="str">
        <f t="shared" si="23"/>
        <v/>
      </c>
      <c r="AA156" s="94" t="str">
        <f>IF(INDEX(EmployeeTrackingSheet!$G$6:$G$1005,Calculations!P156,1)=0,"",INDEX(EmployeeTrackingSheet!$G$6:$G$1005,Calculations!P156,1))</f>
        <v/>
      </c>
      <c r="AB156" s="94" t="str">
        <f>IF(INDEX(EmployeeTrackingSheet!$H$6:$H$1005,Calculations!P156,1)=0,"",INDEX(EmployeeTrackingSheet!$H$6:$H$1005,Calculations!P156,1))</f>
        <v/>
      </c>
      <c r="AC156" s="47"/>
      <c r="AD156" s="47"/>
      <c r="AE156" s="47"/>
      <c r="AF156" s="47"/>
      <c r="AG156" s="47"/>
      <c r="AM156" s="47"/>
      <c r="AN156" s="47"/>
      <c r="AO156" s="47"/>
      <c r="AP156" s="47"/>
      <c r="AQ156" s="47"/>
      <c r="AR156" s="47"/>
      <c r="AS156" s="47"/>
      <c r="AT156" s="47"/>
      <c r="AU156" s="47"/>
      <c r="AV156" s="47"/>
      <c r="AW156" s="47"/>
      <c r="AX156" s="47"/>
      <c r="AY156" s="47"/>
      <c r="AZ156" s="47"/>
      <c r="BA156" s="47"/>
      <c r="BB156" s="47"/>
      <c r="BG156" s="47"/>
      <c r="BH156" s="47"/>
      <c r="BI156" s="47"/>
      <c r="BJ156" s="47"/>
      <c r="BK156" s="47"/>
      <c r="BL156" s="47"/>
      <c r="BM156" s="47"/>
      <c r="BN156" s="47"/>
      <c r="BO156" s="47"/>
      <c r="BP156" s="47"/>
      <c r="BQ156" s="47"/>
    </row>
    <row r="157" spans="16:69" x14ac:dyDescent="0.25">
      <c r="P157" s="34">
        <v>154</v>
      </c>
      <c r="Q157" s="147" t="str">
        <f>IF(INDEX(EmployeeTrackingSheet!$B$6:$B$1005,Calculations!P157,1)=0,"",INDEX(EmployeeTrackingSheet!$B$6:$B$1005,Calculations!P157,1))</f>
        <v/>
      </c>
      <c r="R157" s="91" t="str">
        <f t="shared" si="19"/>
        <v/>
      </c>
      <c r="S157" s="91" t="str">
        <f t="shared" si="20"/>
        <v/>
      </c>
      <c r="T157" s="92" t="str">
        <f t="shared" si="21"/>
        <v/>
      </c>
      <c r="U157" s="92" t="str">
        <f t="shared" si="22"/>
        <v/>
      </c>
      <c r="V157" s="90" t="str">
        <f>IF(INDEX(EmployeeTrackingSheet!$C$6:$C$1005,Calculations!P157,1)=0,"",INDEX(EmployeeTrackingSheet!$C$6:$C$1005,Calculations!P157,1))</f>
        <v/>
      </c>
      <c r="W157" s="90" t="str">
        <f>IF(INDEX(EmployeeTrackingSheet!$D$6:$D$1005,Calculations!P157,1)=0,"",INDEX(EmployeeTrackingSheet!$D$6:$D$1005,Calculations!P157,1))</f>
        <v/>
      </c>
      <c r="X157" s="269" t="str">
        <f>IF(INDEX(EmployeeTrackingSheet!$E$6:$E$1005,Calculations!P157,1)=0,"",INDEX(EmployeeTrackingSheet!$E$6:$E$1005,Calculations!P157,1))</f>
        <v/>
      </c>
      <c r="Y157" s="269" t="str">
        <f>IF(INDEX(EmployeeTrackingSheet!$F$6:$F$1005,Calculations!P157,1)=0,"",INDEX(EmployeeTrackingSheet!$F$6:$F$1005,Calculations!P157,1))</f>
        <v/>
      </c>
      <c r="Z157" s="94" t="str">
        <f t="shared" si="23"/>
        <v/>
      </c>
      <c r="AA157" s="94" t="str">
        <f>IF(INDEX(EmployeeTrackingSheet!$G$6:$G$1005,Calculations!P157,1)=0,"",INDEX(EmployeeTrackingSheet!$G$6:$G$1005,Calculations!P157,1))</f>
        <v/>
      </c>
      <c r="AB157" s="94" t="str">
        <f>IF(INDEX(EmployeeTrackingSheet!$H$6:$H$1005,Calculations!P157,1)=0,"",INDEX(EmployeeTrackingSheet!$H$6:$H$1005,Calculations!P157,1))</f>
        <v/>
      </c>
      <c r="AC157" s="47"/>
      <c r="AD157" s="47"/>
      <c r="AE157" s="47"/>
      <c r="AF157" s="47"/>
      <c r="AG157" s="47"/>
      <c r="AM157" s="47"/>
      <c r="AN157" s="47"/>
      <c r="AO157" s="47"/>
      <c r="AP157" s="47"/>
      <c r="AQ157" s="47"/>
      <c r="AR157" s="47"/>
      <c r="AS157" s="47"/>
      <c r="AT157" s="47"/>
      <c r="AU157" s="47"/>
      <c r="AV157" s="47"/>
      <c r="AW157" s="47"/>
      <c r="AX157" s="47"/>
      <c r="AY157" s="47"/>
      <c r="AZ157" s="47"/>
      <c r="BA157" s="47"/>
      <c r="BB157" s="47"/>
      <c r="BG157" s="47"/>
      <c r="BH157" s="47"/>
      <c r="BI157" s="47"/>
      <c r="BJ157" s="47"/>
      <c r="BK157" s="47"/>
      <c r="BL157" s="47"/>
      <c r="BM157" s="47"/>
      <c r="BN157" s="47"/>
      <c r="BO157" s="47"/>
      <c r="BP157" s="47"/>
      <c r="BQ157" s="47"/>
    </row>
    <row r="158" spans="16:69" x14ac:dyDescent="0.25">
      <c r="P158" s="34">
        <v>155</v>
      </c>
      <c r="Q158" s="147" t="str">
        <f>IF(INDEX(EmployeeTrackingSheet!$B$6:$B$1005,Calculations!P158,1)=0,"",INDEX(EmployeeTrackingSheet!$B$6:$B$1005,Calculations!P158,1))</f>
        <v/>
      </c>
      <c r="R158" s="91" t="str">
        <f t="shared" si="19"/>
        <v/>
      </c>
      <c r="S158" s="91" t="str">
        <f t="shared" si="20"/>
        <v/>
      </c>
      <c r="T158" s="92" t="str">
        <f t="shared" si="21"/>
        <v/>
      </c>
      <c r="U158" s="92" t="str">
        <f t="shared" si="22"/>
        <v/>
      </c>
      <c r="V158" s="90" t="str">
        <f>IF(INDEX(EmployeeTrackingSheet!$C$6:$C$1005,Calculations!P158,1)=0,"",INDEX(EmployeeTrackingSheet!$C$6:$C$1005,Calculations!P158,1))</f>
        <v/>
      </c>
      <c r="W158" s="90" t="str">
        <f>IF(INDEX(EmployeeTrackingSheet!$D$6:$D$1005,Calculations!P158,1)=0,"",INDEX(EmployeeTrackingSheet!$D$6:$D$1005,Calculations!P158,1))</f>
        <v/>
      </c>
      <c r="X158" s="269" t="str">
        <f>IF(INDEX(EmployeeTrackingSheet!$E$6:$E$1005,Calculations!P158,1)=0,"",INDEX(EmployeeTrackingSheet!$E$6:$E$1005,Calculations!P158,1))</f>
        <v/>
      </c>
      <c r="Y158" s="269" t="str">
        <f>IF(INDEX(EmployeeTrackingSheet!$F$6:$F$1005,Calculations!P158,1)=0,"",INDEX(EmployeeTrackingSheet!$F$6:$F$1005,Calculations!P158,1))</f>
        <v/>
      </c>
      <c r="Z158" s="94" t="str">
        <f t="shared" si="23"/>
        <v/>
      </c>
      <c r="AA158" s="94" t="str">
        <f>IF(INDEX(EmployeeTrackingSheet!$G$6:$G$1005,Calculations!P158,1)=0,"",INDEX(EmployeeTrackingSheet!$G$6:$G$1005,Calculations!P158,1))</f>
        <v/>
      </c>
      <c r="AB158" s="94" t="str">
        <f>IF(INDEX(EmployeeTrackingSheet!$H$6:$H$1005,Calculations!P158,1)=0,"",INDEX(EmployeeTrackingSheet!$H$6:$H$1005,Calculations!P158,1))</f>
        <v/>
      </c>
      <c r="AC158" s="47"/>
      <c r="AD158" s="47"/>
      <c r="AE158" s="47"/>
      <c r="AF158" s="47"/>
      <c r="AG158" s="47"/>
      <c r="AM158" s="47"/>
      <c r="AN158" s="47"/>
      <c r="AO158" s="47"/>
      <c r="AP158" s="47"/>
      <c r="AQ158" s="47"/>
      <c r="AR158" s="47"/>
      <c r="AS158" s="47"/>
      <c r="AT158" s="47"/>
      <c r="AU158" s="47"/>
      <c r="AV158" s="47"/>
      <c r="AW158" s="47"/>
      <c r="AX158" s="47"/>
      <c r="AY158" s="47"/>
      <c r="AZ158" s="47"/>
      <c r="BA158" s="47"/>
      <c r="BB158" s="47"/>
      <c r="BG158" s="47"/>
      <c r="BH158" s="47"/>
      <c r="BI158" s="47"/>
      <c r="BJ158" s="47"/>
      <c r="BK158" s="47"/>
      <c r="BL158" s="47"/>
      <c r="BM158" s="47"/>
      <c r="BN158" s="47"/>
      <c r="BO158" s="47"/>
      <c r="BP158" s="47"/>
      <c r="BQ158" s="47"/>
    </row>
    <row r="159" spans="16:69" x14ac:dyDescent="0.25">
      <c r="P159" s="34">
        <v>156</v>
      </c>
      <c r="Q159" s="147" t="str">
        <f>IF(INDEX(EmployeeTrackingSheet!$B$6:$B$1005,Calculations!P159,1)=0,"",INDEX(EmployeeTrackingSheet!$B$6:$B$1005,Calculations!P159,1))</f>
        <v/>
      </c>
      <c r="R159" s="91" t="str">
        <f t="shared" si="19"/>
        <v/>
      </c>
      <c r="S159" s="91" t="str">
        <f t="shared" si="20"/>
        <v/>
      </c>
      <c r="T159" s="92" t="str">
        <f t="shared" si="21"/>
        <v/>
      </c>
      <c r="U159" s="92" t="str">
        <f t="shared" si="22"/>
        <v/>
      </c>
      <c r="V159" s="90" t="str">
        <f>IF(INDEX(EmployeeTrackingSheet!$C$6:$C$1005,Calculations!P159,1)=0,"",INDEX(EmployeeTrackingSheet!$C$6:$C$1005,Calculations!P159,1))</f>
        <v/>
      </c>
      <c r="W159" s="90" t="str">
        <f>IF(INDEX(EmployeeTrackingSheet!$D$6:$D$1005,Calculations!P159,1)=0,"",INDEX(EmployeeTrackingSheet!$D$6:$D$1005,Calculations!P159,1))</f>
        <v/>
      </c>
      <c r="X159" s="269" t="str">
        <f>IF(INDEX(EmployeeTrackingSheet!$E$6:$E$1005,Calculations!P159,1)=0,"",INDEX(EmployeeTrackingSheet!$E$6:$E$1005,Calculations!P159,1))</f>
        <v/>
      </c>
      <c r="Y159" s="269" t="str">
        <f>IF(INDEX(EmployeeTrackingSheet!$F$6:$F$1005,Calculations!P159,1)=0,"",INDEX(EmployeeTrackingSheet!$F$6:$F$1005,Calculations!P159,1))</f>
        <v/>
      </c>
      <c r="Z159" s="94" t="str">
        <f t="shared" si="23"/>
        <v/>
      </c>
      <c r="AA159" s="94" t="str">
        <f>IF(INDEX(EmployeeTrackingSheet!$G$6:$G$1005,Calculations!P159,1)=0,"",INDEX(EmployeeTrackingSheet!$G$6:$G$1005,Calculations!P159,1))</f>
        <v/>
      </c>
      <c r="AB159" s="94" t="str">
        <f>IF(INDEX(EmployeeTrackingSheet!$H$6:$H$1005,Calculations!P159,1)=0,"",INDEX(EmployeeTrackingSheet!$H$6:$H$1005,Calculations!P159,1))</f>
        <v/>
      </c>
      <c r="AC159" s="47"/>
      <c r="AD159" s="47"/>
      <c r="AE159" s="47"/>
      <c r="AF159" s="47"/>
      <c r="AG159" s="47"/>
      <c r="AM159" s="47"/>
      <c r="AN159" s="47"/>
      <c r="AO159" s="47"/>
      <c r="AP159" s="47"/>
      <c r="AQ159" s="47"/>
      <c r="AR159" s="47"/>
      <c r="AS159" s="47"/>
      <c r="AT159" s="47"/>
      <c r="AU159" s="47"/>
      <c r="AV159" s="47"/>
      <c r="AW159" s="47"/>
      <c r="AX159" s="47"/>
      <c r="AY159" s="47"/>
      <c r="AZ159" s="47"/>
      <c r="BA159" s="47"/>
      <c r="BB159" s="47"/>
      <c r="BG159" s="47"/>
      <c r="BH159" s="47"/>
      <c r="BI159" s="47"/>
      <c r="BJ159" s="47"/>
      <c r="BK159" s="47"/>
      <c r="BL159" s="47"/>
      <c r="BM159" s="47"/>
      <c r="BN159" s="47"/>
      <c r="BO159" s="47"/>
      <c r="BP159" s="47"/>
      <c r="BQ159" s="47"/>
    </row>
    <row r="160" spans="16:69" x14ac:dyDescent="0.25">
      <c r="P160" s="34">
        <v>157</v>
      </c>
      <c r="Q160" s="147" t="str">
        <f>IF(INDEX(EmployeeTrackingSheet!$B$6:$B$1005,Calculations!P160,1)=0,"",INDEX(EmployeeTrackingSheet!$B$6:$B$1005,Calculations!P160,1))</f>
        <v/>
      </c>
      <c r="R160" s="91" t="str">
        <f t="shared" si="19"/>
        <v/>
      </c>
      <c r="S160" s="91" t="str">
        <f t="shared" si="20"/>
        <v/>
      </c>
      <c r="T160" s="92" t="str">
        <f t="shared" si="21"/>
        <v/>
      </c>
      <c r="U160" s="92" t="str">
        <f t="shared" si="22"/>
        <v/>
      </c>
      <c r="V160" s="90" t="str">
        <f>IF(INDEX(EmployeeTrackingSheet!$C$6:$C$1005,Calculations!P160,1)=0,"",INDEX(EmployeeTrackingSheet!$C$6:$C$1005,Calculations!P160,1))</f>
        <v/>
      </c>
      <c r="W160" s="90" t="str">
        <f>IF(INDEX(EmployeeTrackingSheet!$D$6:$D$1005,Calculations!P160,1)=0,"",INDEX(EmployeeTrackingSheet!$D$6:$D$1005,Calculations!P160,1))</f>
        <v/>
      </c>
      <c r="X160" s="269" t="str">
        <f>IF(INDEX(EmployeeTrackingSheet!$E$6:$E$1005,Calculations!P160,1)=0,"",INDEX(EmployeeTrackingSheet!$E$6:$E$1005,Calculations!P160,1))</f>
        <v/>
      </c>
      <c r="Y160" s="269" t="str">
        <f>IF(INDEX(EmployeeTrackingSheet!$F$6:$F$1005,Calculations!P160,1)=0,"",INDEX(EmployeeTrackingSheet!$F$6:$F$1005,Calculations!P160,1))</f>
        <v/>
      </c>
      <c r="Z160" s="94" t="str">
        <f t="shared" si="23"/>
        <v/>
      </c>
      <c r="AA160" s="94" t="str">
        <f>IF(INDEX(EmployeeTrackingSheet!$G$6:$G$1005,Calculations!P160,1)=0,"",INDEX(EmployeeTrackingSheet!$G$6:$G$1005,Calculations!P160,1))</f>
        <v/>
      </c>
      <c r="AB160" s="94" t="str">
        <f>IF(INDEX(EmployeeTrackingSheet!$H$6:$H$1005,Calculations!P160,1)=0,"",INDEX(EmployeeTrackingSheet!$H$6:$H$1005,Calculations!P160,1))</f>
        <v/>
      </c>
      <c r="AC160" s="47"/>
      <c r="AD160" s="47"/>
      <c r="AE160" s="47"/>
      <c r="AF160" s="47"/>
      <c r="AG160" s="47"/>
      <c r="AM160" s="47"/>
      <c r="AN160" s="47"/>
      <c r="AO160" s="47"/>
      <c r="AP160" s="47"/>
      <c r="AQ160" s="47"/>
      <c r="AR160" s="47"/>
      <c r="AS160" s="47"/>
      <c r="AT160" s="47"/>
      <c r="AU160" s="47"/>
      <c r="AV160" s="47"/>
      <c r="AW160" s="47"/>
      <c r="AX160" s="47"/>
      <c r="AY160" s="47"/>
      <c r="AZ160" s="47"/>
      <c r="BA160" s="47"/>
      <c r="BB160" s="47"/>
      <c r="BG160" s="47"/>
      <c r="BH160" s="47"/>
      <c r="BI160" s="47"/>
      <c r="BJ160" s="47"/>
      <c r="BK160" s="47"/>
      <c r="BL160" s="47"/>
      <c r="BM160" s="47"/>
      <c r="BN160" s="47"/>
      <c r="BO160" s="47"/>
      <c r="BP160" s="47"/>
      <c r="BQ160" s="47"/>
    </row>
    <row r="161" spans="16:69" x14ac:dyDescent="0.25">
      <c r="P161" s="34">
        <v>158</v>
      </c>
      <c r="Q161" s="147" t="str">
        <f>IF(INDEX(EmployeeTrackingSheet!$B$6:$B$1005,Calculations!P161,1)=0,"",INDEX(EmployeeTrackingSheet!$B$6:$B$1005,Calculations!P161,1))</f>
        <v/>
      </c>
      <c r="R161" s="91" t="str">
        <f t="shared" si="19"/>
        <v/>
      </c>
      <c r="S161" s="91" t="str">
        <f t="shared" si="20"/>
        <v/>
      </c>
      <c r="T161" s="92" t="str">
        <f t="shared" si="21"/>
        <v/>
      </c>
      <c r="U161" s="92" t="str">
        <f t="shared" si="22"/>
        <v/>
      </c>
      <c r="V161" s="90" t="str">
        <f>IF(INDEX(EmployeeTrackingSheet!$C$6:$C$1005,Calculations!P161,1)=0,"",INDEX(EmployeeTrackingSheet!$C$6:$C$1005,Calculations!P161,1))</f>
        <v/>
      </c>
      <c r="W161" s="90" t="str">
        <f>IF(INDEX(EmployeeTrackingSheet!$D$6:$D$1005,Calculations!P161,1)=0,"",INDEX(EmployeeTrackingSheet!$D$6:$D$1005,Calculations!P161,1))</f>
        <v/>
      </c>
      <c r="X161" s="269" t="str">
        <f>IF(INDEX(EmployeeTrackingSheet!$E$6:$E$1005,Calculations!P161,1)=0,"",INDEX(EmployeeTrackingSheet!$E$6:$E$1005,Calculations!P161,1))</f>
        <v/>
      </c>
      <c r="Y161" s="269" t="str">
        <f>IF(INDEX(EmployeeTrackingSheet!$F$6:$F$1005,Calculations!P161,1)=0,"",INDEX(EmployeeTrackingSheet!$F$6:$F$1005,Calculations!P161,1))</f>
        <v/>
      </c>
      <c r="Z161" s="94" t="str">
        <f t="shared" si="23"/>
        <v/>
      </c>
      <c r="AA161" s="94" t="str">
        <f>IF(INDEX(EmployeeTrackingSheet!$G$6:$G$1005,Calculations!P161,1)=0,"",INDEX(EmployeeTrackingSheet!$G$6:$G$1005,Calculations!P161,1))</f>
        <v/>
      </c>
      <c r="AB161" s="94" t="str">
        <f>IF(INDEX(EmployeeTrackingSheet!$H$6:$H$1005,Calculations!P161,1)=0,"",INDEX(EmployeeTrackingSheet!$H$6:$H$1005,Calculations!P161,1))</f>
        <v/>
      </c>
      <c r="AC161" s="47"/>
      <c r="AD161" s="47"/>
      <c r="AE161" s="47"/>
      <c r="AF161" s="47"/>
      <c r="AG161" s="47"/>
      <c r="AM161" s="47"/>
      <c r="AN161" s="47"/>
      <c r="AO161" s="47"/>
      <c r="AP161" s="47"/>
      <c r="AQ161" s="47"/>
      <c r="AR161" s="47"/>
      <c r="AS161" s="47"/>
      <c r="AT161" s="47"/>
      <c r="AU161" s="47"/>
      <c r="AV161" s="47"/>
      <c r="AW161" s="47"/>
      <c r="AX161" s="47"/>
      <c r="AY161" s="47"/>
      <c r="AZ161" s="47"/>
      <c r="BA161" s="47"/>
      <c r="BB161" s="47"/>
      <c r="BG161" s="47"/>
      <c r="BH161" s="47"/>
      <c r="BI161" s="47"/>
      <c r="BJ161" s="47"/>
      <c r="BK161" s="47"/>
      <c r="BL161" s="47"/>
      <c r="BM161" s="47"/>
      <c r="BN161" s="47"/>
      <c r="BO161" s="47"/>
      <c r="BP161" s="47"/>
      <c r="BQ161" s="47"/>
    </row>
    <row r="162" spans="16:69" x14ac:dyDescent="0.25">
      <c r="P162" s="34">
        <v>159</v>
      </c>
      <c r="Q162" s="147" t="str">
        <f>IF(INDEX(EmployeeTrackingSheet!$B$6:$B$1005,Calculations!P162,1)=0,"",INDEX(EmployeeTrackingSheet!$B$6:$B$1005,Calculations!P162,1))</f>
        <v/>
      </c>
      <c r="R162" s="91" t="str">
        <f t="shared" si="19"/>
        <v/>
      </c>
      <c r="S162" s="91" t="str">
        <f t="shared" si="20"/>
        <v/>
      </c>
      <c r="T162" s="92" t="str">
        <f t="shared" si="21"/>
        <v/>
      </c>
      <c r="U162" s="92" t="str">
        <f t="shared" si="22"/>
        <v/>
      </c>
      <c r="V162" s="90" t="str">
        <f>IF(INDEX(EmployeeTrackingSheet!$C$6:$C$1005,Calculations!P162,1)=0,"",INDEX(EmployeeTrackingSheet!$C$6:$C$1005,Calculations!P162,1))</f>
        <v/>
      </c>
      <c r="W162" s="90" t="str">
        <f>IF(INDEX(EmployeeTrackingSheet!$D$6:$D$1005,Calculations!P162,1)=0,"",INDEX(EmployeeTrackingSheet!$D$6:$D$1005,Calculations!P162,1))</f>
        <v/>
      </c>
      <c r="X162" s="269" t="str">
        <f>IF(INDEX(EmployeeTrackingSheet!$E$6:$E$1005,Calculations!P162,1)=0,"",INDEX(EmployeeTrackingSheet!$E$6:$E$1005,Calculations!P162,1))</f>
        <v/>
      </c>
      <c r="Y162" s="269" t="str">
        <f>IF(INDEX(EmployeeTrackingSheet!$F$6:$F$1005,Calculations!P162,1)=0,"",INDEX(EmployeeTrackingSheet!$F$6:$F$1005,Calculations!P162,1))</f>
        <v/>
      </c>
      <c r="Z162" s="94" t="str">
        <f t="shared" si="23"/>
        <v/>
      </c>
      <c r="AA162" s="94" t="str">
        <f>IF(INDEX(EmployeeTrackingSheet!$G$6:$G$1005,Calculations!P162,1)=0,"",INDEX(EmployeeTrackingSheet!$G$6:$G$1005,Calculations!P162,1))</f>
        <v/>
      </c>
      <c r="AB162" s="94" t="str">
        <f>IF(INDEX(EmployeeTrackingSheet!$H$6:$H$1005,Calculations!P162,1)=0,"",INDEX(EmployeeTrackingSheet!$H$6:$H$1005,Calculations!P162,1))</f>
        <v/>
      </c>
      <c r="AC162" s="47"/>
      <c r="AD162" s="47"/>
      <c r="AE162" s="47"/>
      <c r="AF162" s="47"/>
      <c r="AG162" s="47"/>
      <c r="AM162" s="47"/>
      <c r="AN162" s="47"/>
      <c r="AO162" s="47"/>
      <c r="AP162" s="47"/>
      <c r="AQ162" s="47"/>
      <c r="AR162" s="47"/>
      <c r="AS162" s="47"/>
      <c r="AT162" s="47"/>
      <c r="AU162" s="47"/>
      <c r="AV162" s="47"/>
      <c r="AW162" s="47"/>
      <c r="AX162" s="47"/>
      <c r="AY162" s="47"/>
      <c r="AZ162" s="47"/>
      <c r="BA162" s="47"/>
      <c r="BB162" s="47"/>
      <c r="BG162" s="47"/>
      <c r="BH162" s="47"/>
      <c r="BI162" s="47"/>
      <c r="BJ162" s="47"/>
      <c r="BK162" s="47"/>
      <c r="BL162" s="47"/>
      <c r="BM162" s="47"/>
      <c r="BN162" s="47"/>
      <c r="BO162" s="47"/>
      <c r="BP162" s="47"/>
      <c r="BQ162" s="47"/>
    </row>
    <row r="163" spans="16:69" x14ac:dyDescent="0.25">
      <c r="P163" s="34">
        <v>160</v>
      </c>
      <c r="Q163" s="147" t="str">
        <f>IF(INDEX(EmployeeTrackingSheet!$B$6:$B$1005,Calculations!P163,1)=0,"",INDEX(EmployeeTrackingSheet!$B$6:$B$1005,Calculations!P163,1))</f>
        <v/>
      </c>
      <c r="R163" s="91" t="str">
        <f t="shared" si="19"/>
        <v/>
      </c>
      <c r="S163" s="91" t="str">
        <f t="shared" si="20"/>
        <v/>
      </c>
      <c r="T163" s="92" t="str">
        <f t="shared" si="21"/>
        <v/>
      </c>
      <c r="U163" s="92" t="str">
        <f t="shared" si="22"/>
        <v/>
      </c>
      <c r="V163" s="90" t="str">
        <f>IF(INDEX(EmployeeTrackingSheet!$C$6:$C$1005,Calculations!P163,1)=0,"",INDEX(EmployeeTrackingSheet!$C$6:$C$1005,Calculations!P163,1))</f>
        <v/>
      </c>
      <c r="W163" s="90" t="str">
        <f>IF(INDEX(EmployeeTrackingSheet!$D$6:$D$1005,Calculations!P163,1)=0,"",INDEX(EmployeeTrackingSheet!$D$6:$D$1005,Calculations!P163,1))</f>
        <v/>
      </c>
      <c r="X163" s="269" t="str">
        <f>IF(INDEX(EmployeeTrackingSheet!$E$6:$E$1005,Calculations!P163,1)=0,"",INDEX(EmployeeTrackingSheet!$E$6:$E$1005,Calculations!P163,1))</f>
        <v/>
      </c>
      <c r="Y163" s="269" t="str">
        <f>IF(INDEX(EmployeeTrackingSheet!$F$6:$F$1005,Calculations!P163,1)=0,"",INDEX(EmployeeTrackingSheet!$F$6:$F$1005,Calculations!P163,1))</f>
        <v/>
      </c>
      <c r="Z163" s="94" t="str">
        <f t="shared" si="23"/>
        <v/>
      </c>
      <c r="AA163" s="94" t="str">
        <f>IF(INDEX(EmployeeTrackingSheet!$G$6:$G$1005,Calculations!P163,1)=0,"",INDEX(EmployeeTrackingSheet!$G$6:$G$1005,Calculations!P163,1))</f>
        <v/>
      </c>
      <c r="AB163" s="94" t="str">
        <f>IF(INDEX(EmployeeTrackingSheet!$H$6:$H$1005,Calculations!P163,1)=0,"",INDEX(EmployeeTrackingSheet!$H$6:$H$1005,Calculations!P163,1))</f>
        <v/>
      </c>
      <c r="AC163" s="47"/>
      <c r="AD163" s="47"/>
      <c r="AE163" s="47"/>
      <c r="AF163" s="47"/>
      <c r="AG163" s="47"/>
      <c r="AM163" s="47"/>
      <c r="AN163" s="47"/>
      <c r="AO163" s="47"/>
      <c r="AP163" s="47"/>
      <c r="AQ163" s="47"/>
      <c r="AR163" s="47"/>
      <c r="AS163" s="47"/>
      <c r="AT163" s="47"/>
      <c r="AU163" s="47"/>
      <c r="AV163" s="47"/>
      <c r="AW163" s="47"/>
      <c r="AX163" s="47"/>
      <c r="AY163" s="47"/>
      <c r="AZ163" s="47"/>
      <c r="BA163" s="47"/>
      <c r="BB163" s="47"/>
      <c r="BG163" s="47"/>
      <c r="BH163" s="47"/>
      <c r="BI163" s="47"/>
      <c r="BJ163" s="47"/>
      <c r="BK163" s="47"/>
      <c r="BL163" s="47"/>
      <c r="BM163" s="47"/>
      <c r="BN163" s="47"/>
      <c r="BO163" s="47"/>
      <c r="BP163" s="47"/>
      <c r="BQ163" s="47"/>
    </row>
    <row r="164" spans="16:69" x14ac:dyDescent="0.25">
      <c r="P164" s="34">
        <v>161</v>
      </c>
      <c r="Q164" s="147" t="str">
        <f>IF(INDEX(EmployeeTrackingSheet!$B$6:$B$1005,Calculations!P164,1)=0,"",INDEX(EmployeeTrackingSheet!$B$6:$B$1005,Calculations!P164,1))</f>
        <v/>
      </c>
      <c r="R164" s="91" t="str">
        <f t="shared" si="19"/>
        <v/>
      </c>
      <c r="S164" s="91" t="str">
        <f t="shared" si="20"/>
        <v/>
      </c>
      <c r="T164" s="92" t="str">
        <f t="shared" si="21"/>
        <v/>
      </c>
      <c r="U164" s="92" t="str">
        <f t="shared" si="22"/>
        <v/>
      </c>
      <c r="V164" s="90" t="str">
        <f>IF(INDEX(EmployeeTrackingSheet!$C$6:$C$1005,Calculations!P164,1)=0,"",INDEX(EmployeeTrackingSheet!$C$6:$C$1005,Calculations!P164,1))</f>
        <v/>
      </c>
      <c r="W164" s="90" t="str">
        <f>IF(INDEX(EmployeeTrackingSheet!$D$6:$D$1005,Calculations!P164,1)=0,"",INDEX(EmployeeTrackingSheet!$D$6:$D$1005,Calculations!P164,1))</f>
        <v/>
      </c>
      <c r="X164" s="269" t="str">
        <f>IF(INDEX(EmployeeTrackingSheet!$E$6:$E$1005,Calculations!P164,1)=0,"",INDEX(EmployeeTrackingSheet!$E$6:$E$1005,Calculations!P164,1))</f>
        <v/>
      </c>
      <c r="Y164" s="269" t="str">
        <f>IF(INDEX(EmployeeTrackingSheet!$F$6:$F$1005,Calculations!P164,1)=0,"",INDEX(EmployeeTrackingSheet!$F$6:$F$1005,Calculations!P164,1))</f>
        <v/>
      </c>
      <c r="Z164" s="94" t="str">
        <f t="shared" si="23"/>
        <v/>
      </c>
      <c r="AA164" s="94" t="str">
        <f>IF(INDEX(EmployeeTrackingSheet!$G$6:$G$1005,Calculations!P164,1)=0,"",INDEX(EmployeeTrackingSheet!$G$6:$G$1005,Calculations!P164,1))</f>
        <v/>
      </c>
      <c r="AB164" s="94" t="str">
        <f>IF(INDEX(EmployeeTrackingSheet!$H$6:$H$1005,Calculations!P164,1)=0,"",INDEX(EmployeeTrackingSheet!$H$6:$H$1005,Calculations!P164,1))</f>
        <v/>
      </c>
      <c r="AC164" s="47"/>
      <c r="AD164" s="47"/>
      <c r="AE164" s="47"/>
      <c r="AF164" s="47"/>
      <c r="AG164" s="47"/>
      <c r="AM164" s="47"/>
      <c r="AN164" s="47"/>
      <c r="AO164" s="47"/>
      <c r="AP164" s="47"/>
      <c r="AQ164" s="47"/>
      <c r="AR164" s="47"/>
      <c r="AS164" s="47"/>
      <c r="AT164" s="47"/>
      <c r="AU164" s="47"/>
      <c r="AV164" s="47"/>
      <c r="AW164" s="47"/>
      <c r="AX164" s="47"/>
      <c r="AY164" s="47"/>
      <c r="AZ164" s="47"/>
      <c r="BA164" s="47"/>
      <c r="BB164" s="47"/>
      <c r="BG164" s="47"/>
      <c r="BH164" s="47"/>
      <c r="BI164" s="47"/>
      <c r="BJ164" s="47"/>
      <c r="BK164" s="47"/>
      <c r="BL164" s="47"/>
      <c r="BM164" s="47"/>
      <c r="BN164" s="47"/>
      <c r="BO164" s="47"/>
      <c r="BP164" s="47"/>
      <c r="BQ164" s="47"/>
    </row>
    <row r="165" spans="16:69" x14ac:dyDescent="0.25">
      <c r="P165" s="34">
        <v>162</v>
      </c>
      <c r="Q165" s="147" t="str">
        <f>IF(INDEX(EmployeeTrackingSheet!$B$6:$B$1005,Calculations!P165,1)=0,"",INDEX(EmployeeTrackingSheet!$B$6:$B$1005,Calculations!P165,1))</f>
        <v/>
      </c>
      <c r="R165" s="91" t="str">
        <f t="shared" si="19"/>
        <v/>
      </c>
      <c r="S165" s="91" t="str">
        <f t="shared" si="20"/>
        <v/>
      </c>
      <c r="T165" s="92" t="str">
        <f t="shared" si="21"/>
        <v/>
      </c>
      <c r="U165" s="92" t="str">
        <f t="shared" si="22"/>
        <v/>
      </c>
      <c r="V165" s="90" t="str">
        <f>IF(INDEX(EmployeeTrackingSheet!$C$6:$C$1005,Calculations!P165,1)=0,"",INDEX(EmployeeTrackingSheet!$C$6:$C$1005,Calculations!P165,1))</f>
        <v/>
      </c>
      <c r="W165" s="90" t="str">
        <f>IF(INDEX(EmployeeTrackingSheet!$D$6:$D$1005,Calculations!P165,1)=0,"",INDEX(EmployeeTrackingSheet!$D$6:$D$1005,Calculations!P165,1))</f>
        <v/>
      </c>
      <c r="X165" s="269" t="str">
        <f>IF(INDEX(EmployeeTrackingSheet!$E$6:$E$1005,Calculations!P165,1)=0,"",INDEX(EmployeeTrackingSheet!$E$6:$E$1005,Calculations!P165,1))</f>
        <v/>
      </c>
      <c r="Y165" s="269" t="str">
        <f>IF(INDEX(EmployeeTrackingSheet!$F$6:$F$1005,Calculations!P165,1)=0,"",INDEX(EmployeeTrackingSheet!$F$6:$F$1005,Calculations!P165,1))</f>
        <v/>
      </c>
      <c r="Z165" s="94" t="str">
        <f t="shared" si="23"/>
        <v/>
      </c>
      <c r="AA165" s="94" t="str">
        <f>IF(INDEX(EmployeeTrackingSheet!$G$6:$G$1005,Calculations!P165,1)=0,"",INDEX(EmployeeTrackingSheet!$G$6:$G$1005,Calculations!P165,1))</f>
        <v/>
      </c>
      <c r="AB165" s="94" t="str">
        <f>IF(INDEX(EmployeeTrackingSheet!$H$6:$H$1005,Calculations!P165,1)=0,"",INDEX(EmployeeTrackingSheet!$H$6:$H$1005,Calculations!P165,1))</f>
        <v/>
      </c>
      <c r="AC165" s="47"/>
      <c r="AD165" s="47"/>
      <c r="AE165" s="47"/>
      <c r="AF165" s="47"/>
      <c r="AG165" s="47"/>
      <c r="AM165" s="47"/>
      <c r="AN165" s="47"/>
      <c r="AO165" s="47"/>
      <c r="AP165" s="47"/>
      <c r="AQ165" s="47"/>
      <c r="AR165" s="47"/>
      <c r="AS165" s="47"/>
      <c r="AT165" s="47"/>
      <c r="AU165" s="47"/>
      <c r="AV165" s="47"/>
      <c r="AW165" s="47"/>
      <c r="AX165" s="47"/>
      <c r="AY165" s="47"/>
      <c r="AZ165" s="47"/>
      <c r="BA165" s="47"/>
      <c r="BB165" s="47"/>
      <c r="BG165" s="47"/>
      <c r="BH165" s="47"/>
      <c r="BI165" s="47"/>
      <c r="BJ165" s="47"/>
      <c r="BK165" s="47"/>
      <c r="BL165" s="47"/>
      <c r="BM165" s="47"/>
      <c r="BN165" s="47"/>
      <c r="BO165" s="47"/>
      <c r="BP165" s="47"/>
      <c r="BQ165" s="47"/>
    </row>
    <row r="166" spans="16:69" x14ac:dyDescent="0.25">
      <c r="P166" s="34">
        <v>163</v>
      </c>
      <c r="Q166" s="147" t="str">
        <f>IF(INDEX(EmployeeTrackingSheet!$B$6:$B$1005,Calculations!P166,1)=0,"",INDEX(EmployeeTrackingSheet!$B$6:$B$1005,Calculations!P166,1))</f>
        <v/>
      </c>
      <c r="R166" s="91" t="str">
        <f t="shared" si="19"/>
        <v/>
      </c>
      <c r="S166" s="91" t="str">
        <f t="shared" si="20"/>
        <v/>
      </c>
      <c r="T166" s="92" t="str">
        <f t="shared" si="21"/>
        <v/>
      </c>
      <c r="U166" s="92" t="str">
        <f t="shared" si="22"/>
        <v/>
      </c>
      <c r="V166" s="90" t="str">
        <f>IF(INDEX(EmployeeTrackingSheet!$C$6:$C$1005,Calculations!P166,1)=0,"",INDEX(EmployeeTrackingSheet!$C$6:$C$1005,Calculations!P166,1))</f>
        <v/>
      </c>
      <c r="W166" s="90" t="str">
        <f>IF(INDEX(EmployeeTrackingSheet!$D$6:$D$1005,Calculations!P166,1)=0,"",INDEX(EmployeeTrackingSheet!$D$6:$D$1005,Calculations!P166,1))</f>
        <v/>
      </c>
      <c r="X166" s="269" t="str">
        <f>IF(INDEX(EmployeeTrackingSheet!$E$6:$E$1005,Calculations!P166,1)=0,"",INDEX(EmployeeTrackingSheet!$E$6:$E$1005,Calculations!P166,1))</f>
        <v/>
      </c>
      <c r="Y166" s="269" t="str">
        <f>IF(INDEX(EmployeeTrackingSheet!$F$6:$F$1005,Calculations!P166,1)=0,"",INDEX(EmployeeTrackingSheet!$F$6:$F$1005,Calculations!P166,1))</f>
        <v/>
      </c>
      <c r="Z166" s="94" t="str">
        <f t="shared" si="23"/>
        <v/>
      </c>
      <c r="AA166" s="94" t="str">
        <f>IF(INDEX(EmployeeTrackingSheet!$G$6:$G$1005,Calculations!P166,1)=0,"",INDEX(EmployeeTrackingSheet!$G$6:$G$1005,Calculations!P166,1))</f>
        <v/>
      </c>
      <c r="AB166" s="94" t="str">
        <f>IF(INDEX(EmployeeTrackingSheet!$H$6:$H$1005,Calculations!P166,1)=0,"",INDEX(EmployeeTrackingSheet!$H$6:$H$1005,Calculations!P166,1))</f>
        <v/>
      </c>
      <c r="AC166" s="47"/>
      <c r="AD166" s="47"/>
      <c r="AE166" s="47"/>
      <c r="AF166" s="47"/>
      <c r="AG166" s="47"/>
      <c r="AM166" s="47"/>
      <c r="AN166" s="47"/>
      <c r="AO166" s="47"/>
      <c r="AP166" s="47"/>
      <c r="AQ166" s="47"/>
      <c r="AR166" s="47"/>
      <c r="AS166" s="47"/>
      <c r="AT166" s="47"/>
      <c r="AU166" s="47"/>
      <c r="AV166" s="47"/>
      <c r="AW166" s="47"/>
      <c r="AX166" s="47"/>
      <c r="AY166" s="47"/>
      <c r="AZ166" s="47"/>
      <c r="BA166" s="47"/>
      <c r="BB166" s="47"/>
      <c r="BG166" s="47"/>
      <c r="BH166" s="47"/>
      <c r="BI166" s="47"/>
      <c r="BJ166" s="47"/>
      <c r="BK166" s="47"/>
      <c r="BL166" s="47"/>
      <c r="BM166" s="47"/>
      <c r="BN166" s="47"/>
      <c r="BO166" s="47"/>
      <c r="BP166" s="47"/>
      <c r="BQ166" s="47"/>
    </row>
    <row r="167" spans="16:69" x14ac:dyDescent="0.25">
      <c r="P167" s="34">
        <v>164</v>
      </c>
      <c r="Q167" s="147" t="str">
        <f>IF(INDEX(EmployeeTrackingSheet!$B$6:$B$1005,Calculations!P167,1)=0,"",INDEX(EmployeeTrackingSheet!$B$6:$B$1005,Calculations!P167,1))</f>
        <v/>
      </c>
      <c r="R167" s="91" t="str">
        <f t="shared" si="19"/>
        <v/>
      </c>
      <c r="S167" s="91" t="str">
        <f t="shared" si="20"/>
        <v/>
      </c>
      <c r="T167" s="92" t="str">
        <f t="shared" si="21"/>
        <v/>
      </c>
      <c r="U167" s="92" t="str">
        <f t="shared" si="22"/>
        <v/>
      </c>
      <c r="V167" s="90" t="str">
        <f>IF(INDEX(EmployeeTrackingSheet!$C$6:$C$1005,Calculations!P167,1)=0,"",INDEX(EmployeeTrackingSheet!$C$6:$C$1005,Calculations!P167,1))</f>
        <v/>
      </c>
      <c r="W167" s="90" t="str">
        <f>IF(INDEX(EmployeeTrackingSheet!$D$6:$D$1005,Calculations!P167,1)=0,"",INDEX(EmployeeTrackingSheet!$D$6:$D$1005,Calculations!P167,1))</f>
        <v/>
      </c>
      <c r="X167" s="269" t="str">
        <f>IF(INDEX(EmployeeTrackingSheet!$E$6:$E$1005,Calculations!P167,1)=0,"",INDEX(EmployeeTrackingSheet!$E$6:$E$1005,Calculations!P167,1))</f>
        <v/>
      </c>
      <c r="Y167" s="269" t="str">
        <f>IF(INDEX(EmployeeTrackingSheet!$F$6:$F$1005,Calculations!P167,1)=0,"",INDEX(EmployeeTrackingSheet!$F$6:$F$1005,Calculations!P167,1))</f>
        <v/>
      </c>
      <c r="Z167" s="94" t="str">
        <f t="shared" si="23"/>
        <v/>
      </c>
      <c r="AA167" s="94" t="str">
        <f>IF(INDEX(EmployeeTrackingSheet!$G$6:$G$1005,Calculations!P167,1)=0,"",INDEX(EmployeeTrackingSheet!$G$6:$G$1005,Calculations!P167,1))</f>
        <v/>
      </c>
      <c r="AB167" s="94" t="str">
        <f>IF(INDEX(EmployeeTrackingSheet!$H$6:$H$1005,Calculations!P167,1)=0,"",INDEX(EmployeeTrackingSheet!$H$6:$H$1005,Calculations!P167,1))</f>
        <v/>
      </c>
      <c r="AC167" s="47"/>
      <c r="AD167" s="47"/>
      <c r="AE167" s="47"/>
      <c r="AF167" s="47"/>
      <c r="AG167" s="47"/>
      <c r="AM167" s="47"/>
      <c r="AN167" s="47"/>
      <c r="AO167" s="47"/>
      <c r="AP167" s="47"/>
      <c r="AQ167" s="47"/>
      <c r="AR167" s="47"/>
      <c r="AS167" s="47"/>
      <c r="AT167" s="47"/>
      <c r="AU167" s="47"/>
      <c r="AV167" s="47"/>
      <c r="AW167" s="47"/>
      <c r="AX167" s="47"/>
      <c r="AY167" s="47"/>
      <c r="AZ167" s="47"/>
      <c r="BA167" s="47"/>
      <c r="BB167" s="47"/>
      <c r="BG167" s="47"/>
      <c r="BH167" s="47"/>
      <c r="BI167" s="47"/>
      <c r="BJ167" s="47"/>
      <c r="BK167" s="47"/>
      <c r="BL167" s="47"/>
      <c r="BM167" s="47"/>
      <c r="BN167" s="47"/>
      <c r="BO167" s="47"/>
      <c r="BP167" s="47"/>
      <c r="BQ167" s="47"/>
    </row>
    <row r="168" spans="16:69" x14ac:dyDescent="0.25">
      <c r="P168" s="34">
        <v>165</v>
      </c>
      <c r="Q168" s="147" t="str">
        <f>IF(INDEX(EmployeeTrackingSheet!$B$6:$B$1005,Calculations!P168,1)=0,"",INDEX(EmployeeTrackingSheet!$B$6:$B$1005,Calculations!P168,1))</f>
        <v/>
      </c>
      <c r="R168" s="91" t="str">
        <f t="shared" si="19"/>
        <v/>
      </c>
      <c r="S168" s="91" t="str">
        <f t="shared" si="20"/>
        <v/>
      </c>
      <c r="T168" s="92" t="str">
        <f t="shared" si="21"/>
        <v/>
      </c>
      <c r="U168" s="92" t="str">
        <f t="shared" si="22"/>
        <v/>
      </c>
      <c r="V168" s="90" t="str">
        <f>IF(INDEX(EmployeeTrackingSheet!$C$6:$C$1005,Calculations!P168,1)=0,"",INDEX(EmployeeTrackingSheet!$C$6:$C$1005,Calculations!P168,1))</f>
        <v/>
      </c>
      <c r="W168" s="90" t="str">
        <f>IF(INDEX(EmployeeTrackingSheet!$D$6:$D$1005,Calculations!P168,1)=0,"",INDEX(EmployeeTrackingSheet!$D$6:$D$1005,Calculations!P168,1))</f>
        <v/>
      </c>
      <c r="X168" s="269" t="str">
        <f>IF(INDEX(EmployeeTrackingSheet!$E$6:$E$1005,Calculations!P168,1)=0,"",INDEX(EmployeeTrackingSheet!$E$6:$E$1005,Calculations!P168,1))</f>
        <v/>
      </c>
      <c r="Y168" s="269" t="str">
        <f>IF(INDEX(EmployeeTrackingSheet!$F$6:$F$1005,Calculations!P168,1)=0,"",INDEX(EmployeeTrackingSheet!$F$6:$F$1005,Calculations!P168,1))</f>
        <v/>
      </c>
      <c r="Z168" s="94" t="str">
        <f t="shared" si="23"/>
        <v/>
      </c>
      <c r="AA168" s="94" t="str">
        <f>IF(INDEX(EmployeeTrackingSheet!$G$6:$G$1005,Calculations!P168,1)=0,"",INDEX(EmployeeTrackingSheet!$G$6:$G$1005,Calculations!P168,1))</f>
        <v/>
      </c>
      <c r="AB168" s="94" t="str">
        <f>IF(INDEX(EmployeeTrackingSheet!$H$6:$H$1005,Calculations!P168,1)=0,"",INDEX(EmployeeTrackingSheet!$H$6:$H$1005,Calculations!P168,1))</f>
        <v/>
      </c>
      <c r="AC168" s="47"/>
      <c r="AD168" s="47"/>
      <c r="AE168" s="47"/>
      <c r="AF168" s="47"/>
      <c r="AG168" s="47"/>
      <c r="AM168" s="47"/>
      <c r="AN168" s="47"/>
      <c r="AO168" s="47"/>
      <c r="AP168" s="47"/>
      <c r="AQ168" s="47"/>
      <c r="AR168" s="47"/>
      <c r="AS168" s="47"/>
      <c r="AT168" s="47"/>
      <c r="AU168" s="47"/>
      <c r="AV168" s="47"/>
      <c r="AW168" s="47"/>
      <c r="AX168" s="47"/>
      <c r="AY168" s="47"/>
      <c r="AZ168" s="47"/>
      <c r="BA168" s="47"/>
      <c r="BB168" s="47"/>
      <c r="BG168" s="47"/>
      <c r="BH168" s="47"/>
      <c r="BI168" s="47"/>
      <c r="BJ168" s="47"/>
      <c r="BK168" s="47"/>
      <c r="BL168" s="47"/>
      <c r="BM168" s="47"/>
      <c r="BN168" s="47"/>
      <c r="BO168" s="47"/>
      <c r="BP168" s="47"/>
      <c r="BQ168" s="47"/>
    </row>
    <row r="169" spans="16:69" x14ac:dyDescent="0.25">
      <c r="P169" s="34">
        <v>166</v>
      </c>
      <c r="Q169" s="147" t="str">
        <f>IF(INDEX(EmployeeTrackingSheet!$B$6:$B$1005,Calculations!P169,1)=0,"",INDEX(EmployeeTrackingSheet!$B$6:$B$1005,Calculations!P169,1))</f>
        <v/>
      </c>
      <c r="R169" s="91" t="str">
        <f t="shared" si="19"/>
        <v/>
      </c>
      <c r="S169" s="91" t="str">
        <f t="shared" si="20"/>
        <v/>
      </c>
      <c r="T169" s="92" t="str">
        <f t="shared" si="21"/>
        <v/>
      </c>
      <c r="U169" s="92" t="str">
        <f t="shared" si="22"/>
        <v/>
      </c>
      <c r="V169" s="90" t="str">
        <f>IF(INDEX(EmployeeTrackingSheet!$C$6:$C$1005,Calculations!P169,1)=0,"",INDEX(EmployeeTrackingSheet!$C$6:$C$1005,Calculations!P169,1))</f>
        <v/>
      </c>
      <c r="W169" s="90" t="str">
        <f>IF(INDEX(EmployeeTrackingSheet!$D$6:$D$1005,Calculations!P169,1)=0,"",INDEX(EmployeeTrackingSheet!$D$6:$D$1005,Calculations!P169,1))</f>
        <v/>
      </c>
      <c r="X169" s="269" t="str">
        <f>IF(INDEX(EmployeeTrackingSheet!$E$6:$E$1005,Calculations!P169,1)=0,"",INDEX(EmployeeTrackingSheet!$E$6:$E$1005,Calculations!P169,1))</f>
        <v/>
      </c>
      <c r="Y169" s="269" t="str">
        <f>IF(INDEX(EmployeeTrackingSheet!$F$6:$F$1005,Calculations!P169,1)=0,"",INDEX(EmployeeTrackingSheet!$F$6:$F$1005,Calculations!P169,1))</f>
        <v/>
      </c>
      <c r="Z169" s="94" t="str">
        <f t="shared" si="23"/>
        <v/>
      </c>
      <c r="AA169" s="94" t="str">
        <f>IF(INDEX(EmployeeTrackingSheet!$G$6:$G$1005,Calculations!P169,1)=0,"",INDEX(EmployeeTrackingSheet!$G$6:$G$1005,Calculations!P169,1))</f>
        <v/>
      </c>
      <c r="AB169" s="94" t="str">
        <f>IF(INDEX(EmployeeTrackingSheet!$H$6:$H$1005,Calculations!P169,1)=0,"",INDEX(EmployeeTrackingSheet!$H$6:$H$1005,Calculations!P169,1))</f>
        <v/>
      </c>
      <c r="AC169" s="47"/>
      <c r="AD169" s="47"/>
      <c r="AE169" s="47"/>
      <c r="AF169" s="47"/>
      <c r="AG169" s="47"/>
      <c r="AM169" s="47"/>
      <c r="AN169" s="47"/>
      <c r="AO169" s="47"/>
      <c r="AP169" s="47"/>
      <c r="AQ169" s="47"/>
      <c r="AR169" s="47"/>
      <c r="AS169" s="47"/>
      <c r="AT169" s="47"/>
      <c r="AU169" s="47"/>
      <c r="AV169" s="47"/>
      <c r="AW169" s="47"/>
      <c r="AX169" s="47"/>
      <c r="AY169" s="47"/>
      <c r="AZ169" s="47"/>
      <c r="BA169" s="47"/>
      <c r="BB169" s="47"/>
      <c r="BG169" s="47"/>
      <c r="BH169" s="47"/>
      <c r="BI169" s="47"/>
      <c r="BJ169" s="47"/>
      <c r="BK169" s="47"/>
      <c r="BL169" s="47"/>
      <c r="BM169" s="47"/>
      <c r="BN169" s="47"/>
      <c r="BO169" s="47"/>
      <c r="BP169" s="47"/>
      <c r="BQ169" s="47"/>
    </row>
    <row r="170" spans="16:69" x14ac:dyDescent="0.25">
      <c r="P170" s="34">
        <v>167</v>
      </c>
      <c r="Q170" s="147" t="str">
        <f>IF(INDEX(EmployeeTrackingSheet!$B$6:$B$1005,Calculations!P170,1)=0,"",INDEX(EmployeeTrackingSheet!$B$6:$B$1005,Calculations!P170,1))</f>
        <v/>
      </c>
      <c r="R170" s="91" t="str">
        <f t="shared" si="19"/>
        <v/>
      </c>
      <c r="S170" s="91" t="str">
        <f t="shared" si="20"/>
        <v/>
      </c>
      <c r="T170" s="92" t="str">
        <f t="shared" si="21"/>
        <v/>
      </c>
      <c r="U170" s="92" t="str">
        <f t="shared" si="22"/>
        <v/>
      </c>
      <c r="V170" s="90" t="str">
        <f>IF(INDEX(EmployeeTrackingSheet!$C$6:$C$1005,Calculations!P170,1)=0,"",INDEX(EmployeeTrackingSheet!$C$6:$C$1005,Calculations!P170,1))</f>
        <v/>
      </c>
      <c r="W170" s="90" t="str">
        <f>IF(INDEX(EmployeeTrackingSheet!$D$6:$D$1005,Calculations!P170,1)=0,"",INDEX(EmployeeTrackingSheet!$D$6:$D$1005,Calculations!P170,1))</f>
        <v/>
      </c>
      <c r="X170" s="269" t="str">
        <f>IF(INDEX(EmployeeTrackingSheet!$E$6:$E$1005,Calculations!P170,1)=0,"",INDEX(EmployeeTrackingSheet!$E$6:$E$1005,Calculations!P170,1))</f>
        <v/>
      </c>
      <c r="Y170" s="269" t="str">
        <f>IF(INDEX(EmployeeTrackingSheet!$F$6:$F$1005,Calculations!P170,1)=0,"",INDEX(EmployeeTrackingSheet!$F$6:$F$1005,Calculations!P170,1))</f>
        <v/>
      </c>
      <c r="Z170" s="94" t="str">
        <f t="shared" si="23"/>
        <v/>
      </c>
      <c r="AA170" s="94" t="str">
        <f>IF(INDEX(EmployeeTrackingSheet!$G$6:$G$1005,Calculations!P170,1)=0,"",INDEX(EmployeeTrackingSheet!$G$6:$G$1005,Calculations!P170,1))</f>
        <v/>
      </c>
      <c r="AB170" s="94" t="str">
        <f>IF(INDEX(EmployeeTrackingSheet!$H$6:$H$1005,Calculations!P170,1)=0,"",INDEX(EmployeeTrackingSheet!$H$6:$H$1005,Calculations!P170,1))</f>
        <v/>
      </c>
      <c r="AC170" s="47"/>
      <c r="AD170" s="47"/>
      <c r="AE170" s="47"/>
      <c r="AF170" s="47"/>
      <c r="AG170" s="47"/>
      <c r="AM170" s="47"/>
      <c r="AN170" s="47"/>
      <c r="AO170" s="47"/>
      <c r="AP170" s="47"/>
      <c r="AQ170" s="47"/>
      <c r="AR170" s="47"/>
      <c r="AS170" s="47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  <c r="BF170" s="47"/>
      <c r="BG170" s="47"/>
      <c r="BH170" s="47"/>
      <c r="BI170" s="47"/>
      <c r="BJ170" s="47"/>
      <c r="BK170" s="47"/>
      <c r="BL170" s="47"/>
      <c r="BM170" s="47"/>
      <c r="BN170" s="47"/>
      <c r="BO170" s="47"/>
      <c r="BP170" s="47"/>
      <c r="BQ170" s="47"/>
    </row>
    <row r="171" spans="16:69" x14ac:dyDescent="0.25">
      <c r="P171" s="34">
        <v>168</v>
      </c>
      <c r="Q171" s="147" t="str">
        <f>IF(INDEX(EmployeeTrackingSheet!$B$6:$B$1005,Calculations!P171,1)=0,"",INDEX(EmployeeTrackingSheet!$B$6:$B$1005,Calculations!P171,1))</f>
        <v/>
      </c>
      <c r="R171" s="91" t="str">
        <f t="shared" si="19"/>
        <v/>
      </c>
      <c r="S171" s="91" t="str">
        <f t="shared" si="20"/>
        <v/>
      </c>
      <c r="T171" s="92" t="str">
        <f t="shared" si="21"/>
        <v/>
      </c>
      <c r="U171" s="92" t="str">
        <f t="shared" si="22"/>
        <v/>
      </c>
      <c r="V171" s="90" t="str">
        <f>IF(INDEX(EmployeeTrackingSheet!$C$6:$C$1005,Calculations!P171,1)=0,"",INDEX(EmployeeTrackingSheet!$C$6:$C$1005,Calculations!P171,1))</f>
        <v/>
      </c>
      <c r="W171" s="90" t="str">
        <f>IF(INDEX(EmployeeTrackingSheet!$D$6:$D$1005,Calculations!P171,1)=0,"",INDEX(EmployeeTrackingSheet!$D$6:$D$1005,Calculations!P171,1))</f>
        <v/>
      </c>
      <c r="X171" s="269" t="str">
        <f>IF(INDEX(EmployeeTrackingSheet!$E$6:$E$1005,Calculations!P171,1)=0,"",INDEX(EmployeeTrackingSheet!$E$6:$E$1005,Calculations!P171,1))</f>
        <v/>
      </c>
      <c r="Y171" s="269" t="str">
        <f>IF(INDEX(EmployeeTrackingSheet!$F$6:$F$1005,Calculations!P171,1)=0,"",INDEX(EmployeeTrackingSheet!$F$6:$F$1005,Calculations!P171,1))</f>
        <v/>
      </c>
      <c r="Z171" s="94" t="str">
        <f t="shared" si="23"/>
        <v/>
      </c>
      <c r="AA171" s="94" t="str">
        <f>IF(INDEX(EmployeeTrackingSheet!$G$6:$G$1005,Calculations!P171,1)=0,"",INDEX(EmployeeTrackingSheet!$G$6:$G$1005,Calculations!P171,1))</f>
        <v/>
      </c>
      <c r="AB171" s="94" t="str">
        <f>IF(INDEX(EmployeeTrackingSheet!$H$6:$H$1005,Calculations!P171,1)=0,"",INDEX(EmployeeTrackingSheet!$H$6:$H$1005,Calculations!P171,1))</f>
        <v/>
      </c>
      <c r="AC171" s="47"/>
      <c r="AD171" s="47"/>
      <c r="AE171" s="47"/>
      <c r="AF171" s="47"/>
      <c r="AG171" s="47"/>
      <c r="AM171" s="47"/>
      <c r="AN171" s="47"/>
      <c r="AO171" s="47"/>
      <c r="AP171" s="47"/>
      <c r="AQ171" s="47"/>
      <c r="AR171" s="47"/>
      <c r="AS171" s="47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  <c r="BF171" s="47"/>
      <c r="BG171" s="47"/>
      <c r="BH171" s="47"/>
      <c r="BI171" s="47"/>
      <c r="BJ171" s="47"/>
      <c r="BK171" s="47"/>
      <c r="BL171" s="47"/>
      <c r="BM171" s="47"/>
      <c r="BN171" s="47"/>
      <c r="BO171" s="47"/>
      <c r="BP171" s="47"/>
      <c r="BQ171" s="47"/>
    </row>
    <row r="172" spans="16:69" x14ac:dyDescent="0.25">
      <c r="P172" s="34">
        <v>169</v>
      </c>
      <c r="Q172" s="147" t="str">
        <f>IF(INDEX(EmployeeTrackingSheet!$B$6:$B$1005,Calculations!P172,1)=0,"",INDEX(EmployeeTrackingSheet!$B$6:$B$1005,Calculations!P172,1))</f>
        <v/>
      </c>
      <c r="R172" s="91" t="str">
        <f t="shared" si="19"/>
        <v/>
      </c>
      <c r="S172" s="91" t="str">
        <f t="shared" si="20"/>
        <v/>
      </c>
      <c r="T172" s="92" t="str">
        <f t="shared" si="21"/>
        <v/>
      </c>
      <c r="U172" s="92" t="str">
        <f t="shared" si="22"/>
        <v/>
      </c>
      <c r="V172" s="90" t="str">
        <f>IF(INDEX(EmployeeTrackingSheet!$C$6:$C$1005,Calculations!P172,1)=0,"",INDEX(EmployeeTrackingSheet!$C$6:$C$1005,Calculations!P172,1))</f>
        <v/>
      </c>
      <c r="W172" s="90" t="str">
        <f>IF(INDEX(EmployeeTrackingSheet!$D$6:$D$1005,Calculations!P172,1)=0,"",INDEX(EmployeeTrackingSheet!$D$6:$D$1005,Calculations!P172,1))</f>
        <v/>
      </c>
      <c r="X172" s="269" t="str">
        <f>IF(INDEX(EmployeeTrackingSheet!$E$6:$E$1005,Calculations!P172,1)=0,"",INDEX(EmployeeTrackingSheet!$E$6:$E$1005,Calculations!P172,1))</f>
        <v/>
      </c>
      <c r="Y172" s="269" t="str">
        <f>IF(INDEX(EmployeeTrackingSheet!$F$6:$F$1005,Calculations!P172,1)=0,"",INDEX(EmployeeTrackingSheet!$F$6:$F$1005,Calculations!P172,1))</f>
        <v/>
      </c>
      <c r="Z172" s="94" t="str">
        <f t="shared" si="23"/>
        <v/>
      </c>
      <c r="AA172" s="94" t="str">
        <f>IF(INDEX(EmployeeTrackingSheet!$G$6:$G$1005,Calculations!P172,1)=0,"",INDEX(EmployeeTrackingSheet!$G$6:$G$1005,Calculations!P172,1))</f>
        <v/>
      </c>
      <c r="AB172" s="94" t="str">
        <f>IF(INDEX(EmployeeTrackingSheet!$H$6:$H$1005,Calculations!P172,1)=0,"",INDEX(EmployeeTrackingSheet!$H$6:$H$1005,Calculations!P172,1))</f>
        <v/>
      </c>
      <c r="AC172" s="47"/>
      <c r="AD172" s="47"/>
      <c r="AE172" s="47"/>
      <c r="AF172" s="47"/>
      <c r="AG172" s="47"/>
      <c r="AM172" s="47"/>
      <c r="AN172" s="47"/>
      <c r="AO172" s="47"/>
      <c r="AP172" s="47"/>
      <c r="AQ172" s="47"/>
      <c r="AR172" s="47"/>
      <c r="AS172" s="47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  <c r="BF172" s="47"/>
      <c r="BG172" s="47"/>
      <c r="BH172" s="47"/>
      <c r="BI172" s="47"/>
      <c r="BJ172" s="47"/>
      <c r="BK172" s="47"/>
      <c r="BL172" s="47"/>
      <c r="BM172" s="47"/>
      <c r="BN172" s="47"/>
      <c r="BO172" s="47"/>
      <c r="BP172" s="47"/>
      <c r="BQ172" s="47"/>
    </row>
    <row r="173" spans="16:69" x14ac:dyDescent="0.25">
      <c r="P173" s="34">
        <v>170</v>
      </c>
      <c r="Q173" s="147" t="str">
        <f>IF(INDEX(EmployeeTrackingSheet!$B$6:$B$1005,Calculations!P173,1)=0,"",INDEX(EmployeeTrackingSheet!$B$6:$B$1005,Calculations!P173,1))</f>
        <v/>
      </c>
      <c r="R173" s="91" t="str">
        <f t="shared" si="19"/>
        <v/>
      </c>
      <c r="S173" s="91" t="str">
        <f t="shared" si="20"/>
        <v/>
      </c>
      <c r="T173" s="92" t="str">
        <f t="shared" si="21"/>
        <v/>
      </c>
      <c r="U173" s="92" t="str">
        <f t="shared" si="22"/>
        <v/>
      </c>
      <c r="V173" s="90" t="str">
        <f>IF(INDEX(EmployeeTrackingSheet!$C$6:$C$1005,Calculations!P173,1)=0,"",INDEX(EmployeeTrackingSheet!$C$6:$C$1005,Calculations!P173,1))</f>
        <v/>
      </c>
      <c r="W173" s="90" t="str">
        <f>IF(INDEX(EmployeeTrackingSheet!$D$6:$D$1005,Calculations!P173,1)=0,"",INDEX(EmployeeTrackingSheet!$D$6:$D$1005,Calculations!P173,1))</f>
        <v/>
      </c>
      <c r="X173" s="269" t="str">
        <f>IF(INDEX(EmployeeTrackingSheet!$E$6:$E$1005,Calculations!P173,1)=0,"",INDEX(EmployeeTrackingSheet!$E$6:$E$1005,Calculations!P173,1))</f>
        <v/>
      </c>
      <c r="Y173" s="269" t="str">
        <f>IF(INDEX(EmployeeTrackingSheet!$F$6:$F$1005,Calculations!P173,1)=0,"",INDEX(EmployeeTrackingSheet!$F$6:$F$1005,Calculations!P173,1))</f>
        <v/>
      </c>
      <c r="Z173" s="94" t="str">
        <f t="shared" si="23"/>
        <v/>
      </c>
      <c r="AA173" s="94" t="str">
        <f>IF(INDEX(EmployeeTrackingSheet!$G$6:$G$1005,Calculations!P173,1)=0,"",INDEX(EmployeeTrackingSheet!$G$6:$G$1005,Calculations!P173,1))</f>
        <v/>
      </c>
      <c r="AB173" s="94" t="str">
        <f>IF(INDEX(EmployeeTrackingSheet!$H$6:$H$1005,Calculations!P173,1)=0,"",INDEX(EmployeeTrackingSheet!$H$6:$H$1005,Calculations!P173,1))</f>
        <v/>
      </c>
      <c r="AC173" s="47"/>
      <c r="AD173" s="47"/>
      <c r="AE173" s="47"/>
      <c r="AF173" s="47"/>
      <c r="AG173" s="47"/>
      <c r="AM173" s="47"/>
      <c r="AN173" s="47"/>
      <c r="AO173" s="47"/>
      <c r="AP173" s="47"/>
      <c r="AQ173" s="47"/>
      <c r="AR173" s="47"/>
      <c r="AS173" s="47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  <c r="BF173" s="47"/>
      <c r="BG173" s="47"/>
      <c r="BH173" s="47"/>
      <c r="BI173" s="47"/>
      <c r="BJ173" s="47"/>
      <c r="BK173" s="47"/>
      <c r="BL173" s="47"/>
      <c r="BM173" s="47"/>
      <c r="BN173" s="47"/>
      <c r="BO173" s="47"/>
      <c r="BP173" s="47"/>
      <c r="BQ173" s="47"/>
    </row>
    <row r="174" spans="16:69" x14ac:dyDescent="0.25">
      <c r="P174" s="34">
        <v>171</v>
      </c>
      <c r="Q174" s="147" t="str">
        <f>IF(INDEX(EmployeeTrackingSheet!$B$6:$B$1005,Calculations!P174,1)=0,"",INDEX(EmployeeTrackingSheet!$B$6:$B$1005,Calculations!P174,1))</f>
        <v/>
      </c>
      <c r="R174" s="91" t="str">
        <f t="shared" si="19"/>
        <v/>
      </c>
      <c r="S174" s="91" t="str">
        <f t="shared" si="20"/>
        <v/>
      </c>
      <c r="T174" s="92" t="str">
        <f t="shared" si="21"/>
        <v/>
      </c>
      <c r="U174" s="92" t="str">
        <f t="shared" si="22"/>
        <v/>
      </c>
      <c r="V174" s="90" t="str">
        <f>IF(INDEX(EmployeeTrackingSheet!$C$6:$C$1005,Calculations!P174,1)=0,"",INDEX(EmployeeTrackingSheet!$C$6:$C$1005,Calculations!P174,1))</f>
        <v/>
      </c>
      <c r="W174" s="90" t="str">
        <f>IF(INDEX(EmployeeTrackingSheet!$D$6:$D$1005,Calculations!P174,1)=0,"",INDEX(EmployeeTrackingSheet!$D$6:$D$1005,Calculations!P174,1))</f>
        <v/>
      </c>
      <c r="X174" s="269" t="str">
        <f>IF(INDEX(EmployeeTrackingSheet!$E$6:$E$1005,Calculations!P174,1)=0,"",INDEX(EmployeeTrackingSheet!$E$6:$E$1005,Calculations!P174,1))</f>
        <v/>
      </c>
      <c r="Y174" s="269" t="str">
        <f>IF(INDEX(EmployeeTrackingSheet!$F$6:$F$1005,Calculations!P174,1)=0,"",INDEX(EmployeeTrackingSheet!$F$6:$F$1005,Calculations!P174,1))</f>
        <v/>
      </c>
      <c r="Z174" s="94" t="str">
        <f t="shared" si="23"/>
        <v/>
      </c>
      <c r="AA174" s="94" t="str">
        <f>IF(INDEX(EmployeeTrackingSheet!$G$6:$G$1005,Calculations!P174,1)=0,"",INDEX(EmployeeTrackingSheet!$G$6:$G$1005,Calculations!P174,1))</f>
        <v/>
      </c>
      <c r="AB174" s="94" t="str">
        <f>IF(INDEX(EmployeeTrackingSheet!$H$6:$H$1005,Calculations!P174,1)=0,"",INDEX(EmployeeTrackingSheet!$H$6:$H$1005,Calculations!P174,1))</f>
        <v/>
      </c>
      <c r="AC174" s="47"/>
      <c r="AD174" s="47"/>
      <c r="AE174" s="47"/>
      <c r="AF174" s="47"/>
      <c r="AG174" s="47"/>
      <c r="AM174" s="47"/>
      <c r="AN174" s="47"/>
      <c r="AO174" s="47"/>
      <c r="AP174" s="47"/>
      <c r="AQ174" s="47"/>
      <c r="AR174" s="47"/>
      <c r="AS174" s="47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  <c r="BF174" s="47"/>
      <c r="BG174" s="47"/>
      <c r="BH174" s="47"/>
      <c r="BI174" s="47"/>
      <c r="BJ174" s="47"/>
      <c r="BK174" s="47"/>
      <c r="BL174" s="47"/>
      <c r="BM174" s="47"/>
      <c r="BN174" s="47"/>
      <c r="BO174" s="47"/>
      <c r="BP174" s="47"/>
      <c r="BQ174" s="47"/>
    </row>
    <row r="175" spans="16:69" x14ac:dyDescent="0.25">
      <c r="P175" s="34">
        <v>172</v>
      </c>
      <c r="Q175" s="147" t="str">
        <f>IF(INDEX(EmployeeTrackingSheet!$B$6:$B$1005,Calculations!P175,1)=0,"",INDEX(EmployeeTrackingSheet!$B$6:$B$1005,Calculations!P175,1))</f>
        <v/>
      </c>
      <c r="R175" s="91" t="str">
        <f t="shared" si="19"/>
        <v/>
      </c>
      <c r="S175" s="91" t="str">
        <f t="shared" si="20"/>
        <v/>
      </c>
      <c r="T175" s="92" t="str">
        <f t="shared" si="21"/>
        <v/>
      </c>
      <c r="U175" s="92" t="str">
        <f t="shared" si="22"/>
        <v/>
      </c>
      <c r="V175" s="90" t="str">
        <f>IF(INDEX(EmployeeTrackingSheet!$C$6:$C$1005,Calculations!P175,1)=0,"",INDEX(EmployeeTrackingSheet!$C$6:$C$1005,Calculations!P175,1))</f>
        <v/>
      </c>
      <c r="W175" s="90" t="str">
        <f>IF(INDEX(EmployeeTrackingSheet!$D$6:$D$1005,Calculations!P175,1)=0,"",INDEX(EmployeeTrackingSheet!$D$6:$D$1005,Calculations!P175,1))</f>
        <v/>
      </c>
      <c r="X175" s="269" t="str">
        <f>IF(INDEX(EmployeeTrackingSheet!$E$6:$E$1005,Calculations!P175,1)=0,"",INDEX(EmployeeTrackingSheet!$E$6:$E$1005,Calculations!P175,1))</f>
        <v/>
      </c>
      <c r="Y175" s="269" t="str">
        <f>IF(INDEX(EmployeeTrackingSheet!$F$6:$F$1005,Calculations!P175,1)=0,"",INDEX(EmployeeTrackingSheet!$F$6:$F$1005,Calculations!P175,1))</f>
        <v/>
      </c>
      <c r="Z175" s="94" t="str">
        <f t="shared" si="23"/>
        <v/>
      </c>
      <c r="AA175" s="94" t="str">
        <f>IF(INDEX(EmployeeTrackingSheet!$G$6:$G$1005,Calculations!P175,1)=0,"",INDEX(EmployeeTrackingSheet!$G$6:$G$1005,Calculations!P175,1))</f>
        <v/>
      </c>
      <c r="AB175" s="94" t="str">
        <f>IF(INDEX(EmployeeTrackingSheet!$H$6:$H$1005,Calculations!P175,1)=0,"",INDEX(EmployeeTrackingSheet!$H$6:$H$1005,Calculations!P175,1))</f>
        <v/>
      </c>
      <c r="AC175" s="47"/>
      <c r="AD175" s="47"/>
      <c r="AE175" s="47"/>
      <c r="AF175" s="47"/>
      <c r="AG175" s="47"/>
      <c r="AM175" s="47"/>
      <c r="AN175" s="47"/>
      <c r="AO175" s="47"/>
      <c r="AP175" s="47"/>
      <c r="AQ175" s="47"/>
      <c r="AR175" s="47"/>
      <c r="AS175" s="47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  <c r="BF175" s="47"/>
      <c r="BG175" s="47"/>
      <c r="BH175" s="47"/>
      <c r="BI175" s="47"/>
      <c r="BJ175" s="47"/>
      <c r="BK175" s="47"/>
      <c r="BL175" s="47"/>
      <c r="BM175" s="47"/>
      <c r="BN175" s="47"/>
      <c r="BO175" s="47"/>
      <c r="BP175" s="47"/>
      <c r="BQ175" s="47"/>
    </row>
    <row r="176" spans="16:69" x14ac:dyDescent="0.25">
      <c r="P176" s="34">
        <v>173</v>
      </c>
      <c r="Q176" s="147" t="str">
        <f>IF(INDEX(EmployeeTrackingSheet!$B$6:$B$1005,Calculations!P176,1)=0,"",INDEX(EmployeeTrackingSheet!$B$6:$B$1005,Calculations!P176,1))</f>
        <v/>
      </c>
      <c r="R176" s="91" t="str">
        <f t="shared" si="19"/>
        <v/>
      </c>
      <c r="S176" s="91" t="str">
        <f t="shared" si="20"/>
        <v/>
      </c>
      <c r="T176" s="92" t="str">
        <f t="shared" si="21"/>
        <v/>
      </c>
      <c r="U176" s="92" t="str">
        <f t="shared" si="22"/>
        <v/>
      </c>
      <c r="V176" s="90" t="str">
        <f>IF(INDEX(EmployeeTrackingSheet!$C$6:$C$1005,Calculations!P176,1)=0,"",INDEX(EmployeeTrackingSheet!$C$6:$C$1005,Calculations!P176,1))</f>
        <v/>
      </c>
      <c r="W176" s="90" t="str">
        <f>IF(INDEX(EmployeeTrackingSheet!$D$6:$D$1005,Calculations!P176,1)=0,"",INDEX(EmployeeTrackingSheet!$D$6:$D$1005,Calculations!P176,1))</f>
        <v/>
      </c>
      <c r="X176" s="269" t="str">
        <f>IF(INDEX(EmployeeTrackingSheet!$E$6:$E$1005,Calculations!P176,1)=0,"",INDEX(EmployeeTrackingSheet!$E$6:$E$1005,Calculations!P176,1))</f>
        <v/>
      </c>
      <c r="Y176" s="269" t="str">
        <f>IF(INDEX(EmployeeTrackingSheet!$F$6:$F$1005,Calculations!P176,1)=0,"",INDEX(EmployeeTrackingSheet!$F$6:$F$1005,Calculations!P176,1))</f>
        <v/>
      </c>
      <c r="Z176" s="94" t="str">
        <f t="shared" si="23"/>
        <v/>
      </c>
      <c r="AA176" s="94" t="str">
        <f>IF(INDEX(EmployeeTrackingSheet!$G$6:$G$1005,Calculations!P176,1)=0,"",INDEX(EmployeeTrackingSheet!$G$6:$G$1005,Calculations!P176,1))</f>
        <v/>
      </c>
      <c r="AB176" s="94" t="str">
        <f>IF(INDEX(EmployeeTrackingSheet!$H$6:$H$1005,Calculations!P176,1)=0,"",INDEX(EmployeeTrackingSheet!$H$6:$H$1005,Calculations!P176,1))</f>
        <v/>
      </c>
      <c r="AC176" s="47"/>
      <c r="AD176" s="47"/>
      <c r="AE176" s="47"/>
      <c r="AF176" s="47"/>
      <c r="AG176" s="47"/>
      <c r="AM176" s="47"/>
      <c r="AN176" s="47"/>
      <c r="AO176" s="47"/>
      <c r="AP176" s="47"/>
      <c r="AQ176" s="47"/>
      <c r="AR176" s="47"/>
      <c r="AS176" s="47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  <c r="BF176" s="47"/>
      <c r="BG176" s="47"/>
      <c r="BH176" s="47"/>
      <c r="BI176" s="47"/>
      <c r="BJ176" s="47"/>
      <c r="BK176" s="47"/>
      <c r="BL176" s="47"/>
      <c r="BM176" s="47"/>
      <c r="BN176" s="47"/>
      <c r="BO176" s="47"/>
      <c r="BP176" s="47"/>
      <c r="BQ176" s="47"/>
    </row>
    <row r="177" spans="16:69" x14ac:dyDescent="0.25">
      <c r="P177" s="34">
        <v>174</v>
      </c>
      <c r="Q177" s="147" t="str">
        <f>IF(INDEX(EmployeeTrackingSheet!$B$6:$B$1005,Calculations!P177,1)=0,"",INDEX(EmployeeTrackingSheet!$B$6:$B$1005,Calculations!P177,1))</f>
        <v/>
      </c>
      <c r="R177" s="91" t="str">
        <f t="shared" si="19"/>
        <v/>
      </c>
      <c r="S177" s="91" t="str">
        <f t="shared" si="20"/>
        <v/>
      </c>
      <c r="T177" s="92" t="str">
        <f t="shared" si="21"/>
        <v/>
      </c>
      <c r="U177" s="92" t="str">
        <f t="shared" si="22"/>
        <v/>
      </c>
      <c r="V177" s="90" t="str">
        <f>IF(INDEX(EmployeeTrackingSheet!$C$6:$C$1005,Calculations!P177,1)=0,"",INDEX(EmployeeTrackingSheet!$C$6:$C$1005,Calculations!P177,1))</f>
        <v/>
      </c>
      <c r="W177" s="90" t="str">
        <f>IF(INDEX(EmployeeTrackingSheet!$D$6:$D$1005,Calculations!P177,1)=0,"",INDEX(EmployeeTrackingSheet!$D$6:$D$1005,Calculations!P177,1))</f>
        <v/>
      </c>
      <c r="X177" s="269" t="str">
        <f>IF(INDEX(EmployeeTrackingSheet!$E$6:$E$1005,Calculations!P177,1)=0,"",INDEX(EmployeeTrackingSheet!$E$6:$E$1005,Calculations!P177,1))</f>
        <v/>
      </c>
      <c r="Y177" s="269" t="str">
        <f>IF(INDEX(EmployeeTrackingSheet!$F$6:$F$1005,Calculations!P177,1)=0,"",INDEX(EmployeeTrackingSheet!$F$6:$F$1005,Calculations!P177,1))</f>
        <v/>
      </c>
      <c r="Z177" s="94" t="str">
        <f t="shared" si="23"/>
        <v/>
      </c>
      <c r="AA177" s="94" t="str">
        <f>IF(INDEX(EmployeeTrackingSheet!$G$6:$G$1005,Calculations!P177,1)=0,"",INDEX(EmployeeTrackingSheet!$G$6:$G$1005,Calculations!P177,1))</f>
        <v/>
      </c>
      <c r="AB177" s="94" t="str">
        <f>IF(INDEX(EmployeeTrackingSheet!$H$6:$H$1005,Calculations!P177,1)=0,"",INDEX(EmployeeTrackingSheet!$H$6:$H$1005,Calculations!P177,1))</f>
        <v/>
      </c>
      <c r="AC177" s="47"/>
      <c r="AD177" s="47"/>
      <c r="AE177" s="47"/>
      <c r="AF177" s="47"/>
      <c r="AG177" s="47"/>
      <c r="AM177" s="47"/>
      <c r="AN177" s="47"/>
      <c r="AO177" s="47"/>
      <c r="AP177" s="47"/>
      <c r="AQ177" s="47"/>
      <c r="AR177" s="47"/>
      <c r="AS177" s="47"/>
      <c r="AT177" s="47"/>
      <c r="AU177" s="47"/>
      <c r="AV177" s="47"/>
      <c r="AW177" s="47"/>
      <c r="AX177" s="47"/>
      <c r="AY177" s="47"/>
      <c r="AZ177" s="47"/>
      <c r="BA177" s="47"/>
      <c r="BB177" s="47"/>
      <c r="BC177" s="47"/>
      <c r="BD177" s="47"/>
      <c r="BE177" s="47"/>
      <c r="BF177" s="47"/>
      <c r="BG177" s="47"/>
      <c r="BH177" s="47"/>
      <c r="BI177" s="47"/>
      <c r="BJ177" s="47"/>
      <c r="BK177" s="47"/>
      <c r="BL177" s="47"/>
      <c r="BM177" s="47"/>
      <c r="BN177" s="47"/>
      <c r="BO177" s="47"/>
      <c r="BP177" s="47"/>
      <c r="BQ177" s="47"/>
    </row>
    <row r="178" spans="16:69" x14ac:dyDescent="0.25">
      <c r="P178" s="34">
        <v>175</v>
      </c>
      <c r="Q178" s="147" t="str">
        <f>IF(INDEX(EmployeeTrackingSheet!$B$6:$B$1005,Calculations!P178,1)=0,"",INDEX(EmployeeTrackingSheet!$B$6:$B$1005,Calculations!P178,1))</f>
        <v/>
      </c>
      <c r="R178" s="91" t="str">
        <f t="shared" si="19"/>
        <v/>
      </c>
      <c r="S178" s="91" t="str">
        <f t="shared" si="20"/>
        <v/>
      </c>
      <c r="T178" s="92" t="str">
        <f t="shared" si="21"/>
        <v/>
      </c>
      <c r="U178" s="92" t="str">
        <f t="shared" si="22"/>
        <v/>
      </c>
      <c r="V178" s="90" t="str">
        <f>IF(INDEX(EmployeeTrackingSheet!$C$6:$C$1005,Calculations!P178,1)=0,"",INDEX(EmployeeTrackingSheet!$C$6:$C$1005,Calculations!P178,1))</f>
        <v/>
      </c>
      <c r="W178" s="90" t="str">
        <f>IF(INDEX(EmployeeTrackingSheet!$D$6:$D$1005,Calculations!P178,1)=0,"",INDEX(EmployeeTrackingSheet!$D$6:$D$1005,Calculations!P178,1))</f>
        <v/>
      </c>
      <c r="X178" s="269" t="str">
        <f>IF(INDEX(EmployeeTrackingSheet!$E$6:$E$1005,Calculations!P178,1)=0,"",INDEX(EmployeeTrackingSheet!$E$6:$E$1005,Calculations!P178,1))</f>
        <v/>
      </c>
      <c r="Y178" s="269" t="str">
        <f>IF(INDEX(EmployeeTrackingSheet!$F$6:$F$1005,Calculations!P178,1)=0,"",INDEX(EmployeeTrackingSheet!$F$6:$F$1005,Calculations!P178,1))</f>
        <v/>
      </c>
      <c r="Z178" s="94" t="str">
        <f t="shared" si="23"/>
        <v/>
      </c>
      <c r="AA178" s="94" t="str">
        <f>IF(INDEX(EmployeeTrackingSheet!$G$6:$G$1005,Calculations!P178,1)=0,"",INDEX(EmployeeTrackingSheet!$G$6:$G$1005,Calculations!P178,1))</f>
        <v/>
      </c>
      <c r="AB178" s="94" t="str">
        <f>IF(INDEX(EmployeeTrackingSheet!$H$6:$H$1005,Calculations!P178,1)=0,"",INDEX(EmployeeTrackingSheet!$H$6:$H$1005,Calculations!P178,1))</f>
        <v/>
      </c>
      <c r="AC178" s="47"/>
      <c r="AD178" s="47"/>
      <c r="AE178" s="47"/>
      <c r="AF178" s="47"/>
      <c r="AG178" s="47"/>
      <c r="AM178" s="47"/>
      <c r="AN178" s="47"/>
      <c r="AO178" s="47"/>
      <c r="AP178" s="47"/>
      <c r="AQ178" s="47"/>
      <c r="AR178" s="47"/>
      <c r="AS178" s="47"/>
      <c r="AT178" s="47"/>
      <c r="AU178" s="47"/>
      <c r="AV178" s="47"/>
      <c r="AW178" s="47"/>
      <c r="AX178" s="47"/>
      <c r="AY178" s="47"/>
      <c r="AZ178" s="47"/>
      <c r="BA178" s="47"/>
      <c r="BB178" s="47"/>
      <c r="BC178" s="47"/>
      <c r="BD178" s="47"/>
      <c r="BE178" s="47"/>
      <c r="BF178" s="47"/>
      <c r="BG178" s="47"/>
      <c r="BH178" s="47"/>
      <c r="BI178" s="47"/>
      <c r="BJ178" s="47"/>
      <c r="BK178" s="47"/>
      <c r="BL178" s="47"/>
      <c r="BM178" s="47"/>
      <c r="BN178" s="47"/>
      <c r="BO178" s="47"/>
      <c r="BP178" s="47"/>
      <c r="BQ178" s="47"/>
    </row>
    <row r="179" spans="16:69" x14ac:dyDescent="0.25">
      <c r="P179" s="34">
        <v>176</v>
      </c>
      <c r="Q179" s="147" t="str">
        <f>IF(INDEX(EmployeeTrackingSheet!$B$6:$B$1005,Calculations!P179,1)=0,"",INDEX(EmployeeTrackingSheet!$B$6:$B$1005,Calculations!P179,1))</f>
        <v/>
      </c>
      <c r="R179" s="91" t="str">
        <f t="shared" si="19"/>
        <v/>
      </c>
      <c r="S179" s="91" t="str">
        <f t="shared" si="20"/>
        <v/>
      </c>
      <c r="T179" s="92" t="str">
        <f t="shared" si="21"/>
        <v/>
      </c>
      <c r="U179" s="92" t="str">
        <f t="shared" si="22"/>
        <v/>
      </c>
      <c r="V179" s="90" t="str">
        <f>IF(INDEX(EmployeeTrackingSheet!$C$6:$C$1005,Calculations!P179,1)=0,"",INDEX(EmployeeTrackingSheet!$C$6:$C$1005,Calculations!P179,1))</f>
        <v/>
      </c>
      <c r="W179" s="90" t="str">
        <f>IF(INDEX(EmployeeTrackingSheet!$D$6:$D$1005,Calculations!P179,1)=0,"",INDEX(EmployeeTrackingSheet!$D$6:$D$1005,Calculations!P179,1))</f>
        <v/>
      </c>
      <c r="X179" s="269" t="str">
        <f>IF(INDEX(EmployeeTrackingSheet!$E$6:$E$1005,Calculations!P179,1)=0,"",INDEX(EmployeeTrackingSheet!$E$6:$E$1005,Calculations!P179,1))</f>
        <v/>
      </c>
      <c r="Y179" s="269" t="str">
        <f>IF(INDEX(EmployeeTrackingSheet!$F$6:$F$1005,Calculations!P179,1)=0,"",INDEX(EmployeeTrackingSheet!$F$6:$F$1005,Calculations!P179,1))</f>
        <v/>
      </c>
      <c r="Z179" s="94" t="str">
        <f t="shared" si="23"/>
        <v/>
      </c>
      <c r="AA179" s="94" t="str">
        <f>IF(INDEX(EmployeeTrackingSheet!$G$6:$G$1005,Calculations!P179,1)=0,"",INDEX(EmployeeTrackingSheet!$G$6:$G$1005,Calculations!P179,1))</f>
        <v/>
      </c>
      <c r="AB179" s="94" t="str">
        <f>IF(INDEX(EmployeeTrackingSheet!$H$6:$H$1005,Calculations!P179,1)=0,"",INDEX(EmployeeTrackingSheet!$H$6:$H$1005,Calculations!P179,1))</f>
        <v/>
      </c>
      <c r="AC179" s="47"/>
      <c r="AD179" s="47"/>
      <c r="AE179" s="47"/>
      <c r="AF179" s="47"/>
      <c r="AG179" s="47"/>
      <c r="AM179" s="47"/>
      <c r="AN179" s="47"/>
      <c r="AO179" s="47"/>
      <c r="AP179" s="47"/>
      <c r="AQ179" s="47"/>
      <c r="AR179" s="47"/>
      <c r="AS179" s="47"/>
      <c r="AT179" s="47"/>
      <c r="AU179" s="47"/>
      <c r="AV179" s="47"/>
      <c r="AW179" s="47"/>
      <c r="AX179" s="47"/>
      <c r="AY179" s="47"/>
      <c r="AZ179" s="47"/>
      <c r="BA179" s="47"/>
      <c r="BB179" s="47"/>
      <c r="BC179" s="47"/>
      <c r="BD179" s="47"/>
      <c r="BE179" s="47"/>
      <c r="BF179" s="47"/>
      <c r="BG179" s="47"/>
      <c r="BH179" s="47"/>
      <c r="BI179" s="47"/>
      <c r="BJ179" s="47"/>
      <c r="BK179" s="47"/>
      <c r="BL179" s="47"/>
      <c r="BM179" s="47"/>
      <c r="BN179" s="47"/>
      <c r="BO179" s="47"/>
      <c r="BP179" s="47"/>
      <c r="BQ179" s="47"/>
    </row>
    <row r="180" spans="16:69" x14ac:dyDescent="0.25">
      <c r="P180" s="34">
        <v>177</v>
      </c>
      <c r="Q180" s="147" t="str">
        <f>IF(INDEX(EmployeeTrackingSheet!$B$6:$B$1005,Calculations!P180,1)=0,"",INDEX(EmployeeTrackingSheet!$B$6:$B$1005,Calculations!P180,1))</f>
        <v/>
      </c>
      <c r="R180" s="91" t="str">
        <f t="shared" si="19"/>
        <v/>
      </c>
      <c r="S180" s="91" t="str">
        <f t="shared" si="20"/>
        <v/>
      </c>
      <c r="T180" s="92" t="str">
        <f t="shared" si="21"/>
        <v/>
      </c>
      <c r="U180" s="92" t="str">
        <f t="shared" si="22"/>
        <v/>
      </c>
      <c r="V180" s="90" t="str">
        <f>IF(INDEX(EmployeeTrackingSheet!$C$6:$C$1005,Calculations!P180,1)=0,"",INDEX(EmployeeTrackingSheet!$C$6:$C$1005,Calculations!P180,1))</f>
        <v/>
      </c>
      <c r="W180" s="90" t="str">
        <f>IF(INDEX(EmployeeTrackingSheet!$D$6:$D$1005,Calculations!P180,1)=0,"",INDEX(EmployeeTrackingSheet!$D$6:$D$1005,Calculations!P180,1))</f>
        <v/>
      </c>
      <c r="X180" s="269" t="str">
        <f>IF(INDEX(EmployeeTrackingSheet!$E$6:$E$1005,Calculations!P180,1)=0,"",INDEX(EmployeeTrackingSheet!$E$6:$E$1005,Calculations!P180,1))</f>
        <v/>
      </c>
      <c r="Y180" s="269" t="str">
        <f>IF(INDEX(EmployeeTrackingSheet!$F$6:$F$1005,Calculations!P180,1)=0,"",INDEX(EmployeeTrackingSheet!$F$6:$F$1005,Calculations!P180,1))</f>
        <v/>
      </c>
      <c r="Z180" s="94" t="str">
        <f t="shared" si="23"/>
        <v/>
      </c>
      <c r="AA180" s="94" t="str">
        <f>IF(INDEX(EmployeeTrackingSheet!$G$6:$G$1005,Calculations!P180,1)=0,"",INDEX(EmployeeTrackingSheet!$G$6:$G$1005,Calculations!P180,1))</f>
        <v/>
      </c>
      <c r="AB180" s="94" t="str">
        <f>IF(INDEX(EmployeeTrackingSheet!$H$6:$H$1005,Calculations!P180,1)=0,"",INDEX(EmployeeTrackingSheet!$H$6:$H$1005,Calculations!P180,1))</f>
        <v/>
      </c>
      <c r="AC180" s="47"/>
      <c r="AD180" s="47"/>
      <c r="AE180" s="47"/>
      <c r="AF180" s="47"/>
      <c r="AG180" s="47"/>
      <c r="AM180" s="47"/>
      <c r="AN180" s="47"/>
      <c r="AO180" s="47"/>
      <c r="AP180" s="47"/>
      <c r="AQ180" s="47"/>
      <c r="AR180" s="47"/>
      <c r="AS180" s="47"/>
      <c r="AT180" s="47"/>
      <c r="AU180" s="47"/>
      <c r="AV180" s="47"/>
      <c r="AW180" s="47"/>
      <c r="AX180" s="47"/>
      <c r="AY180" s="47"/>
      <c r="AZ180" s="47"/>
      <c r="BA180" s="47"/>
      <c r="BB180" s="47"/>
      <c r="BC180" s="47"/>
      <c r="BD180" s="47"/>
      <c r="BE180" s="47"/>
      <c r="BF180" s="47"/>
      <c r="BG180" s="47"/>
      <c r="BH180" s="47"/>
      <c r="BI180" s="47"/>
      <c r="BJ180" s="47"/>
      <c r="BK180" s="47"/>
      <c r="BL180" s="47"/>
      <c r="BM180" s="47"/>
      <c r="BN180" s="47"/>
      <c r="BO180" s="47"/>
      <c r="BP180" s="47"/>
      <c r="BQ180" s="47"/>
    </row>
    <row r="181" spans="16:69" x14ac:dyDescent="0.25">
      <c r="P181" s="34">
        <v>178</v>
      </c>
      <c r="Q181" s="147" t="str">
        <f>IF(INDEX(EmployeeTrackingSheet!$B$6:$B$1005,Calculations!P181,1)=0,"",INDEX(EmployeeTrackingSheet!$B$6:$B$1005,Calculations!P181,1))</f>
        <v/>
      </c>
      <c r="R181" s="91" t="str">
        <f t="shared" si="19"/>
        <v/>
      </c>
      <c r="S181" s="91" t="str">
        <f t="shared" si="20"/>
        <v/>
      </c>
      <c r="T181" s="92" t="str">
        <f t="shared" si="21"/>
        <v/>
      </c>
      <c r="U181" s="92" t="str">
        <f t="shared" si="22"/>
        <v/>
      </c>
      <c r="V181" s="90" t="str">
        <f>IF(INDEX(EmployeeTrackingSheet!$C$6:$C$1005,Calculations!P181,1)=0,"",INDEX(EmployeeTrackingSheet!$C$6:$C$1005,Calculations!P181,1))</f>
        <v/>
      </c>
      <c r="W181" s="90" t="str">
        <f>IF(INDEX(EmployeeTrackingSheet!$D$6:$D$1005,Calculations!P181,1)=0,"",INDEX(EmployeeTrackingSheet!$D$6:$D$1005,Calculations!P181,1))</f>
        <v/>
      </c>
      <c r="X181" s="269" t="str">
        <f>IF(INDEX(EmployeeTrackingSheet!$E$6:$E$1005,Calculations!P181,1)=0,"",INDEX(EmployeeTrackingSheet!$E$6:$E$1005,Calculations!P181,1))</f>
        <v/>
      </c>
      <c r="Y181" s="269" t="str">
        <f>IF(INDEX(EmployeeTrackingSheet!$F$6:$F$1005,Calculations!P181,1)=0,"",INDEX(EmployeeTrackingSheet!$F$6:$F$1005,Calculations!P181,1))</f>
        <v/>
      </c>
      <c r="Z181" s="94" t="str">
        <f t="shared" si="23"/>
        <v/>
      </c>
      <c r="AA181" s="94" t="str">
        <f>IF(INDEX(EmployeeTrackingSheet!$G$6:$G$1005,Calculations!P181,1)=0,"",INDEX(EmployeeTrackingSheet!$G$6:$G$1005,Calculations!P181,1))</f>
        <v/>
      </c>
      <c r="AB181" s="94" t="str">
        <f>IF(INDEX(EmployeeTrackingSheet!$H$6:$H$1005,Calculations!P181,1)=0,"",INDEX(EmployeeTrackingSheet!$H$6:$H$1005,Calculations!P181,1))</f>
        <v/>
      </c>
      <c r="AC181" s="47"/>
      <c r="AD181" s="47"/>
      <c r="AE181" s="47"/>
      <c r="AF181" s="47"/>
      <c r="AG181" s="47"/>
      <c r="AM181" s="47"/>
      <c r="AN181" s="47"/>
      <c r="AO181" s="47"/>
      <c r="AP181" s="47"/>
      <c r="AQ181" s="47"/>
      <c r="AR181" s="47"/>
      <c r="AS181" s="47"/>
      <c r="AT181" s="47"/>
      <c r="AU181" s="47"/>
      <c r="AV181" s="47"/>
      <c r="AW181" s="47"/>
      <c r="AX181" s="47"/>
      <c r="AY181" s="47"/>
      <c r="AZ181" s="47"/>
      <c r="BA181" s="47"/>
      <c r="BB181" s="47"/>
      <c r="BC181" s="47"/>
      <c r="BD181" s="47"/>
      <c r="BE181" s="47"/>
      <c r="BF181" s="47"/>
      <c r="BG181" s="47"/>
      <c r="BH181" s="47"/>
      <c r="BI181" s="47"/>
      <c r="BJ181" s="47"/>
      <c r="BK181" s="47"/>
      <c r="BL181" s="47"/>
      <c r="BM181" s="47"/>
      <c r="BN181" s="47"/>
      <c r="BO181" s="47"/>
      <c r="BP181" s="47"/>
      <c r="BQ181" s="47"/>
    </row>
    <row r="182" spans="16:69" x14ac:dyDescent="0.25">
      <c r="P182" s="34">
        <v>179</v>
      </c>
      <c r="Q182" s="147" t="str">
        <f>IF(INDEX(EmployeeTrackingSheet!$B$6:$B$1005,Calculations!P182,1)=0,"",INDEX(EmployeeTrackingSheet!$B$6:$B$1005,Calculations!P182,1))</f>
        <v/>
      </c>
      <c r="R182" s="91" t="str">
        <f t="shared" si="19"/>
        <v/>
      </c>
      <c r="S182" s="91" t="str">
        <f t="shared" si="20"/>
        <v/>
      </c>
      <c r="T182" s="92" t="str">
        <f t="shared" si="21"/>
        <v/>
      </c>
      <c r="U182" s="92" t="str">
        <f t="shared" si="22"/>
        <v/>
      </c>
      <c r="V182" s="90" t="str">
        <f>IF(INDEX(EmployeeTrackingSheet!$C$6:$C$1005,Calculations!P182,1)=0,"",INDEX(EmployeeTrackingSheet!$C$6:$C$1005,Calculations!P182,1))</f>
        <v/>
      </c>
      <c r="W182" s="90" t="str">
        <f>IF(INDEX(EmployeeTrackingSheet!$D$6:$D$1005,Calculations!P182,1)=0,"",INDEX(EmployeeTrackingSheet!$D$6:$D$1005,Calculations!P182,1))</f>
        <v/>
      </c>
      <c r="X182" s="269" t="str">
        <f>IF(INDEX(EmployeeTrackingSheet!$E$6:$E$1005,Calculations!P182,1)=0,"",INDEX(EmployeeTrackingSheet!$E$6:$E$1005,Calculations!P182,1))</f>
        <v/>
      </c>
      <c r="Y182" s="269" t="str">
        <f>IF(INDEX(EmployeeTrackingSheet!$F$6:$F$1005,Calculations!P182,1)=0,"",INDEX(EmployeeTrackingSheet!$F$6:$F$1005,Calculations!P182,1))</f>
        <v/>
      </c>
      <c r="Z182" s="94" t="str">
        <f t="shared" si="23"/>
        <v/>
      </c>
      <c r="AA182" s="94" t="str">
        <f>IF(INDEX(EmployeeTrackingSheet!$G$6:$G$1005,Calculations!P182,1)=0,"",INDEX(EmployeeTrackingSheet!$G$6:$G$1005,Calculations!P182,1))</f>
        <v/>
      </c>
      <c r="AB182" s="94" t="str">
        <f>IF(INDEX(EmployeeTrackingSheet!$H$6:$H$1005,Calculations!P182,1)=0,"",INDEX(EmployeeTrackingSheet!$H$6:$H$1005,Calculations!P182,1))</f>
        <v/>
      </c>
      <c r="AC182" s="47"/>
      <c r="AD182" s="47"/>
      <c r="AE182" s="47"/>
      <c r="AF182" s="47"/>
      <c r="AG182" s="47"/>
      <c r="AM182" s="47"/>
      <c r="AN182" s="47"/>
      <c r="AO182" s="47"/>
      <c r="AP182" s="47"/>
      <c r="AQ182" s="47"/>
      <c r="AR182" s="47"/>
      <c r="AS182" s="47"/>
      <c r="AT182" s="47"/>
      <c r="AU182" s="47"/>
      <c r="AV182" s="47"/>
      <c r="AW182" s="47"/>
      <c r="AX182" s="47"/>
      <c r="AY182" s="47"/>
      <c r="AZ182" s="47"/>
      <c r="BA182" s="47"/>
      <c r="BB182" s="47"/>
      <c r="BC182" s="47"/>
      <c r="BD182" s="47"/>
      <c r="BE182" s="47"/>
      <c r="BF182" s="47"/>
      <c r="BG182" s="47"/>
      <c r="BH182" s="47"/>
      <c r="BI182" s="47"/>
      <c r="BJ182" s="47"/>
      <c r="BK182" s="47"/>
      <c r="BL182" s="47"/>
      <c r="BM182" s="47"/>
      <c r="BN182" s="47"/>
      <c r="BO182" s="47"/>
      <c r="BP182" s="47"/>
      <c r="BQ182" s="47"/>
    </row>
    <row r="183" spans="16:69" x14ac:dyDescent="0.25">
      <c r="P183" s="34">
        <v>180</v>
      </c>
      <c r="Q183" s="147" t="str">
        <f>IF(INDEX(EmployeeTrackingSheet!$B$6:$B$1005,Calculations!P183,1)=0,"",INDEX(EmployeeTrackingSheet!$B$6:$B$1005,Calculations!P183,1))</f>
        <v/>
      </c>
      <c r="R183" s="91" t="str">
        <f t="shared" si="19"/>
        <v/>
      </c>
      <c r="S183" s="91" t="str">
        <f t="shared" si="20"/>
        <v/>
      </c>
      <c r="T183" s="92" t="str">
        <f t="shared" si="21"/>
        <v/>
      </c>
      <c r="U183" s="92" t="str">
        <f t="shared" si="22"/>
        <v/>
      </c>
      <c r="V183" s="90" t="str">
        <f>IF(INDEX(EmployeeTrackingSheet!$C$6:$C$1005,Calculations!P183,1)=0,"",INDEX(EmployeeTrackingSheet!$C$6:$C$1005,Calculations!P183,1))</f>
        <v/>
      </c>
      <c r="W183" s="90" t="str">
        <f>IF(INDEX(EmployeeTrackingSheet!$D$6:$D$1005,Calculations!P183,1)=0,"",INDEX(EmployeeTrackingSheet!$D$6:$D$1005,Calculations!P183,1))</f>
        <v/>
      </c>
      <c r="X183" s="269" t="str">
        <f>IF(INDEX(EmployeeTrackingSheet!$E$6:$E$1005,Calculations!P183,1)=0,"",INDEX(EmployeeTrackingSheet!$E$6:$E$1005,Calculations!P183,1))</f>
        <v/>
      </c>
      <c r="Y183" s="269" t="str">
        <f>IF(INDEX(EmployeeTrackingSheet!$F$6:$F$1005,Calculations!P183,1)=0,"",INDEX(EmployeeTrackingSheet!$F$6:$F$1005,Calculations!P183,1))</f>
        <v/>
      </c>
      <c r="Z183" s="94" t="str">
        <f t="shared" si="23"/>
        <v/>
      </c>
      <c r="AA183" s="94" t="str">
        <f>IF(INDEX(EmployeeTrackingSheet!$G$6:$G$1005,Calculations!P183,1)=0,"",INDEX(EmployeeTrackingSheet!$G$6:$G$1005,Calculations!P183,1))</f>
        <v/>
      </c>
      <c r="AB183" s="94" t="str">
        <f>IF(INDEX(EmployeeTrackingSheet!$H$6:$H$1005,Calculations!P183,1)=0,"",INDEX(EmployeeTrackingSheet!$H$6:$H$1005,Calculations!P183,1))</f>
        <v/>
      </c>
      <c r="AC183" s="47"/>
      <c r="AD183" s="47"/>
      <c r="AE183" s="47"/>
      <c r="AF183" s="47"/>
      <c r="AG183" s="47"/>
      <c r="AM183" s="47"/>
      <c r="AN183" s="47"/>
      <c r="AO183" s="47"/>
      <c r="AP183" s="47"/>
      <c r="AQ183" s="47"/>
      <c r="AR183" s="47"/>
      <c r="AS183" s="47"/>
      <c r="AT183" s="47"/>
      <c r="AU183" s="47"/>
      <c r="AV183" s="47"/>
      <c r="AW183" s="47"/>
      <c r="AX183" s="47"/>
      <c r="AY183" s="47"/>
      <c r="AZ183" s="47"/>
      <c r="BA183" s="47"/>
      <c r="BB183" s="47"/>
      <c r="BC183" s="47"/>
      <c r="BD183" s="47"/>
      <c r="BE183" s="47"/>
      <c r="BF183" s="47"/>
      <c r="BG183" s="47"/>
      <c r="BH183" s="47"/>
      <c r="BI183" s="47"/>
      <c r="BJ183" s="47"/>
      <c r="BK183" s="47"/>
      <c r="BL183" s="47"/>
      <c r="BM183" s="47"/>
      <c r="BN183" s="47"/>
      <c r="BO183" s="47"/>
      <c r="BP183" s="47"/>
      <c r="BQ183" s="47"/>
    </row>
    <row r="184" spans="16:69" x14ac:dyDescent="0.25">
      <c r="P184" s="34">
        <v>181</v>
      </c>
      <c r="Q184" s="147" t="str">
        <f>IF(INDEX(EmployeeTrackingSheet!$B$6:$B$1005,Calculations!P184,1)=0,"",INDEX(EmployeeTrackingSheet!$B$6:$B$1005,Calculations!P184,1))</f>
        <v/>
      </c>
      <c r="R184" s="91" t="str">
        <f t="shared" si="19"/>
        <v/>
      </c>
      <c r="S184" s="91" t="str">
        <f t="shared" si="20"/>
        <v/>
      </c>
      <c r="T184" s="92" t="str">
        <f t="shared" si="21"/>
        <v/>
      </c>
      <c r="U184" s="92" t="str">
        <f t="shared" si="22"/>
        <v/>
      </c>
      <c r="V184" s="90" t="str">
        <f>IF(INDEX(EmployeeTrackingSheet!$C$6:$C$1005,Calculations!P184,1)=0,"",INDEX(EmployeeTrackingSheet!$C$6:$C$1005,Calculations!P184,1))</f>
        <v/>
      </c>
      <c r="W184" s="90" t="str">
        <f>IF(INDEX(EmployeeTrackingSheet!$D$6:$D$1005,Calculations!P184,1)=0,"",INDEX(EmployeeTrackingSheet!$D$6:$D$1005,Calculations!P184,1))</f>
        <v/>
      </c>
      <c r="X184" s="269" t="str">
        <f>IF(INDEX(EmployeeTrackingSheet!$E$6:$E$1005,Calculations!P184,1)=0,"",INDEX(EmployeeTrackingSheet!$E$6:$E$1005,Calculations!P184,1))</f>
        <v/>
      </c>
      <c r="Y184" s="269" t="str">
        <f>IF(INDEX(EmployeeTrackingSheet!$F$6:$F$1005,Calculations!P184,1)=0,"",INDEX(EmployeeTrackingSheet!$F$6:$F$1005,Calculations!P184,1))</f>
        <v/>
      </c>
      <c r="Z184" s="94" t="str">
        <f t="shared" si="23"/>
        <v/>
      </c>
      <c r="AA184" s="94" t="str">
        <f>IF(INDEX(EmployeeTrackingSheet!$G$6:$G$1005,Calculations!P184,1)=0,"",INDEX(EmployeeTrackingSheet!$G$6:$G$1005,Calculations!P184,1))</f>
        <v/>
      </c>
      <c r="AB184" s="94" t="str">
        <f>IF(INDEX(EmployeeTrackingSheet!$H$6:$H$1005,Calculations!P184,1)=0,"",INDEX(EmployeeTrackingSheet!$H$6:$H$1005,Calculations!P184,1))</f>
        <v/>
      </c>
      <c r="AC184" s="47"/>
      <c r="AD184" s="47"/>
      <c r="AE184" s="47"/>
      <c r="AF184" s="47"/>
      <c r="AG184" s="47"/>
      <c r="AM184" s="47"/>
      <c r="AN184" s="47"/>
      <c r="AO184" s="47"/>
      <c r="AP184" s="47"/>
      <c r="AQ184" s="47"/>
      <c r="AR184" s="47"/>
      <c r="AS184" s="47"/>
      <c r="AT184" s="47"/>
      <c r="AU184" s="47"/>
      <c r="AV184" s="47"/>
      <c r="AW184" s="47"/>
      <c r="AX184" s="47"/>
      <c r="AY184" s="47"/>
      <c r="AZ184" s="47"/>
      <c r="BA184" s="47"/>
      <c r="BB184" s="47"/>
      <c r="BC184" s="47"/>
      <c r="BD184" s="47"/>
      <c r="BE184" s="47"/>
      <c r="BF184" s="47"/>
      <c r="BG184" s="47"/>
      <c r="BH184" s="47"/>
      <c r="BI184" s="47"/>
      <c r="BJ184" s="47"/>
      <c r="BK184" s="47"/>
      <c r="BL184" s="47"/>
      <c r="BM184" s="47"/>
      <c r="BN184" s="47"/>
      <c r="BO184" s="47"/>
      <c r="BP184" s="47"/>
      <c r="BQ184" s="47"/>
    </row>
    <row r="185" spans="16:69" x14ac:dyDescent="0.25">
      <c r="P185" s="34">
        <v>182</v>
      </c>
      <c r="Q185" s="147" t="str">
        <f>IF(INDEX(EmployeeTrackingSheet!$B$6:$B$1005,Calculations!P185,1)=0,"",INDEX(EmployeeTrackingSheet!$B$6:$B$1005,Calculations!P185,1))</f>
        <v/>
      </c>
      <c r="R185" s="91" t="str">
        <f t="shared" si="19"/>
        <v/>
      </c>
      <c r="S185" s="91" t="str">
        <f t="shared" si="20"/>
        <v/>
      </c>
      <c r="T185" s="92" t="str">
        <f t="shared" si="21"/>
        <v/>
      </c>
      <c r="U185" s="92" t="str">
        <f t="shared" si="22"/>
        <v/>
      </c>
      <c r="V185" s="90" t="str">
        <f>IF(INDEX(EmployeeTrackingSheet!$C$6:$C$1005,Calculations!P185,1)=0,"",INDEX(EmployeeTrackingSheet!$C$6:$C$1005,Calculations!P185,1))</f>
        <v/>
      </c>
      <c r="W185" s="90" t="str">
        <f>IF(INDEX(EmployeeTrackingSheet!$D$6:$D$1005,Calculations!P185,1)=0,"",INDEX(EmployeeTrackingSheet!$D$6:$D$1005,Calculations!P185,1))</f>
        <v/>
      </c>
      <c r="X185" s="269" t="str">
        <f>IF(INDEX(EmployeeTrackingSheet!$E$6:$E$1005,Calculations!P185,1)=0,"",INDEX(EmployeeTrackingSheet!$E$6:$E$1005,Calculations!P185,1))</f>
        <v/>
      </c>
      <c r="Y185" s="269" t="str">
        <f>IF(INDEX(EmployeeTrackingSheet!$F$6:$F$1005,Calculations!P185,1)=0,"",INDEX(EmployeeTrackingSheet!$F$6:$F$1005,Calculations!P185,1))</f>
        <v/>
      </c>
      <c r="Z185" s="94" t="str">
        <f t="shared" si="23"/>
        <v/>
      </c>
      <c r="AA185" s="94" t="str">
        <f>IF(INDEX(EmployeeTrackingSheet!$G$6:$G$1005,Calculations!P185,1)=0,"",INDEX(EmployeeTrackingSheet!$G$6:$G$1005,Calculations!P185,1))</f>
        <v/>
      </c>
      <c r="AB185" s="94" t="str">
        <f>IF(INDEX(EmployeeTrackingSheet!$H$6:$H$1005,Calculations!P185,1)=0,"",INDEX(EmployeeTrackingSheet!$H$6:$H$1005,Calculations!P185,1))</f>
        <v/>
      </c>
      <c r="AC185" s="47"/>
      <c r="AD185" s="47"/>
      <c r="AE185" s="47"/>
      <c r="AF185" s="47"/>
      <c r="AG185" s="47"/>
      <c r="AM185" s="47"/>
      <c r="AN185" s="47"/>
      <c r="AO185" s="47"/>
      <c r="AP185" s="47"/>
      <c r="AQ185" s="47"/>
      <c r="AR185" s="47"/>
      <c r="AS185" s="47"/>
      <c r="AT185" s="47"/>
      <c r="AU185" s="47"/>
      <c r="AV185" s="47"/>
      <c r="AW185" s="47"/>
      <c r="AX185" s="47"/>
      <c r="AY185" s="47"/>
      <c r="AZ185" s="47"/>
      <c r="BA185" s="47"/>
      <c r="BB185" s="47"/>
      <c r="BC185" s="47"/>
      <c r="BD185" s="47"/>
      <c r="BE185" s="47"/>
      <c r="BF185" s="47"/>
      <c r="BG185" s="47"/>
      <c r="BH185" s="47"/>
      <c r="BI185" s="47"/>
      <c r="BJ185" s="47"/>
      <c r="BK185" s="47"/>
      <c r="BL185" s="47"/>
      <c r="BM185" s="47"/>
      <c r="BN185" s="47"/>
      <c r="BO185" s="47"/>
      <c r="BP185" s="47"/>
      <c r="BQ185" s="47"/>
    </row>
    <row r="186" spans="16:69" x14ac:dyDescent="0.25">
      <c r="P186" s="34">
        <v>183</v>
      </c>
      <c r="Q186" s="147" t="str">
        <f>IF(INDEX(EmployeeTrackingSheet!$B$6:$B$1005,Calculations!P186,1)=0,"",INDEX(EmployeeTrackingSheet!$B$6:$B$1005,Calculations!P186,1))</f>
        <v/>
      </c>
      <c r="R186" s="91" t="str">
        <f t="shared" si="19"/>
        <v/>
      </c>
      <c r="S186" s="91" t="str">
        <f t="shared" si="20"/>
        <v/>
      </c>
      <c r="T186" s="92" t="str">
        <f t="shared" si="21"/>
        <v/>
      </c>
      <c r="U186" s="92" t="str">
        <f t="shared" si="22"/>
        <v/>
      </c>
      <c r="V186" s="90" t="str">
        <f>IF(INDEX(EmployeeTrackingSheet!$C$6:$C$1005,Calculations!P186,1)=0,"",INDEX(EmployeeTrackingSheet!$C$6:$C$1005,Calculations!P186,1))</f>
        <v/>
      </c>
      <c r="W186" s="90" t="str">
        <f>IF(INDEX(EmployeeTrackingSheet!$D$6:$D$1005,Calculations!P186,1)=0,"",INDEX(EmployeeTrackingSheet!$D$6:$D$1005,Calculations!P186,1))</f>
        <v/>
      </c>
      <c r="X186" s="269" t="str">
        <f>IF(INDEX(EmployeeTrackingSheet!$E$6:$E$1005,Calculations!P186,1)=0,"",INDEX(EmployeeTrackingSheet!$E$6:$E$1005,Calculations!P186,1))</f>
        <v/>
      </c>
      <c r="Y186" s="269" t="str">
        <f>IF(INDEX(EmployeeTrackingSheet!$F$6:$F$1005,Calculations!P186,1)=0,"",INDEX(EmployeeTrackingSheet!$F$6:$F$1005,Calculations!P186,1))</f>
        <v/>
      </c>
      <c r="Z186" s="94" t="str">
        <f t="shared" si="23"/>
        <v/>
      </c>
      <c r="AA186" s="94" t="str">
        <f>IF(INDEX(EmployeeTrackingSheet!$G$6:$G$1005,Calculations!P186,1)=0,"",INDEX(EmployeeTrackingSheet!$G$6:$G$1005,Calculations!P186,1))</f>
        <v/>
      </c>
      <c r="AB186" s="94" t="str">
        <f>IF(INDEX(EmployeeTrackingSheet!$H$6:$H$1005,Calculations!P186,1)=0,"",INDEX(EmployeeTrackingSheet!$H$6:$H$1005,Calculations!P186,1))</f>
        <v/>
      </c>
      <c r="AC186" s="47"/>
      <c r="AD186" s="47"/>
      <c r="AE186" s="47"/>
      <c r="AF186" s="47"/>
      <c r="AG186" s="47"/>
      <c r="AM186" s="47"/>
      <c r="AN186" s="47"/>
      <c r="AO186" s="47"/>
      <c r="AP186" s="47"/>
      <c r="AQ186" s="47"/>
      <c r="AR186" s="47"/>
      <c r="AS186" s="47"/>
      <c r="AT186" s="47"/>
      <c r="AU186" s="47"/>
      <c r="AV186" s="47"/>
      <c r="AW186" s="47"/>
      <c r="AX186" s="47"/>
      <c r="AY186" s="47"/>
      <c r="AZ186" s="47"/>
      <c r="BA186" s="47"/>
      <c r="BB186" s="47"/>
      <c r="BC186" s="47"/>
      <c r="BD186" s="47"/>
      <c r="BE186" s="47"/>
      <c r="BF186" s="47"/>
      <c r="BG186" s="47"/>
      <c r="BH186" s="47"/>
      <c r="BI186" s="47"/>
      <c r="BJ186" s="47"/>
      <c r="BK186" s="47"/>
      <c r="BL186" s="47"/>
      <c r="BM186" s="47"/>
      <c r="BN186" s="47"/>
      <c r="BO186" s="47"/>
      <c r="BP186" s="47"/>
      <c r="BQ186" s="47"/>
    </row>
    <row r="187" spans="16:69" x14ac:dyDescent="0.25">
      <c r="P187" s="34">
        <v>184</v>
      </c>
      <c r="Q187" s="147" t="str">
        <f>IF(INDEX(EmployeeTrackingSheet!$B$6:$B$1005,Calculations!P187,1)=0,"",INDEX(EmployeeTrackingSheet!$B$6:$B$1005,Calculations!P187,1))</f>
        <v/>
      </c>
      <c r="R187" s="91" t="str">
        <f t="shared" si="19"/>
        <v/>
      </c>
      <c r="S187" s="91" t="str">
        <f t="shared" si="20"/>
        <v/>
      </c>
      <c r="T187" s="92" t="str">
        <f t="shared" si="21"/>
        <v/>
      </c>
      <c r="U187" s="92" t="str">
        <f t="shared" si="22"/>
        <v/>
      </c>
      <c r="V187" s="90" t="str">
        <f>IF(INDEX(EmployeeTrackingSheet!$C$6:$C$1005,Calculations!P187,1)=0,"",INDEX(EmployeeTrackingSheet!$C$6:$C$1005,Calculations!P187,1))</f>
        <v/>
      </c>
      <c r="W187" s="90" t="str">
        <f>IF(INDEX(EmployeeTrackingSheet!$D$6:$D$1005,Calculations!P187,1)=0,"",INDEX(EmployeeTrackingSheet!$D$6:$D$1005,Calculations!P187,1))</f>
        <v/>
      </c>
      <c r="X187" s="269" t="str">
        <f>IF(INDEX(EmployeeTrackingSheet!$E$6:$E$1005,Calculations!P187,1)=0,"",INDEX(EmployeeTrackingSheet!$E$6:$E$1005,Calculations!P187,1))</f>
        <v/>
      </c>
      <c r="Y187" s="269" t="str">
        <f>IF(INDEX(EmployeeTrackingSheet!$F$6:$F$1005,Calculations!P187,1)=0,"",INDEX(EmployeeTrackingSheet!$F$6:$F$1005,Calculations!P187,1))</f>
        <v/>
      </c>
      <c r="Z187" s="94" t="str">
        <f t="shared" si="23"/>
        <v/>
      </c>
      <c r="AA187" s="94" t="str">
        <f>IF(INDEX(EmployeeTrackingSheet!$G$6:$G$1005,Calculations!P187,1)=0,"",INDEX(EmployeeTrackingSheet!$G$6:$G$1005,Calculations!P187,1))</f>
        <v/>
      </c>
      <c r="AB187" s="94" t="str">
        <f>IF(INDEX(EmployeeTrackingSheet!$H$6:$H$1005,Calculations!P187,1)=0,"",INDEX(EmployeeTrackingSheet!$H$6:$H$1005,Calculations!P187,1))</f>
        <v/>
      </c>
      <c r="AC187" s="47"/>
      <c r="AD187" s="47"/>
      <c r="AE187" s="47"/>
      <c r="AF187" s="47"/>
      <c r="AG187" s="47"/>
      <c r="AM187" s="47"/>
      <c r="AN187" s="47"/>
      <c r="AO187" s="47"/>
      <c r="AP187" s="47"/>
      <c r="AQ187" s="47"/>
      <c r="AR187" s="47"/>
      <c r="AS187" s="47"/>
      <c r="AT187" s="47"/>
      <c r="AU187" s="47"/>
      <c r="AV187" s="47"/>
      <c r="AW187" s="47"/>
      <c r="AX187" s="47"/>
      <c r="AY187" s="47"/>
      <c r="AZ187" s="47"/>
      <c r="BA187" s="47"/>
      <c r="BB187" s="47"/>
      <c r="BC187" s="47"/>
      <c r="BD187" s="47"/>
      <c r="BE187" s="47"/>
      <c r="BF187" s="47"/>
      <c r="BG187" s="47"/>
      <c r="BH187" s="47"/>
      <c r="BI187" s="47"/>
      <c r="BJ187" s="47"/>
      <c r="BK187" s="47"/>
      <c r="BL187" s="47"/>
      <c r="BM187" s="47"/>
      <c r="BN187" s="47"/>
      <c r="BO187" s="47"/>
      <c r="BP187" s="47"/>
      <c r="BQ187" s="47"/>
    </row>
    <row r="188" spans="16:69" x14ac:dyDescent="0.25">
      <c r="P188" s="34">
        <v>185</v>
      </c>
      <c r="Q188" s="147" t="str">
        <f>IF(INDEX(EmployeeTrackingSheet!$B$6:$B$1005,Calculations!P188,1)=0,"",INDEX(EmployeeTrackingSheet!$B$6:$B$1005,Calculations!P188,1))</f>
        <v/>
      </c>
      <c r="R188" s="91" t="str">
        <f t="shared" si="19"/>
        <v/>
      </c>
      <c r="S188" s="91" t="str">
        <f t="shared" si="20"/>
        <v/>
      </c>
      <c r="T188" s="92" t="str">
        <f t="shared" si="21"/>
        <v/>
      </c>
      <c r="U188" s="92" t="str">
        <f t="shared" si="22"/>
        <v/>
      </c>
      <c r="V188" s="90" t="str">
        <f>IF(INDEX(EmployeeTrackingSheet!$C$6:$C$1005,Calculations!P188,1)=0,"",INDEX(EmployeeTrackingSheet!$C$6:$C$1005,Calculations!P188,1))</f>
        <v/>
      </c>
      <c r="W188" s="90" t="str">
        <f>IF(INDEX(EmployeeTrackingSheet!$D$6:$D$1005,Calculations!P188,1)=0,"",INDEX(EmployeeTrackingSheet!$D$6:$D$1005,Calculations!P188,1))</f>
        <v/>
      </c>
      <c r="X188" s="269" t="str">
        <f>IF(INDEX(EmployeeTrackingSheet!$E$6:$E$1005,Calculations!P188,1)=0,"",INDEX(EmployeeTrackingSheet!$E$6:$E$1005,Calculations!P188,1))</f>
        <v/>
      </c>
      <c r="Y188" s="269" t="str">
        <f>IF(INDEX(EmployeeTrackingSheet!$F$6:$F$1005,Calculations!P188,1)=0,"",INDEX(EmployeeTrackingSheet!$F$6:$F$1005,Calculations!P188,1))</f>
        <v/>
      </c>
      <c r="Z188" s="94" t="str">
        <f t="shared" si="23"/>
        <v/>
      </c>
      <c r="AA188" s="94" t="str">
        <f>IF(INDEX(EmployeeTrackingSheet!$G$6:$G$1005,Calculations!P188,1)=0,"",INDEX(EmployeeTrackingSheet!$G$6:$G$1005,Calculations!P188,1))</f>
        <v/>
      </c>
      <c r="AB188" s="94" t="str">
        <f>IF(INDEX(EmployeeTrackingSheet!$H$6:$H$1005,Calculations!P188,1)=0,"",INDEX(EmployeeTrackingSheet!$H$6:$H$1005,Calculations!P188,1))</f>
        <v/>
      </c>
      <c r="AC188" s="47"/>
      <c r="AD188" s="47"/>
      <c r="AE188" s="47"/>
      <c r="AF188" s="47"/>
      <c r="AG188" s="47"/>
      <c r="AM188" s="47"/>
      <c r="AN188" s="47"/>
      <c r="AO188" s="47"/>
      <c r="AP188" s="47"/>
      <c r="AQ188" s="47"/>
      <c r="AR188" s="47"/>
      <c r="AS188" s="47"/>
      <c r="AT188" s="47"/>
      <c r="AU188" s="47"/>
      <c r="AV188" s="47"/>
      <c r="AW188" s="47"/>
      <c r="AX188" s="47"/>
      <c r="AY188" s="47"/>
      <c r="AZ188" s="47"/>
      <c r="BA188" s="47"/>
      <c r="BB188" s="47"/>
      <c r="BC188" s="47"/>
      <c r="BD188" s="47"/>
      <c r="BE188" s="47"/>
      <c r="BF188" s="47"/>
      <c r="BG188" s="47"/>
      <c r="BH188" s="47"/>
      <c r="BI188" s="47"/>
      <c r="BJ188" s="47"/>
      <c r="BK188" s="47"/>
      <c r="BL188" s="47"/>
      <c r="BM188" s="47"/>
      <c r="BN188" s="47"/>
      <c r="BO188" s="47"/>
      <c r="BP188" s="47"/>
      <c r="BQ188" s="47"/>
    </row>
    <row r="189" spans="16:69" x14ac:dyDescent="0.25">
      <c r="P189" s="34">
        <v>186</v>
      </c>
      <c r="Q189" s="147" t="str">
        <f>IF(INDEX(EmployeeTrackingSheet!$B$6:$B$1005,Calculations!P189,1)=0,"",INDEX(EmployeeTrackingSheet!$B$6:$B$1005,Calculations!P189,1))</f>
        <v/>
      </c>
      <c r="R189" s="91" t="str">
        <f t="shared" si="19"/>
        <v/>
      </c>
      <c r="S189" s="91" t="str">
        <f t="shared" si="20"/>
        <v/>
      </c>
      <c r="T189" s="92" t="str">
        <f t="shared" si="21"/>
        <v/>
      </c>
      <c r="U189" s="92" t="str">
        <f t="shared" si="22"/>
        <v/>
      </c>
      <c r="V189" s="90" t="str">
        <f>IF(INDEX(EmployeeTrackingSheet!$C$6:$C$1005,Calculations!P189,1)=0,"",INDEX(EmployeeTrackingSheet!$C$6:$C$1005,Calculations!P189,1))</f>
        <v/>
      </c>
      <c r="W189" s="90" t="str">
        <f>IF(INDEX(EmployeeTrackingSheet!$D$6:$D$1005,Calculations!P189,1)=0,"",INDEX(EmployeeTrackingSheet!$D$6:$D$1005,Calculations!P189,1))</f>
        <v/>
      </c>
      <c r="X189" s="269" t="str">
        <f>IF(INDEX(EmployeeTrackingSheet!$E$6:$E$1005,Calculations!P189,1)=0,"",INDEX(EmployeeTrackingSheet!$E$6:$E$1005,Calculations!P189,1))</f>
        <v/>
      </c>
      <c r="Y189" s="269" t="str">
        <f>IF(INDEX(EmployeeTrackingSheet!$F$6:$F$1005,Calculations!P189,1)=0,"",INDEX(EmployeeTrackingSheet!$F$6:$F$1005,Calculations!P189,1))</f>
        <v/>
      </c>
      <c r="Z189" s="94" t="str">
        <f t="shared" si="23"/>
        <v/>
      </c>
      <c r="AA189" s="94" t="str">
        <f>IF(INDEX(EmployeeTrackingSheet!$G$6:$G$1005,Calculations!P189,1)=0,"",INDEX(EmployeeTrackingSheet!$G$6:$G$1005,Calculations!P189,1))</f>
        <v/>
      </c>
      <c r="AB189" s="94" t="str">
        <f>IF(INDEX(EmployeeTrackingSheet!$H$6:$H$1005,Calculations!P189,1)=0,"",INDEX(EmployeeTrackingSheet!$H$6:$H$1005,Calculations!P189,1))</f>
        <v/>
      </c>
      <c r="AC189" s="47"/>
      <c r="AD189" s="47"/>
      <c r="AE189" s="47"/>
      <c r="AF189" s="47"/>
      <c r="AG189" s="47"/>
      <c r="AM189" s="47"/>
      <c r="AN189" s="47"/>
      <c r="AO189" s="47"/>
      <c r="AP189" s="47"/>
      <c r="AQ189" s="47"/>
      <c r="AR189" s="47"/>
      <c r="AS189" s="47"/>
      <c r="AT189" s="47"/>
      <c r="AU189" s="47"/>
      <c r="AV189" s="47"/>
      <c r="AW189" s="47"/>
      <c r="AX189" s="47"/>
      <c r="AY189" s="47"/>
      <c r="AZ189" s="47"/>
      <c r="BA189" s="47"/>
      <c r="BB189" s="47"/>
      <c r="BC189" s="47"/>
      <c r="BD189" s="47"/>
      <c r="BE189" s="47"/>
      <c r="BF189" s="47"/>
      <c r="BG189" s="47"/>
      <c r="BH189" s="47"/>
      <c r="BI189" s="47"/>
      <c r="BJ189" s="47"/>
      <c r="BK189" s="47"/>
      <c r="BL189" s="47"/>
      <c r="BM189" s="47"/>
      <c r="BN189" s="47"/>
      <c r="BO189" s="47"/>
      <c r="BP189" s="47"/>
      <c r="BQ189" s="47"/>
    </row>
    <row r="190" spans="16:69" x14ac:dyDescent="0.25">
      <c r="P190" s="34">
        <v>187</v>
      </c>
      <c r="Q190" s="147" t="str">
        <f>IF(INDEX(EmployeeTrackingSheet!$B$6:$B$1005,Calculations!P190,1)=0,"",INDEX(EmployeeTrackingSheet!$B$6:$B$1005,Calculations!P190,1))</f>
        <v/>
      </c>
      <c r="R190" s="91" t="str">
        <f t="shared" si="19"/>
        <v/>
      </c>
      <c r="S190" s="91" t="str">
        <f t="shared" si="20"/>
        <v/>
      </c>
      <c r="T190" s="92" t="str">
        <f t="shared" si="21"/>
        <v/>
      </c>
      <c r="U190" s="92" t="str">
        <f t="shared" si="22"/>
        <v/>
      </c>
      <c r="V190" s="90" t="str">
        <f>IF(INDEX(EmployeeTrackingSheet!$C$6:$C$1005,Calculations!P190,1)=0,"",INDEX(EmployeeTrackingSheet!$C$6:$C$1005,Calculations!P190,1))</f>
        <v/>
      </c>
      <c r="W190" s="90" t="str">
        <f>IF(INDEX(EmployeeTrackingSheet!$D$6:$D$1005,Calculations!P190,1)=0,"",INDEX(EmployeeTrackingSheet!$D$6:$D$1005,Calculations!P190,1))</f>
        <v/>
      </c>
      <c r="X190" s="269" t="str">
        <f>IF(INDEX(EmployeeTrackingSheet!$E$6:$E$1005,Calculations!P190,1)=0,"",INDEX(EmployeeTrackingSheet!$E$6:$E$1005,Calculations!P190,1))</f>
        <v/>
      </c>
      <c r="Y190" s="269" t="str">
        <f>IF(INDEX(EmployeeTrackingSheet!$F$6:$F$1005,Calculations!P190,1)=0,"",INDEX(EmployeeTrackingSheet!$F$6:$F$1005,Calculations!P190,1))</f>
        <v/>
      </c>
      <c r="Z190" s="94" t="str">
        <f t="shared" si="23"/>
        <v/>
      </c>
      <c r="AA190" s="94" t="str">
        <f>IF(INDEX(EmployeeTrackingSheet!$G$6:$G$1005,Calculations!P190,1)=0,"",INDEX(EmployeeTrackingSheet!$G$6:$G$1005,Calculations!P190,1))</f>
        <v/>
      </c>
      <c r="AB190" s="94" t="str">
        <f>IF(INDEX(EmployeeTrackingSheet!$H$6:$H$1005,Calculations!P190,1)=0,"",INDEX(EmployeeTrackingSheet!$H$6:$H$1005,Calculations!P190,1))</f>
        <v/>
      </c>
      <c r="AC190" s="47"/>
      <c r="AD190" s="47"/>
      <c r="AE190" s="47"/>
      <c r="AF190" s="47"/>
      <c r="AG190" s="47"/>
      <c r="AM190" s="47"/>
      <c r="AN190" s="47"/>
      <c r="AO190" s="47"/>
      <c r="AP190" s="47"/>
      <c r="AQ190" s="47"/>
      <c r="AR190" s="47"/>
      <c r="AS190" s="47"/>
      <c r="AT190" s="47"/>
      <c r="AU190" s="47"/>
      <c r="AV190" s="47"/>
      <c r="AW190" s="47"/>
      <c r="AX190" s="47"/>
      <c r="AY190" s="47"/>
      <c r="AZ190" s="47"/>
      <c r="BA190" s="47"/>
      <c r="BB190" s="47"/>
      <c r="BC190" s="47"/>
      <c r="BD190" s="47"/>
      <c r="BE190" s="47"/>
      <c r="BF190" s="47"/>
      <c r="BG190" s="47"/>
      <c r="BH190" s="47"/>
      <c r="BI190" s="47"/>
      <c r="BJ190" s="47"/>
      <c r="BK190" s="47"/>
      <c r="BL190" s="47"/>
      <c r="BM190" s="47"/>
      <c r="BN190" s="47"/>
      <c r="BO190" s="47"/>
      <c r="BP190" s="47"/>
      <c r="BQ190" s="47"/>
    </row>
    <row r="191" spans="16:69" x14ac:dyDescent="0.25">
      <c r="P191" s="34">
        <v>188</v>
      </c>
      <c r="Q191" s="147" t="str">
        <f>IF(INDEX(EmployeeTrackingSheet!$B$6:$B$1005,Calculations!P191,1)=0,"",INDEX(EmployeeTrackingSheet!$B$6:$B$1005,Calculations!P191,1))</f>
        <v/>
      </c>
      <c r="R191" s="91" t="str">
        <f t="shared" si="19"/>
        <v/>
      </c>
      <c r="S191" s="91" t="str">
        <f t="shared" si="20"/>
        <v/>
      </c>
      <c r="T191" s="92" t="str">
        <f t="shared" si="21"/>
        <v/>
      </c>
      <c r="U191" s="92" t="str">
        <f t="shared" si="22"/>
        <v/>
      </c>
      <c r="V191" s="90" t="str">
        <f>IF(INDEX(EmployeeTrackingSheet!$C$6:$C$1005,Calculations!P191,1)=0,"",INDEX(EmployeeTrackingSheet!$C$6:$C$1005,Calculations!P191,1))</f>
        <v/>
      </c>
      <c r="W191" s="90" t="str">
        <f>IF(INDEX(EmployeeTrackingSheet!$D$6:$D$1005,Calculations!P191,1)=0,"",INDEX(EmployeeTrackingSheet!$D$6:$D$1005,Calculations!P191,1))</f>
        <v/>
      </c>
      <c r="X191" s="269" t="str">
        <f>IF(INDEX(EmployeeTrackingSheet!$E$6:$E$1005,Calculations!P191,1)=0,"",INDEX(EmployeeTrackingSheet!$E$6:$E$1005,Calculations!P191,1))</f>
        <v/>
      </c>
      <c r="Y191" s="269" t="str">
        <f>IF(INDEX(EmployeeTrackingSheet!$F$6:$F$1005,Calculations!P191,1)=0,"",INDEX(EmployeeTrackingSheet!$F$6:$F$1005,Calculations!P191,1))</f>
        <v/>
      </c>
      <c r="Z191" s="94" t="str">
        <f t="shared" si="23"/>
        <v/>
      </c>
      <c r="AA191" s="94" t="str">
        <f>IF(INDEX(EmployeeTrackingSheet!$G$6:$G$1005,Calculations!P191,1)=0,"",INDEX(EmployeeTrackingSheet!$G$6:$G$1005,Calculations!P191,1))</f>
        <v/>
      </c>
      <c r="AB191" s="94" t="str">
        <f>IF(INDEX(EmployeeTrackingSheet!$H$6:$H$1005,Calculations!P191,1)=0,"",INDEX(EmployeeTrackingSheet!$H$6:$H$1005,Calculations!P191,1))</f>
        <v/>
      </c>
      <c r="AC191" s="47"/>
      <c r="AD191" s="47"/>
      <c r="AE191" s="47"/>
      <c r="AF191" s="47"/>
      <c r="AG191" s="47"/>
      <c r="AM191" s="47"/>
      <c r="AN191" s="47"/>
      <c r="AO191" s="47"/>
      <c r="AP191" s="47"/>
      <c r="AQ191" s="47"/>
      <c r="AR191" s="47"/>
      <c r="AS191" s="47"/>
      <c r="AT191" s="47"/>
      <c r="AU191" s="47"/>
      <c r="AV191" s="47"/>
      <c r="AW191" s="47"/>
      <c r="AX191" s="47"/>
      <c r="AY191" s="47"/>
      <c r="AZ191" s="47"/>
      <c r="BA191" s="47"/>
      <c r="BB191" s="47"/>
      <c r="BC191" s="47"/>
      <c r="BD191" s="47"/>
      <c r="BE191" s="47"/>
      <c r="BF191" s="47"/>
      <c r="BG191" s="47"/>
      <c r="BH191" s="47"/>
      <c r="BI191" s="47"/>
      <c r="BJ191" s="47"/>
      <c r="BK191" s="47"/>
      <c r="BL191" s="47"/>
      <c r="BM191" s="47"/>
      <c r="BN191" s="47"/>
      <c r="BO191" s="47"/>
      <c r="BP191" s="47"/>
      <c r="BQ191" s="47"/>
    </row>
    <row r="192" spans="16:69" x14ac:dyDescent="0.25">
      <c r="P192" s="34">
        <v>189</v>
      </c>
      <c r="Q192" s="147" t="str">
        <f>IF(INDEX(EmployeeTrackingSheet!$B$6:$B$1005,Calculations!P192,1)=0,"",INDEX(EmployeeTrackingSheet!$B$6:$B$1005,Calculations!P192,1))</f>
        <v/>
      </c>
      <c r="R192" s="91" t="str">
        <f t="shared" si="19"/>
        <v/>
      </c>
      <c r="S192" s="91" t="str">
        <f t="shared" si="20"/>
        <v/>
      </c>
      <c r="T192" s="92" t="str">
        <f t="shared" si="21"/>
        <v/>
      </c>
      <c r="U192" s="92" t="str">
        <f t="shared" si="22"/>
        <v/>
      </c>
      <c r="V192" s="90" t="str">
        <f>IF(INDEX(EmployeeTrackingSheet!$C$6:$C$1005,Calculations!P192,1)=0,"",INDEX(EmployeeTrackingSheet!$C$6:$C$1005,Calculations!P192,1))</f>
        <v/>
      </c>
      <c r="W192" s="90" t="str">
        <f>IF(INDEX(EmployeeTrackingSheet!$D$6:$D$1005,Calculations!P192,1)=0,"",INDEX(EmployeeTrackingSheet!$D$6:$D$1005,Calculations!P192,1))</f>
        <v/>
      </c>
      <c r="X192" s="269" t="str">
        <f>IF(INDEX(EmployeeTrackingSheet!$E$6:$E$1005,Calculations!P192,1)=0,"",INDEX(EmployeeTrackingSheet!$E$6:$E$1005,Calculations!P192,1))</f>
        <v/>
      </c>
      <c r="Y192" s="269" t="str">
        <f>IF(INDEX(EmployeeTrackingSheet!$F$6:$F$1005,Calculations!P192,1)=0,"",INDEX(EmployeeTrackingSheet!$F$6:$F$1005,Calculations!P192,1))</f>
        <v/>
      </c>
      <c r="Z192" s="94" t="str">
        <f t="shared" si="23"/>
        <v/>
      </c>
      <c r="AA192" s="94" t="str">
        <f>IF(INDEX(EmployeeTrackingSheet!$G$6:$G$1005,Calculations!P192,1)=0,"",INDEX(EmployeeTrackingSheet!$G$6:$G$1005,Calculations!P192,1))</f>
        <v/>
      </c>
      <c r="AB192" s="94" t="str">
        <f>IF(INDEX(EmployeeTrackingSheet!$H$6:$H$1005,Calculations!P192,1)=0,"",INDEX(EmployeeTrackingSheet!$H$6:$H$1005,Calculations!P192,1))</f>
        <v/>
      </c>
      <c r="AC192" s="47"/>
      <c r="AD192" s="47"/>
      <c r="AE192" s="47"/>
      <c r="AF192" s="47"/>
      <c r="AG192" s="47"/>
      <c r="AM192" s="47"/>
      <c r="AN192" s="47"/>
      <c r="AO192" s="47"/>
      <c r="AP192" s="47"/>
      <c r="AQ192" s="47"/>
      <c r="AR192" s="47"/>
      <c r="AS192" s="47"/>
      <c r="AT192" s="47"/>
      <c r="AU192" s="47"/>
      <c r="AV192" s="47"/>
      <c r="AW192" s="47"/>
      <c r="AX192" s="47"/>
      <c r="AY192" s="47"/>
      <c r="AZ192" s="47"/>
      <c r="BA192" s="47"/>
      <c r="BB192" s="47"/>
      <c r="BC192" s="47"/>
      <c r="BD192" s="47"/>
      <c r="BE192" s="47"/>
      <c r="BF192" s="47"/>
      <c r="BG192" s="47"/>
      <c r="BH192" s="47"/>
      <c r="BI192" s="47"/>
      <c r="BJ192" s="47"/>
      <c r="BK192" s="47"/>
      <c r="BL192" s="47"/>
      <c r="BM192" s="47"/>
      <c r="BN192" s="47"/>
      <c r="BO192" s="47"/>
      <c r="BP192" s="47"/>
      <c r="BQ192" s="47"/>
    </row>
    <row r="193" spans="16:69" x14ac:dyDescent="0.25">
      <c r="P193" s="34">
        <v>190</v>
      </c>
      <c r="Q193" s="147" t="str">
        <f>IF(INDEX(EmployeeTrackingSheet!$B$6:$B$1005,Calculations!P193,1)=0,"",INDEX(EmployeeTrackingSheet!$B$6:$B$1005,Calculations!P193,1))</f>
        <v/>
      </c>
      <c r="R193" s="91" t="str">
        <f t="shared" si="19"/>
        <v/>
      </c>
      <c r="S193" s="91" t="str">
        <f t="shared" si="20"/>
        <v/>
      </c>
      <c r="T193" s="92" t="str">
        <f t="shared" si="21"/>
        <v/>
      </c>
      <c r="U193" s="92" t="str">
        <f t="shared" si="22"/>
        <v/>
      </c>
      <c r="V193" s="90" t="str">
        <f>IF(INDEX(EmployeeTrackingSheet!$C$6:$C$1005,Calculations!P193,1)=0,"",INDEX(EmployeeTrackingSheet!$C$6:$C$1005,Calculations!P193,1))</f>
        <v/>
      </c>
      <c r="W193" s="90" t="str">
        <f>IF(INDEX(EmployeeTrackingSheet!$D$6:$D$1005,Calculations!P193,1)=0,"",INDEX(EmployeeTrackingSheet!$D$6:$D$1005,Calculations!P193,1))</f>
        <v/>
      </c>
      <c r="X193" s="269" t="str">
        <f>IF(INDEX(EmployeeTrackingSheet!$E$6:$E$1005,Calculations!P193,1)=0,"",INDEX(EmployeeTrackingSheet!$E$6:$E$1005,Calculations!P193,1))</f>
        <v/>
      </c>
      <c r="Y193" s="269" t="str">
        <f>IF(INDEX(EmployeeTrackingSheet!$F$6:$F$1005,Calculations!P193,1)=0,"",INDEX(EmployeeTrackingSheet!$F$6:$F$1005,Calculations!P193,1))</f>
        <v/>
      </c>
      <c r="Z193" s="94" t="str">
        <f t="shared" si="23"/>
        <v/>
      </c>
      <c r="AA193" s="94" t="str">
        <f>IF(INDEX(EmployeeTrackingSheet!$G$6:$G$1005,Calculations!P193,1)=0,"",INDEX(EmployeeTrackingSheet!$G$6:$G$1005,Calculations!P193,1))</f>
        <v/>
      </c>
      <c r="AB193" s="94" t="str">
        <f>IF(INDEX(EmployeeTrackingSheet!$H$6:$H$1005,Calculations!P193,1)=0,"",INDEX(EmployeeTrackingSheet!$H$6:$H$1005,Calculations!P193,1))</f>
        <v/>
      </c>
      <c r="AC193" s="47"/>
      <c r="AD193" s="47"/>
      <c r="AE193" s="47"/>
      <c r="AF193" s="47"/>
      <c r="AG193" s="47"/>
      <c r="AM193" s="47"/>
      <c r="AN193" s="47"/>
      <c r="AO193" s="47"/>
      <c r="AP193" s="47"/>
      <c r="AQ193" s="47"/>
      <c r="AR193" s="47"/>
      <c r="AS193" s="47"/>
      <c r="AT193" s="47"/>
      <c r="AU193" s="47"/>
      <c r="AV193" s="47"/>
      <c r="AW193" s="47"/>
      <c r="AX193" s="47"/>
      <c r="AY193" s="47"/>
      <c r="AZ193" s="47"/>
      <c r="BA193" s="47"/>
      <c r="BB193" s="47"/>
      <c r="BC193" s="47"/>
      <c r="BD193" s="47"/>
      <c r="BE193" s="47"/>
      <c r="BF193" s="47"/>
      <c r="BG193" s="47"/>
      <c r="BH193" s="47"/>
      <c r="BI193" s="47"/>
      <c r="BJ193" s="47"/>
      <c r="BK193" s="47"/>
      <c r="BL193" s="47"/>
      <c r="BM193" s="47"/>
      <c r="BN193" s="47"/>
      <c r="BO193" s="47"/>
      <c r="BP193" s="47"/>
      <c r="BQ193" s="47"/>
    </row>
    <row r="194" spans="16:69" x14ac:dyDescent="0.25">
      <c r="P194" s="34">
        <v>191</v>
      </c>
      <c r="Q194" s="147" t="str">
        <f>IF(INDEX(EmployeeTrackingSheet!$B$6:$B$1005,Calculations!P194,1)=0,"",INDEX(EmployeeTrackingSheet!$B$6:$B$1005,Calculations!P194,1))</f>
        <v/>
      </c>
      <c r="R194" s="91" t="str">
        <f t="shared" si="19"/>
        <v/>
      </c>
      <c r="S194" s="91" t="str">
        <f t="shared" si="20"/>
        <v/>
      </c>
      <c r="T194" s="92" t="str">
        <f t="shared" si="21"/>
        <v/>
      </c>
      <c r="U194" s="92" t="str">
        <f t="shared" si="22"/>
        <v/>
      </c>
      <c r="V194" s="90" t="str">
        <f>IF(INDEX(EmployeeTrackingSheet!$C$6:$C$1005,Calculations!P194,1)=0,"",INDEX(EmployeeTrackingSheet!$C$6:$C$1005,Calculations!P194,1))</f>
        <v/>
      </c>
      <c r="W194" s="90" t="str">
        <f>IF(INDEX(EmployeeTrackingSheet!$D$6:$D$1005,Calculations!P194,1)=0,"",INDEX(EmployeeTrackingSheet!$D$6:$D$1005,Calculations!P194,1))</f>
        <v/>
      </c>
      <c r="X194" s="269" t="str">
        <f>IF(INDEX(EmployeeTrackingSheet!$E$6:$E$1005,Calculations!P194,1)=0,"",INDEX(EmployeeTrackingSheet!$E$6:$E$1005,Calculations!P194,1))</f>
        <v/>
      </c>
      <c r="Y194" s="269" t="str">
        <f>IF(INDEX(EmployeeTrackingSheet!$F$6:$F$1005,Calculations!P194,1)=0,"",INDEX(EmployeeTrackingSheet!$F$6:$F$1005,Calculations!P194,1))</f>
        <v/>
      </c>
      <c r="Z194" s="94" t="str">
        <f t="shared" si="23"/>
        <v/>
      </c>
      <c r="AA194" s="94" t="str">
        <f>IF(INDEX(EmployeeTrackingSheet!$G$6:$G$1005,Calculations!P194,1)=0,"",INDEX(EmployeeTrackingSheet!$G$6:$G$1005,Calculations!P194,1))</f>
        <v/>
      </c>
      <c r="AB194" s="94" t="str">
        <f>IF(INDEX(EmployeeTrackingSheet!$H$6:$H$1005,Calculations!P194,1)=0,"",INDEX(EmployeeTrackingSheet!$H$6:$H$1005,Calculations!P194,1))</f>
        <v/>
      </c>
      <c r="AC194" s="47"/>
      <c r="AD194" s="47"/>
      <c r="AE194" s="47"/>
      <c r="AF194" s="47"/>
      <c r="AG194" s="47"/>
      <c r="AM194" s="47"/>
      <c r="AN194" s="47"/>
      <c r="AO194" s="47"/>
      <c r="AP194" s="47"/>
      <c r="AQ194" s="47"/>
      <c r="AR194" s="47"/>
      <c r="AS194" s="47"/>
      <c r="AT194" s="47"/>
      <c r="AU194" s="47"/>
      <c r="AV194" s="47"/>
      <c r="AW194" s="47"/>
      <c r="AX194" s="47"/>
      <c r="AY194" s="47"/>
      <c r="AZ194" s="47"/>
      <c r="BA194" s="47"/>
      <c r="BB194" s="47"/>
      <c r="BC194" s="47"/>
      <c r="BD194" s="47"/>
      <c r="BE194" s="47"/>
      <c r="BF194" s="47"/>
      <c r="BG194" s="47"/>
      <c r="BH194" s="47"/>
      <c r="BI194" s="47"/>
      <c r="BJ194" s="47"/>
      <c r="BK194" s="47"/>
      <c r="BL194" s="47"/>
      <c r="BM194" s="47"/>
      <c r="BN194" s="47"/>
      <c r="BO194" s="47"/>
      <c r="BP194" s="47"/>
      <c r="BQ194" s="47"/>
    </row>
    <row r="195" spans="16:69" x14ac:dyDescent="0.25">
      <c r="P195" s="34">
        <v>192</v>
      </c>
      <c r="Q195" s="147" t="str">
        <f>IF(INDEX(EmployeeTrackingSheet!$B$6:$B$1005,Calculations!P195,1)=0,"",INDEX(EmployeeTrackingSheet!$B$6:$B$1005,Calculations!P195,1))</f>
        <v/>
      </c>
      <c r="R195" s="91" t="str">
        <f t="shared" si="19"/>
        <v/>
      </c>
      <c r="S195" s="91" t="str">
        <f t="shared" si="20"/>
        <v/>
      </c>
      <c r="T195" s="92" t="str">
        <f t="shared" si="21"/>
        <v/>
      </c>
      <c r="U195" s="92" t="str">
        <f t="shared" si="22"/>
        <v/>
      </c>
      <c r="V195" s="90" t="str">
        <f>IF(INDEX(EmployeeTrackingSheet!$C$6:$C$1005,Calculations!P195,1)=0,"",INDEX(EmployeeTrackingSheet!$C$6:$C$1005,Calculations!P195,1))</f>
        <v/>
      </c>
      <c r="W195" s="90" t="str">
        <f>IF(INDEX(EmployeeTrackingSheet!$D$6:$D$1005,Calculations!P195,1)=0,"",INDEX(EmployeeTrackingSheet!$D$6:$D$1005,Calculations!P195,1))</f>
        <v/>
      </c>
      <c r="X195" s="269" t="str">
        <f>IF(INDEX(EmployeeTrackingSheet!$E$6:$E$1005,Calculations!P195,1)=0,"",INDEX(EmployeeTrackingSheet!$E$6:$E$1005,Calculations!P195,1))</f>
        <v/>
      </c>
      <c r="Y195" s="269" t="str">
        <f>IF(INDEX(EmployeeTrackingSheet!$F$6:$F$1005,Calculations!P195,1)=0,"",INDEX(EmployeeTrackingSheet!$F$6:$F$1005,Calculations!P195,1))</f>
        <v/>
      </c>
      <c r="Z195" s="94" t="str">
        <f t="shared" si="23"/>
        <v/>
      </c>
      <c r="AA195" s="94" t="str">
        <f>IF(INDEX(EmployeeTrackingSheet!$G$6:$G$1005,Calculations!P195,1)=0,"",INDEX(EmployeeTrackingSheet!$G$6:$G$1005,Calculations!P195,1))</f>
        <v/>
      </c>
      <c r="AB195" s="94" t="str">
        <f>IF(INDEX(EmployeeTrackingSheet!$H$6:$H$1005,Calculations!P195,1)=0,"",INDEX(EmployeeTrackingSheet!$H$6:$H$1005,Calculations!P195,1))</f>
        <v/>
      </c>
      <c r="AC195" s="47"/>
      <c r="AD195" s="47"/>
      <c r="AE195" s="47"/>
      <c r="AF195" s="47"/>
      <c r="AG195" s="47"/>
      <c r="AM195" s="47"/>
      <c r="AN195" s="47"/>
      <c r="AO195" s="47"/>
      <c r="AP195" s="47"/>
      <c r="AQ195" s="47"/>
      <c r="AR195" s="47"/>
      <c r="AS195" s="47"/>
      <c r="AT195" s="47"/>
      <c r="AU195" s="47"/>
      <c r="AV195" s="47"/>
      <c r="AW195" s="47"/>
      <c r="AX195" s="47"/>
      <c r="AY195" s="47"/>
      <c r="AZ195" s="47"/>
      <c r="BA195" s="47"/>
      <c r="BB195" s="47"/>
      <c r="BC195" s="47"/>
      <c r="BD195" s="47"/>
      <c r="BE195" s="47"/>
      <c r="BF195" s="47"/>
      <c r="BG195" s="47"/>
      <c r="BH195" s="47"/>
      <c r="BI195" s="47"/>
      <c r="BJ195" s="47"/>
      <c r="BK195" s="47"/>
      <c r="BL195" s="47"/>
      <c r="BM195" s="47"/>
      <c r="BN195" s="47"/>
      <c r="BO195" s="47"/>
      <c r="BP195" s="47"/>
      <c r="BQ195" s="47"/>
    </row>
    <row r="196" spans="16:69" x14ac:dyDescent="0.25">
      <c r="P196" s="34">
        <v>193</v>
      </c>
      <c r="Q196" s="147" t="str">
        <f>IF(INDEX(EmployeeTrackingSheet!$B$6:$B$1005,Calculations!P196,1)=0,"",INDEX(EmployeeTrackingSheet!$B$6:$B$1005,Calculations!P196,1))</f>
        <v/>
      </c>
      <c r="R196" s="91" t="str">
        <f t="shared" si="19"/>
        <v/>
      </c>
      <c r="S196" s="91" t="str">
        <f t="shared" si="20"/>
        <v/>
      </c>
      <c r="T196" s="92" t="str">
        <f t="shared" si="21"/>
        <v/>
      </c>
      <c r="U196" s="92" t="str">
        <f t="shared" si="22"/>
        <v/>
      </c>
      <c r="V196" s="90" t="str">
        <f>IF(INDEX(EmployeeTrackingSheet!$C$6:$C$1005,Calculations!P196,1)=0,"",INDEX(EmployeeTrackingSheet!$C$6:$C$1005,Calculations!P196,1))</f>
        <v/>
      </c>
      <c r="W196" s="90" t="str">
        <f>IF(INDEX(EmployeeTrackingSheet!$D$6:$D$1005,Calculations!P196,1)=0,"",INDEX(EmployeeTrackingSheet!$D$6:$D$1005,Calculations!P196,1))</f>
        <v/>
      </c>
      <c r="X196" s="269" t="str">
        <f>IF(INDEX(EmployeeTrackingSheet!$E$6:$E$1005,Calculations!P196,1)=0,"",INDEX(EmployeeTrackingSheet!$E$6:$E$1005,Calculations!P196,1))</f>
        <v/>
      </c>
      <c r="Y196" s="269" t="str">
        <f>IF(INDEX(EmployeeTrackingSheet!$F$6:$F$1005,Calculations!P196,1)=0,"",INDEX(EmployeeTrackingSheet!$F$6:$F$1005,Calculations!P196,1))</f>
        <v/>
      </c>
      <c r="Z196" s="94" t="str">
        <f t="shared" si="23"/>
        <v/>
      </c>
      <c r="AA196" s="94" t="str">
        <f>IF(INDEX(EmployeeTrackingSheet!$G$6:$G$1005,Calculations!P196,1)=0,"",INDEX(EmployeeTrackingSheet!$G$6:$G$1005,Calculations!P196,1))</f>
        <v/>
      </c>
      <c r="AB196" s="94" t="str">
        <f>IF(INDEX(EmployeeTrackingSheet!$H$6:$H$1005,Calculations!P196,1)=0,"",INDEX(EmployeeTrackingSheet!$H$6:$H$1005,Calculations!P196,1))</f>
        <v/>
      </c>
      <c r="AC196" s="47"/>
      <c r="AD196" s="47"/>
      <c r="AE196" s="47"/>
      <c r="AF196" s="47"/>
      <c r="AG196" s="47"/>
      <c r="AM196" s="47"/>
      <c r="AN196" s="47"/>
      <c r="AO196" s="47"/>
      <c r="AP196" s="47"/>
      <c r="AQ196" s="47"/>
      <c r="AR196" s="47"/>
      <c r="AS196" s="47"/>
      <c r="AT196" s="47"/>
      <c r="AU196" s="47"/>
      <c r="AV196" s="47"/>
      <c r="AW196" s="47"/>
      <c r="AX196" s="47"/>
      <c r="AY196" s="47"/>
      <c r="AZ196" s="47"/>
      <c r="BA196" s="47"/>
      <c r="BB196" s="47"/>
      <c r="BC196" s="47"/>
      <c r="BD196" s="47"/>
      <c r="BE196" s="47"/>
      <c r="BF196" s="47"/>
      <c r="BG196" s="47"/>
      <c r="BH196" s="47"/>
      <c r="BI196" s="47"/>
      <c r="BJ196" s="47"/>
      <c r="BK196" s="47"/>
      <c r="BL196" s="47"/>
      <c r="BM196" s="47"/>
      <c r="BN196" s="47"/>
      <c r="BO196" s="47"/>
      <c r="BP196" s="47"/>
      <c r="BQ196" s="47"/>
    </row>
    <row r="197" spans="16:69" x14ac:dyDescent="0.25">
      <c r="P197" s="34">
        <v>194</v>
      </c>
      <c r="Q197" s="147" t="str">
        <f>IF(INDEX(EmployeeTrackingSheet!$B$6:$B$1005,Calculations!P197,1)=0,"",INDEX(EmployeeTrackingSheet!$B$6:$B$1005,Calculations!P197,1))</f>
        <v/>
      </c>
      <c r="R197" s="91" t="str">
        <f t="shared" ref="R197:R260" si="24">IF(LEN($Q197)=0,"",YEAR($Q197))</f>
        <v/>
      </c>
      <c r="S197" s="91" t="str">
        <f t="shared" ref="S197:S260" si="25">IF(LEN($Q197)=0,"",MONTH($Q197))</f>
        <v/>
      </c>
      <c r="T197" s="92" t="str">
        <f t="shared" ref="T197:T260" si="26">IF(LEN($Q197)=0,"",WEEKNUM($Q197))</f>
        <v/>
      </c>
      <c r="U197" s="92" t="str">
        <f t="shared" ref="U197:U260" si="27">IF(LEN($Q197)=0,"",DAY($Q197))</f>
        <v/>
      </c>
      <c r="V197" s="90" t="str">
        <f>IF(INDEX(EmployeeTrackingSheet!$C$6:$C$1005,Calculations!P197,1)=0,"",INDEX(EmployeeTrackingSheet!$C$6:$C$1005,Calculations!P197,1))</f>
        <v/>
      </c>
      <c r="W197" s="90" t="str">
        <f>IF(INDEX(EmployeeTrackingSheet!$D$6:$D$1005,Calculations!P197,1)=0,"",INDEX(EmployeeTrackingSheet!$D$6:$D$1005,Calculations!P197,1))</f>
        <v/>
      </c>
      <c r="X197" s="269" t="str">
        <f>IF(INDEX(EmployeeTrackingSheet!$E$6:$E$1005,Calculations!P197,1)=0,"",INDEX(EmployeeTrackingSheet!$E$6:$E$1005,Calculations!P197,1))</f>
        <v/>
      </c>
      <c r="Y197" s="269" t="str">
        <f>IF(INDEX(EmployeeTrackingSheet!$F$6:$F$1005,Calculations!P197,1)=0,"",INDEX(EmployeeTrackingSheet!$F$6:$F$1005,Calculations!P197,1))</f>
        <v/>
      </c>
      <c r="Z197" s="94" t="str">
        <f t="shared" ref="Z197:Z260" si="28">IFERROR(WEEKNUM(DATE(YEAR($Q197),$S197,$U197),1)-WEEKNUM(DATE(YEAR($Q197),$S197,1),1)+1,"")</f>
        <v/>
      </c>
      <c r="AA197" s="94" t="str">
        <f>IF(INDEX(EmployeeTrackingSheet!$G$6:$G$1005,Calculations!P197,1)=0,"",INDEX(EmployeeTrackingSheet!$G$6:$G$1005,Calculations!P197,1))</f>
        <v/>
      </c>
      <c r="AB197" s="94" t="str">
        <f>IF(INDEX(EmployeeTrackingSheet!$H$6:$H$1005,Calculations!P197,1)=0,"",INDEX(EmployeeTrackingSheet!$H$6:$H$1005,Calculations!P197,1))</f>
        <v/>
      </c>
      <c r="AC197" s="47"/>
      <c r="AD197" s="47"/>
      <c r="AE197" s="47"/>
      <c r="AF197" s="47"/>
      <c r="AG197" s="47"/>
      <c r="AM197" s="47"/>
      <c r="AN197" s="47"/>
      <c r="AO197" s="47"/>
      <c r="AP197" s="47"/>
      <c r="AQ197" s="47"/>
      <c r="AR197" s="47"/>
      <c r="AS197" s="47"/>
      <c r="AT197" s="47"/>
      <c r="AU197" s="47"/>
      <c r="AV197" s="47"/>
      <c r="AW197" s="47"/>
      <c r="AX197" s="47"/>
      <c r="AY197" s="47"/>
      <c r="AZ197" s="47"/>
      <c r="BA197" s="47"/>
      <c r="BB197" s="47"/>
      <c r="BC197" s="47"/>
      <c r="BD197" s="47"/>
      <c r="BE197" s="47"/>
      <c r="BF197" s="47"/>
      <c r="BG197" s="47"/>
      <c r="BH197" s="47"/>
      <c r="BI197" s="47"/>
      <c r="BJ197" s="47"/>
      <c r="BK197" s="47"/>
      <c r="BL197" s="47"/>
      <c r="BM197" s="47"/>
      <c r="BN197" s="47"/>
      <c r="BO197" s="47"/>
      <c r="BP197" s="47"/>
      <c r="BQ197" s="47"/>
    </row>
    <row r="198" spans="16:69" x14ac:dyDescent="0.25">
      <c r="P198" s="34">
        <v>195</v>
      </c>
      <c r="Q198" s="147" t="str">
        <f>IF(INDEX(EmployeeTrackingSheet!$B$6:$B$1005,Calculations!P198,1)=0,"",INDEX(EmployeeTrackingSheet!$B$6:$B$1005,Calculations!P198,1))</f>
        <v/>
      </c>
      <c r="R198" s="91" t="str">
        <f t="shared" si="24"/>
        <v/>
      </c>
      <c r="S198" s="91" t="str">
        <f t="shared" si="25"/>
        <v/>
      </c>
      <c r="T198" s="92" t="str">
        <f t="shared" si="26"/>
        <v/>
      </c>
      <c r="U198" s="92" t="str">
        <f t="shared" si="27"/>
        <v/>
      </c>
      <c r="V198" s="90" t="str">
        <f>IF(INDEX(EmployeeTrackingSheet!$C$6:$C$1005,Calculations!P198,1)=0,"",INDEX(EmployeeTrackingSheet!$C$6:$C$1005,Calculations!P198,1))</f>
        <v/>
      </c>
      <c r="W198" s="90" t="str">
        <f>IF(INDEX(EmployeeTrackingSheet!$D$6:$D$1005,Calculations!P198,1)=0,"",INDEX(EmployeeTrackingSheet!$D$6:$D$1005,Calculations!P198,1))</f>
        <v/>
      </c>
      <c r="X198" s="269" t="str">
        <f>IF(INDEX(EmployeeTrackingSheet!$E$6:$E$1005,Calculations!P198,1)=0,"",INDEX(EmployeeTrackingSheet!$E$6:$E$1005,Calculations!P198,1))</f>
        <v/>
      </c>
      <c r="Y198" s="269" t="str">
        <f>IF(INDEX(EmployeeTrackingSheet!$F$6:$F$1005,Calculations!P198,1)=0,"",INDEX(EmployeeTrackingSheet!$F$6:$F$1005,Calculations!P198,1))</f>
        <v/>
      </c>
      <c r="Z198" s="94" t="str">
        <f t="shared" si="28"/>
        <v/>
      </c>
      <c r="AA198" s="94" t="str">
        <f>IF(INDEX(EmployeeTrackingSheet!$G$6:$G$1005,Calculations!P198,1)=0,"",INDEX(EmployeeTrackingSheet!$G$6:$G$1005,Calculations!P198,1))</f>
        <v/>
      </c>
      <c r="AB198" s="94" t="str">
        <f>IF(INDEX(EmployeeTrackingSheet!$H$6:$H$1005,Calculations!P198,1)=0,"",INDEX(EmployeeTrackingSheet!$H$6:$H$1005,Calculations!P198,1))</f>
        <v/>
      </c>
      <c r="AC198" s="47"/>
      <c r="AD198" s="47"/>
      <c r="AE198" s="47"/>
      <c r="AF198" s="47"/>
      <c r="AG198" s="47"/>
      <c r="AM198" s="47"/>
      <c r="AN198" s="47"/>
      <c r="AO198" s="47"/>
      <c r="AP198" s="47"/>
      <c r="AQ198" s="47"/>
      <c r="AR198" s="47"/>
      <c r="AS198" s="47"/>
      <c r="AT198" s="47"/>
      <c r="AU198" s="47"/>
      <c r="AV198" s="47"/>
      <c r="AW198" s="47"/>
      <c r="AX198" s="47"/>
      <c r="AY198" s="47"/>
      <c r="AZ198" s="47"/>
      <c r="BA198" s="47"/>
      <c r="BB198" s="47"/>
      <c r="BC198" s="47"/>
      <c r="BD198" s="47"/>
      <c r="BE198" s="47"/>
      <c r="BF198" s="47"/>
      <c r="BG198" s="47"/>
      <c r="BH198" s="47"/>
      <c r="BI198" s="47"/>
      <c r="BJ198" s="47"/>
      <c r="BK198" s="47"/>
      <c r="BL198" s="47"/>
      <c r="BM198" s="47"/>
      <c r="BN198" s="47"/>
      <c r="BO198" s="47"/>
      <c r="BP198" s="47"/>
      <c r="BQ198" s="47"/>
    </row>
    <row r="199" spans="16:69" x14ac:dyDescent="0.25">
      <c r="P199" s="34">
        <v>196</v>
      </c>
      <c r="Q199" s="147" t="str">
        <f>IF(INDEX(EmployeeTrackingSheet!$B$6:$B$1005,Calculations!P199,1)=0,"",INDEX(EmployeeTrackingSheet!$B$6:$B$1005,Calculations!P199,1))</f>
        <v/>
      </c>
      <c r="R199" s="91" t="str">
        <f t="shared" si="24"/>
        <v/>
      </c>
      <c r="S199" s="91" t="str">
        <f t="shared" si="25"/>
        <v/>
      </c>
      <c r="T199" s="92" t="str">
        <f t="shared" si="26"/>
        <v/>
      </c>
      <c r="U199" s="92" t="str">
        <f t="shared" si="27"/>
        <v/>
      </c>
      <c r="V199" s="90" t="str">
        <f>IF(INDEX(EmployeeTrackingSheet!$C$6:$C$1005,Calculations!P199,1)=0,"",INDEX(EmployeeTrackingSheet!$C$6:$C$1005,Calculations!P199,1))</f>
        <v/>
      </c>
      <c r="W199" s="90" t="str">
        <f>IF(INDEX(EmployeeTrackingSheet!$D$6:$D$1005,Calculations!P199,1)=0,"",INDEX(EmployeeTrackingSheet!$D$6:$D$1005,Calculations!P199,1))</f>
        <v/>
      </c>
      <c r="X199" s="269" t="str">
        <f>IF(INDEX(EmployeeTrackingSheet!$E$6:$E$1005,Calculations!P199,1)=0,"",INDEX(EmployeeTrackingSheet!$E$6:$E$1005,Calculations!P199,1))</f>
        <v/>
      </c>
      <c r="Y199" s="269" t="str">
        <f>IF(INDEX(EmployeeTrackingSheet!$F$6:$F$1005,Calculations!P199,1)=0,"",INDEX(EmployeeTrackingSheet!$F$6:$F$1005,Calculations!P199,1))</f>
        <v/>
      </c>
      <c r="Z199" s="94" t="str">
        <f t="shared" si="28"/>
        <v/>
      </c>
      <c r="AA199" s="94" t="str">
        <f>IF(INDEX(EmployeeTrackingSheet!$G$6:$G$1005,Calculations!P199,1)=0,"",INDEX(EmployeeTrackingSheet!$G$6:$G$1005,Calculations!P199,1))</f>
        <v/>
      </c>
      <c r="AB199" s="94" t="str">
        <f>IF(INDEX(EmployeeTrackingSheet!$H$6:$H$1005,Calculations!P199,1)=0,"",INDEX(EmployeeTrackingSheet!$H$6:$H$1005,Calculations!P199,1))</f>
        <v/>
      </c>
      <c r="AC199" s="47"/>
      <c r="AD199" s="47"/>
      <c r="AE199" s="47"/>
      <c r="AF199" s="47"/>
      <c r="AG199" s="47"/>
      <c r="AM199" s="47"/>
      <c r="AN199" s="47"/>
      <c r="AO199" s="47"/>
      <c r="AP199" s="47"/>
      <c r="AQ199" s="47"/>
      <c r="AR199" s="47"/>
      <c r="AS199" s="47"/>
      <c r="AT199" s="47"/>
      <c r="AU199" s="47"/>
      <c r="AV199" s="47"/>
      <c r="AW199" s="47"/>
      <c r="AX199" s="47"/>
      <c r="AY199" s="47"/>
      <c r="AZ199" s="47"/>
      <c r="BA199" s="47"/>
      <c r="BB199" s="47"/>
      <c r="BC199" s="47"/>
      <c r="BD199" s="47"/>
      <c r="BE199" s="47"/>
      <c r="BF199" s="47"/>
      <c r="BG199" s="47"/>
      <c r="BH199" s="47"/>
      <c r="BI199" s="47"/>
      <c r="BJ199" s="47"/>
      <c r="BK199" s="47"/>
      <c r="BL199" s="47"/>
      <c r="BM199" s="47"/>
      <c r="BN199" s="47"/>
      <c r="BO199" s="47"/>
      <c r="BP199" s="47"/>
      <c r="BQ199" s="47"/>
    </row>
    <row r="200" spans="16:69" x14ac:dyDescent="0.25">
      <c r="P200" s="34">
        <v>197</v>
      </c>
      <c r="Q200" s="147" t="str">
        <f>IF(INDEX(EmployeeTrackingSheet!$B$6:$B$1005,Calculations!P200,1)=0,"",INDEX(EmployeeTrackingSheet!$B$6:$B$1005,Calculations!P200,1))</f>
        <v/>
      </c>
      <c r="R200" s="91" t="str">
        <f t="shared" si="24"/>
        <v/>
      </c>
      <c r="S200" s="91" t="str">
        <f t="shared" si="25"/>
        <v/>
      </c>
      <c r="T200" s="92" t="str">
        <f t="shared" si="26"/>
        <v/>
      </c>
      <c r="U200" s="92" t="str">
        <f t="shared" si="27"/>
        <v/>
      </c>
      <c r="V200" s="90" t="str">
        <f>IF(INDEX(EmployeeTrackingSheet!$C$6:$C$1005,Calculations!P200,1)=0,"",INDEX(EmployeeTrackingSheet!$C$6:$C$1005,Calculations!P200,1))</f>
        <v/>
      </c>
      <c r="W200" s="90" t="str">
        <f>IF(INDEX(EmployeeTrackingSheet!$D$6:$D$1005,Calculations!P200,1)=0,"",INDEX(EmployeeTrackingSheet!$D$6:$D$1005,Calculations!P200,1))</f>
        <v/>
      </c>
      <c r="X200" s="269" t="str">
        <f>IF(INDEX(EmployeeTrackingSheet!$E$6:$E$1005,Calculations!P200,1)=0,"",INDEX(EmployeeTrackingSheet!$E$6:$E$1005,Calculations!P200,1))</f>
        <v/>
      </c>
      <c r="Y200" s="269" t="str">
        <f>IF(INDEX(EmployeeTrackingSheet!$F$6:$F$1005,Calculations!P200,1)=0,"",INDEX(EmployeeTrackingSheet!$F$6:$F$1005,Calculations!P200,1))</f>
        <v/>
      </c>
      <c r="Z200" s="94" t="str">
        <f t="shared" si="28"/>
        <v/>
      </c>
      <c r="AA200" s="94" t="str">
        <f>IF(INDEX(EmployeeTrackingSheet!$G$6:$G$1005,Calculations!P200,1)=0,"",INDEX(EmployeeTrackingSheet!$G$6:$G$1005,Calculations!P200,1))</f>
        <v/>
      </c>
      <c r="AB200" s="94" t="str">
        <f>IF(INDEX(EmployeeTrackingSheet!$H$6:$H$1005,Calculations!P200,1)=0,"",INDEX(EmployeeTrackingSheet!$H$6:$H$1005,Calculations!P200,1))</f>
        <v/>
      </c>
      <c r="AC200" s="47"/>
      <c r="AD200" s="47"/>
      <c r="AE200" s="47"/>
      <c r="AF200" s="47"/>
      <c r="AG200" s="47"/>
      <c r="AM200" s="47"/>
      <c r="AN200" s="47"/>
      <c r="AO200" s="47"/>
      <c r="AP200" s="47"/>
      <c r="AQ200" s="47"/>
      <c r="AR200" s="47"/>
      <c r="AS200" s="47"/>
      <c r="AT200" s="47"/>
      <c r="AU200" s="47"/>
      <c r="AV200" s="47"/>
      <c r="AW200" s="47"/>
      <c r="AX200" s="47"/>
      <c r="AY200" s="47"/>
      <c r="AZ200" s="47"/>
      <c r="BA200" s="47"/>
      <c r="BB200" s="47"/>
      <c r="BC200" s="47"/>
      <c r="BD200" s="47"/>
      <c r="BE200" s="47"/>
      <c r="BF200" s="47"/>
      <c r="BG200" s="47"/>
      <c r="BH200" s="47"/>
      <c r="BI200" s="47"/>
      <c r="BJ200" s="47"/>
      <c r="BK200" s="47"/>
      <c r="BL200" s="47"/>
      <c r="BM200" s="47"/>
      <c r="BN200" s="47"/>
      <c r="BO200" s="47"/>
      <c r="BP200" s="47"/>
      <c r="BQ200" s="47"/>
    </row>
    <row r="201" spans="16:69" x14ac:dyDescent="0.25">
      <c r="P201" s="34">
        <v>198</v>
      </c>
      <c r="Q201" s="147" t="str">
        <f>IF(INDEX(EmployeeTrackingSheet!$B$6:$B$1005,Calculations!P201,1)=0,"",INDEX(EmployeeTrackingSheet!$B$6:$B$1005,Calculations!P201,1))</f>
        <v/>
      </c>
      <c r="R201" s="91" t="str">
        <f t="shared" si="24"/>
        <v/>
      </c>
      <c r="S201" s="91" t="str">
        <f t="shared" si="25"/>
        <v/>
      </c>
      <c r="T201" s="92" t="str">
        <f t="shared" si="26"/>
        <v/>
      </c>
      <c r="U201" s="92" t="str">
        <f t="shared" si="27"/>
        <v/>
      </c>
      <c r="V201" s="90" t="str">
        <f>IF(INDEX(EmployeeTrackingSheet!$C$6:$C$1005,Calculations!P201,1)=0,"",INDEX(EmployeeTrackingSheet!$C$6:$C$1005,Calculations!P201,1))</f>
        <v/>
      </c>
      <c r="W201" s="90" t="str">
        <f>IF(INDEX(EmployeeTrackingSheet!$D$6:$D$1005,Calculations!P201,1)=0,"",INDEX(EmployeeTrackingSheet!$D$6:$D$1005,Calculations!P201,1))</f>
        <v/>
      </c>
      <c r="X201" s="269" t="str">
        <f>IF(INDEX(EmployeeTrackingSheet!$E$6:$E$1005,Calculations!P201,1)=0,"",INDEX(EmployeeTrackingSheet!$E$6:$E$1005,Calculations!P201,1))</f>
        <v/>
      </c>
      <c r="Y201" s="269" t="str">
        <f>IF(INDEX(EmployeeTrackingSheet!$F$6:$F$1005,Calculations!P201,1)=0,"",INDEX(EmployeeTrackingSheet!$F$6:$F$1005,Calculations!P201,1))</f>
        <v/>
      </c>
      <c r="Z201" s="94" t="str">
        <f t="shared" si="28"/>
        <v/>
      </c>
      <c r="AA201" s="94" t="str">
        <f>IF(INDEX(EmployeeTrackingSheet!$G$6:$G$1005,Calculations!P201,1)=0,"",INDEX(EmployeeTrackingSheet!$G$6:$G$1005,Calculations!P201,1))</f>
        <v/>
      </c>
      <c r="AB201" s="94" t="str">
        <f>IF(INDEX(EmployeeTrackingSheet!$H$6:$H$1005,Calculations!P201,1)=0,"",INDEX(EmployeeTrackingSheet!$H$6:$H$1005,Calculations!P201,1))</f>
        <v/>
      </c>
      <c r="AC201" s="47"/>
      <c r="AD201" s="47"/>
      <c r="AE201" s="47"/>
      <c r="AF201" s="47"/>
      <c r="AG201" s="47"/>
      <c r="AM201" s="47"/>
      <c r="AN201" s="47"/>
      <c r="AO201" s="47"/>
      <c r="AP201" s="47"/>
      <c r="AQ201" s="47"/>
      <c r="AR201" s="47"/>
      <c r="AS201" s="47"/>
      <c r="AT201" s="47"/>
      <c r="AU201" s="47"/>
      <c r="AV201" s="47"/>
      <c r="AW201" s="47"/>
      <c r="AX201" s="47"/>
      <c r="AY201" s="47"/>
      <c r="AZ201" s="47"/>
      <c r="BA201" s="47"/>
      <c r="BB201" s="47"/>
      <c r="BC201" s="47"/>
      <c r="BD201" s="47"/>
      <c r="BE201" s="47"/>
      <c r="BF201" s="47"/>
      <c r="BG201" s="47"/>
      <c r="BH201" s="47"/>
      <c r="BI201" s="47"/>
      <c r="BJ201" s="47"/>
      <c r="BK201" s="47"/>
      <c r="BL201" s="47"/>
      <c r="BM201" s="47"/>
      <c r="BN201" s="47"/>
      <c r="BO201" s="47"/>
      <c r="BP201" s="47"/>
      <c r="BQ201" s="47"/>
    </row>
    <row r="202" spans="16:69" x14ac:dyDescent="0.25">
      <c r="P202" s="34">
        <v>199</v>
      </c>
      <c r="Q202" s="147" t="str">
        <f>IF(INDEX(EmployeeTrackingSheet!$B$6:$B$1005,Calculations!P202,1)=0,"",INDEX(EmployeeTrackingSheet!$B$6:$B$1005,Calculations!P202,1))</f>
        <v/>
      </c>
      <c r="R202" s="91" t="str">
        <f t="shared" si="24"/>
        <v/>
      </c>
      <c r="S202" s="91" t="str">
        <f t="shared" si="25"/>
        <v/>
      </c>
      <c r="T202" s="92" t="str">
        <f t="shared" si="26"/>
        <v/>
      </c>
      <c r="U202" s="92" t="str">
        <f t="shared" si="27"/>
        <v/>
      </c>
      <c r="V202" s="90" t="str">
        <f>IF(INDEX(EmployeeTrackingSheet!$C$6:$C$1005,Calculations!P202,1)=0,"",INDEX(EmployeeTrackingSheet!$C$6:$C$1005,Calculations!P202,1))</f>
        <v/>
      </c>
      <c r="W202" s="90" t="str">
        <f>IF(INDEX(EmployeeTrackingSheet!$D$6:$D$1005,Calculations!P202,1)=0,"",INDEX(EmployeeTrackingSheet!$D$6:$D$1005,Calculations!P202,1))</f>
        <v/>
      </c>
      <c r="X202" s="269" t="str">
        <f>IF(INDEX(EmployeeTrackingSheet!$E$6:$E$1005,Calculations!P202,1)=0,"",INDEX(EmployeeTrackingSheet!$E$6:$E$1005,Calculations!P202,1))</f>
        <v/>
      </c>
      <c r="Y202" s="269" t="str">
        <f>IF(INDEX(EmployeeTrackingSheet!$F$6:$F$1005,Calculations!P202,1)=0,"",INDEX(EmployeeTrackingSheet!$F$6:$F$1005,Calculations!P202,1))</f>
        <v/>
      </c>
      <c r="Z202" s="94" t="str">
        <f t="shared" si="28"/>
        <v/>
      </c>
      <c r="AA202" s="94" t="str">
        <f>IF(INDEX(EmployeeTrackingSheet!$G$6:$G$1005,Calculations!P202,1)=0,"",INDEX(EmployeeTrackingSheet!$G$6:$G$1005,Calculations!P202,1))</f>
        <v/>
      </c>
      <c r="AB202" s="94" t="str">
        <f>IF(INDEX(EmployeeTrackingSheet!$H$6:$H$1005,Calculations!P202,1)=0,"",INDEX(EmployeeTrackingSheet!$H$6:$H$1005,Calculations!P202,1))</f>
        <v/>
      </c>
      <c r="AC202" s="47"/>
      <c r="AD202" s="47"/>
      <c r="AE202" s="47"/>
      <c r="AF202" s="47"/>
      <c r="AG202" s="47"/>
      <c r="AM202" s="47"/>
      <c r="AN202" s="47"/>
      <c r="AO202" s="47"/>
      <c r="AP202" s="47"/>
      <c r="AQ202" s="47"/>
      <c r="AR202" s="47"/>
      <c r="AS202" s="47"/>
      <c r="AT202" s="47"/>
      <c r="AU202" s="47"/>
      <c r="AV202" s="47"/>
      <c r="AW202" s="47"/>
      <c r="AX202" s="47"/>
      <c r="AY202" s="47"/>
      <c r="AZ202" s="47"/>
      <c r="BA202" s="47"/>
      <c r="BB202" s="47"/>
      <c r="BC202" s="47"/>
      <c r="BD202" s="47"/>
      <c r="BE202" s="47"/>
      <c r="BF202" s="47"/>
      <c r="BG202" s="47"/>
      <c r="BH202" s="47"/>
      <c r="BI202" s="47"/>
      <c r="BJ202" s="47"/>
      <c r="BK202" s="47"/>
      <c r="BL202" s="47"/>
      <c r="BM202" s="47"/>
      <c r="BN202" s="47"/>
      <c r="BO202" s="47"/>
      <c r="BP202" s="47"/>
      <c r="BQ202" s="47"/>
    </row>
    <row r="203" spans="16:69" x14ac:dyDescent="0.25">
      <c r="P203" s="34">
        <v>200</v>
      </c>
      <c r="Q203" s="147" t="str">
        <f>IF(INDEX(EmployeeTrackingSheet!$B$6:$B$1005,Calculations!P203,1)=0,"",INDEX(EmployeeTrackingSheet!$B$6:$B$1005,Calculations!P203,1))</f>
        <v/>
      </c>
      <c r="R203" s="91" t="str">
        <f t="shared" si="24"/>
        <v/>
      </c>
      <c r="S203" s="91" t="str">
        <f t="shared" si="25"/>
        <v/>
      </c>
      <c r="T203" s="92" t="str">
        <f t="shared" si="26"/>
        <v/>
      </c>
      <c r="U203" s="92" t="str">
        <f t="shared" si="27"/>
        <v/>
      </c>
      <c r="V203" s="90" t="str">
        <f>IF(INDEX(EmployeeTrackingSheet!$C$6:$C$1005,Calculations!P203,1)=0,"",INDEX(EmployeeTrackingSheet!$C$6:$C$1005,Calculations!P203,1))</f>
        <v/>
      </c>
      <c r="W203" s="90" t="str">
        <f>IF(INDEX(EmployeeTrackingSheet!$D$6:$D$1005,Calculations!P203,1)=0,"",INDEX(EmployeeTrackingSheet!$D$6:$D$1005,Calculations!P203,1))</f>
        <v/>
      </c>
      <c r="X203" s="269" t="str">
        <f>IF(INDEX(EmployeeTrackingSheet!$E$6:$E$1005,Calculations!P203,1)=0,"",INDEX(EmployeeTrackingSheet!$E$6:$E$1005,Calculations!P203,1))</f>
        <v/>
      </c>
      <c r="Y203" s="269" t="str">
        <f>IF(INDEX(EmployeeTrackingSheet!$F$6:$F$1005,Calculations!P203,1)=0,"",INDEX(EmployeeTrackingSheet!$F$6:$F$1005,Calculations!P203,1))</f>
        <v/>
      </c>
      <c r="Z203" s="94" t="str">
        <f t="shared" si="28"/>
        <v/>
      </c>
      <c r="AA203" s="94" t="str">
        <f>IF(INDEX(EmployeeTrackingSheet!$G$6:$G$1005,Calculations!P203,1)=0,"",INDEX(EmployeeTrackingSheet!$G$6:$G$1005,Calculations!P203,1))</f>
        <v/>
      </c>
      <c r="AB203" s="94" t="str">
        <f>IF(INDEX(EmployeeTrackingSheet!$H$6:$H$1005,Calculations!P203,1)=0,"",INDEX(EmployeeTrackingSheet!$H$6:$H$1005,Calculations!P203,1))</f>
        <v/>
      </c>
      <c r="AC203" s="47"/>
      <c r="AD203" s="47"/>
      <c r="AE203" s="47"/>
      <c r="AF203" s="47"/>
      <c r="AG203" s="47"/>
      <c r="AM203" s="47"/>
      <c r="AN203" s="47"/>
      <c r="AO203" s="47"/>
      <c r="AP203" s="47"/>
      <c r="AQ203" s="47"/>
      <c r="AR203" s="47"/>
      <c r="AS203" s="47"/>
      <c r="AT203" s="47"/>
      <c r="AU203" s="47"/>
      <c r="AV203" s="47"/>
      <c r="AW203" s="47"/>
      <c r="AX203" s="47"/>
      <c r="AY203" s="47"/>
      <c r="AZ203" s="47"/>
      <c r="BA203" s="47"/>
      <c r="BB203" s="47"/>
      <c r="BC203" s="47"/>
      <c r="BD203" s="47"/>
      <c r="BE203" s="47"/>
      <c r="BF203" s="47"/>
      <c r="BG203" s="47"/>
      <c r="BH203" s="47"/>
      <c r="BI203" s="47"/>
      <c r="BJ203" s="47"/>
      <c r="BK203" s="47"/>
      <c r="BL203" s="47"/>
      <c r="BM203" s="47"/>
      <c r="BN203" s="47"/>
      <c r="BO203" s="47"/>
      <c r="BP203" s="47"/>
      <c r="BQ203" s="47"/>
    </row>
    <row r="204" spans="16:69" x14ac:dyDescent="0.25">
      <c r="P204" s="34">
        <v>201</v>
      </c>
      <c r="Q204" s="147" t="str">
        <f>IF(INDEX(EmployeeTrackingSheet!$B$6:$B$1005,Calculations!P204,1)=0,"",INDEX(EmployeeTrackingSheet!$B$6:$B$1005,Calculations!P204,1))</f>
        <v/>
      </c>
      <c r="R204" s="91" t="str">
        <f t="shared" si="24"/>
        <v/>
      </c>
      <c r="S204" s="91" t="str">
        <f t="shared" si="25"/>
        <v/>
      </c>
      <c r="T204" s="92" t="str">
        <f t="shared" si="26"/>
        <v/>
      </c>
      <c r="U204" s="92" t="str">
        <f t="shared" si="27"/>
        <v/>
      </c>
      <c r="V204" s="90" t="str">
        <f>IF(INDEX(EmployeeTrackingSheet!$C$6:$C$1005,Calculations!P204,1)=0,"",INDEX(EmployeeTrackingSheet!$C$6:$C$1005,Calculations!P204,1))</f>
        <v/>
      </c>
      <c r="W204" s="90" t="str">
        <f>IF(INDEX(EmployeeTrackingSheet!$D$6:$D$1005,Calculations!P204,1)=0,"",INDEX(EmployeeTrackingSheet!$D$6:$D$1005,Calculations!P204,1))</f>
        <v/>
      </c>
      <c r="X204" s="269" t="str">
        <f>IF(INDEX(EmployeeTrackingSheet!$E$6:$E$1005,Calculations!P204,1)=0,"",INDEX(EmployeeTrackingSheet!$E$6:$E$1005,Calculations!P204,1))</f>
        <v/>
      </c>
      <c r="Y204" s="269" t="str">
        <f>IF(INDEX(EmployeeTrackingSheet!$F$6:$F$1005,Calculations!P204,1)=0,"",INDEX(EmployeeTrackingSheet!$F$6:$F$1005,Calculations!P204,1))</f>
        <v/>
      </c>
      <c r="Z204" s="94" t="str">
        <f t="shared" si="28"/>
        <v/>
      </c>
      <c r="AA204" s="94" t="str">
        <f>IF(INDEX(EmployeeTrackingSheet!$G$6:$G$1005,Calculations!P204,1)=0,"",INDEX(EmployeeTrackingSheet!$G$6:$G$1005,Calculations!P204,1))</f>
        <v/>
      </c>
      <c r="AB204" s="94" t="str">
        <f>IF(INDEX(EmployeeTrackingSheet!$H$6:$H$1005,Calculations!P204,1)=0,"",INDEX(EmployeeTrackingSheet!$H$6:$H$1005,Calculations!P204,1))</f>
        <v/>
      </c>
      <c r="AC204" s="47"/>
      <c r="AD204" s="47"/>
      <c r="AE204" s="47"/>
      <c r="AF204" s="47"/>
      <c r="AG204" s="47"/>
      <c r="AM204" s="47"/>
      <c r="AN204" s="47"/>
      <c r="AO204" s="47"/>
      <c r="AP204" s="47"/>
      <c r="AQ204" s="47"/>
      <c r="AR204" s="47"/>
      <c r="AS204" s="47"/>
      <c r="AT204" s="47"/>
      <c r="AU204" s="47"/>
      <c r="AV204" s="47"/>
      <c r="AW204" s="47"/>
      <c r="AX204" s="47"/>
      <c r="AY204" s="47"/>
      <c r="AZ204" s="47"/>
      <c r="BA204" s="47"/>
      <c r="BB204" s="47"/>
      <c r="BC204" s="47"/>
      <c r="BD204" s="47"/>
      <c r="BE204" s="47"/>
      <c r="BF204" s="47"/>
      <c r="BG204" s="47"/>
      <c r="BH204" s="47"/>
      <c r="BI204" s="47"/>
      <c r="BJ204" s="47"/>
      <c r="BK204" s="47"/>
      <c r="BL204" s="47"/>
      <c r="BM204" s="47"/>
      <c r="BN204" s="47"/>
      <c r="BO204" s="47"/>
      <c r="BP204" s="47"/>
      <c r="BQ204" s="47"/>
    </row>
    <row r="205" spans="16:69" x14ac:dyDescent="0.25">
      <c r="P205" s="34">
        <v>202</v>
      </c>
      <c r="Q205" s="147" t="str">
        <f>IF(INDEX(EmployeeTrackingSheet!$B$6:$B$1005,Calculations!P205,1)=0,"",INDEX(EmployeeTrackingSheet!$B$6:$B$1005,Calculations!P205,1))</f>
        <v/>
      </c>
      <c r="R205" s="91" t="str">
        <f t="shared" si="24"/>
        <v/>
      </c>
      <c r="S205" s="91" t="str">
        <f t="shared" si="25"/>
        <v/>
      </c>
      <c r="T205" s="92" t="str">
        <f t="shared" si="26"/>
        <v/>
      </c>
      <c r="U205" s="92" t="str">
        <f t="shared" si="27"/>
        <v/>
      </c>
      <c r="V205" s="90" t="str">
        <f>IF(INDEX(EmployeeTrackingSheet!$C$6:$C$1005,Calculations!P205,1)=0,"",INDEX(EmployeeTrackingSheet!$C$6:$C$1005,Calculations!P205,1))</f>
        <v/>
      </c>
      <c r="W205" s="90" t="str">
        <f>IF(INDEX(EmployeeTrackingSheet!$D$6:$D$1005,Calculations!P205,1)=0,"",INDEX(EmployeeTrackingSheet!$D$6:$D$1005,Calculations!P205,1))</f>
        <v/>
      </c>
      <c r="X205" s="269" t="str">
        <f>IF(INDEX(EmployeeTrackingSheet!$E$6:$E$1005,Calculations!P205,1)=0,"",INDEX(EmployeeTrackingSheet!$E$6:$E$1005,Calculations!P205,1))</f>
        <v/>
      </c>
      <c r="Y205" s="269" t="str">
        <f>IF(INDEX(EmployeeTrackingSheet!$F$6:$F$1005,Calculations!P205,1)=0,"",INDEX(EmployeeTrackingSheet!$F$6:$F$1005,Calculations!P205,1))</f>
        <v/>
      </c>
      <c r="Z205" s="94" t="str">
        <f t="shared" si="28"/>
        <v/>
      </c>
      <c r="AA205" s="94" t="str">
        <f>IF(INDEX(EmployeeTrackingSheet!$G$6:$G$1005,Calculations!P205,1)=0,"",INDEX(EmployeeTrackingSheet!$G$6:$G$1005,Calculations!P205,1))</f>
        <v/>
      </c>
      <c r="AB205" s="94" t="str">
        <f>IF(INDEX(EmployeeTrackingSheet!$H$6:$H$1005,Calculations!P205,1)=0,"",INDEX(EmployeeTrackingSheet!$H$6:$H$1005,Calculations!P205,1))</f>
        <v/>
      </c>
      <c r="AC205" s="47"/>
      <c r="AD205" s="47"/>
      <c r="AE205" s="47"/>
      <c r="AF205" s="47"/>
      <c r="AG205" s="47"/>
      <c r="AM205" s="47"/>
      <c r="AN205" s="47"/>
      <c r="AO205" s="47"/>
      <c r="AP205" s="47"/>
      <c r="AQ205" s="47"/>
      <c r="AR205" s="47"/>
      <c r="AS205" s="47"/>
      <c r="AT205" s="47"/>
      <c r="AU205" s="47"/>
      <c r="AV205" s="47"/>
      <c r="AW205" s="47"/>
      <c r="AX205" s="47"/>
      <c r="AY205" s="47"/>
      <c r="AZ205" s="47"/>
      <c r="BA205" s="47"/>
      <c r="BB205" s="47"/>
      <c r="BC205" s="47"/>
      <c r="BD205" s="47"/>
      <c r="BE205" s="47"/>
      <c r="BF205" s="47"/>
      <c r="BG205" s="47"/>
      <c r="BH205" s="47"/>
      <c r="BI205" s="47"/>
      <c r="BJ205" s="47"/>
      <c r="BK205" s="47"/>
      <c r="BL205" s="47"/>
      <c r="BM205" s="47"/>
      <c r="BN205" s="47"/>
      <c r="BO205" s="47"/>
      <c r="BP205" s="47"/>
      <c r="BQ205" s="47"/>
    </row>
    <row r="206" spans="16:69" x14ac:dyDescent="0.25">
      <c r="P206" s="34">
        <v>203</v>
      </c>
      <c r="Q206" s="147" t="str">
        <f>IF(INDEX(EmployeeTrackingSheet!$B$6:$B$1005,Calculations!P206,1)=0,"",INDEX(EmployeeTrackingSheet!$B$6:$B$1005,Calculations!P206,1))</f>
        <v/>
      </c>
      <c r="R206" s="91" t="str">
        <f t="shared" si="24"/>
        <v/>
      </c>
      <c r="S206" s="91" t="str">
        <f t="shared" si="25"/>
        <v/>
      </c>
      <c r="T206" s="92" t="str">
        <f t="shared" si="26"/>
        <v/>
      </c>
      <c r="U206" s="92" t="str">
        <f t="shared" si="27"/>
        <v/>
      </c>
      <c r="V206" s="90" t="str">
        <f>IF(INDEX(EmployeeTrackingSheet!$C$6:$C$1005,Calculations!P206,1)=0,"",INDEX(EmployeeTrackingSheet!$C$6:$C$1005,Calculations!P206,1))</f>
        <v/>
      </c>
      <c r="W206" s="90" t="str">
        <f>IF(INDEX(EmployeeTrackingSheet!$D$6:$D$1005,Calculations!P206,1)=0,"",INDEX(EmployeeTrackingSheet!$D$6:$D$1005,Calculations!P206,1))</f>
        <v/>
      </c>
      <c r="X206" s="269" t="str">
        <f>IF(INDEX(EmployeeTrackingSheet!$E$6:$E$1005,Calculations!P206,1)=0,"",INDEX(EmployeeTrackingSheet!$E$6:$E$1005,Calculations!P206,1))</f>
        <v/>
      </c>
      <c r="Y206" s="269" t="str">
        <f>IF(INDEX(EmployeeTrackingSheet!$F$6:$F$1005,Calculations!P206,1)=0,"",INDEX(EmployeeTrackingSheet!$F$6:$F$1005,Calculations!P206,1))</f>
        <v/>
      </c>
      <c r="Z206" s="94" t="str">
        <f t="shared" si="28"/>
        <v/>
      </c>
      <c r="AA206" s="94" t="str">
        <f>IF(INDEX(EmployeeTrackingSheet!$G$6:$G$1005,Calculations!P206,1)=0,"",INDEX(EmployeeTrackingSheet!$G$6:$G$1005,Calculations!P206,1))</f>
        <v/>
      </c>
      <c r="AB206" s="94" t="str">
        <f>IF(INDEX(EmployeeTrackingSheet!$H$6:$H$1005,Calculations!P206,1)=0,"",INDEX(EmployeeTrackingSheet!$H$6:$H$1005,Calculations!P206,1))</f>
        <v/>
      </c>
      <c r="AC206" s="47"/>
      <c r="AD206" s="47"/>
      <c r="AE206" s="47"/>
      <c r="AF206" s="47"/>
      <c r="AG206" s="47"/>
      <c r="AM206" s="47"/>
      <c r="AN206" s="47"/>
      <c r="AO206" s="47"/>
      <c r="AP206" s="47"/>
      <c r="AQ206" s="47"/>
      <c r="AR206" s="47"/>
      <c r="AS206" s="47"/>
      <c r="AT206" s="47"/>
      <c r="AU206" s="47"/>
      <c r="AV206" s="47"/>
      <c r="AW206" s="47"/>
      <c r="AX206" s="47"/>
      <c r="AY206" s="47"/>
      <c r="AZ206" s="47"/>
      <c r="BA206" s="47"/>
      <c r="BB206" s="47"/>
      <c r="BC206" s="47"/>
      <c r="BD206" s="47"/>
      <c r="BE206" s="47"/>
      <c r="BF206" s="47"/>
      <c r="BG206" s="47"/>
      <c r="BH206" s="47"/>
      <c r="BI206" s="47"/>
      <c r="BJ206" s="47"/>
      <c r="BK206" s="47"/>
      <c r="BL206" s="47"/>
      <c r="BM206" s="47"/>
      <c r="BN206" s="47"/>
      <c r="BO206" s="47"/>
      <c r="BP206" s="47"/>
      <c r="BQ206" s="47"/>
    </row>
    <row r="207" spans="16:69" x14ac:dyDescent="0.25">
      <c r="P207" s="34">
        <v>204</v>
      </c>
      <c r="Q207" s="147" t="str">
        <f>IF(INDEX(EmployeeTrackingSheet!$B$6:$B$1005,Calculations!P207,1)=0,"",INDEX(EmployeeTrackingSheet!$B$6:$B$1005,Calculations!P207,1))</f>
        <v/>
      </c>
      <c r="R207" s="91" t="str">
        <f t="shared" si="24"/>
        <v/>
      </c>
      <c r="S207" s="91" t="str">
        <f t="shared" si="25"/>
        <v/>
      </c>
      <c r="T207" s="92" t="str">
        <f t="shared" si="26"/>
        <v/>
      </c>
      <c r="U207" s="92" t="str">
        <f t="shared" si="27"/>
        <v/>
      </c>
      <c r="V207" s="90" t="str">
        <f>IF(INDEX(EmployeeTrackingSheet!$C$6:$C$1005,Calculations!P207,1)=0,"",INDEX(EmployeeTrackingSheet!$C$6:$C$1005,Calculations!P207,1))</f>
        <v/>
      </c>
      <c r="W207" s="90" t="str">
        <f>IF(INDEX(EmployeeTrackingSheet!$D$6:$D$1005,Calculations!P207,1)=0,"",INDEX(EmployeeTrackingSheet!$D$6:$D$1005,Calculations!P207,1))</f>
        <v/>
      </c>
      <c r="X207" s="269" t="str">
        <f>IF(INDEX(EmployeeTrackingSheet!$E$6:$E$1005,Calculations!P207,1)=0,"",INDEX(EmployeeTrackingSheet!$E$6:$E$1005,Calculations!P207,1))</f>
        <v/>
      </c>
      <c r="Y207" s="269" t="str">
        <f>IF(INDEX(EmployeeTrackingSheet!$F$6:$F$1005,Calculations!P207,1)=0,"",INDEX(EmployeeTrackingSheet!$F$6:$F$1005,Calculations!P207,1))</f>
        <v/>
      </c>
      <c r="Z207" s="94" t="str">
        <f t="shared" si="28"/>
        <v/>
      </c>
      <c r="AA207" s="94" t="str">
        <f>IF(INDEX(EmployeeTrackingSheet!$G$6:$G$1005,Calculations!P207,1)=0,"",INDEX(EmployeeTrackingSheet!$G$6:$G$1005,Calculations!P207,1))</f>
        <v/>
      </c>
      <c r="AB207" s="94" t="str">
        <f>IF(INDEX(EmployeeTrackingSheet!$H$6:$H$1005,Calculations!P207,1)=0,"",INDEX(EmployeeTrackingSheet!$H$6:$H$1005,Calculations!P207,1))</f>
        <v/>
      </c>
      <c r="AC207" s="47"/>
      <c r="AD207" s="47"/>
      <c r="AE207" s="47"/>
      <c r="AF207" s="47"/>
      <c r="AG207" s="47"/>
      <c r="AM207" s="47"/>
      <c r="AN207" s="47"/>
      <c r="AO207" s="47"/>
      <c r="AP207" s="47"/>
      <c r="AQ207" s="47"/>
      <c r="AR207" s="47"/>
      <c r="AS207" s="47"/>
      <c r="AT207" s="47"/>
      <c r="AU207" s="47"/>
      <c r="AV207" s="47"/>
      <c r="AW207" s="47"/>
      <c r="AX207" s="47"/>
      <c r="AY207" s="47"/>
      <c r="AZ207" s="47"/>
      <c r="BA207" s="47"/>
      <c r="BB207" s="47"/>
      <c r="BC207" s="47"/>
      <c r="BD207" s="47"/>
      <c r="BE207" s="47"/>
      <c r="BF207" s="47"/>
      <c r="BG207" s="47"/>
      <c r="BH207" s="47"/>
      <c r="BI207" s="47"/>
      <c r="BJ207" s="47"/>
      <c r="BK207" s="47"/>
      <c r="BL207" s="47"/>
      <c r="BM207" s="47"/>
      <c r="BN207" s="47"/>
      <c r="BO207" s="47"/>
      <c r="BP207" s="47"/>
      <c r="BQ207" s="47"/>
    </row>
    <row r="208" spans="16:69" x14ac:dyDescent="0.25">
      <c r="P208" s="34">
        <v>205</v>
      </c>
      <c r="Q208" s="147" t="str">
        <f>IF(INDEX(EmployeeTrackingSheet!$B$6:$B$1005,Calculations!P208,1)=0,"",INDEX(EmployeeTrackingSheet!$B$6:$B$1005,Calculations!P208,1))</f>
        <v/>
      </c>
      <c r="R208" s="91" t="str">
        <f t="shared" si="24"/>
        <v/>
      </c>
      <c r="S208" s="91" t="str">
        <f t="shared" si="25"/>
        <v/>
      </c>
      <c r="T208" s="92" t="str">
        <f t="shared" si="26"/>
        <v/>
      </c>
      <c r="U208" s="92" t="str">
        <f t="shared" si="27"/>
        <v/>
      </c>
      <c r="V208" s="90" t="str">
        <f>IF(INDEX(EmployeeTrackingSheet!$C$6:$C$1005,Calculations!P208,1)=0,"",INDEX(EmployeeTrackingSheet!$C$6:$C$1005,Calculations!P208,1))</f>
        <v/>
      </c>
      <c r="W208" s="90" t="str">
        <f>IF(INDEX(EmployeeTrackingSheet!$D$6:$D$1005,Calculations!P208,1)=0,"",INDEX(EmployeeTrackingSheet!$D$6:$D$1005,Calculations!P208,1))</f>
        <v/>
      </c>
      <c r="X208" s="269" t="str">
        <f>IF(INDEX(EmployeeTrackingSheet!$E$6:$E$1005,Calculations!P208,1)=0,"",INDEX(EmployeeTrackingSheet!$E$6:$E$1005,Calculations!P208,1))</f>
        <v/>
      </c>
      <c r="Y208" s="269" t="str">
        <f>IF(INDEX(EmployeeTrackingSheet!$F$6:$F$1005,Calculations!P208,1)=0,"",INDEX(EmployeeTrackingSheet!$F$6:$F$1005,Calculations!P208,1))</f>
        <v/>
      </c>
      <c r="Z208" s="94" t="str">
        <f t="shared" si="28"/>
        <v/>
      </c>
      <c r="AA208" s="94" t="str">
        <f>IF(INDEX(EmployeeTrackingSheet!$G$6:$G$1005,Calculations!P208,1)=0,"",INDEX(EmployeeTrackingSheet!$G$6:$G$1005,Calculations!P208,1))</f>
        <v/>
      </c>
      <c r="AB208" s="94" t="str">
        <f>IF(INDEX(EmployeeTrackingSheet!$H$6:$H$1005,Calculations!P208,1)=0,"",INDEX(EmployeeTrackingSheet!$H$6:$H$1005,Calculations!P208,1))</f>
        <v/>
      </c>
      <c r="AC208" s="47"/>
      <c r="AD208" s="47"/>
      <c r="AE208" s="47"/>
      <c r="AF208" s="47"/>
      <c r="AG208" s="47"/>
      <c r="AM208" s="47"/>
      <c r="AN208" s="47"/>
      <c r="AO208" s="47"/>
      <c r="AP208" s="47"/>
      <c r="AQ208" s="47"/>
      <c r="AR208" s="47"/>
      <c r="AS208" s="47"/>
      <c r="AT208" s="47"/>
      <c r="AU208" s="47"/>
      <c r="AV208" s="47"/>
      <c r="AW208" s="47"/>
      <c r="AX208" s="47"/>
      <c r="AY208" s="47"/>
      <c r="AZ208" s="47"/>
      <c r="BA208" s="47"/>
      <c r="BB208" s="47"/>
      <c r="BC208" s="47"/>
      <c r="BD208" s="47"/>
      <c r="BE208" s="47"/>
      <c r="BF208" s="47"/>
      <c r="BG208" s="47"/>
      <c r="BH208" s="47"/>
      <c r="BI208" s="47"/>
      <c r="BJ208" s="47"/>
      <c r="BK208" s="47"/>
      <c r="BL208" s="47"/>
      <c r="BM208" s="47"/>
      <c r="BN208" s="47"/>
      <c r="BO208" s="47"/>
      <c r="BP208" s="47"/>
      <c r="BQ208" s="47"/>
    </row>
    <row r="209" spans="16:69" x14ac:dyDescent="0.25">
      <c r="P209" s="34">
        <v>206</v>
      </c>
      <c r="Q209" s="147" t="str">
        <f>IF(INDEX(EmployeeTrackingSheet!$B$6:$B$1005,Calculations!P209,1)=0,"",INDEX(EmployeeTrackingSheet!$B$6:$B$1005,Calculations!P209,1))</f>
        <v/>
      </c>
      <c r="R209" s="91" t="str">
        <f t="shared" si="24"/>
        <v/>
      </c>
      <c r="S209" s="91" t="str">
        <f t="shared" si="25"/>
        <v/>
      </c>
      <c r="T209" s="92" t="str">
        <f t="shared" si="26"/>
        <v/>
      </c>
      <c r="U209" s="92" t="str">
        <f t="shared" si="27"/>
        <v/>
      </c>
      <c r="V209" s="90" t="str">
        <f>IF(INDEX(EmployeeTrackingSheet!$C$6:$C$1005,Calculations!P209,1)=0,"",INDEX(EmployeeTrackingSheet!$C$6:$C$1005,Calculations!P209,1))</f>
        <v/>
      </c>
      <c r="W209" s="90" t="str">
        <f>IF(INDEX(EmployeeTrackingSheet!$D$6:$D$1005,Calculations!P209,1)=0,"",INDEX(EmployeeTrackingSheet!$D$6:$D$1005,Calculations!P209,1))</f>
        <v/>
      </c>
      <c r="X209" s="269" t="str">
        <f>IF(INDEX(EmployeeTrackingSheet!$E$6:$E$1005,Calculations!P209,1)=0,"",INDEX(EmployeeTrackingSheet!$E$6:$E$1005,Calculations!P209,1))</f>
        <v/>
      </c>
      <c r="Y209" s="269" t="str">
        <f>IF(INDEX(EmployeeTrackingSheet!$F$6:$F$1005,Calculations!P209,1)=0,"",INDEX(EmployeeTrackingSheet!$F$6:$F$1005,Calculations!P209,1))</f>
        <v/>
      </c>
      <c r="Z209" s="94" t="str">
        <f t="shared" si="28"/>
        <v/>
      </c>
      <c r="AA209" s="94" t="str">
        <f>IF(INDEX(EmployeeTrackingSheet!$G$6:$G$1005,Calculations!P209,1)=0,"",INDEX(EmployeeTrackingSheet!$G$6:$G$1005,Calculations!P209,1))</f>
        <v/>
      </c>
      <c r="AB209" s="94" t="str">
        <f>IF(INDEX(EmployeeTrackingSheet!$H$6:$H$1005,Calculations!P209,1)=0,"",INDEX(EmployeeTrackingSheet!$H$6:$H$1005,Calculations!P209,1))</f>
        <v/>
      </c>
      <c r="AC209" s="47"/>
      <c r="AD209" s="47"/>
      <c r="AE209" s="47"/>
      <c r="AF209" s="47"/>
      <c r="AG209" s="47"/>
      <c r="AM209" s="47"/>
      <c r="AN209" s="47"/>
      <c r="AO209" s="47"/>
      <c r="AP209" s="47"/>
      <c r="AQ209" s="47"/>
      <c r="AR209" s="47"/>
      <c r="AS209" s="47"/>
      <c r="AT209" s="47"/>
      <c r="AU209" s="47"/>
      <c r="AV209" s="47"/>
      <c r="AW209" s="47"/>
      <c r="AX209" s="47"/>
      <c r="AY209" s="47"/>
      <c r="AZ209" s="47"/>
      <c r="BA209" s="47"/>
      <c r="BB209" s="47"/>
      <c r="BC209" s="47"/>
      <c r="BD209" s="47"/>
      <c r="BE209" s="47"/>
      <c r="BF209" s="47"/>
      <c r="BG209" s="47"/>
      <c r="BH209" s="47"/>
      <c r="BI209" s="47"/>
      <c r="BJ209" s="47"/>
      <c r="BK209" s="47"/>
      <c r="BL209" s="47"/>
      <c r="BM209" s="47"/>
      <c r="BN209" s="47"/>
      <c r="BO209" s="47"/>
      <c r="BP209" s="47"/>
      <c r="BQ209" s="47"/>
    </row>
    <row r="210" spans="16:69" x14ac:dyDescent="0.25">
      <c r="P210" s="34">
        <v>207</v>
      </c>
      <c r="Q210" s="147" t="str">
        <f>IF(INDEX(EmployeeTrackingSheet!$B$6:$B$1005,Calculations!P210,1)=0,"",INDEX(EmployeeTrackingSheet!$B$6:$B$1005,Calculations!P210,1))</f>
        <v/>
      </c>
      <c r="R210" s="91" t="str">
        <f t="shared" si="24"/>
        <v/>
      </c>
      <c r="S210" s="91" t="str">
        <f t="shared" si="25"/>
        <v/>
      </c>
      <c r="T210" s="92" t="str">
        <f t="shared" si="26"/>
        <v/>
      </c>
      <c r="U210" s="92" t="str">
        <f t="shared" si="27"/>
        <v/>
      </c>
      <c r="V210" s="90" t="str">
        <f>IF(INDEX(EmployeeTrackingSheet!$C$6:$C$1005,Calculations!P210,1)=0,"",INDEX(EmployeeTrackingSheet!$C$6:$C$1005,Calculations!P210,1))</f>
        <v/>
      </c>
      <c r="W210" s="90" t="str">
        <f>IF(INDEX(EmployeeTrackingSheet!$D$6:$D$1005,Calculations!P210,1)=0,"",INDEX(EmployeeTrackingSheet!$D$6:$D$1005,Calculations!P210,1))</f>
        <v/>
      </c>
      <c r="X210" s="269" t="str">
        <f>IF(INDEX(EmployeeTrackingSheet!$E$6:$E$1005,Calculations!P210,1)=0,"",INDEX(EmployeeTrackingSheet!$E$6:$E$1005,Calculations!P210,1))</f>
        <v/>
      </c>
      <c r="Y210" s="269" t="str">
        <f>IF(INDEX(EmployeeTrackingSheet!$F$6:$F$1005,Calculations!P210,1)=0,"",INDEX(EmployeeTrackingSheet!$F$6:$F$1005,Calculations!P210,1))</f>
        <v/>
      </c>
      <c r="Z210" s="94" t="str">
        <f t="shared" si="28"/>
        <v/>
      </c>
      <c r="AA210" s="94" t="str">
        <f>IF(INDEX(EmployeeTrackingSheet!$G$6:$G$1005,Calculations!P210,1)=0,"",INDEX(EmployeeTrackingSheet!$G$6:$G$1005,Calculations!P210,1))</f>
        <v/>
      </c>
      <c r="AB210" s="94" t="str">
        <f>IF(INDEX(EmployeeTrackingSheet!$H$6:$H$1005,Calculations!P210,1)=0,"",INDEX(EmployeeTrackingSheet!$H$6:$H$1005,Calculations!P210,1))</f>
        <v/>
      </c>
      <c r="AC210" s="47"/>
      <c r="AD210" s="47"/>
      <c r="AE210" s="47"/>
      <c r="AF210" s="47"/>
      <c r="AG210" s="47"/>
      <c r="AM210" s="47"/>
      <c r="AN210" s="47"/>
      <c r="AO210" s="47"/>
      <c r="AP210" s="47"/>
      <c r="AQ210" s="47"/>
      <c r="AR210" s="47"/>
      <c r="AS210" s="47"/>
      <c r="AT210" s="47"/>
      <c r="AU210" s="47"/>
      <c r="AV210" s="47"/>
      <c r="AW210" s="47"/>
      <c r="AX210" s="47"/>
      <c r="AY210" s="47"/>
      <c r="AZ210" s="47"/>
      <c r="BA210" s="47"/>
      <c r="BB210" s="47"/>
      <c r="BC210" s="47"/>
      <c r="BD210" s="47"/>
      <c r="BE210" s="47"/>
      <c r="BF210" s="47"/>
      <c r="BG210" s="47"/>
      <c r="BH210" s="47"/>
      <c r="BI210" s="47"/>
      <c r="BJ210" s="47"/>
      <c r="BK210" s="47"/>
      <c r="BL210" s="47"/>
      <c r="BM210" s="47"/>
      <c r="BN210" s="47"/>
      <c r="BO210" s="47"/>
      <c r="BP210" s="47"/>
      <c r="BQ210" s="47"/>
    </row>
    <row r="211" spans="16:69" x14ac:dyDescent="0.25">
      <c r="P211" s="34">
        <v>208</v>
      </c>
      <c r="Q211" s="147" t="str">
        <f>IF(INDEX(EmployeeTrackingSheet!$B$6:$B$1005,Calculations!P211,1)=0,"",INDEX(EmployeeTrackingSheet!$B$6:$B$1005,Calculations!P211,1))</f>
        <v/>
      </c>
      <c r="R211" s="91" t="str">
        <f t="shared" si="24"/>
        <v/>
      </c>
      <c r="S211" s="91" t="str">
        <f t="shared" si="25"/>
        <v/>
      </c>
      <c r="T211" s="92" t="str">
        <f t="shared" si="26"/>
        <v/>
      </c>
      <c r="U211" s="92" t="str">
        <f t="shared" si="27"/>
        <v/>
      </c>
      <c r="V211" s="90" t="str">
        <f>IF(INDEX(EmployeeTrackingSheet!$C$6:$C$1005,Calculations!P211,1)=0,"",INDEX(EmployeeTrackingSheet!$C$6:$C$1005,Calculations!P211,1))</f>
        <v/>
      </c>
      <c r="W211" s="90" t="str">
        <f>IF(INDEX(EmployeeTrackingSheet!$D$6:$D$1005,Calculations!P211,1)=0,"",INDEX(EmployeeTrackingSheet!$D$6:$D$1005,Calculations!P211,1))</f>
        <v/>
      </c>
      <c r="X211" s="269" t="str">
        <f>IF(INDEX(EmployeeTrackingSheet!$E$6:$E$1005,Calculations!P211,1)=0,"",INDEX(EmployeeTrackingSheet!$E$6:$E$1005,Calculations!P211,1))</f>
        <v/>
      </c>
      <c r="Y211" s="269" t="str">
        <f>IF(INDEX(EmployeeTrackingSheet!$F$6:$F$1005,Calculations!P211,1)=0,"",INDEX(EmployeeTrackingSheet!$F$6:$F$1005,Calculations!P211,1))</f>
        <v/>
      </c>
      <c r="Z211" s="94" t="str">
        <f t="shared" si="28"/>
        <v/>
      </c>
      <c r="AA211" s="94" t="str">
        <f>IF(INDEX(EmployeeTrackingSheet!$G$6:$G$1005,Calculations!P211,1)=0,"",INDEX(EmployeeTrackingSheet!$G$6:$G$1005,Calculations!P211,1))</f>
        <v/>
      </c>
      <c r="AB211" s="94" t="str">
        <f>IF(INDEX(EmployeeTrackingSheet!$H$6:$H$1005,Calculations!P211,1)=0,"",INDEX(EmployeeTrackingSheet!$H$6:$H$1005,Calculations!P211,1))</f>
        <v/>
      </c>
      <c r="AC211" s="47"/>
      <c r="AD211" s="47"/>
      <c r="AE211" s="47"/>
      <c r="AF211" s="47"/>
      <c r="AG211" s="47"/>
      <c r="AM211" s="47"/>
      <c r="AN211" s="47"/>
      <c r="AO211" s="47"/>
      <c r="AP211" s="47"/>
      <c r="AQ211" s="47"/>
      <c r="AR211" s="47"/>
      <c r="AS211" s="47"/>
      <c r="AT211" s="47"/>
      <c r="AU211" s="47"/>
      <c r="AV211" s="47"/>
      <c r="AW211" s="47"/>
      <c r="AX211" s="47"/>
      <c r="AY211" s="47"/>
      <c r="AZ211" s="47"/>
      <c r="BA211" s="47"/>
      <c r="BB211" s="47"/>
      <c r="BC211" s="47"/>
      <c r="BD211" s="47"/>
      <c r="BE211" s="47"/>
      <c r="BF211" s="47"/>
      <c r="BG211" s="47"/>
      <c r="BH211" s="47"/>
      <c r="BI211" s="47"/>
      <c r="BJ211" s="47"/>
      <c r="BK211" s="47"/>
      <c r="BL211" s="47"/>
      <c r="BM211" s="47"/>
      <c r="BN211" s="47"/>
      <c r="BO211" s="47"/>
      <c r="BP211" s="47"/>
      <c r="BQ211" s="47"/>
    </row>
    <row r="212" spans="16:69" x14ac:dyDescent="0.25">
      <c r="P212" s="34">
        <v>209</v>
      </c>
      <c r="Q212" s="147" t="str">
        <f>IF(INDEX(EmployeeTrackingSheet!$B$6:$B$1005,Calculations!P212,1)=0,"",INDEX(EmployeeTrackingSheet!$B$6:$B$1005,Calculations!P212,1))</f>
        <v/>
      </c>
      <c r="R212" s="91" t="str">
        <f t="shared" si="24"/>
        <v/>
      </c>
      <c r="S212" s="91" t="str">
        <f t="shared" si="25"/>
        <v/>
      </c>
      <c r="T212" s="92" t="str">
        <f t="shared" si="26"/>
        <v/>
      </c>
      <c r="U212" s="92" t="str">
        <f t="shared" si="27"/>
        <v/>
      </c>
      <c r="V212" s="90" t="str">
        <f>IF(INDEX(EmployeeTrackingSheet!$C$6:$C$1005,Calculations!P212,1)=0,"",INDEX(EmployeeTrackingSheet!$C$6:$C$1005,Calculations!P212,1))</f>
        <v/>
      </c>
      <c r="W212" s="90" t="str">
        <f>IF(INDEX(EmployeeTrackingSheet!$D$6:$D$1005,Calculations!P212,1)=0,"",INDEX(EmployeeTrackingSheet!$D$6:$D$1005,Calculations!P212,1))</f>
        <v/>
      </c>
      <c r="X212" s="269" t="str">
        <f>IF(INDEX(EmployeeTrackingSheet!$E$6:$E$1005,Calculations!P212,1)=0,"",INDEX(EmployeeTrackingSheet!$E$6:$E$1005,Calculations!P212,1))</f>
        <v/>
      </c>
      <c r="Y212" s="269" t="str">
        <f>IF(INDEX(EmployeeTrackingSheet!$F$6:$F$1005,Calculations!P212,1)=0,"",INDEX(EmployeeTrackingSheet!$F$6:$F$1005,Calculations!P212,1))</f>
        <v/>
      </c>
      <c r="Z212" s="94" t="str">
        <f t="shared" si="28"/>
        <v/>
      </c>
      <c r="AA212" s="94" t="str">
        <f>IF(INDEX(EmployeeTrackingSheet!$G$6:$G$1005,Calculations!P212,1)=0,"",INDEX(EmployeeTrackingSheet!$G$6:$G$1005,Calculations!P212,1))</f>
        <v/>
      </c>
      <c r="AB212" s="94" t="str">
        <f>IF(INDEX(EmployeeTrackingSheet!$H$6:$H$1005,Calculations!P212,1)=0,"",INDEX(EmployeeTrackingSheet!$H$6:$H$1005,Calculations!P212,1))</f>
        <v/>
      </c>
      <c r="AC212" s="47"/>
      <c r="AD212" s="47"/>
      <c r="AE212" s="47"/>
      <c r="AF212" s="47"/>
      <c r="AG212" s="47"/>
      <c r="AM212" s="47"/>
      <c r="AN212" s="47"/>
      <c r="AO212" s="47"/>
      <c r="AP212" s="47"/>
      <c r="AQ212" s="47"/>
      <c r="AR212" s="47"/>
      <c r="AS212" s="47"/>
      <c r="AT212" s="47"/>
      <c r="AU212" s="47"/>
      <c r="AV212" s="47"/>
      <c r="AW212" s="47"/>
      <c r="AX212" s="47"/>
      <c r="AY212" s="47"/>
      <c r="AZ212" s="47"/>
      <c r="BA212" s="47"/>
      <c r="BB212" s="47"/>
      <c r="BC212" s="47"/>
      <c r="BD212" s="47"/>
      <c r="BE212" s="47"/>
      <c r="BF212" s="47"/>
      <c r="BG212" s="47"/>
      <c r="BH212" s="47"/>
      <c r="BI212" s="47"/>
      <c r="BJ212" s="47"/>
      <c r="BK212" s="47"/>
      <c r="BL212" s="47"/>
      <c r="BM212" s="47"/>
      <c r="BN212" s="47"/>
      <c r="BO212" s="47"/>
      <c r="BP212" s="47"/>
      <c r="BQ212" s="47"/>
    </row>
    <row r="213" spans="16:69" x14ac:dyDescent="0.25">
      <c r="P213" s="34">
        <v>210</v>
      </c>
      <c r="Q213" s="147" t="str">
        <f>IF(INDEX(EmployeeTrackingSheet!$B$6:$B$1005,Calculations!P213,1)=0,"",INDEX(EmployeeTrackingSheet!$B$6:$B$1005,Calculations!P213,1))</f>
        <v/>
      </c>
      <c r="R213" s="91" t="str">
        <f t="shared" si="24"/>
        <v/>
      </c>
      <c r="S213" s="91" t="str">
        <f t="shared" si="25"/>
        <v/>
      </c>
      <c r="T213" s="92" t="str">
        <f t="shared" si="26"/>
        <v/>
      </c>
      <c r="U213" s="92" t="str">
        <f t="shared" si="27"/>
        <v/>
      </c>
      <c r="V213" s="90" t="str">
        <f>IF(INDEX(EmployeeTrackingSheet!$C$6:$C$1005,Calculations!P213,1)=0,"",INDEX(EmployeeTrackingSheet!$C$6:$C$1005,Calculations!P213,1))</f>
        <v/>
      </c>
      <c r="W213" s="90" t="str">
        <f>IF(INDEX(EmployeeTrackingSheet!$D$6:$D$1005,Calculations!P213,1)=0,"",INDEX(EmployeeTrackingSheet!$D$6:$D$1005,Calculations!P213,1))</f>
        <v/>
      </c>
      <c r="X213" s="269" t="str">
        <f>IF(INDEX(EmployeeTrackingSheet!$E$6:$E$1005,Calculations!P213,1)=0,"",INDEX(EmployeeTrackingSheet!$E$6:$E$1005,Calculations!P213,1))</f>
        <v/>
      </c>
      <c r="Y213" s="269" t="str">
        <f>IF(INDEX(EmployeeTrackingSheet!$F$6:$F$1005,Calculations!P213,1)=0,"",INDEX(EmployeeTrackingSheet!$F$6:$F$1005,Calculations!P213,1))</f>
        <v/>
      </c>
      <c r="Z213" s="94" t="str">
        <f t="shared" si="28"/>
        <v/>
      </c>
      <c r="AA213" s="94" t="str">
        <f>IF(INDEX(EmployeeTrackingSheet!$G$6:$G$1005,Calculations!P213,1)=0,"",INDEX(EmployeeTrackingSheet!$G$6:$G$1005,Calculations!P213,1))</f>
        <v/>
      </c>
      <c r="AB213" s="94" t="str">
        <f>IF(INDEX(EmployeeTrackingSheet!$H$6:$H$1005,Calculations!P213,1)=0,"",INDEX(EmployeeTrackingSheet!$H$6:$H$1005,Calculations!P213,1))</f>
        <v/>
      </c>
      <c r="AC213" s="47"/>
      <c r="AD213" s="47"/>
      <c r="AE213" s="47"/>
      <c r="AF213" s="47"/>
      <c r="AG213" s="47"/>
      <c r="AM213" s="47"/>
      <c r="AN213" s="47"/>
      <c r="AO213" s="47"/>
      <c r="AP213" s="47"/>
      <c r="AQ213" s="47"/>
      <c r="AR213" s="47"/>
      <c r="AS213" s="47"/>
      <c r="AT213" s="47"/>
      <c r="AU213" s="47"/>
      <c r="AV213" s="47"/>
      <c r="AW213" s="47"/>
      <c r="AX213" s="47"/>
      <c r="AY213" s="47"/>
      <c r="AZ213" s="47"/>
      <c r="BA213" s="47"/>
      <c r="BB213" s="47"/>
      <c r="BC213" s="47"/>
      <c r="BD213" s="47"/>
      <c r="BE213" s="47"/>
      <c r="BF213" s="47"/>
      <c r="BG213" s="47"/>
      <c r="BH213" s="47"/>
      <c r="BI213" s="47"/>
      <c r="BJ213" s="47"/>
      <c r="BK213" s="47"/>
      <c r="BL213" s="47"/>
      <c r="BM213" s="47"/>
      <c r="BN213" s="47"/>
      <c r="BO213" s="47"/>
      <c r="BP213" s="47"/>
      <c r="BQ213" s="47"/>
    </row>
    <row r="214" spans="16:69" x14ac:dyDescent="0.25">
      <c r="P214" s="34">
        <v>211</v>
      </c>
      <c r="Q214" s="147" t="str">
        <f>IF(INDEX(EmployeeTrackingSheet!$B$6:$B$1005,Calculations!P214,1)=0,"",INDEX(EmployeeTrackingSheet!$B$6:$B$1005,Calculations!P214,1))</f>
        <v/>
      </c>
      <c r="R214" s="91" t="str">
        <f t="shared" si="24"/>
        <v/>
      </c>
      <c r="S214" s="91" t="str">
        <f t="shared" si="25"/>
        <v/>
      </c>
      <c r="T214" s="92" t="str">
        <f t="shared" si="26"/>
        <v/>
      </c>
      <c r="U214" s="92" t="str">
        <f t="shared" si="27"/>
        <v/>
      </c>
      <c r="V214" s="90" t="str">
        <f>IF(INDEX(EmployeeTrackingSheet!$C$6:$C$1005,Calculations!P214,1)=0,"",INDEX(EmployeeTrackingSheet!$C$6:$C$1005,Calculations!P214,1))</f>
        <v/>
      </c>
      <c r="W214" s="90" t="str">
        <f>IF(INDEX(EmployeeTrackingSheet!$D$6:$D$1005,Calculations!P214,1)=0,"",INDEX(EmployeeTrackingSheet!$D$6:$D$1005,Calculations!P214,1))</f>
        <v/>
      </c>
      <c r="X214" s="269" t="str">
        <f>IF(INDEX(EmployeeTrackingSheet!$E$6:$E$1005,Calculations!P214,1)=0,"",INDEX(EmployeeTrackingSheet!$E$6:$E$1005,Calculations!P214,1))</f>
        <v/>
      </c>
      <c r="Y214" s="269" t="str">
        <f>IF(INDEX(EmployeeTrackingSheet!$F$6:$F$1005,Calculations!P214,1)=0,"",INDEX(EmployeeTrackingSheet!$F$6:$F$1005,Calculations!P214,1))</f>
        <v/>
      </c>
      <c r="Z214" s="94" t="str">
        <f t="shared" si="28"/>
        <v/>
      </c>
      <c r="AA214" s="94" t="str">
        <f>IF(INDEX(EmployeeTrackingSheet!$G$6:$G$1005,Calculations!P214,1)=0,"",INDEX(EmployeeTrackingSheet!$G$6:$G$1005,Calculations!P214,1))</f>
        <v/>
      </c>
      <c r="AB214" s="94" t="str">
        <f>IF(INDEX(EmployeeTrackingSheet!$H$6:$H$1005,Calculations!P214,1)=0,"",INDEX(EmployeeTrackingSheet!$H$6:$H$1005,Calculations!P214,1))</f>
        <v/>
      </c>
      <c r="AC214" s="47"/>
      <c r="AD214" s="47"/>
      <c r="AE214" s="47"/>
      <c r="AF214" s="47"/>
      <c r="AG214" s="47"/>
      <c r="AM214" s="47"/>
      <c r="AN214" s="47"/>
      <c r="AO214" s="47"/>
      <c r="AP214" s="47"/>
      <c r="AQ214" s="47"/>
      <c r="AR214" s="47"/>
      <c r="AS214" s="47"/>
      <c r="AT214" s="47"/>
      <c r="AU214" s="47"/>
      <c r="AV214" s="47"/>
      <c r="AW214" s="47"/>
      <c r="AX214" s="47"/>
      <c r="AY214" s="47"/>
      <c r="AZ214" s="47"/>
      <c r="BA214" s="47"/>
      <c r="BB214" s="47"/>
      <c r="BC214" s="47"/>
      <c r="BD214" s="47"/>
      <c r="BE214" s="47"/>
      <c r="BF214" s="47"/>
      <c r="BG214" s="47"/>
      <c r="BH214" s="47"/>
      <c r="BI214" s="47"/>
      <c r="BJ214" s="47"/>
      <c r="BK214" s="47"/>
      <c r="BL214" s="47"/>
      <c r="BM214" s="47"/>
      <c r="BN214" s="47"/>
      <c r="BO214" s="47"/>
      <c r="BP214" s="47"/>
      <c r="BQ214" s="47"/>
    </row>
    <row r="215" spans="16:69" x14ac:dyDescent="0.25">
      <c r="P215" s="34">
        <v>212</v>
      </c>
      <c r="Q215" s="147" t="str">
        <f>IF(INDEX(EmployeeTrackingSheet!$B$6:$B$1005,Calculations!P215,1)=0,"",INDEX(EmployeeTrackingSheet!$B$6:$B$1005,Calculations!P215,1))</f>
        <v/>
      </c>
      <c r="R215" s="91" t="str">
        <f t="shared" si="24"/>
        <v/>
      </c>
      <c r="S215" s="91" t="str">
        <f t="shared" si="25"/>
        <v/>
      </c>
      <c r="T215" s="92" t="str">
        <f t="shared" si="26"/>
        <v/>
      </c>
      <c r="U215" s="92" t="str">
        <f t="shared" si="27"/>
        <v/>
      </c>
      <c r="V215" s="90" t="str">
        <f>IF(INDEX(EmployeeTrackingSheet!$C$6:$C$1005,Calculations!P215,1)=0,"",INDEX(EmployeeTrackingSheet!$C$6:$C$1005,Calculations!P215,1))</f>
        <v/>
      </c>
      <c r="W215" s="90" t="str">
        <f>IF(INDEX(EmployeeTrackingSheet!$D$6:$D$1005,Calculations!P215,1)=0,"",INDEX(EmployeeTrackingSheet!$D$6:$D$1005,Calculations!P215,1))</f>
        <v/>
      </c>
      <c r="X215" s="269" t="str">
        <f>IF(INDEX(EmployeeTrackingSheet!$E$6:$E$1005,Calculations!P215,1)=0,"",INDEX(EmployeeTrackingSheet!$E$6:$E$1005,Calculations!P215,1))</f>
        <v/>
      </c>
      <c r="Y215" s="269" t="str">
        <f>IF(INDEX(EmployeeTrackingSheet!$F$6:$F$1005,Calculations!P215,1)=0,"",INDEX(EmployeeTrackingSheet!$F$6:$F$1005,Calculations!P215,1))</f>
        <v/>
      </c>
      <c r="Z215" s="94" t="str">
        <f t="shared" si="28"/>
        <v/>
      </c>
      <c r="AA215" s="94" t="str">
        <f>IF(INDEX(EmployeeTrackingSheet!$G$6:$G$1005,Calculations!P215,1)=0,"",INDEX(EmployeeTrackingSheet!$G$6:$G$1005,Calculations!P215,1))</f>
        <v/>
      </c>
      <c r="AB215" s="94" t="str">
        <f>IF(INDEX(EmployeeTrackingSheet!$H$6:$H$1005,Calculations!P215,1)=0,"",INDEX(EmployeeTrackingSheet!$H$6:$H$1005,Calculations!P215,1))</f>
        <v/>
      </c>
      <c r="AC215" s="47"/>
      <c r="AD215" s="47"/>
      <c r="AE215" s="47"/>
      <c r="AF215" s="47"/>
      <c r="AG215" s="47"/>
      <c r="AM215" s="47"/>
      <c r="AN215" s="47"/>
      <c r="AO215" s="47"/>
      <c r="AP215" s="47"/>
      <c r="AQ215" s="47"/>
      <c r="AR215" s="47"/>
      <c r="AS215" s="47"/>
      <c r="AT215" s="47"/>
      <c r="AU215" s="47"/>
      <c r="AV215" s="47"/>
      <c r="AW215" s="47"/>
      <c r="AX215" s="47"/>
      <c r="AY215" s="47"/>
      <c r="AZ215" s="47"/>
      <c r="BA215" s="47"/>
      <c r="BB215" s="47"/>
      <c r="BC215" s="47"/>
      <c r="BD215" s="47"/>
      <c r="BE215" s="47"/>
      <c r="BF215" s="47"/>
      <c r="BG215" s="47"/>
      <c r="BH215" s="47"/>
      <c r="BI215" s="47"/>
      <c r="BJ215" s="47"/>
      <c r="BK215" s="47"/>
      <c r="BL215" s="47"/>
      <c r="BM215" s="47"/>
      <c r="BN215" s="47"/>
      <c r="BO215" s="47"/>
      <c r="BP215" s="47"/>
      <c r="BQ215" s="47"/>
    </row>
    <row r="216" spans="16:69" x14ac:dyDescent="0.25">
      <c r="P216" s="34">
        <v>213</v>
      </c>
      <c r="Q216" s="147" t="str">
        <f>IF(INDEX(EmployeeTrackingSheet!$B$6:$B$1005,Calculations!P216,1)=0,"",INDEX(EmployeeTrackingSheet!$B$6:$B$1005,Calculations!P216,1))</f>
        <v/>
      </c>
      <c r="R216" s="91" t="str">
        <f t="shared" si="24"/>
        <v/>
      </c>
      <c r="S216" s="91" t="str">
        <f t="shared" si="25"/>
        <v/>
      </c>
      <c r="T216" s="92" t="str">
        <f t="shared" si="26"/>
        <v/>
      </c>
      <c r="U216" s="92" t="str">
        <f t="shared" si="27"/>
        <v/>
      </c>
      <c r="V216" s="90" t="str">
        <f>IF(INDEX(EmployeeTrackingSheet!$C$6:$C$1005,Calculations!P216,1)=0,"",INDEX(EmployeeTrackingSheet!$C$6:$C$1005,Calculations!P216,1))</f>
        <v/>
      </c>
      <c r="W216" s="90" t="str">
        <f>IF(INDEX(EmployeeTrackingSheet!$D$6:$D$1005,Calculations!P216,1)=0,"",INDEX(EmployeeTrackingSheet!$D$6:$D$1005,Calculations!P216,1))</f>
        <v/>
      </c>
      <c r="X216" s="269" t="str">
        <f>IF(INDEX(EmployeeTrackingSheet!$E$6:$E$1005,Calculations!P216,1)=0,"",INDEX(EmployeeTrackingSheet!$E$6:$E$1005,Calculations!P216,1))</f>
        <v/>
      </c>
      <c r="Y216" s="269" t="str">
        <f>IF(INDEX(EmployeeTrackingSheet!$F$6:$F$1005,Calculations!P216,1)=0,"",INDEX(EmployeeTrackingSheet!$F$6:$F$1005,Calculations!P216,1))</f>
        <v/>
      </c>
      <c r="Z216" s="94" t="str">
        <f t="shared" si="28"/>
        <v/>
      </c>
      <c r="AA216" s="94" t="str">
        <f>IF(INDEX(EmployeeTrackingSheet!$G$6:$G$1005,Calculations!P216,1)=0,"",INDEX(EmployeeTrackingSheet!$G$6:$G$1005,Calculations!P216,1))</f>
        <v/>
      </c>
      <c r="AB216" s="94" t="str">
        <f>IF(INDEX(EmployeeTrackingSheet!$H$6:$H$1005,Calculations!P216,1)=0,"",INDEX(EmployeeTrackingSheet!$H$6:$H$1005,Calculations!P216,1))</f>
        <v/>
      </c>
      <c r="AC216" s="47"/>
      <c r="AD216" s="47"/>
      <c r="AE216" s="47"/>
      <c r="AF216" s="47"/>
      <c r="AG216" s="47"/>
      <c r="AM216" s="47"/>
      <c r="AN216" s="47"/>
      <c r="AO216" s="47"/>
      <c r="AP216" s="47"/>
      <c r="AQ216" s="47"/>
      <c r="AR216" s="47"/>
      <c r="AS216" s="47"/>
      <c r="AT216" s="47"/>
      <c r="AU216" s="47"/>
      <c r="AV216" s="47"/>
      <c r="AW216" s="47"/>
      <c r="AX216" s="47"/>
      <c r="AY216" s="47"/>
      <c r="AZ216" s="47"/>
      <c r="BA216" s="47"/>
      <c r="BB216" s="47"/>
      <c r="BC216" s="47"/>
      <c r="BD216" s="47"/>
      <c r="BE216" s="47"/>
      <c r="BF216" s="47"/>
      <c r="BG216" s="47"/>
      <c r="BH216" s="47"/>
      <c r="BI216" s="47"/>
      <c r="BJ216" s="47"/>
      <c r="BK216" s="47"/>
      <c r="BL216" s="47"/>
      <c r="BM216" s="47"/>
      <c r="BN216" s="47"/>
      <c r="BO216" s="47"/>
      <c r="BP216" s="47"/>
      <c r="BQ216" s="47"/>
    </row>
    <row r="217" spans="16:69" x14ac:dyDescent="0.25">
      <c r="P217" s="34">
        <v>214</v>
      </c>
      <c r="Q217" s="147" t="str">
        <f>IF(INDEX(EmployeeTrackingSheet!$B$6:$B$1005,Calculations!P217,1)=0,"",INDEX(EmployeeTrackingSheet!$B$6:$B$1005,Calculations!P217,1))</f>
        <v/>
      </c>
      <c r="R217" s="91" t="str">
        <f t="shared" si="24"/>
        <v/>
      </c>
      <c r="S217" s="91" t="str">
        <f t="shared" si="25"/>
        <v/>
      </c>
      <c r="T217" s="92" t="str">
        <f t="shared" si="26"/>
        <v/>
      </c>
      <c r="U217" s="92" t="str">
        <f t="shared" si="27"/>
        <v/>
      </c>
      <c r="V217" s="90" t="str">
        <f>IF(INDEX(EmployeeTrackingSheet!$C$6:$C$1005,Calculations!P217,1)=0,"",INDEX(EmployeeTrackingSheet!$C$6:$C$1005,Calculations!P217,1))</f>
        <v/>
      </c>
      <c r="W217" s="90" t="str">
        <f>IF(INDEX(EmployeeTrackingSheet!$D$6:$D$1005,Calculations!P217,1)=0,"",INDEX(EmployeeTrackingSheet!$D$6:$D$1005,Calculations!P217,1))</f>
        <v/>
      </c>
      <c r="X217" s="269" t="str">
        <f>IF(INDEX(EmployeeTrackingSheet!$E$6:$E$1005,Calculations!P217,1)=0,"",INDEX(EmployeeTrackingSheet!$E$6:$E$1005,Calculations!P217,1))</f>
        <v/>
      </c>
      <c r="Y217" s="269" t="str">
        <f>IF(INDEX(EmployeeTrackingSheet!$F$6:$F$1005,Calculations!P217,1)=0,"",INDEX(EmployeeTrackingSheet!$F$6:$F$1005,Calculations!P217,1))</f>
        <v/>
      </c>
      <c r="Z217" s="94" t="str">
        <f t="shared" si="28"/>
        <v/>
      </c>
      <c r="AA217" s="94" t="str">
        <f>IF(INDEX(EmployeeTrackingSheet!$G$6:$G$1005,Calculations!P217,1)=0,"",INDEX(EmployeeTrackingSheet!$G$6:$G$1005,Calculations!P217,1))</f>
        <v/>
      </c>
      <c r="AB217" s="94" t="str">
        <f>IF(INDEX(EmployeeTrackingSheet!$H$6:$H$1005,Calculations!P217,1)=0,"",INDEX(EmployeeTrackingSheet!$H$6:$H$1005,Calculations!P217,1))</f>
        <v/>
      </c>
      <c r="AC217" s="47"/>
      <c r="AD217" s="47"/>
      <c r="AE217" s="47"/>
      <c r="AF217" s="47"/>
      <c r="AG217" s="47"/>
      <c r="AM217" s="47"/>
      <c r="AN217" s="47"/>
      <c r="AO217" s="47"/>
      <c r="AP217" s="47"/>
      <c r="AQ217" s="47"/>
      <c r="AR217" s="47"/>
      <c r="AS217" s="47"/>
      <c r="AT217" s="47"/>
      <c r="AU217" s="47"/>
      <c r="AV217" s="47"/>
      <c r="AW217" s="47"/>
      <c r="AX217" s="47"/>
      <c r="AY217" s="47"/>
      <c r="AZ217" s="47"/>
      <c r="BA217" s="47"/>
      <c r="BB217" s="47"/>
      <c r="BC217" s="47"/>
      <c r="BD217" s="47"/>
      <c r="BE217" s="47"/>
      <c r="BF217" s="47"/>
      <c r="BG217" s="47"/>
      <c r="BH217" s="47"/>
      <c r="BI217" s="47"/>
      <c r="BJ217" s="47"/>
      <c r="BK217" s="47"/>
      <c r="BL217" s="47"/>
      <c r="BM217" s="47"/>
      <c r="BN217" s="47"/>
      <c r="BO217" s="47"/>
      <c r="BP217" s="47"/>
      <c r="BQ217" s="47"/>
    </row>
    <row r="218" spans="16:69" x14ac:dyDescent="0.25">
      <c r="P218" s="34">
        <v>215</v>
      </c>
      <c r="Q218" s="147" t="str">
        <f>IF(INDEX(EmployeeTrackingSheet!$B$6:$B$1005,Calculations!P218,1)=0,"",INDEX(EmployeeTrackingSheet!$B$6:$B$1005,Calculations!P218,1))</f>
        <v/>
      </c>
      <c r="R218" s="91" t="str">
        <f t="shared" si="24"/>
        <v/>
      </c>
      <c r="S218" s="91" t="str">
        <f t="shared" si="25"/>
        <v/>
      </c>
      <c r="T218" s="92" t="str">
        <f t="shared" si="26"/>
        <v/>
      </c>
      <c r="U218" s="92" t="str">
        <f t="shared" si="27"/>
        <v/>
      </c>
      <c r="V218" s="90" t="str">
        <f>IF(INDEX(EmployeeTrackingSheet!$C$6:$C$1005,Calculations!P218,1)=0,"",INDEX(EmployeeTrackingSheet!$C$6:$C$1005,Calculations!P218,1))</f>
        <v/>
      </c>
      <c r="W218" s="90" t="str">
        <f>IF(INDEX(EmployeeTrackingSheet!$D$6:$D$1005,Calculations!P218,1)=0,"",INDEX(EmployeeTrackingSheet!$D$6:$D$1005,Calculations!P218,1))</f>
        <v/>
      </c>
      <c r="X218" s="269" t="str">
        <f>IF(INDEX(EmployeeTrackingSheet!$E$6:$E$1005,Calculations!P218,1)=0,"",INDEX(EmployeeTrackingSheet!$E$6:$E$1005,Calculations!P218,1))</f>
        <v/>
      </c>
      <c r="Y218" s="269" t="str">
        <f>IF(INDEX(EmployeeTrackingSheet!$F$6:$F$1005,Calculations!P218,1)=0,"",INDEX(EmployeeTrackingSheet!$F$6:$F$1005,Calculations!P218,1))</f>
        <v/>
      </c>
      <c r="Z218" s="94" t="str">
        <f t="shared" si="28"/>
        <v/>
      </c>
      <c r="AA218" s="94" t="str">
        <f>IF(INDEX(EmployeeTrackingSheet!$G$6:$G$1005,Calculations!P218,1)=0,"",INDEX(EmployeeTrackingSheet!$G$6:$G$1005,Calculations!P218,1))</f>
        <v/>
      </c>
      <c r="AB218" s="94" t="str">
        <f>IF(INDEX(EmployeeTrackingSheet!$H$6:$H$1005,Calculations!P218,1)=0,"",INDEX(EmployeeTrackingSheet!$H$6:$H$1005,Calculations!P218,1))</f>
        <v/>
      </c>
      <c r="AC218" s="47"/>
      <c r="AD218" s="47"/>
      <c r="AE218" s="47"/>
      <c r="AF218" s="47"/>
      <c r="AG218" s="47"/>
      <c r="AM218" s="47"/>
      <c r="AN218" s="47"/>
      <c r="AO218" s="47"/>
      <c r="AP218" s="47"/>
      <c r="AQ218" s="47"/>
      <c r="AR218" s="47"/>
      <c r="AS218" s="47"/>
      <c r="AT218" s="47"/>
      <c r="AU218" s="47"/>
      <c r="AV218" s="47"/>
      <c r="AW218" s="47"/>
      <c r="AX218" s="47"/>
      <c r="AY218" s="47"/>
      <c r="AZ218" s="47"/>
      <c r="BA218" s="47"/>
      <c r="BB218" s="47"/>
      <c r="BC218" s="47"/>
      <c r="BD218" s="47"/>
      <c r="BE218" s="47"/>
      <c r="BF218" s="47"/>
      <c r="BG218" s="47"/>
      <c r="BH218" s="47"/>
      <c r="BI218" s="47"/>
      <c r="BJ218" s="47"/>
      <c r="BK218" s="47"/>
      <c r="BL218" s="47"/>
      <c r="BM218" s="47"/>
      <c r="BN218" s="47"/>
      <c r="BO218" s="47"/>
      <c r="BP218" s="47"/>
      <c r="BQ218" s="47"/>
    </row>
    <row r="219" spans="16:69" x14ac:dyDescent="0.25">
      <c r="P219" s="34">
        <v>216</v>
      </c>
      <c r="Q219" s="147" t="str">
        <f>IF(INDEX(EmployeeTrackingSheet!$B$6:$B$1005,Calculations!P219,1)=0,"",INDEX(EmployeeTrackingSheet!$B$6:$B$1005,Calculations!P219,1))</f>
        <v/>
      </c>
      <c r="R219" s="91" t="str">
        <f t="shared" si="24"/>
        <v/>
      </c>
      <c r="S219" s="91" t="str">
        <f t="shared" si="25"/>
        <v/>
      </c>
      <c r="T219" s="92" t="str">
        <f t="shared" si="26"/>
        <v/>
      </c>
      <c r="U219" s="92" t="str">
        <f t="shared" si="27"/>
        <v/>
      </c>
      <c r="V219" s="90" t="str">
        <f>IF(INDEX(EmployeeTrackingSheet!$C$6:$C$1005,Calculations!P219,1)=0,"",INDEX(EmployeeTrackingSheet!$C$6:$C$1005,Calculations!P219,1))</f>
        <v/>
      </c>
      <c r="W219" s="90" t="str">
        <f>IF(INDEX(EmployeeTrackingSheet!$D$6:$D$1005,Calculations!P219,1)=0,"",INDEX(EmployeeTrackingSheet!$D$6:$D$1005,Calculations!P219,1))</f>
        <v/>
      </c>
      <c r="X219" s="269" t="str">
        <f>IF(INDEX(EmployeeTrackingSheet!$E$6:$E$1005,Calculations!P219,1)=0,"",INDEX(EmployeeTrackingSheet!$E$6:$E$1005,Calculations!P219,1))</f>
        <v/>
      </c>
      <c r="Y219" s="269" t="str">
        <f>IF(INDEX(EmployeeTrackingSheet!$F$6:$F$1005,Calculations!P219,1)=0,"",INDEX(EmployeeTrackingSheet!$F$6:$F$1005,Calculations!P219,1))</f>
        <v/>
      </c>
      <c r="Z219" s="94" t="str">
        <f t="shared" si="28"/>
        <v/>
      </c>
      <c r="AA219" s="94" t="str">
        <f>IF(INDEX(EmployeeTrackingSheet!$G$6:$G$1005,Calculations!P219,1)=0,"",INDEX(EmployeeTrackingSheet!$G$6:$G$1005,Calculations!P219,1))</f>
        <v/>
      </c>
      <c r="AB219" s="94" t="str">
        <f>IF(INDEX(EmployeeTrackingSheet!$H$6:$H$1005,Calculations!P219,1)=0,"",INDEX(EmployeeTrackingSheet!$H$6:$H$1005,Calculations!P219,1))</f>
        <v/>
      </c>
      <c r="AC219" s="47"/>
      <c r="AD219" s="47"/>
      <c r="AE219" s="47"/>
      <c r="AF219" s="47"/>
      <c r="AG219" s="47"/>
      <c r="AM219" s="47"/>
      <c r="AN219" s="47"/>
      <c r="AO219" s="47"/>
      <c r="AP219" s="47"/>
      <c r="AQ219" s="47"/>
      <c r="AR219" s="47"/>
      <c r="AS219" s="47"/>
      <c r="AT219" s="47"/>
      <c r="AU219" s="47"/>
      <c r="AV219" s="47"/>
      <c r="AW219" s="47"/>
      <c r="AX219" s="47"/>
      <c r="AY219" s="47"/>
      <c r="AZ219" s="47"/>
      <c r="BA219" s="47"/>
      <c r="BB219" s="47"/>
      <c r="BC219" s="47"/>
      <c r="BD219" s="47"/>
      <c r="BE219" s="47"/>
      <c r="BF219" s="47"/>
      <c r="BG219" s="47"/>
      <c r="BH219" s="47"/>
      <c r="BI219" s="47"/>
      <c r="BJ219" s="47"/>
      <c r="BK219" s="47"/>
      <c r="BL219" s="47"/>
      <c r="BM219" s="47"/>
      <c r="BN219" s="47"/>
      <c r="BO219" s="47"/>
      <c r="BP219" s="47"/>
      <c r="BQ219" s="47"/>
    </row>
    <row r="220" spans="16:69" x14ac:dyDescent="0.25">
      <c r="P220" s="34">
        <v>217</v>
      </c>
      <c r="Q220" s="147" t="str">
        <f>IF(INDEX(EmployeeTrackingSheet!$B$6:$B$1005,Calculations!P220,1)=0,"",INDEX(EmployeeTrackingSheet!$B$6:$B$1005,Calculations!P220,1))</f>
        <v/>
      </c>
      <c r="R220" s="91" t="str">
        <f t="shared" si="24"/>
        <v/>
      </c>
      <c r="S220" s="91" t="str">
        <f t="shared" si="25"/>
        <v/>
      </c>
      <c r="T220" s="92" t="str">
        <f t="shared" si="26"/>
        <v/>
      </c>
      <c r="U220" s="92" t="str">
        <f t="shared" si="27"/>
        <v/>
      </c>
      <c r="V220" s="90" t="str">
        <f>IF(INDEX(EmployeeTrackingSheet!$C$6:$C$1005,Calculations!P220,1)=0,"",INDEX(EmployeeTrackingSheet!$C$6:$C$1005,Calculations!P220,1))</f>
        <v/>
      </c>
      <c r="W220" s="90" t="str">
        <f>IF(INDEX(EmployeeTrackingSheet!$D$6:$D$1005,Calculations!P220,1)=0,"",INDEX(EmployeeTrackingSheet!$D$6:$D$1005,Calculations!P220,1))</f>
        <v/>
      </c>
      <c r="X220" s="269" t="str">
        <f>IF(INDEX(EmployeeTrackingSheet!$E$6:$E$1005,Calculations!P220,1)=0,"",INDEX(EmployeeTrackingSheet!$E$6:$E$1005,Calculations!P220,1))</f>
        <v/>
      </c>
      <c r="Y220" s="269" t="str">
        <f>IF(INDEX(EmployeeTrackingSheet!$F$6:$F$1005,Calculations!P220,1)=0,"",INDEX(EmployeeTrackingSheet!$F$6:$F$1005,Calculations!P220,1))</f>
        <v/>
      </c>
      <c r="Z220" s="94" t="str">
        <f t="shared" si="28"/>
        <v/>
      </c>
      <c r="AA220" s="94" t="str">
        <f>IF(INDEX(EmployeeTrackingSheet!$G$6:$G$1005,Calculations!P220,1)=0,"",INDEX(EmployeeTrackingSheet!$G$6:$G$1005,Calculations!P220,1))</f>
        <v/>
      </c>
      <c r="AB220" s="94" t="str">
        <f>IF(INDEX(EmployeeTrackingSheet!$H$6:$H$1005,Calculations!P220,1)=0,"",INDEX(EmployeeTrackingSheet!$H$6:$H$1005,Calculations!P220,1))</f>
        <v/>
      </c>
      <c r="AC220" s="47"/>
      <c r="AD220" s="47"/>
      <c r="AE220" s="47"/>
      <c r="AF220" s="47"/>
      <c r="AG220" s="47"/>
      <c r="AM220" s="47"/>
      <c r="AN220" s="47"/>
      <c r="AO220" s="47"/>
      <c r="AP220" s="47"/>
      <c r="AQ220" s="47"/>
      <c r="AR220" s="47"/>
      <c r="AS220" s="47"/>
      <c r="AT220" s="47"/>
      <c r="AU220" s="47"/>
      <c r="AV220" s="47"/>
      <c r="AW220" s="47"/>
      <c r="AX220" s="47"/>
      <c r="AY220" s="47"/>
      <c r="AZ220" s="47"/>
      <c r="BA220" s="47"/>
      <c r="BB220" s="47"/>
      <c r="BC220" s="47"/>
      <c r="BD220" s="47"/>
      <c r="BE220" s="47"/>
      <c r="BF220" s="47"/>
      <c r="BG220" s="47"/>
      <c r="BH220" s="47"/>
      <c r="BI220" s="47"/>
      <c r="BJ220" s="47"/>
      <c r="BK220" s="47"/>
      <c r="BL220" s="47"/>
      <c r="BM220" s="47"/>
      <c r="BN220" s="47"/>
      <c r="BO220" s="47"/>
      <c r="BP220" s="47"/>
      <c r="BQ220" s="47"/>
    </row>
    <row r="221" spans="16:69" x14ac:dyDescent="0.25">
      <c r="P221" s="34">
        <v>218</v>
      </c>
      <c r="Q221" s="147" t="str">
        <f>IF(INDEX(EmployeeTrackingSheet!$B$6:$B$1005,Calculations!P221,1)=0,"",INDEX(EmployeeTrackingSheet!$B$6:$B$1005,Calculations!P221,1))</f>
        <v/>
      </c>
      <c r="R221" s="91" t="str">
        <f t="shared" si="24"/>
        <v/>
      </c>
      <c r="S221" s="91" t="str">
        <f t="shared" si="25"/>
        <v/>
      </c>
      <c r="T221" s="92" t="str">
        <f t="shared" si="26"/>
        <v/>
      </c>
      <c r="U221" s="92" t="str">
        <f t="shared" si="27"/>
        <v/>
      </c>
      <c r="V221" s="90" t="str">
        <f>IF(INDEX(EmployeeTrackingSheet!$C$6:$C$1005,Calculations!P221,1)=0,"",INDEX(EmployeeTrackingSheet!$C$6:$C$1005,Calculations!P221,1))</f>
        <v/>
      </c>
      <c r="W221" s="90" t="str">
        <f>IF(INDEX(EmployeeTrackingSheet!$D$6:$D$1005,Calculations!P221,1)=0,"",INDEX(EmployeeTrackingSheet!$D$6:$D$1005,Calculations!P221,1))</f>
        <v/>
      </c>
      <c r="X221" s="269" t="str">
        <f>IF(INDEX(EmployeeTrackingSheet!$E$6:$E$1005,Calculations!P221,1)=0,"",INDEX(EmployeeTrackingSheet!$E$6:$E$1005,Calculations!P221,1))</f>
        <v/>
      </c>
      <c r="Y221" s="269" t="str">
        <f>IF(INDEX(EmployeeTrackingSheet!$F$6:$F$1005,Calculations!P221,1)=0,"",INDEX(EmployeeTrackingSheet!$F$6:$F$1005,Calculations!P221,1))</f>
        <v/>
      </c>
      <c r="Z221" s="94" t="str">
        <f t="shared" si="28"/>
        <v/>
      </c>
      <c r="AA221" s="94" t="str">
        <f>IF(INDEX(EmployeeTrackingSheet!$G$6:$G$1005,Calculations!P221,1)=0,"",INDEX(EmployeeTrackingSheet!$G$6:$G$1005,Calculations!P221,1))</f>
        <v/>
      </c>
      <c r="AB221" s="94" t="str">
        <f>IF(INDEX(EmployeeTrackingSheet!$H$6:$H$1005,Calculations!P221,1)=0,"",INDEX(EmployeeTrackingSheet!$H$6:$H$1005,Calculations!P221,1))</f>
        <v/>
      </c>
      <c r="AC221" s="47"/>
      <c r="AD221" s="47"/>
      <c r="AE221" s="47"/>
      <c r="AF221" s="47"/>
      <c r="AG221" s="47"/>
      <c r="AM221" s="47"/>
      <c r="AN221" s="47"/>
      <c r="AO221" s="47"/>
      <c r="AP221" s="47"/>
      <c r="AQ221" s="47"/>
      <c r="AR221" s="47"/>
      <c r="AS221" s="47"/>
      <c r="AT221" s="47"/>
      <c r="AU221" s="47"/>
      <c r="AV221" s="47"/>
      <c r="AW221" s="47"/>
      <c r="AX221" s="47"/>
      <c r="AY221" s="47"/>
      <c r="AZ221" s="47"/>
      <c r="BA221" s="47"/>
      <c r="BB221" s="47"/>
      <c r="BC221" s="47"/>
      <c r="BD221" s="47"/>
      <c r="BE221" s="47"/>
      <c r="BF221" s="47"/>
      <c r="BG221" s="47"/>
      <c r="BH221" s="47"/>
      <c r="BI221" s="47"/>
      <c r="BJ221" s="47"/>
      <c r="BK221" s="47"/>
      <c r="BL221" s="47"/>
      <c r="BM221" s="47"/>
      <c r="BN221" s="47"/>
      <c r="BO221" s="47"/>
      <c r="BP221" s="47"/>
      <c r="BQ221" s="47"/>
    </row>
    <row r="222" spans="16:69" x14ac:dyDescent="0.25">
      <c r="P222" s="34">
        <v>219</v>
      </c>
      <c r="Q222" s="147" t="str">
        <f>IF(INDEX(EmployeeTrackingSheet!$B$6:$B$1005,Calculations!P222,1)=0,"",INDEX(EmployeeTrackingSheet!$B$6:$B$1005,Calculations!P222,1))</f>
        <v/>
      </c>
      <c r="R222" s="91" t="str">
        <f t="shared" si="24"/>
        <v/>
      </c>
      <c r="S222" s="91" t="str">
        <f t="shared" si="25"/>
        <v/>
      </c>
      <c r="T222" s="92" t="str">
        <f t="shared" si="26"/>
        <v/>
      </c>
      <c r="U222" s="92" t="str">
        <f t="shared" si="27"/>
        <v/>
      </c>
      <c r="V222" s="90" t="str">
        <f>IF(INDEX(EmployeeTrackingSheet!$C$6:$C$1005,Calculations!P222,1)=0,"",INDEX(EmployeeTrackingSheet!$C$6:$C$1005,Calculations!P222,1))</f>
        <v/>
      </c>
      <c r="W222" s="90" t="str">
        <f>IF(INDEX(EmployeeTrackingSheet!$D$6:$D$1005,Calculations!P222,1)=0,"",INDEX(EmployeeTrackingSheet!$D$6:$D$1005,Calculations!P222,1))</f>
        <v/>
      </c>
      <c r="X222" s="269" t="str">
        <f>IF(INDEX(EmployeeTrackingSheet!$E$6:$E$1005,Calculations!P222,1)=0,"",INDEX(EmployeeTrackingSheet!$E$6:$E$1005,Calculations!P222,1))</f>
        <v/>
      </c>
      <c r="Y222" s="269" t="str">
        <f>IF(INDEX(EmployeeTrackingSheet!$F$6:$F$1005,Calculations!P222,1)=0,"",INDEX(EmployeeTrackingSheet!$F$6:$F$1005,Calculations!P222,1))</f>
        <v/>
      </c>
      <c r="Z222" s="94" t="str">
        <f t="shared" si="28"/>
        <v/>
      </c>
      <c r="AA222" s="94" t="str">
        <f>IF(INDEX(EmployeeTrackingSheet!$G$6:$G$1005,Calculations!P222,1)=0,"",INDEX(EmployeeTrackingSheet!$G$6:$G$1005,Calculations!P222,1))</f>
        <v/>
      </c>
      <c r="AB222" s="94" t="str">
        <f>IF(INDEX(EmployeeTrackingSheet!$H$6:$H$1005,Calculations!P222,1)=0,"",INDEX(EmployeeTrackingSheet!$H$6:$H$1005,Calculations!P222,1))</f>
        <v/>
      </c>
      <c r="AC222" s="47"/>
      <c r="AD222" s="47"/>
      <c r="AE222" s="47"/>
      <c r="AF222" s="47"/>
      <c r="AG222" s="47"/>
      <c r="AM222" s="47"/>
      <c r="AN222" s="47"/>
      <c r="AO222" s="47"/>
      <c r="AP222" s="47"/>
      <c r="AQ222" s="47"/>
      <c r="AR222" s="47"/>
      <c r="AS222" s="47"/>
      <c r="AT222" s="47"/>
      <c r="AU222" s="47"/>
      <c r="AV222" s="47"/>
      <c r="AW222" s="47"/>
      <c r="AX222" s="47"/>
      <c r="AY222" s="47"/>
      <c r="AZ222" s="47"/>
      <c r="BA222" s="47"/>
      <c r="BB222" s="47"/>
      <c r="BC222" s="47"/>
      <c r="BD222" s="47"/>
      <c r="BE222" s="47"/>
      <c r="BF222" s="47"/>
      <c r="BG222" s="47"/>
      <c r="BH222" s="47"/>
      <c r="BI222" s="47"/>
      <c r="BJ222" s="47"/>
      <c r="BK222" s="47"/>
      <c r="BL222" s="47"/>
      <c r="BM222" s="47"/>
      <c r="BN222" s="47"/>
      <c r="BO222" s="47"/>
      <c r="BP222" s="47"/>
      <c r="BQ222" s="47"/>
    </row>
    <row r="223" spans="16:69" x14ac:dyDescent="0.25">
      <c r="P223" s="34">
        <v>220</v>
      </c>
      <c r="Q223" s="147" t="str">
        <f>IF(INDEX(EmployeeTrackingSheet!$B$6:$B$1005,Calculations!P223,1)=0,"",INDEX(EmployeeTrackingSheet!$B$6:$B$1005,Calculations!P223,1))</f>
        <v/>
      </c>
      <c r="R223" s="91" t="str">
        <f t="shared" si="24"/>
        <v/>
      </c>
      <c r="S223" s="91" t="str">
        <f t="shared" si="25"/>
        <v/>
      </c>
      <c r="T223" s="92" t="str">
        <f t="shared" si="26"/>
        <v/>
      </c>
      <c r="U223" s="92" t="str">
        <f t="shared" si="27"/>
        <v/>
      </c>
      <c r="V223" s="90" t="str">
        <f>IF(INDEX(EmployeeTrackingSheet!$C$6:$C$1005,Calculations!P223,1)=0,"",INDEX(EmployeeTrackingSheet!$C$6:$C$1005,Calculations!P223,1))</f>
        <v/>
      </c>
      <c r="W223" s="90" t="str">
        <f>IF(INDEX(EmployeeTrackingSheet!$D$6:$D$1005,Calculations!P223,1)=0,"",INDEX(EmployeeTrackingSheet!$D$6:$D$1005,Calculations!P223,1))</f>
        <v/>
      </c>
      <c r="X223" s="269" t="str">
        <f>IF(INDEX(EmployeeTrackingSheet!$E$6:$E$1005,Calculations!P223,1)=0,"",INDEX(EmployeeTrackingSheet!$E$6:$E$1005,Calculations!P223,1))</f>
        <v/>
      </c>
      <c r="Y223" s="269" t="str">
        <f>IF(INDEX(EmployeeTrackingSheet!$F$6:$F$1005,Calculations!P223,1)=0,"",INDEX(EmployeeTrackingSheet!$F$6:$F$1005,Calculations!P223,1))</f>
        <v/>
      </c>
      <c r="Z223" s="94" t="str">
        <f t="shared" si="28"/>
        <v/>
      </c>
      <c r="AA223" s="94" t="str">
        <f>IF(INDEX(EmployeeTrackingSheet!$G$6:$G$1005,Calculations!P223,1)=0,"",INDEX(EmployeeTrackingSheet!$G$6:$G$1005,Calculations!P223,1))</f>
        <v/>
      </c>
      <c r="AB223" s="94" t="str">
        <f>IF(INDEX(EmployeeTrackingSheet!$H$6:$H$1005,Calculations!P223,1)=0,"",INDEX(EmployeeTrackingSheet!$H$6:$H$1005,Calculations!P223,1))</f>
        <v/>
      </c>
      <c r="AC223" s="47"/>
      <c r="AD223" s="47"/>
      <c r="AE223" s="47"/>
      <c r="AF223" s="47"/>
      <c r="AG223" s="47"/>
      <c r="AM223" s="47"/>
      <c r="AN223" s="47"/>
      <c r="AO223" s="47"/>
      <c r="AP223" s="47"/>
      <c r="AQ223" s="47"/>
      <c r="AR223" s="47"/>
      <c r="AS223" s="47"/>
      <c r="AT223" s="47"/>
      <c r="AU223" s="47"/>
      <c r="AV223" s="47"/>
      <c r="AW223" s="47"/>
      <c r="AX223" s="47"/>
      <c r="AY223" s="47"/>
      <c r="AZ223" s="47"/>
      <c r="BA223" s="47"/>
      <c r="BB223" s="47"/>
      <c r="BC223" s="47"/>
      <c r="BD223" s="47"/>
      <c r="BE223" s="47"/>
      <c r="BF223" s="47"/>
      <c r="BG223" s="47"/>
      <c r="BH223" s="47"/>
      <c r="BI223" s="47"/>
      <c r="BJ223" s="47"/>
      <c r="BK223" s="47"/>
      <c r="BL223" s="47"/>
      <c r="BM223" s="47"/>
      <c r="BN223" s="47"/>
      <c r="BO223" s="47"/>
      <c r="BP223" s="47"/>
      <c r="BQ223" s="47"/>
    </row>
    <row r="224" spans="16:69" x14ac:dyDescent="0.25">
      <c r="P224" s="34">
        <v>221</v>
      </c>
      <c r="Q224" s="147" t="str">
        <f>IF(INDEX(EmployeeTrackingSheet!$B$6:$B$1005,Calculations!P224,1)=0,"",INDEX(EmployeeTrackingSheet!$B$6:$B$1005,Calculations!P224,1))</f>
        <v/>
      </c>
      <c r="R224" s="91" t="str">
        <f t="shared" si="24"/>
        <v/>
      </c>
      <c r="S224" s="91" t="str">
        <f t="shared" si="25"/>
        <v/>
      </c>
      <c r="T224" s="92" t="str">
        <f t="shared" si="26"/>
        <v/>
      </c>
      <c r="U224" s="92" t="str">
        <f t="shared" si="27"/>
        <v/>
      </c>
      <c r="V224" s="90" t="str">
        <f>IF(INDEX(EmployeeTrackingSheet!$C$6:$C$1005,Calculations!P224,1)=0,"",INDEX(EmployeeTrackingSheet!$C$6:$C$1005,Calculations!P224,1))</f>
        <v/>
      </c>
      <c r="W224" s="90" t="str">
        <f>IF(INDEX(EmployeeTrackingSheet!$D$6:$D$1005,Calculations!P224,1)=0,"",INDEX(EmployeeTrackingSheet!$D$6:$D$1005,Calculations!P224,1))</f>
        <v/>
      </c>
      <c r="X224" s="269" t="str">
        <f>IF(INDEX(EmployeeTrackingSheet!$E$6:$E$1005,Calculations!P224,1)=0,"",INDEX(EmployeeTrackingSheet!$E$6:$E$1005,Calculations!P224,1))</f>
        <v/>
      </c>
      <c r="Y224" s="269" t="str">
        <f>IF(INDEX(EmployeeTrackingSheet!$F$6:$F$1005,Calculations!P224,1)=0,"",INDEX(EmployeeTrackingSheet!$F$6:$F$1005,Calculations!P224,1))</f>
        <v/>
      </c>
      <c r="Z224" s="94" t="str">
        <f t="shared" si="28"/>
        <v/>
      </c>
      <c r="AA224" s="94" t="str">
        <f>IF(INDEX(EmployeeTrackingSheet!$G$6:$G$1005,Calculations!P224,1)=0,"",INDEX(EmployeeTrackingSheet!$G$6:$G$1005,Calculations!P224,1))</f>
        <v/>
      </c>
      <c r="AB224" s="94" t="str">
        <f>IF(INDEX(EmployeeTrackingSheet!$H$6:$H$1005,Calculations!P224,1)=0,"",INDEX(EmployeeTrackingSheet!$H$6:$H$1005,Calculations!P224,1))</f>
        <v/>
      </c>
      <c r="AC224" s="47"/>
      <c r="AD224" s="47"/>
      <c r="AE224" s="47"/>
      <c r="AF224" s="47"/>
      <c r="AG224" s="47"/>
      <c r="AM224" s="47"/>
      <c r="AN224" s="47"/>
      <c r="AO224" s="47"/>
      <c r="AP224" s="47"/>
      <c r="AQ224" s="47"/>
      <c r="AR224" s="47"/>
      <c r="AS224" s="47"/>
      <c r="AT224" s="47"/>
      <c r="AU224" s="47"/>
      <c r="AV224" s="47"/>
      <c r="AW224" s="47"/>
      <c r="AX224" s="47"/>
      <c r="AY224" s="47"/>
      <c r="AZ224" s="47"/>
      <c r="BA224" s="47"/>
      <c r="BB224" s="47"/>
      <c r="BC224" s="47"/>
      <c r="BD224" s="47"/>
      <c r="BE224" s="47"/>
      <c r="BF224" s="47"/>
      <c r="BG224" s="47"/>
      <c r="BH224" s="47"/>
      <c r="BI224" s="47"/>
      <c r="BJ224" s="47"/>
      <c r="BK224" s="47"/>
      <c r="BL224" s="47"/>
      <c r="BM224" s="47"/>
      <c r="BN224" s="47"/>
      <c r="BO224" s="47"/>
      <c r="BP224" s="47"/>
      <c r="BQ224" s="47"/>
    </row>
    <row r="225" spans="16:69" x14ac:dyDescent="0.25">
      <c r="P225" s="34">
        <v>222</v>
      </c>
      <c r="Q225" s="147" t="str">
        <f>IF(INDEX(EmployeeTrackingSheet!$B$6:$B$1005,Calculations!P225,1)=0,"",INDEX(EmployeeTrackingSheet!$B$6:$B$1005,Calculations!P225,1))</f>
        <v/>
      </c>
      <c r="R225" s="91" t="str">
        <f t="shared" si="24"/>
        <v/>
      </c>
      <c r="S225" s="91" t="str">
        <f t="shared" si="25"/>
        <v/>
      </c>
      <c r="T225" s="92" t="str">
        <f t="shared" si="26"/>
        <v/>
      </c>
      <c r="U225" s="92" t="str">
        <f t="shared" si="27"/>
        <v/>
      </c>
      <c r="V225" s="90" t="str">
        <f>IF(INDEX(EmployeeTrackingSheet!$C$6:$C$1005,Calculations!P225,1)=0,"",INDEX(EmployeeTrackingSheet!$C$6:$C$1005,Calculations!P225,1))</f>
        <v/>
      </c>
      <c r="W225" s="90" t="str">
        <f>IF(INDEX(EmployeeTrackingSheet!$D$6:$D$1005,Calculations!P225,1)=0,"",INDEX(EmployeeTrackingSheet!$D$6:$D$1005,Calculations!P225,1))</f>
        <v/>
      </c>
      <c r="X225" s="269" t="str">
        <f>IF(INDEX(EmployeeTrackingSheet!$E$6:$E$1005,Calculations!P225,1)=0,"",INDEX(EmployeeTrackingSheet!$E$6:$E$1005,Calculations!P225,1))</f>
        <v/>
      </c>
      <c r="Y225" s="269" t="str">
        <f>IF(INDEX(EmployeeTrackingSheet!$F$6:$F$1005,Calculations!P225,1)=0,"",INDEX(EmployeeTrackingSheet!$F$6:$F$1005,Calculations!P225,1))</f>
        <v/>
      </c>
      <c r="Z225" s="94" t="str">
        <f t="shared" si="28"/>
        <v/>
      </c>
      <c r="AA225" s="94" t="str">
        <f>IF(INDEX(EmployeeTrackingSheet!$G$6:$G$1005,Calculations!P225,1)=0,"",INDEX(EmployeeTrackingSheet!$G$6:$G$1005,Calculations!P225,1))</f>
        <v/>
      </c>
      <c r="AB225" s="94" t="str">
        <f>IF(INDEX(EmployeeTrackingSheet!$H$6:$H$1005,Calculations!P225,1)=0,"",INDEX(EmployeeTrackingSheet!$H$6:$H$1005,Calculations!P225,1))</f>
        <v/>
      </c>
      <c r="AC225" s="47"/>
      <c r="AD225" s="47"/>
      <c r="AE225" s="47"/>
      <c r="AF225" s="47"/>
      <c r="AG225" s="47"/>
      <c r="AM225" s="47"/>
      <c r="AN225" s="47"/>
      <c r="AO225" s="47"/>
      <c r="AP225" s="47"/>
      <c r="AQ225" s="47"/>
      <c r="AR225" s="47"/>
      <c r="AS225" s="47"/>
      <c r="AT225" s="47"/>
      <c r="AU225" s="47"/>
      <c r="AV225" s="47"/>
      <c r="AW225" s="47"/>
      <c r="AX225" s="47"/>
      <c r="AY225" s="47"/>
      <c r="AZ225" s="47"/>
      <c r="BA225" s="47"/>
      <c r="BB225" s="47"/>
      <c r="BC225" s="47"/>
      <c r="BD225" s="47"/>
      <c r="BE225" s="47"/>
      <c r="BF225" s="47"/>
      <c r="BG225" s="47"/>
      <c r="BH225" s="47"/>
      <c r="BI225" s="47"/>
      <c r="BJ225" s="47"/>
      <c r="BK225" s="47"/>
      <c r="BL225" s="47"/>
      <c r="BM225" s="47"/>
      <c r="BN225" s="47"/>
      <c r="BO225" s="47"/>
      <c r="BP225" s="47"/>
      <c r="BQ225" s="47"/>
    </row>
    <row r="226" spans="16:69" x14ac:dyDescent="0.25">
      <c r="P226" s="34">
        <v>223</v>
      </c>
      <c r="Q226" s="147" t="str">
        <f>IF(INDEX(EmployeeTrackingSheet!$B$6:$B$1005,Calculations!P226,1)=0,"",INDEX(EmployeeTrackingSheet!$B$6:$B$1005,Calculations!P226,1))</f>
        <v/>
      </c>
      <c r="R226" s="91" t="str">
        <f t="shared" si="24"/>
        <v/>
      </c>
      <c r="S226" s="91" t="str">
        <f t="shared" si="25"/>
        <v/>
      </c>
      <c r="T226" s="92" t="str">
        <f t="shared" si="26"/>
        <v/>
      </c>
      <c r="U226" s="92" t="str">
        <f t="shared" si="27"/>
        <v/>
      </c>
      <c r="V226" s="90" t="str">
        <f>IF(INDEX(EmployeeTrackingSheet!$C$6:$C$1005,Calculations!P226,1)=0,"",INDEX(EmployeeTrackingSheet!$C$6:$C$1005,Calculations!P226,1))</f>
        <v/>
      </c>
      <c r="W226" s="90" t="str">
        <f>IF(INDEX(EmployeeTrackingSheet!$D$6:$D$1005,Calculations!P226,1)=0,"",INDEX(EmployeeTrackingSheet!$D$6:$D$1005,Calculations!P226,1))</f>
        <v/>
      </c>
      <c r="X226" s="269" t="str">
        <f>IF(INDEX(EmployeeTrackingSheet!$E$6:$E$1005,Calculations!P226,1)=0,"",INDEX(EmployeeTrackingSheet!$E$6:$E$1005,Calculations!P226,1))</f>
        <v/>
      </c>
      <c r="Y226" s="269" t="str">
        <f>IF(INDEX(EmployeeTrackingSheet!$F$6:$F$1005,Calculations!P226,1)=0,"",INDEX(EmployeeTrackingSheet!$F$6:$F$1005,Calculations!P226,1))</f>
        <v/>
      </c>
      <c r="Z226" s="94" t="str">
        <f t="shared" si="28"/>
        <v/>
      </c>
      <c r="AA226" s="94" t="str">
        <f>IF(INDEX(EmployeeTrackingSheet!$G$6:$G$1005,Calculations!P226,1)=0,"",INDEX(EmployeeTrackingSheet!$G$6:$G$1005,Calculations!P226,1))</f>
        <v/>
      </c>
      <c r="AB226" s="94" t="str">
        <f>IF(INDEX(EmployeeTrackingSheet!$H$6:$H$1005,Calculations!P226,1)=0,"",INDEX(EmployeeTrackingSheet!$H$6:$H$1005,Calculations!P226,1))</f>
        <v/>
      </c>
      <c r="AC226" s="47"/>
      <c r="AD226" s="47"/>
      <c r="AE226" s="47"/>
      <c r="AF226" s="47"/>
      <c r="AG226" s="47"/>
      <c r="AM226" s="47"/>
      <c r="AN226" s="47"/>
      <c r="AO226" s="47"/>
      <c r="AP226" s="47"/>
      <c r="AQ226" s="47"/>
      <c r="AR226" s="47"/>
      <c r="AS226" s="47"/>
      <c r="AT226" s="47"/>
      <c r="AU226" s="47"/>
      <c r="AV226" s="47"/>
      <c r="AW226" s="47"/>
      <c r="AX226" s="47"/>
      <c r="AY226" s="47"/>
      <c r="AZ226" s="47"/>
      <c r="BA226" s="47"/>
      <c r="BB226" s="47"/>
      <c r="BC226" s="47"/>
      <c r="BD226" s="47"/>
      <c r="BE226" s="47"/>
      <c r="BF226" s="47"/>
      <c r="BG226" s="47"/>
      <c r="BH226" s="47"/>
      <c r="BI226" s="47"/>
      <c r="BJ226" s="47"/>
      <c r="BK226" s="47"/>
      <c r="BL226" s="47"/>
      <c r="BM226" s="47"/>
      <c r="BN226" s="47"/>
      <c r="BO226" s="47"/>
      <c r="BP226" s="47"/>
      <c r="BQ226" s="47"/>
    </row>
    <row r="227" spans="16:69" x14ac:dyDescent="0.25">
      <c r="P227" s="34">
        <v>224</v>
      </c>
      <c r="Q227" s="147" t="str">
        <f>IF(INDEX(EmployeeTrackingSheet!$B$6:$B$1005,Calculations!P227,1)=0,"",INDEX(EmployeeTrackingSheet!$B$6:$B$1005,Calculations!P227,1))</f>
        <v/>
      </c>
      <c r="R227" s="91" t="str">
        <f t="shared" si="24"/>
        <v/>
      </c>
      <c r="S227" s="91" t="str">
        <f t="shared" si="25"/>
        <v/>
      </c>
      <c r="T227" s="92" t="str">
        <f t="shared" si="26"/>
        <v/>
      </c>
      <c r="U227" s="92" t="str">
        <f t="shared" si="27"/>
        <v/>
      </c>
      <c r="V227" s="90" t="str">
        <f>IF(INDEX(EmployeeTrackingSheet!$C$6:$C$1005,Calculations!P227,1)=0,"",INDEX(EmployeeTrackingSheet!$C$6:$C$1005,Calculations!P227,1))</f>
        <v/>
      </c>
      <c r="W227" s="90" t="str">
        <f>IF(INDEX(EmployeeTrackingSheet!$D$6:$D$1005,Calculations!P227,1)=0,"",INDEX(EmployeeTrackingSheet!$D$6:$D$1005,Calculations!P227,1))</f>
        <v/>
      </c>
      <c r="X227" s="269" t="str">
        <f>IF(INDEX(EmployeeTrackingSheet!$E$6:$E$1005,Calculations!P227,1)=0,"",INDEX(EmployeeTrackingSheet!$E$6:$E$1005,Calculations!P227,1))</f>
        <v/>
      </c>
      <c r="Y227" s="269" t="str">
        <f>IF(INDEX(EmployeeTrackingSheet!$F$6:$F$1005,Calculations!P227,1)=0,"",INDEX(EmployeeTrackingSheet!$F$6:$F$1005,Calculations!P227,1))</f>
        <v/>
      </c>
      <c r="Z227" s="94" t="str">
        <f t="shared" si="28"/>
        <v/>
      </c>
      <c r="AA227" s="94" t="str">
        <f>IF(INDEX(EmployeeTrackingSheet!$G$6:$G$1005,Calculations!P227,1)=0,"",INDEX(EmployeeTrackingSheet!$G$6:$G$1005,Calculations!P227,1))</f>
        <v/>
      </c>
      <c r="AB227" s="94" t="str">
        <f>IF(INDEX(EmployeeTrackingSheet!$H$6:$H$1005,Calculations!P227,1)=0,"",INDEX(EmployeeTrackingSheet!$H$6:$H$1005,Calculations!P227,1))</f>
        <v/>
      </c>
      <c r="AC227" s="47"/>
      <c r="AD227" s="47"/>
      <c r="AE227" s="47"/>
      <c r="AF227" s="47"/>
      <c r="AG227" s="47"/>
      <c r="AM227" s="47"/>
      <c r="AN227" s="47"/>
      <c r="AO227" s="47"/>
      <c r="AP227" s="47"/>
      <c r="AQ227" s="47"/>
      <c r="AR227" s="47"/>
      <c r="AS227" s="47"/>
      <c r="AT227" s="47"/>
      <c r="AU227" s="47"/>
      <c r="AV227" s="47"/>
      <c r="AW227" s="47"/>
      <c r="AX227" s="47"/>
      <c r="AY227" s="47"/>
      <c r="AZ227" s="47"/>
      <c r="BA227" s="47"/>
      <c r="BB227" s="47"/>
      <c r="BC227" s="47"/>
      <c r="BD227" s="47"/>
      <c r="BE227" s="47"/>
      <c r="BF227" s="47"/>
      <c r="BG227" s="47"/>
      <c r="BH227" s="47"/>
      <c r="BI227" s="47"/>
      <c r="BJ227" s="47"/>
      <c r="BK227" s="47"/>
      <c r="BL227" s="47"/>
      <c r="BM227" s="47"/>
      <c r="BN227" s="47"/>
      <c r="BO227" s="47"/>
      <c r="BP227" s="47"/>
      <c r="BQ227" s="47"/>
    </row>
    <row r="228" spans="16:69" x14ac:dyDescent="0.25">
      <c r="P228" s="34">
        <v>225</v>
      </c>
      <c r="Q228" s="147" t="str">
        <f>IF(INDEX(EmployeeTrackingSheet!$B$6:$B$1005,Calculations!P228,1)=0,"",INDEX(EmployeeTrackingSheet!$B$6:$B$1005,Calculations!P228,1))</f>
        <v/>
      </c>
      <c r="R228" s="91" t="str">
        <f t="shared" si="24"/>
        <v/>
      </c>
      <c r="S228" s="91" t="str">
        <f t="shared" si="25"/>
        <v/>
      </c>
      <c r="T228" s="92" t="str">
        <f t="shared" si="26"/>
        <v/>
      </c>
      <c r="U228" s="92" t="str">
        <f t="shared" si="27"/>
        <v/>
      </c>
      <c r="V228" s="90" t="str">
        <f>IF(INDEX(EmployeeTrackingSheet!$C$6:$C$1005,Calculations!P228,1)=0,"",INDEX(EmployeeTrackingSheet!$C$6:$C$1005,Calculations!P228,1))</f>
        <v/>
      </c>
      <c r="W228" s="90" t="str">
        <f>IF(INDEX(EmployeeTrackingSheet!$D$6:$D$1005,Calculations!P228,1)=0,"",INDEX(EmployeeTrackingSheet!$D$6:$D$1005,Calculations!P228,1))</f>
        <v/>
      </c>
      <c r="X228" s="269" t="str">
        <f>IF(INDEX(EmployeeTrackingSheet!$E$6:$E$1005,Calculations!P228,1)=0,"",INDEX(EmployeeTrackingSheet!$E$6:$E$1005,Calculations!P228,1))</f>
        <v/>
      </c>
      <c r="Y228" s="269" t="str">
        <f>IF(INDEX(EmployeeTrackingSheet!$F$6:$F$1005,Calculations!P228,1)=0,"",INDEX(EmployeeTrackingSheet!$F$6:$F$1005,Calculations!P228,1))</f>
        <v/>
      </c>
      <c r="Z228" s="94" t="str">
        <f t="shared" si="28"/>
        <v/>
      </c>
      <c r="AA228" s="94" t="str">
        <f>IF(INDEX(EmployeeTrackingSheet!$G$6:$G$1005,Calculations!P228,1)=0,"",INDEX(EmployeeTrackingSheet!$G$6:$G$1005,Calculations!P228,1))</f>
        <v/>
      </c>
      <c r="AB228" s="94" t="str">
        <f>IF(INDEX(EmployeeTrackingSheet!$H$6:$H$1005,Calculations!P228,1)=0,"",INDEX(EmployeeTrackingSheet!$H$6:$H$1005,Calculations!P228,1))</f>
        <v/>
      </c>
      <c r="AC228" s="47"/>
      <c r="AD228" s="47"/>
      <c r="AE228" s="47"/>
      <c r="AF228" s="47"/>
      <c r="AG228" s="47"/>
      <c r="AM228" s="47"/>
      <c r="AN228" s="47"/>
      <c r="AO228" s="47"/>
      <c r="AP228" s="47"/>
      <c r="AQ228" s="47"/>
      <c r="AR228" s="47"/>
      <c r="AS228" s="47"/>
      <c r="AT228" s="47"/>
      <c r="AU228" s="47"/>
      <c r="AV228" s="47"/>
      <c r="AW228" s="47"/>
      <c r="AX228" s="47"/>
      <c r="AY228" s="47"/>
      <c r="AZ228" s="47"/>
      <c r="BA228" s="47"/>
      <c r="BB228" s="47"/>
      <c r="BC228" s="47"/>
      <c r="BD228" s="47"/>
      <c r="BE228" s="47"/>
      <c r="BF228" s="47"/>
      <c r="BG228" s="47"/>
      <c r="BH228" s="47"/>
      <c r="BI228" s="47"/>
      <c r="BJ228" s="47"/>
      <c r="BK228" s="47"/>
      <c r="BL228" s="47"/>
      <c r="BM228" s="47"/>
      <c r="BN228" s="47"/>
      <c r="BO228" s="47"/>
      <c r="BP228" s="47"/>
      <c r="BQ228" s="47"/>
    </row>
    <row r="229" spans="16:69" x14ac:dyDescent="0.25">
      <c r="P229" s="34">
        <v>226</v>
      </c>
      <c r="Q229" s="147" t="str">
        <f>IF(INDEX(EmployeeTrackingSheet!$B$6:$B$1005,Calculations!P229,1)=0,"",INDEX(EmployeeTrackingSheet!$B$6:$B$1005,Calculations!P229,1))</f>
        <v/>
      </c>
      <c r="R229" s="91" t="str">
        <f t="shared" si="24"/>
        <v/>
      </c>
      <c r="S229" s="91" t="str">
        <f t="shared" si="25"/>
        <v/>
      </c>
      <c r="T229" s="92" t="str">
        <f t="shared" si="26"/>
        <v/>
      </c>
      <c r="U229" s="92" t="str">
        <f t="shared" si="27"/>
        <v/>
      </c>
      <c r="V229" s="90" t="str">
        <f>IF(INDEX(EmployeeTrackingSheet!$C$6:$C$1005,Calculations!P229,1)=0,"",INDEX(EmployeeTrackingSheet!$C$6:$C$1005,Calculations!P229,1))</f>
        <v/>
      </c>
      <c r="W229" s="90" t="str">
        <f>IF(INDEX(EmployeeTrackingSheet!$D$6:$D$1005,Calculations!P229,1)=0,"",INDEX(EmployeeTrackingSheet!$D$6:$D$1005,Calculations!P229,1))</f>
        <v/>
      </c>
      <c r="X229" s="269" t="str">
        <f>IF(INDEX(EmployeeTrackingSheet!$E$6:$E$1005,Calculations!P229,1)=0,"",INDEX(EmployeeTrackingSheet!$E$6:$E$1005,Calculations!P229,1))</f>
        <v/>
      </c>
      <c r="Y229" s="269" t="str">
        <f>IF(INDEX(EmployeeTrackingSheet!$F$6:$F$1005,Calculations!P229,1)=0,"",INDEX(EmployeeTrackingSheet!$F$6:$F$1005,Calculations!P229,1))</f>
        <v/>
      </c>
      <c r="Z229" s="94" t="str">
        <f t="shared" si="28"/>
        <v/>
      </c>
      <c r="AA229" s="94" t="str">
        <f>IF(INDEX(EmployeeTrackingSheet!$G$6:$G$1005,Calculations!P229,1)=0,"",INDEX(EmployeeTrackingSheet!$G$6:$G$1005,Calculations!P229,1))</f>
        <v/>
      </c>
      <c r="AB229" s="94" t="str">
        <f>IF(INDEX(EmployeeTrackingSheet!$H$6:$H$1005,Calculations!P229,1)=0,"",INDEX(EmployeeTrackingSheet!$H$6:$H$1005,Calculations!P229,1))</f>
        <v/>
      </c>
      <c r="AC229" s="47"/>
      <c r="AD229" s="47"/>
      <c r="AE229" s="47"/>
      <c r="AF229" s="47"/>
      <c r="AG229" s="47"/>
      <c r="AM229" s="47"/>
      <c r="AN229" s="47"/>
      <c r="AO229" s="47"/>
      <c r="AP229" s="47"/>
      <c r="AQ229" s="47"/>
      <c r="AR229" s="47"/>
      <c r="AS229" s="47"/>
      <c r="AT229" s="47"/>
      <c r="AU229" s="47"/>
      <c r="AV229" s="47"/>
      <c r="AW229" s="47"/>
      <c r="AX229" s="47"/>
      <c r="AY229" s="47"/>
      <c r="AZ229" s="47"/>
      <c r="BA229" s="47"/>
      <c r="BB229" s="47"/>
      <c r="BC229" s="47"/>
      <c r="BD229" s="47"/>
      <c r="BE229" s="47"/>
      <c r="BF229" s="47"/>
      <c r="BG229" s="47"/>
      <c r="BH229" s="47"/>
      <c r="BI229" s="47"/>
      <c r="BJ229" s="47"/>
      <c r="BK229" s="47"/>
      <c r="BL229" s="47"/>
      <c r="BM229" s="47"/>
      <c r="BN229" s="47"/>
      <c r="BO229" s="47"/>
      <c r="BP229" s="47"/>
      <c r="BQ229" s="47"/>
    </row>
    <row r="230" spans="16:69" x14ac:dyDescent="0.25">
      <c r="P230" s="34">
        <v>227</v>
      </c>
      <c r="Q230" s="147" t="str">
        <f>IF(INDEX(EmployeeTrackingSheet!$B$6:$B$1005,Calculations!P230,1)=0,"",INDEX(EmployeeTrackingSheet!$B$6:$B$1005,Calculations!P230,1))</f>
        <v/>
      </c>
      <c r="R230" s="91" t="str">
        <f t="shared" si="24"/>
        <v/>
      </c>
      <c r="S230" s="91" t="str">
        <f t="shared" si="25"/>
        <v/>
      </c>
      <c r="T230" s="92" t="str">
        <f t="shared" si="26"/>
        <v/>
      </c>
      <c r="U230" s="92" t="str">
        <f t="shared" si="27"/>
        <v/>
      </c>
      <c r="V230" s="90" t="str">
        <f>IF(INDEX(EmployeeTrackingSheet!$C$6:$C$1005,Calculations!P230,1)=0,"",INDEX(EmployeeTrackingSheet!$C$6:$C$1005,Calculations!P230,1))</f>
        <v/>
      </c>
      <c r="W230" s="90" t="str">
        <f>IF(INDEX(EmployeeTrackingSheet!$D$6:$D$1005,Calculations!P230,1)=0,"",INDEX(EmployeeTrackingSheet!$D$6:$D$1005,Calculations!P230,1))</f>
        <v/>
      </c>
      <c r="X230" s="269" t="str">
        <f>IF(INDEX(EmployeeTrackingSheet!$E$6:$E$1005,Calculations!P230,1)=0,"",INDEX(EmployeeTrackingSheet!$E$6:$E$1005,Calculations!P230,1))</f>
        <v/>
      </c>
      <c r="Y230" s="269" t="str">
        <f>IF(INDEX(EmployeeTrackingSheet!$F$6:$F$1005,Calculations!P230,1)=0,"",INDEX(EmployeeTrackingSheet!$F$6:$F$1005,Calculations!P230,1))</f>
        <v/>
      </c>
      <c r="Z230" s="94" t="str">
        <f t="shared" si="28"/>
        <v/>
      </c>
      <c r="AA230" s="94" t="str">
        <f>IF(INDEX(EmployeeTrackingSheet!$G$6:$G$1005,Calculations!P230,1)=0,"",INDEX(EmployeeTrackingSheet!$G$6:$G$1005,Calculations!P230,1))</f>
        <v/>
      </c>
      <c r="AB230" s="94" t="str">
        <f>IF(INDEX(EmployeeTrackingSheet!$H$6:$H$1005,Calculations!P230,1)=0,"",INDEX(EmployeeTrackingSheet!$H$6:$H$1005,Calculations!P230,1))</f>
        <v/>
      </c>
      <c r="AC230" s="47"/>
      <c r="AD230" s="47"/>
      <c r="AE230" s="47"/>
      <c r="AF230" s="47"/>
      <c r="AG230" s="47"/>
      <c r="AM230" s="47"/>
      <c r="AN230" s="47"/>
      <c r="AO230" s="47"/>
      <c r="AP230" s="47"/>
      <c r="AQ230" s="47"/>
      <c r="AR230" s="47"/>
      <c r="AS230" s="47"/>
      <c r="AT230" s="47"/>
      <c r="AU230" s="47"/>
      <c r="AV230" s="47"/>
      <c r="AW230" s="47"/>
      <c r="AX230" s="47"/>
      <c r="AY230" s="47"/>
      <c r="AZ230" s="47"/>
      <c r="BA230" s="47"/>
      <c r="BB230" s="47"/>
      <c r="BC230" s="47"/>
      <c r="BD230" s="47"/>
      <c r="BE230" s="47"/>
      <c r="BF230" s="47"/>
      <c r="BG230" s="47"/>
      <c r="BH230" s="47"/>
      <c r="BI230" s="47"/>
      <c r="BJ230" s="47"/>
      <c r="BK230" s="47"/>
      <c r="BL230" s="47"/>
      <c r="BM230" s="47"/>
      <c r="BN230" s="47"/>
      <c r="BO230" s="47"/>
      <c r="BP230" s="47"/>
      <c r="BQ230" s="47"/>
    </row>
    <row r="231" spans="16:69" x14ac:dyDescent="0.25">
      <c r="P231" s="34">
        <v>228</v>
      </c>
      <c r="Q231" s="147" t="str">
        <f>IF(INDEX(EmployeeTrackingSheet!$B$6:$B$1005,Calculations!P231,1)=0,"",INDEX(EmployeeTrackingSheet!$B$6:$B$1005,Calculations!P231,1))</f>
        <v/>
      </c>
      <c r="R231" s="91" t="str">
        <f t="shared" si="24"/>
        <v/>
      </c>
      <c r="S231" s="91" t="str">
        <f t="shared" si="25"/>
        <v/>
      </c>
      <c r="T231" s="92" t="str">
        <f t="shared" si="26"/>
        <v/>
      </c>
      <c r="U231" s="92" t="str">
        <f t="shared" si="27"/>
        <v/>
      </c>
      <c r="V231" s="90" t="str">
        <f>IF(INDEX(EmployeeTrackingSheet!$C$6:$C$1005,Calculations!P231,1)=0,"",INDEX(EmployeeTrackingSheet!$C$6:$C$1005,Calculations!P231,1))</f>
        <v/>
      </c>
      <c r="W231" s="90" t="str">
        <f>IF(INDEX(EmployeeTrackingSheet!$D$6:$D$1005,Calculations!P231,1)=0,"",INDEX(EmployeeTrackingSheet!$D$6:$D$1005,Calculations!P231,1))</f>
        <v/>
      </c>
      <c r="X231" s="269" t="str">
        <f>IF(INDEX(EmployeeTrackingSheet!$E$6:$E$1005,Calculations!P231,1)=0,"",INDEX(EmployeeTrackingSheet!$E$6:$E$1005,Calculations!P231,1))</f>
        <v/>
      </c>
      <c r="Y231" s="269" t="str">
        <f>IF(INDEX(EmployeeTrackingSheet!$F$6:$F$1005,Calculations!P231,1)=0,"",INDEX(EmployeeTrackingSheet!$F$6:$F$1005,Calculations!P231,1))</f>
        <v/>
      </c>
      <c r="Z231" s="94" t="str">
        <f t="shared" si="28"/>
        <v/>
      </c>
      <c r="AA231" s="94" t="str">
        <f>IF(INDEX(EmployeeTrackingSheet!$G$6:$G$1005,Calculations!P231,1)=0,"",INDEX(EmployeeTrackingSheet!$G$6:$G$1005,Calculations!P231,1))</f>
        <v/>
      </c>
      <c r="AB231" s="94" t="str">
        <f>IF(INDEX(EmployeeTrackingSheet!$H$6:$H$1005,Calculations!P231,1)=0,"",INDEX(EmployeeTrackingSheet!$H$6:$H$1005,Calculations!P231,1))</f>
        <v/>
      </c>
      <c r="AC231" s="47"/>
      <c r="AD231" s="47"/>
      <c r="AE231" s="47"/>
      <c r="AF231" s="47"/>
      <c r="AG231" s="47"/>
      <c r="AM231" s="47"/>
      <c r="AN231" s="47"/>
      <c r="AO231" s="47"/>
      <c r="AP231" s="47"/>
      <c r="AQ231" s="47"/>
      <c r="AR231" s="47"/>
      <c r="AS231" s="47"/>
      <c r="AT231" s="47"/>
      <c r="AU231" s="47"/>
      <c r="AV231" s="47"/>
      <c r="AW231" s="47"/>
      <c r="AX231" s="47"/>
      <c r="AY231" s="47"/>
      <c r="AZ231" s="47"/>
      <c r="BA231" s="47"/>
      <c r="BB231" s="47"/>
      <c r="BC231" s="47"/>
      <c r="BD231" s="47"/>
      <c r="BE231" s="47"/>
      <c r="BF231" s="47"/>
      <c r="BG231" s="47"/>
      <c r="BH231" s="47"/>
      <c r="BI231" s="47"/>
      <c r="BJ231" s="47"/>
      <c r="BK231" s="47"/>
      <c r="BL231" s="47"/>
      <c r="BM231" s="47"/>
      <c r="BN231" s="47"/>
      <c r="BO231" s="47"/>
      <c r="BP231" s="47"/>
      <c r="BQ231" s="47"/>
    </row>
    <row r="232" spans="16:69" x14ac:dyDescent="0.25">
      <c r="P232" s="34">
        <v>229</v>
      </c>
      <c r="Q232" s="147" t="str">
        <f>IF(INDEX(EmployeeTrackingSheet!$B$6:$B$1005,Calculations!P232,1)=0,"",INDEX(EmployeeTrackingSheet!$B$6:$B$1005,Calculations!P232,1))</f>
        <v/>
      </c>
      <c r="R232" s="91" t="str">
        <f t="shared" si="24"/>
        <v/>
      </c>
      <c r="S232" s="91" t="str">
        <f t="shared" si="25"/>
        <v/>
      </c>
      <c r="T232" s="92" t="str">
        <f t="shared" si="26"/>
        <v/>
      </c>
      <c r="U232" s="92" t="str">
        <f t="shared" si="27"/>
        <v/>
      </c>
      <c r="V232" s="90" t="str">
        <f>IF(INDEX(EmployeeTrackingSheet!$C$6:$C$1005,Calculations!P232,1)=0,"",INDEX(EmployeeTrackingSheet!$C$6:$C$1005,Calculations!P232,1))</f>
        <v/>
      </c>
      <c r="W232" s="90" t="str">
        <f>IF(INDEX(EmployeeTrackingSheet!$D$6:$D$1005,Calculations!P232,1)=0,"",INDEX(EmployeeTrackingSheet!$D$6:$D$1005,Calculations!P232,1))</f>
        <v/>
      </c>
      <c r="X232" s="269" t="str">
        <f>IF(INDEX(EmployeeTrackingSheet!$E$6:$E$1005,Calculations!P232,1)=0,"",INDEX(EmployeeTrackingSheet!$E$6:$E$1005,Calculations!P232,1))</f>
        <v/>
      </c>
      <c r="Y232" s="269" t="str">
        <f>IF(INDEX(EmployeeTrackingSheet!$F$6:$F$1005,Calculations!P232,1)=0,"",INDEX(EmployeeTrackingSheet!$F$6:$F$1005,Calculations!P232,1))</f>
        <v/>
      </c>
      <c r="Z232" s="94" t="str">
        <f t="shared" si="28"/>
        <v/>
      </c>
      <c r="AA232" s="94" t="str">
        <f>IF(INDEX(EmployeeTrackingSheet!$G$6:$G$1005,Calculations!P232,1)=0,"",INDEX(EmployeeTrackingSheet!$G$6:$G$1005,Calculations!P232,1))</f>
        <v/>
      </c>
      <c r="AB232" s="94" t="str">
        <f>IF(INDEX(EmployeeTrackingSheet!$H$6:$H$1005,Calculations!P232,1)=0,"",INDEX(EmployeeTrackingSheet!$H$6:$H$1005,Calculations!P232,1))</f>
        <v/>
      </c>
      <c r="AC232" s="47"/>
      <c r="AD232" s="47"/>
      <c r="AE232" s="47"/>
      <c r="AF232" s="47"/>
      <c r="AG232" s="47"/>
      <c r="AM232" s="47"/>
      <c r="AN232" s="47"/>
      <c r="AO232" s="47"/>
      <c r="AP232" s="47"/>
      <c r="AQ232" s="47"/>
      <c r="AR232" s="47"/>
      <c r="AS232" s="47"/>
      <c r="AT232" s="47"/>
      <c r="AU232" s="47"/>
      <c r="AV232" s="47"/>
      <c r="AW232" s="47"/>
      <c r="AX232" s="47"/>
      <c r="AY232" s="47"/>
      <c r="AZ232" s="47"/>
      <c r="BA232" s="47"/>
      <c r="BB232" s="47"/>
      <c r="BC232" s="47"/>
      <c r="BD232" s="47"/>
      <c r="BE232" s="47"/>
      <c r="BF232" s="47"/>
      <c r="BG232" s="47"/>
      <c r="BH232" s="47"/>
      <c r="BI232" s="47"/>
      <c r="BJ232" s="47"/>
      <c r="BK232" s="47"/>
      <c r="BL232" s="47"/>
      <c r="BM232" s="47"/>
      <c r="BN232" s="47"/>
      <c r="BO232" s="47"/>
      <c r="BP232" s="47"/>
      <c r="BQ232" s="47"/>
    </row>
    <row r="233" spans="16:69" x14ac:dyDescent="0.25">
      <c r="P233" s="34">
        <v>230</v>
      </c>
      <c r="Q233" s="147" t="str">
        <f>IF(INDEX(EmployeeTrackingSheet!$B$6:$B$1005,Calculations!P233,1)=0,"",INDEX(EmployeeTrackingSheet!$B$6:$B$1005,Calculations!P233,1))</f>
        <v/>
      </c>
      <c r="R233" s="91" t="str">
        <f t="shared" si="24"/>
        <v/>
      </c>
      <c r="S233" s="91" t="str">
        <f t="shared" si="25"/>
        <v/>
      </c>
      <c r="T233" s="92" t="str">
        <f t="shared" si="26"/>
        <v/>
      </c>
      <c r="U233" s="92" t="str">
        <f t="shared" si="27"/>
        <v/>
      </c>
      <c r="V233" s="90" t="str">
        <f>IF(INDEX(EmployeeTrackingSheet!$C$6:$C$1005,Calculations!P233,1)=0,"",INDEX(EmployeeTrackingSheet!$C$6:$C$1005,Calculations!P233,1))</f>
        <v/>
      </c>
      <c r="W233" s="90" t="str">
        <f>IF(INDEX(EmployeeTrackingSheet!$D$6:$D$1005,Calculations!P233,1)=0,"",INDEX(EmployeeTrackingSheet!$D$6:$D$1005,Calculations!P233,1))</f>
        <v/>
      </c>
      <c r="X233" s="269" t="str">
        <f>IF(INDEX(EmployeeTrackingSheet!$E$6:$E$1005,Calculations!P233,1)=0,"",INDEX(EmployeeTrackingSheet!$E$6:$E$1005,Calculations!P233,1))</f>
        <v/>
      </c>
      <c r="Y233" s="269" t="str">
        <f>IF(INDEX(EmployeeTrackingSheet!$F$6:$F$1005,Calculations!P233,1)=0,"",INDEX(EmployeeTrackingSheet!$F$6:$F$1005,Calculations!P233,1))</f>
        <v/>
      </c>
      <c r="Z233" s="94" t="str">
        <f t="shared" si="28"/>
        <v/>
      </c>
      <c r="AA233" s="94" t="str">
        <f>IF(INDEX(EmployeeTrackingSheet!$G$6:$G$1005,Calculations!P233,1)=0,"",INDEX(EmployeeTrackingSheet!$G$6:$G$1005,Calculations!P233,1))</f>
        <v/>
      </c>
      <c r="AB233" s="94" t="str">
        <f>IF(INDEX(EmployeeTrackingSheet!$H$6:$H$1005,Calculations!P233,1)=0,"",INDEX(EmployeeTrackingSheet!$H$6:$H$1005,Calculations!P233,1))</f>
        <v/>
      </c>
      <c r="AC233" s="47"/>
      <c r="AD233" s="47"/>
      <c r="AE233" s="47"/>
      <c r="AF233" s="47"/>
      <c r="AG233" s="47"/>
      <c r="AM233" s="47"/>
      <c r="AN233" s="47"/>
      <c r="AO233" s="47"/>
      <c r="AP233" s="47"/>
      <c r="AQ233" s="47"/>
      <c r="AR233" s="47"/>
      <c r="AS233" s="47"/>
      <c r="AT233" s="47"/>
      <c r="AU233" s="47"/>
      <c r="AV233" s="47"/>
      <c r="AW233" s="47"/>
      <c r="AX233" s="47"/>
      <c r="AY233" s="47"/>
      <c r="AZ233" s="47"/>
      <c r="BA233" s="47"/>
      <c r="BB233" s="47"/>
      <c r="BC233" s="47"/>
      <c r="BD233" s="47"/>
      <c r="BE233" s="47"/>
      <c r="BF233" s="47"/>
      <c r="BG233" s="47"/>
      <c r="BH233" s="47"/>
      <c r="BI233" s="47"/>
      <c r="BJ233" s="47"/>
      <c r="BK233" s="47"/>
      <c r="BL233" s="47"/>
      <c r="BM233" s="47"/>
      <c r="BN233" s="47"/>
      <c r="BO233" s="47"/>
      <c r="BP233" s="47"/>
      <c r="BQ233" s="47"/>
    </row>
    <row r="234" spans="16:69" x14ac:dyDescent="0.25">
      <c r="P234" s="34">
        <v>231</v>
      </c>
      <c r="Q234" s="147" t="str">
        <f>IF(INDEX(EmployeeTrackingSheet!$B$6:$B$1005,Calculations!P234,1)=0,"",INDEX(EmployeeTrackingSheet!$B$6:$B$1005,Calculations!P234,1))</f>
        <v/>
      </c>
      <c r="R234" s="91" t="str">
        <f t="shared" si="24"/>
        <v/>
      </c>
      <c r="S234" s="91" t="str">
        <f t="shared" si="25"/>
        <v/>
      </c>
      <c r="T234" s="92" t="str">
        <f t="shared" si="26"/>
        <v/>
      </c>
      <c r="U234" s="92" t="str">
        <f t="shared" si="27"/>
        <v/>
      </c>
      <c r="V234" s="90" t="str">
        <f>IF(INDEX(EmployeeTrackingSheet!$C$6:$C$1005,Calculations!P234,1)=0,"",INDEX(EmployeeTrackingSheet!$C$6:$C$1005,Calculations!P234,1))</f>
        <v/>
      </c>
      <c r="W234" s="90" t="str">
        <f>IF(INDEX(EmployeeTrackingSheet!$D$6:$D$1005,Calculations!P234,1)=0,"",INDEX(EmployeeTrackingSheet!$D$6:$D$1005,Calculations!P234,1))</f>
        <v/>
      </c>
      <c r="X234" s="269" t="str">
        <f>IF(INDEX(EmployeeTrackingSheet!$E$6:$E$1005,Calculations!P234,1)=0,"",INDEX(EmployeeTrackingSheet!$E$6:$E$1005,Calculations!P234,1))</f>
        <v/>
      </c>
      <c r="Y234" s="269" t="str">
        <f>IF(INDEX(EmployeeTrackingSheet!$F$6:$F$1005,Calculations!P234,1)=0,"",INDEX(EmployeeTrackingSheet!$F$6:$F$1005,Calculations!P234,1))</f>
        <v/>
      </c>
      <c r="Z234" s="94" t="str">
        <f t="shared" si="28"/>
        <v/>
      </c>
      <c r="AA234" s="94" t="str">
        <f>IF(INDEX(EmployeeTrackingSheet!$G$6:$G$1005,Calculations!P234,1)=0,"",INDEX(EmployeeTrackingSheet!$G$6:$G$1005,Calculations!P234,1))</f>
        <v/>
      </c>
      <c r="AB234" s="94" t="str">
        <f>IF(INDEX(EmployeeTrackingSheet!$H$6:$H$1005,Calculations!P234,1)=0,"",INDEX(EmployeeTrackingSheet!$H$6:$H$1005,Calculations!P234,1))</f>
        <v/>
      </c>
      <c r="AC234" s="47"/>
      <c r="AD234" s="47"/>
      <c r="AE234" s="47"/>
      <c r="AF234" s="47"/>
      <c r="AG234" s="47"/>
      <c r="AM234" s="47"/>
      <c r="AN234" s="47"/>
      <c r="AO234" s="47"/>
      <c r="AP234" s="47"/>
      <c r="AQ234" s="47"/>
      <c r="AR234" s="47"/>
      <c r="AS234" s="47"/>
      <c r="AT234" s="47"/>
      <c r="AU234" s="47"/>
      <c r="AV234" s="47"/>
      <c r="AW234" s="47"/>
      <c r="AX234" s="47"/>
      <c r="AY234" s="47"/>
      <c r="AZ234" s="47"/>
      <c r="BA234" s="47"/>
      <c r="BB234" s="47"/>
      <c r="BC234" s="47"/>
      <c r="BD234" s="47"/>
      <c r="BE234" s="47"/>
      <c r="BF234" s="47"/>
      <c r="BG234" s="47"/>
      <c r="BH234" s="47"/>
      <c r="BI234" s="47"/>
      <c r="BJ234" s="47"/>
      <c r="BK234" s="47"/>
      <c r="BL234" s="47"/>
      <c r="BM234" s="47"/>
      <c r="BN234" s="47"/>
      <c r="BO234" s="47"/>
      <c r="BP234" s="47"/>
      <c r="BQ234" s="47"/>
    </row>
    <row r="235" spans="16:69" x14ac:dyDescent="0.25">
      <c r="P235" s="34">
        <v>232</v>
      </c>
      <c r="Q235" s="147" t="str">
        <f>IF(INDEX(EmployeeTrackingSheet!$B$6:$B$1005,Calculations!P235,1)=0,"",INDEX(EmployeeTrackingSheet!$B$6:$B$1005,Calculations!P235,1))</f>
        <v/>
      </c>
      <c r="R235" s="91" t="str">
        <f t="shared" si="24"/>
        <v/>
      </c>
      <c r="S235" s="91" t="str">
        <f t="shared" si="25"/>
        <v/>
      </c>
      <c r="T235" s="92" t="str">
        <f t="shared" si="26"/>
        <v/>
      </c>
      <c r="U235" s="92" t="str">
        <f t="shared" si="27"/>
        <v/>
      </c>
      <c r="V235" s="90" t="str">
        <f>IF(INDEX(EmployeeTrackingSheet!$C$6:$C$1005,Calculations!P235,1)=0,"",INDEX(EmployeeTrackingSheet!$C$6:$C$1005,Calculations!P235,1))</f>
        <v/>
      </c>
      <c r="W235" s="90" t="str">
        <f>IF(INDEX(EmployeeTrackingSheet!$D$6:$D$1005,Calculations!P235,1)=0,"",INDEX(EmployeeTrackingSheet!$D$6:$D$1005,Calculations!P235,1))</f>
        <v/>
      </c>
      <c r="X235" s="269" t="str">
        <f>IF(INDEX(EmployeeTrackingSheet!$E$6:$E$1005,Calculations!P235,1)=0,"",INDEX(EmployeeTrackingSheet!$E$6:$E$1005,Calculations!P235,1))</f>
        <v/>
      </c>
      <c r="Y235" s="269" t="str">
        <f>IF(INDEX(EmployeeTrackingSheet!$F$6:$F$1005,Calculations!P235,1)=0,"",INDEX(EmployeeTrackingSheet!$F$6:$F$1005,Calculations!P235,1))</f>
        <v/>
      </c>
      <c r="Z235" s="94" t="str">
        <f t="shared" si="28"/>
        <v/>
      </c>
      <c r="AA235" s="94" t="str">
        <f>IF(INDEX(EmployeeTrackingSheet!$G$6:$G$1005,Calculations!P235,1)=0,"",INDEX(EmployeeTrackingSheet!$G$6:$G$1005,Calculations!P235,1))</f>
        <v/>
      </c>
      <c r="AB235" s="94" t="str">
        <f>IF(INDEX(EmployeeTrackingSheet!$H$6:$H$1005,Calculations!P235,1)=0,"",INDEX(EmployeeTrackingSheet!$H$6:$H$1005,Calculations!P235,1))</f>
        <v/>
      </c>
      <c r="AC235" s="47"/>
      <c r="AD235" s="47"/>
      <c r="AE235" s="47"/>
      <c r="AF235" s="47"/>
      <c r="AG235" s="47"/>
      <c r="AM235" s="47"/>
      <c r="AN235" s="47"/>
      <c r="AO235" s="47"/>
      <c r="AP235" s="47"/>
      <c r="AQ235" s="47"/>
      <c r="AR235" s="47"/>
      <c r="AS235" s="47"/>
      <c r="AT235" s="47"/>
      <c r="AU235" s="47"/>
      <c r="AV235" s="47"/>
      <c r="AW235" s="47"/>
      <c r="AX235" s="47"/>
      <c r="AY235" s="47"/>
      <c r="AZ235" s="47"/>
      <c r="BA235" s="47"/>
      <c r="BB235" s="47"/>
      <c r="BC235" s="47"/>
      <c r="BD235" s="47"/>
      <c r="BE235" s="47"/>
      <c r="BF235" s="47"/>
      <c r="BG235" s="47"/>
      <c r="BH235" s="47"/>
      <c r="BI235" s="47"/>
      <c r="BJ235" s="47"/>
      <c r="BK235" s="47"/>
      <c r="BL235" s="47"/>
      <c r="BM235" s="47"/>
      <c r="BN235" s="47"/>
      <c r="BO235" s="47"/>
      <c r="BP235" s="47"/>
      <c r="BQ235" s="47"/>
    </row>
    <row r="236" spans="16:69" x14ac:dyDescent="0.25">
      <c r="P236" s="34">
        <v>233</v>
      </c>
      <c r="Q236" s="147" t="str">
        <f>IF(INDEX(EmployeeTrackingSheet!$B$6:$B$1005,Calculations!P236,1)=0,"",INDEX(EmployeeTrackingSheet!$B$6:$B$1005,Calculations!P236,1))</f>
        <v/>
      </c>
      <c r="R236" s="91" t="str">
        <f t="shared" si="24"/>
        <v/>
      </c>
      <c r="S236" s="91" t="str">
        <f t="shared" si="25"/>
        <v/>
      </c>
      <c r="T236" s="92" t="str">
        <f t="shared" si="26"/>
        <v/>
      </c>
      <c r="U236" s="92" t="str">
        <f t="shared" si="27"/>
        <v/>
      </c>
      <c r="V236" s="90" t="str">
        <f>IF(INDEX(EmployeeTrackingSheet!$C$6:$C$1005,Calculations!P236,1)=0,"",INDEX(EmployeeTrackingSheet!$C$6:$C$1005,Calculations!P236,1))</f>
        <v/>
      </c>
      <c r="W236" s="90" t="str">
        <f>IF(INDEX(EmployeeTrackingSheet!$D$6:$D$1005,Calculations!P236,1)=0,"",INDEX(EmployeeTrackingSheet!$D$6:$D$1005,Calculations!P236,1))</f>
        <v/>
      </c>
      <c r="X236" s="269" t="str">
        <f>IF(INDEX(EmployeeTrackingSheet!$E$6:$E$1005,Calculations!P236,1)=0,"",INDEX(EmployeeTrackingSheet!$E$6:$E$1005,Calculations!P236,1))</f>
        <v/>
      </c>
      <c r="Y236" s="269" t="str">
        <f>IF(INDEX(EmployeeTrackingSheet!$F$6:$F$1005,Calculations!P236,1)=0,"",INDEX(EmployeeTrackingSheet!$F$6:$F$1005,Calculations!P236,1))</f>
        <v/>
      </c>
      <c r="Z236" s="94" t="str">
        <f t="shared" si="28"/>
        <v/>
      </c>
      <c r="AA236" s="94" t="str">
        <f>IF(INDEX(EmployeeTrackingSheet!$G$6:$G$1005,Calculations!P236,1)=0,"",INDEX(EmployeeTrackingSheet!$G$6:$G$1005,Calculations!P236,1))</f>
        <v/>
      </c>
      <c r="AB236" s="94" t="str">
        <f>IF(INDEX(EmployeeTrackingSheet!$H$6:$H$1005,Calculations!P236,1)=0,"",INDEX(EmployeeTrackingSheet!$H$6:$H$1005,Calculations!P236,1))</f>
        <v/>
      </c>
      <c r="AC236" s="47"/>
      <c r="AD236" s="47"/>
      <c r="AE236" s="47"/>
      <c r="AF236" s="47"/>
      <c r="AG236" s="47"/>
      <c r="AM236" s="47"/>
      <c r="AN236" s="47"/>
      <c r="AO236" s="47"/>
      <c r="AP236" s="47"/>
      <c r="AQ236" s="47"/>
      <c r="AR236" s="47"/>
      <c r="AS236" s="47"/>
      <c r="AT236" s="47"/>
      <c r="AU236" s="47"/>
      <c r="AV236" s="47"/>
      <c r="AW236" s="47"/>
      <c r="AX236" s="47"/>
      <c r="AY236" s="47"/>
      <c r="AZ236" s="47"/>
      <c r="BA236" s="47"/>
      <c r="BB236" s="47"/>
      <c r="BC236" s="47"/>
      <c r="BD236" s="47"/>
      <c r="BE236" s="47"/>
      <c r="BF236" s="47"/>
      <c r="BG236" s="47"/>
      <c r="BH236" s="47"/>
      <c r="BI236" s="47"/>
      <c r="BJ236" s="47"/>
      <c r="BK236" s="47"/>
      <c r="BL236" s="47"/>
      <c r="BM236" s="47"/>
      <c r="BN236" s="47"/>
      <c r="BO236" s="47"/>
      <c r="BP236" s="47"/>
      <c r="BQ236" s="47"/>
    </row>
    <row r="237" spans="16:69" x14ac:dyDescent="0.25">
      <c r="P237" s="34">
        <v>234</v>
      </c>
      <c r="Q237" s="147" t="str">
        <f>IF(INDEX(EmployeeTrackingSheet!$B$6:$B$1005,Calculations!P237,1)=0,"",INDEX(EmployeeTrackingSheet!$B$6:$B$1005,Calculations!P237,1))</f>
        <v/>
      </c>
      <c r="R237" s="91" t="str">
        <f t="shared" si="24"/>
        <v/>
      </c>
      <c r="S237" s="91" t="str">
        <f t="shared" si="25"/>
        <v/>
      </c>
      <c r="T237" s="92" t="str">
        <f t="shared" si="26"/>
        <v/>
      </c>
      <c r="U237" s="92" t="str">
        <f t="shared" si="27"/>
        <v/>
      </c>
      <c r="V237" s="90" t="str">
        <f>IF(INDEX(EmployeeTrackingSheet!$C$6:$C$1005,Calculations!P237,1)=0,"",INDEX(EmployeeTrackingSheet!$C$6:$C$1005,Calculations!P237,1))</f>
        <v/>
      </c>
      <c r="W237" s="90" t="str">
        <f>IF(INDEX(EmployeeTrackingSheet!$D$6:$D$1005,Calculations!P237,1)=0,"",INDEX(EmployeeTrackingSheet!$D$6:$D$1005,Calculations!P237,1))</f>
        <v/>
      </c>
      <c r="X237" s="269" t="str">
        <f>IF(INDEX(EmployeeTrackingSheet!$E$6:$E$1005,Calculations!P237,1)=0,"",INDEX(EmployeeTrackingSheet!$E$6:$E$1005,Calculations!P237,1))</f>
        <v/>
      </c>
      <c r="Y237" s="269" t="str">
        <f>IF(INDEX(EmployeeTrackingSheet!$F$6:$F$1005,Calculations!P237,1)=0,"",INDEX(EmployeeTrackingSheet!$F$6:$F$1005,Calculations!P237,1))</f>
        <v/>
      </c>
      <c r="Z237" s="94" t="str">
        <f t="shared" si="28"/>
        <v/>
      </c>
      <c r="AA237" s="94" t="str">
        <f>IF(INDEX(EmployeeTrackingSheet!$G$6:$G$1005,Calculations!P237,1)=0,"",INDEX(EmployeeTrackingSheet!$G$6:$G$1005,Calculations!P237,1))</f>
        <v/>
      </c>
      <c r="AB237" s="94" t="str">
        <f>IF(INDEX(EmployeeTrackingSheet!$H$6:$H$1005,Calculations!P237,1)=0,"",INDEX(EmployeeTrackingSheet!$H$6:$H$1005,Calculations!P237,1))</f>
        <v/>
      </c>
      <c r="AC237" s="47"/>
      <c r="AD237" s="47"/>
      <c r="AE237" s="47"/>
      <c r="AF237" s="47"/>
      <c r="AG237" s="47"/>
      <c r="AM237" s="47"/>
      <c r="AN237" s="47"/>
      <c r="AO237" s="47"/>
      <c r="AP237" s="47"/>
      <c r="AQ237" s="47"/>
      <c r="AR237" s="47"/>
      <c r="AS237" s="47"/>
      <c r="AT237" s="47"/>
      <c r="AU237" s="47"/>
      <c r="AV237" s="47"/>
      <c r="AW237" s="47"/>
      <c r="AX237" s="47"/>
      <c r="AY237" s="47"/>
      <c r="AZ237" s="47"/>
      <c r="BA237" s="47"/>
      <c r="BB237" s="47"/>
      <c r="BC237" s="47"/>
      <c r="BD237" s="47"/>
      <c r="BE237" s="47"/>
      <c r="BF237" s="47"/>
      <c r="BG237" s="47"/>
      <c r="BH237" s="47"/>
      <c r="BI237" s="47"/>
      <c r="BJ237" s="47"/>
      <c r="BK237" s="47"/>
      <c r="BL237" s="47"/>
      <c r="BM237" s="47"/>
      <c r="BN237" s="47"/>
      <c r="BO237" s="47"/>
      <c r="BP237" s="47"/>
      <c r="BQ237" s="47"/>
    </row>
    <row r="238" spans="16:69" x14ac:dyDescent="0.25">
      <c r="P238" s="34">
        <v>235</v>
      </c>
      <c r="Q238" s="147" t="str">
        <f>IF(INDEX(EmployeeTrackingSheet!$B$6:$B$1005,Calculations!P238,1)=0,"",INDEX(EmployeeTrackingSheet!$B$6:$B$1005,Calculations!P238,1))</f>
        <v/>
      </c>
      <c r="R238" s="91" t="str">
        <f t="shared" si="24"/>
        <v/>
      </c>
      <c r="S238" s="91" t="str">
        <f t="shared" si="25"/>
        <v/>
      </c>
      <c r="T238" s="92" t="str">
        <f t="shared" si="26"/>
        <v/>
      </c>
      <c r="U238" s="92" t="str">
        <f t="shared" si="27"/>
        <v/>
      </c>
      <c r="V238" s="90" t="str">
        <f>IF(INDEX(EmployeeTrackingSheet!$C$6:$C$1005,Calculations!P238,1)=0,"",INDEX(EmployeeTrackingSheet!$C$6:$C$1005,Calculations!P238,1))</f>
        <v/>
      </c>
      <c r="W238" s="90" t="str">
        <f>IF(INDEX(EmployeeTrackingSheet!$D$6:$D$1005,Calculations!P238,1)=0,"",INDEX(EmployeeTrackingSheet!$D$6:$D$1005,Calculations!P238,1))</f>
        <v/>
      </c>
      <c r="X238" s="269" t="str">
        <f>IF(INDEX(EmployeeTrackingSheet!$E$6:$E$1005,Calculations!P238,1)=0,"",INDEX(EmployeeTrackingSheet!$E$6:$E$1005,Calculations!P238,1))</f>
        <v/>
      </c>
      <c r="Y238" s="269" t="str">
        <f>IF(INDEX(EmployeeTrackingSheet!$F$6:$F$1005,Calculations!P238,1)=0,"",INDEX(EmployeeTrackingSheet!$F$6:$F$1005,Calculations!P238,1))</f>
        <v/>
      </c>
      <c r="Z238" s="94" t="str">
        <f t="shared" si="28"/>
        <v/>
      </c>
      <c r="AA238" s="94" t="str">
        <f>IF(INDEX(EmployeeTrackingSheet!$G$6:$G$1005,Calculations!P238,1)=0,"",INDEX(EmployeeTrackingSheet!$G$6:$G$1005,Calculations!P238,1))</f>
        <v/>
      </c>
      <c r="AB238" s="94" t="str">
        <f>IF(INDEX(EmployeeTrackingSheet!$H$6:$H$1005,Calculations!P238,1)=0,"",INDEX(EmployeeTrackingSheet!$H$6:$H$1005,Calculations!P238,1))</f>
        <v/>
      </c>
      <c r="AC238" s="47"/>
      <c r="AD238" s="47"/>
      <c r="AE238" s="47"/>
      <c r="AF238" s="47"/>
      <c r="AG238" s="47"/>
      <c r="AM238" s="47"/>
      <c r="AN238" s="47"/>
      <c r="AO238" s="47"/>
      <c r="AP238" s="47"/>
      <c r="AQ238" s="47"/>
      <c r="AR238" s="47"/>
      <c r="AS238" s="47"/>
      <c r="AT238" s="47"/>
      <c r="AU238" s="47"/>
      <c r="AV238" s="47"/>
      <c r="AW238" s="47"/>
      <c r="AX238" s="47"/>
      <c r="AY238" s="47"/>
      <c r="AZ238" s="47"/>
      <c r="BA238" s="47"/>
      <c r="BB238" s="47"/>
      <c r="BC238" s="47"/>
      <c r="BD238" s="47"/>
      <c r="BE238" s="47"/>
      <c r="BF238" s="47"/>
      <c r="BG238" s="47"/>
      <c r="BH238" s="47"/>
      <c r="BI238" s="47"/>
      <c r="BJ238" s="47"/>
      <c r="BK238" s="47"/>
      <c r="BL238" s="47"/>
      <c r="BM238" s="47"/>
      <c r="BN238" s="47"/>
      <c r="BO238" s="47"/>
      <c r="BP238" s="47"/>
      <c r="BQ238" s="47"/>
    </row>
    <row r="239" spans="16:69" x14ac:dyDescent="0.25">
      <c r="P239" s="34">
        <v>236</v>
      </c>
      <c r="Q239" s="147" t="str">
        <f>IF(INDEX(EmployeeTrackingSheet!$B$6:$B$1005,Calculations!P239,1)=0,"",INDEX(EmployeeTrackingSheet!$B$6:$B$1005,Calculations!P239,1))</f>
        <v/>
      </c>
      <c r="R239" s="91" t="str">
        <f t="shared" si="24"/>
        <v/>
      </c>
      <c r="S239" s="91" t="str">
        <f t="shared" si="25"/>
        <v/>
      </c>
      <c r="T239" s="92" t="str">
        <f t="shared" si="26"/>
        <v/>
      </c>
      <c r="U239" s="92" t="str">
        <f t="shared" si="27"/>
        <v/>
      </c>
      <c r="V239" s="90" t="str">
        <f>IF(INDEX(EmployeeTrackingSheet!$C$6:$C$1005,Calculations!P239,1)=0,"",INDEX(EmployeeTrackingSheet!$C$6:$C$1005,Calculations!P239,1))</f>
        <v/>
      </c>
      <c r="W239" s="90" t="str">
        <f>IF(INDEX(EmployeeTrackingSheet!$D$6:$D$1005,Calculations!P239,1)=0,"",INDEX(EmployeeTrackingSheet!$D$6:$D$1005,Calculations!P239,1))</f>
        <v/>
      </c>
      <c r="X239" s="269" t="str">
        <f>IF(INDEX(EmployeeTrackingSheet!$E$6:$E$1005,Calculations!P239,1)=0,"",INDEX(EmployeeTrackingSheet!$E$6:$E$1005,Calculations!P239,1))</f>
        <v/>
      </c>
      <c r="Y239" s="269" t="str">
        <f>IF(INDEX(EmployeeTrackingSheet!$F$6:$F$1005,Calculations!P239,1)=0,"",INDEX(EmployeeTrackingSheet!$F$6:$F$1005,Calculations!P239,1))</f>
        <v/>
      </c>
      <c r="Z239" s="94" t="str">
        <f t="shared" si="28"/>
        <v/>
      </c>
      <c r="AA239" s="94" t="str">
        <f>IF(INDEX(EmployeeTrackingSheet!$G$6:$G$1005,Calculations!P239,1)=0,"",INDEX(EmployeeTrackingSheet!$G$6:$G$1005,Calculations!P239,1))</f>
        <v/>
      </c>
      <c r="AB239" s="94" t="str">
        <f>IF(INDEX(EmployeeTrackingSheet!$H$6:$H$1005,Calculations!P239,1)=0,"",INDEX(EmployeeTrackingSheet!$H$6:$H$1005,Calculations!P239,1))</f>
        <v/>
      </c>
      <c r="AC239" s="47"/>
      <c r="AD239" s="47"/>
      <c r="AE239" s="47"/>
      <c r="AF239" s="47"/>
      <c r="AG239" s="47"/>
      <c r="AM239" s="47"/>
      <c r="AN239" s="47"/>
      <c r="AO239" s="47"/>
      <c r="AP239" s="47"/>
      <c r="AQ239" s="47"/>
      <c r="AR239" s="47"/>
      <c r="AS239" s="47"/>
      <c r="AT239" s="47"/>
      <c r="AU239" s="47"/>
      <c r="AV239" s="47"/>
      <c r="AW239" s="47"/>
      <c r="AX239" s="47"/>
      <c r="AY239" s="47"/>
      <c r="AZ239" s="47"/>
      <c r="BA239" s="47"/>
      <c r="BB239" s="47"/>
      <c r="BC239" s="47"/>
      <c r="BD239" s="47"/>
      <c r="BE239" s="47"/>
      <c r="BF239" s="47"/>
      <c r="BG239" s="47"/>
      <c r="BH239" s="47"/>
      <c r="BI239" s="47"/>
      <c r="BJ239" s="47"/>
      <c r="BK239" s="47"/>
      <c r="BL239" s="47"/>
      <c r="BM239" s="47"/>
      <c r="BN239" s="47"/>
      <c r="BO239" s="47"/>
      <c r="BP239" s="47"/>
      <c r="BQ239" s="47"/>
    </row>
    <row r="240" spans="16:69" x14ac:dyDescent="0.25">
      <c r="P240" s="34">
        <v>237</v>
      </c>
      <c r="Q240" s="147" t="str">
        <f>IF(INDEX(EmployeeTrackingSheet!$B$6:$B$1005,Calculations!P240,1)=0,"",INDEX(EmployeeTrackingSheet!$B$6:$B$1005,Calculations!P240,1))</f>
        <v/>
      </c>
      <c r="R240" s="91" t="str">
        <f t="shared" si="24"/>
        <v/>
      </c>
      <c r="S240" s="91" t="str">
        <f t="shared" si="25"/>
        <v/>
      </c>
      <c r="T240" s="92" t="str">
        <f t="shared" si="26"/>
        <v/>
      </c>
      <c r="U240" s="92" t="str">
        <f t="shared" si="27"/>
        <v/>
      </c>
      <c r="V240" s="90" t="str">
        <f>IF(INDEX(EmployeeTrackingSheet!$C$6:$C$1005,Calculations!P240,1)=0,"",INDEX(EmployeeTrackingSheet!$C$6:$C$1005,Calculations!P240,1))</f>
        <v/>
      </c>
      <c r="W240" s="90" t="str">
        <f>IF(INDEX(EmployeeTrackingSheet!$D$6:$D$1005,Calculations!P240,1)=0,"",INDEX(EmployeeTrackingSheet!$D$6:$D$1005,Calculations!P240,1))</f>
        <v/>
      </c>
      <c r="X240" s="269" t="str">
        <f>IF(INDEX(EmployeeTrackingSheet!$E$6:$E$1005,Calculations!P240,1)=0,"",INDEX(EmployeeTrackingSheet!$E$6:$E$1005,Calculations!P240,1))</f>
        <v/>
      </c>
      <c r="Y240" s="269" t="str">
        <f>IF(INDEX(EmployeeTrackingSheet!$F$6:$F$1005,Calculations!P240,1)=0,"",INDEX(EmployeeTrackingSheet!$F$6:$F$1005,Calculations!P240,1))</f>
        <v/>
      </c>
      <c r="Z240" s="94" t="str">
        <f t="shared" si="28"/>
        <v/>
      </c>
      <c r="AA240" s="94" t="str">
        <f>IF(INDEX(EmployeeTrackingSheet!$G$6:$G$1005,Calculations!P240,1)=0,"",INDEX(EmployeeTrackingSheet!$G$6:$G$1005,Calculations!P240,1))</f>
        <v/>
      </c>
      <c r="AB240" s="94" t="str">
        <f>IF(INDEX(EmployeeTrackingSheet!$H$6:$H$1005,Calculations!P240,1)=0,"",INDEX(EmployeeTrackingSheet!$H$6:$H$1005,Calculations!P240,1))</f>
        <v/>
      </c>
      <c r="AC240" s="47"/>
      <c r="AD240" s="47"/>
      <c r="AE240" s="47"/>
      <c r="AF240" s="47"/>
      <c r="AG240" s="47"/>
      <c r="AM240" s="47"/>
      <c r="AN240" s="47"/>
      <c r="AO240" s="47"/>
      <c r="AP240" s="47"/>
      <c r="AQ240" s="47"/>
      <c r="AR240" s="47"/>
      <c r="AS240" s="47"/>
      <c r="AT240" s="47"/>
      <c r="AU240" s="47"/>
      <c r="AV240" s="47"/>
      <c r="AW240" s="47"/>
      <c r="AX240" s="47"/>
      <c r="AY240" s="47"/>
      <c r="AZ240" s="47"/>
      <c r="BA240" s="47"/>
      <c r="BB240" s="47"/>
      <c r="BC240" s="47"/>
      <c r="BD240" s="47"/>
      <c r="BE240" s="47"/>
      <c r="BF240" s="47"/>
      <c r="BG240" s="47"/>
      <c r="BH240" s="47"/>
      <c r="BI240" s="47"/>
      <c r="BJ240" s="47"/>
      <c r="BK240" s="47"/>
      <c r="BL240" s="47"/>
      <c r="BM240" s="47"/>
      <c r="BN240" s="47"/>
      <c r="BO240" s="47"/>
      <c r="BP240" s="47"/>
      <c r="BQ240" s="47"/>
    </row>
    <row r="241" spans="16:69" x14ac:dyDescent="0.25">
      <c r="P241" s="34">
        <v>238</v>
      </c>
      <c r="Q241" s="147" t="str">
        <f>IF(INDEX(EmployeeTrackingSheet!$B$6:$B$1005,Calculations!P241,1)=0,"",INDEX(EmployeeTrackingSheet!$B$6:$B$1005,Calculations!P241,1))</f>
        <v/>
      </c>
      <c r="R241" s="91" t="str">
        <f t="shared" si="24"/>
        <v/>
      </c>
      <c r="S241" s="91" t="str">
        <f t="shared" si="25"/>
        <v/>
      </c>
      <c r="T241" s="92" t="str">
        <f t="shared" si="26"/>
        <v/>
      </c>
      <c r="U241" s="92" t="str">
        <f t="shared" si="27"/>
        <v/>
      </c>
      <c r="V241" s="90" t="str">
        <f>IF(INDEX(EmployeeTrackingSheet!$C$6:$C$1005,Calculations!P241,1)=0,"",INDEX(EmployeeTrackingSheet!$C$6:$C$1005,Calculations!P241,1))</f>
        <v/>
      </c>
      <c r="W241" s="90" t="str">
        <f>IF(INDEX(EmployeeTrackingSheet!$D$6:$D$1005,Calculations!P241,1)=0,"",INDEX(EmployeeTrackingSheet!$D$6:$D$1005,Calculations!P241,1))</f>
        <v/>
      </c>
      <c r="X241" s="269" t="str">
        <f>IF(INDEX(EmployeeTrackingSheet!$E$6:$E$1005,Calculations!P241,1)=0,"",INDEX(EmployeeTrackingSheet!$E$6:$E$1005,Calculations!P241,1))</f>
        <v/>
      </c>
      <c r="Y241" s="269" t="str">
        <f>IF(INDEX(EmployeeTrackingSheet!$F$6:$F$1005,Calculations!P241,1)=0,"",INDEX(EmployeeTrackingSheet!$F$6:$F$1005,Calculations!P241,1))</f>
        <v/>
      </c>
      <c r="Z241" s="94" t="str">
        <f t="shared" si="28"/>
        <v/>
      </c>
      <c r="AA241" s="94" t="str">
        <f>IF(INDEX(EmployeeTrackingSheet!$G$6:$G$1005,Calculations!P241,1)=0,"",INDEX(EmployeeTrackingSheet!$G$6:$G$1005,Calculations!P241,1))</f>
        <v/>
      </c>
      <c r="AB241" s="94" t="str">
        <f>IF(INDEX(EmployeeTrackingSheet!$H$6:$H$1005,Calculations!P241,1)=0,"",INDEX(EmployeeTrackingSheet!$H$6:$H$1005,Calculations!P241,1))</f>
        <v/>
      </c>
      <c r="AC241" s="47"/>
      <c r="AD241" s="47"/>
      <c r="AE241" s="47"/>
      <c r="AF241" s="47"/>
      <c r="AG241" s="47"/>
      <c r="AM241" s="47"/>
      <c r="AN241" s="47"/>
      <c r="AO241" s="47"/>
      <c r="AP241" s="47"/>
      <c r="AQ241" s="47"/>
      <c r="AR241" s="47"/>
      <c r="AS241" s="47"/>
      <c r="AT241" s="47"/>
      <c r="AU241" s="47"/>
      <c r="AV241" s="47"/>
      <c r="AW241" s="47"/>
      <c r="AX241" s="47"/>
      <c r="AY241" s="47"/>
      <c r="AZ241" s="47"/>
      <c r="BA241" s="47"/>
      <c r="BB241" s="47"/>
      <c r="BC241" s="47"/>
      <c r="BD241" s="47"/>
      <c r="BE241" s="47"/>
      <c r="BF241" s="47"/>
      <c r="BG241" s="47"/>
      <c r="BH241" s="47"/>
      <c r="BI241" s="47"/>
      <c r="BJ241" s="47"/>
      <c r="BK241" s="47"/>
      <c r="BL241" s="47"/>
      <c r="BM241" s="47"/>
      <c r="BN241" s="47"/>
      <c r="BO241" s="47"/>
      <c r="BP241" s="47"/>
      <c r="BQ241" s="47"/>
    </row>
    <row r="242" spans="16:69" x14ac:dyDescent="0.25">
      <c r="P242" s="34">
        <v>239</v>
      </c>
      <c r="Q242" s="147" t="str">
        <f>IF(INDEX(EmployeeTrackingSheet!$B$6:$B$1005,Calculations!P242,1)=0,"",INDEX(EmployeeTrackingSheet!$B$6:$B$1005,Calculations!P242,1))</f>
        <v/>
      </c>
      <c r="R242" s="91" t="str">
        <f t="shared" si="24"/>
        <v/>
      </c>
      <c r="S242" s="91" t="str">
        <f t="shared" si="25"/>
        <v/>
      </c>
      <c r="T242" s="92" t="str">
        <f t="shared" si="26"/>
        <v/>
      </c>
      <c r="U242" s="92" t="str">
        <f t="shared" si="27"/>
        <v/>
      </c>
      <c r="V242" s="90" t="str">
        <f>IF(INDEX(EmployeeTrackingSheet!$C$6:$C$1005,Calculations!P242,1)=0,"",INDEX(EmployeeTrackingSheet!$C$6:$C$1005,Calculations!P242,1))</f>
        <v/>
      </c>
      <c r="W242" s="90" t="str">
        <f>IF(INDEX(EmployeeTrackingSheet!$D$6:$D$1005,Calculations!P242,1)=0,"",INDEX(EmployeeTrackingSheet!$D$6:$D$1005,Calculations!P242,1))</f>
        <v/>
      </c>
      <c r="X242" s="269" t="str">
        <f>IF(INDEX(EmployeeTrackingSheet!$E$6:$E$1005,Calculations!P242,1)=0,"",INDEX(EmployeeTrackingSheet!$E$6:$E$1005,Calculations!P242,1))</f>
        <v/>
      </c>
      <c r="Y242" s="269" t="str">
        <f>IF(INDEX(EmployeeTrackingSheet!$F$6:$F$1005,Calculations!P242,1)=0,"",INDEX(EmployeeTrackingSheet!$F$6:$F$1005,Calculations!P242,1))</f>
        <v/>
      </c>
      <c r="Z242" s="94" t="str">
        <f t="shared" si="28"/>
        <v/>
      </c>
      <c r="AA242" s="94" t="str">
        <f>IF(INDEX(EmployeeTrackingSheet!$G$6:$G$1005,Calculations!P242,1)=0,"",INDEX(EmployeeTrackingSheet!$G$6:$G$1005,Calculations!P242,1))</f>
        <v/>
      </c>
      <c r="AB242" s="94" t="str">
        <f>IF(INDEX(EmployeeTrackingSheet!$H$6:$H$1005,Calculations!P242,1)=0,"",INDEX(EmployeeTrackingSheet!$H$6:$H$1005,Calculations!P242,1))</f>
        <v/>
      </c>
      <c r="AC242" s="47"/>
      <c r="AD242" s="47"/>
      <c r="AE242" s="47"/>
      <c r="AF242" s="47"/>
      <c r="AG242" s="47"/>
      <c r="AM242" s="47"/>
      <c r="AN242" s="47"/>
      <c r="AO242" s="47"/>
      <c r="AP242" s="47"/>
      <c r="AQ242" s="47"/>
      <c r="AR242" s="47"/>
      <c r="AS242" s="47"/>
      <c r="AT242" s="47"/>
      <c r="AU242" s="47"/>
      <c r="AV242" s="47"/>
      <c r="AW242" s="47"/>
      <c r="AX242" s="47"/>
      <c r="AY242" s="47"/>
      <c r="AZ242" s="47"/>
      <c r="BA242" s="47"/>
      <c r="BB242" s="47"/>
      <c r="BC242" s="47"/>
      <c r="BD242" s="47"/>
      <c r="BE242" s="47"/>
      <c r="BF242" s="47"/>
      <c r="BG242" s="47"/>
      <c r="BH242" s="47"/>
      <c r="BI242" s="47"/>
      <c r="BJ242" s="47"/>
      <c r="BK242" s="47"/>
      <c r="BL242" s="47"/>
      <c r="BM242" s="47"/>
      <c r="BN242" s="47"/>
      <c r="BO242" s="47"/>
      <c r="BP242" s="47"/>
      <c r="BQ242" s="47"/>
    </row>
    <row r="243" spans="16:69" x14ac:dyDescent="0.25">
      <c r="P243" s="34">
        <v>240</v>
      </c>
      <c r="Q243" s="147" t="str">
        <f>IF(INDEX(EmployeeTrackingSheet!$B$6:$B$1005,Calculations!P243,1)=0,"",INDEX(EmployeeTrackingSheet!$B$6:$B$1005,Calculations!P243,1))</f>
        <v/>
      </c>
      <c r="R243" s="91" t="str">
        <f t="shared" si="24"/>
        <v/>
      </c>
      <c r="S243" s="91" t="str">
        <f t="shared" si="25"/>
        <v/>
      </c>
      <c r="T243" s="92" t="str">
        <f t="shared" si="26"/>
        <v/>
      </c>
      <c r="U243" s="92" t="str">
        <f t="shared" si="27"/>
        <v/>
      </c>
      <c r="V243" s="90" t="str">
        <f>IF(INDEX(EmployeeTrackingSheet!$C$6:$C$1005,Calculations!P243,1)=0,"",INDEX(EmployeeTrackingSheet!$C$6:$C$1005,Calculations!P243,1))</f>
        <v/>
      </c>
      <c r="W243" s="90" t="str">
        <f>IF(INDEX(EmployeeTrackingSheet!$D$6:$D$1005,Calculations!P243,1)=0,"",INDEX(EmployeeTrackingSheet!$D$6:$D$1005,Calculations!P243,1))</f>
        <v/>
      </c>
      <c r="X243" s="269" t="str">
        <f>IF(INDEX(EmployeeTrackingSheet!$E$6:$E$1005,Calculations!P243,1)=0,"",INDEX(EmployeeTrackingSheet!$E$6:$E$1005,Calculations!P243,1))</f>
        <v/>
      </c>
      <c r="Y243" s="269" t="str">
        <f>IF(INDEX(EmployeeTrackingSheet!$F$6:$F$1005,Calculations!P243,1)=0,"",INDEX(EmployeeTrackingSheet!$F$6:$F$1005,Calculations!P243,1))</f>
        <v/>
      </c>
      <c r="Z243" s="94" t="str">
        <f t="shared" si="28"/>
        <v/>
      </c>
      <c r="AA243" s="94" t="str">
        <f>IF(INDEX(EmployeeTrackingSheet!$G$6:$G$1005,Calculations!P243,1)=0,"",INDEX(EmployeeTrackingSheet!$G$6:$G$1005,Calculations!P243,1))</f>
        <v/>
      </c>
      <c r="AB243" s="94" t="str">
        <f>IF(INDEX(EmployeeTrackingSheet!$H$6:$H$1005,Calculations!P243,1)=0,"",INDEX(EmployeeTrackingSheet!$H$6:$H$1005,Calculations!P243,1))</f>
        <v/>
      </c>
      <c r="AC243" s="47"/>
      <c r="AD243" s="47"/>
      <c r="AE243" s="47"/>
      <c r="AF243" s="47"/>
      <c r="AG243" s="47"/>
      <c r="AM243" s="47"/>
      <c r="AN243" s="47"/>
      <c r="AO243" s="47"/>
      <c r="AP243" s="47"/>
      <c r="AQ243" s="47"/>
      <c r="AR243" s="47"/>
      <c r="AS243" s="47"/>
      <c r="AT243" s="47"/>
      <c r="AU243" s="47"/>
      <c r="AV243" s="47"/>
      <c r="AW243" s="47"/>
      <c r="AX243" s="47"/>
      <c r="AY243" s="47"/>
      <c r="AZ243" s="47"/>
      <c r="BA243" s="47"/>
      <c r="BB243" s="47"/>
      <c r="BC243" s="47"/>
      <c r="BD243" s="47"/>
      <c r="BE243" s="47"/>
      <c r="BF243" s="47"/>
      <c r="BG243" s="47"/>
      <c r="BH243" s="47"/>
      <c r="BI243" s="47"/>
      <c r="BJ243" s="47"/>
      <c r="BK243" s="47"/>
      <c r="BL243" s="47"/>
      <c r="BM243" s="47"/>
      <c r="BN243" s="47"/>
      <c r="BO243" s="47"/>
      <c r="BP243" s="47"/>
      <c r="BQ243" s="47"/>
    </row>
    <row r="244" spans="16:69" x14ac:dyDescent="0.25">
      <c r="P244" s="34">
        <v>241</v>
      </c>
      <c r="Q244" s="147" t="str">
        <f>IF(INDEX(EmployeeTrackingSheet!$B$6:$B$1005,Calculations!P244,1)=0,"",INDEX(EmployeeTrackingSheet!$B$6:$B$1005,Calculations!P244,1))</f>
        <v/>
      </c>
      <c r="R244" s="91" t="str">
        <f t="shared" si="24"/>
        <v/>
      </c>
      <c r="S244" s="91" t="str">
        <f t="shared" si="25"/>
        <v/>
      </c>
      <c r="T244" s="92" t="str">
        <f t="shared" si="26"/>
        <v/>
      </c>
      <c r="U244" s="92" t="str">
        <f t="shared" si="27"/>
        <v/>
      </c>
      <c r="V244" s="90" t="str">
        <f>IF(INDEX(EmployeeTrackingSheet!$C$6:$C$1005,Calculations!P244,1)=0,"",INDEX(EmployeeTrackingSheet!$C$6:$C$1005,Calculations!P244,1))</f>
        <v/>
      </c>
      <c r="W244" s="90" t="str">
        <f>IF(INDEX(EmployeeTrackingSheet!$D$6:$D$1005,Calculations!P244,1)=0,"",INDEX(EmployeeTrackingSheet!$D$6:$D$1005,Calculations!P244,1))</f>
        <v/>
      </c>
      <c r="X244" s="269" t="str">
        <f>IF(INDEX(EmployeeTrackingSheet!$E$6:$E$1005,Calculations!P244,1)=0,"",INDEX(EmployeeTrackingSheet!$E$6:$E$1005,Calculations!P244,1))</f>
        <v/>
      </c>
      <c r="Y244" s="269" t="str">
        <f>IF(INDEX(EmployeeTrackingSheet!$F$6:$F$1005,Calculations!P244,1)=0,"",INDEX(EmployeeTrackingSheet!$F$6:$F$1005,Calculations!P244,1))</f>
        <v/>
      </c>
      <c r="Z244" s="94" t="str">
        <f t="shared" si="28"/>
        <v/>
      </c>
      <c r="AA244" s="94" t="str">
        <f>IF(INDEX(EmployeeTrackingSheet!$G$6:$G$1005,Calculations!P244,1)=0,"",INDEX(EmployeeTrackingSheet!$G$6:$G$1005,Calculations!P244,1))</f>
        <v/>
      </c>
      <c r="AB244" s="94" t="str">
        <f>IF(INDEX(EmployeeTrackingSheet!$H$6:$H$1005,Calculations!P244,1)=0,"",INDEX(EmployeeTrackingSheet!$H$6:$H$1005,Calculations!P244,1))</f>
        <v/>
      </c>
      <c r="AC244" s="47"/>
      <c r="AD244" s="47"/>
      <c r="AE244" s="47"/>
      <c r="AF244" s="47"/>
      <c r="AG244" s="47"/>
      <c r="AM244" s="47"/>
      <c r="AN244" s="47"/>
      <c r="AO244" s="47"/>
      <c r="AP244" s="47"/>
      <c r="AQ244" s="47"/>
      <c r="AR244" s="47"/>
      <c r="AS244" s="47"/>
      <c r="AT244" s="47"/>
      <c r="AU244" s="47"/>
      <c r="AV244" s="47"/>
      <c r="AW244" s="47"/>
      <c r="AX244" s="47"/>
      <c r="AY244" s="47"/>
      <c r="AZ244" s="47"/>
      <c r="BA244" s="47"/>
      <c r="BB244" s="47"/>
      <c r="BC244" s="47"/>
      <c r="BD244" s="47"/>
      <c r="BE244" s="47"/>
      <c r="BF244" s="47"/>
      <c r="BG244" s="47"/>
      <c r="BH244" s="47"/>
      <c r="BI244" s="47"/>
      <c r="BJ244" s="47"/>
      <c r="BK244" s="47"/>
      <c r="BL244" s="47"/>
      <c r="BM244" s="47"/>
      <c r="BN244" s="47"/>
      <c r="BO244" s="47"/>
      <c r="BP244" s="47"/>
      <c r="BQ244" s="47"/>
    </row>
    <row r="245" spans="16:69" x14ac:dyDescent="0.25">
      <c r="P245" s="34">
        <v>242</v>
      </c>
      <c r="Q245" s="147" t="str">
        <f>IF(INDEX(EmployeeTrackingSheet!$B$6:$B$1005,Calculations!P245,1)=0,"",INDEX(EmployeeTrackingSheet!$B$6:$B$1005,Calculations!P245,1))</f>
        <v/>
      </c>
      <c r="R245" s="91" t="str">
        <f t="shared" si="24"/>
        <v/>
      </c>
      <c r="S245" s="91" t="str">
        <f t="shared" si="25"/>
        <v/>
      </c>
      <c r="T245" s="92" t="str">
        <f t="shared" si="26"/>
        <v/>
      </c>
      <c r="U245" s="92" t="str">
        <f t="shared" si="27"/>
        <v/>
      </c>
      <c r="V245" s="90" t="str">
        <f>IF(INDEX(EmployeeTrackingSheet!$C$6:$C$1005,Calculations!P245,1)=0,"",INDEX(EmployeeTrackingSheet!$C$6:$C$1005,Calculations!P245,1))</f>
        <v/>
      </c>
      <c r="W245" s="90" t="str">
        <f>IF(INDEX(EmployeeTrackingSheet!$D$6:$D$1005,Calculations!P245,1)=0,"",INDEX(EmployeeTrackingSheet!$D$6:$D$1005,Calculations!P245,1))</f>
        <v/>
      </c>
      <c r="X245" s="269" t="str">
        <f>IF(INDEX(EmployeeTrackingSheet!$E$6:$E$1005,Calculations!P245,1)=0,"",INDEX(EmployeeTrackingSheet!$E$6:$E$1005,Calculations!P245,1))</f>
        <v/>
      </c>
      <c r="Y245" s="269" t="str">
        <f>IF(INDEX(EmployeeTrackingSheet!$F$6:$F$1005,Calculations!P245,1)=0,"",INDEX(EmployeeTrackingSheet!$F$6:$F$1005,Calculations!P245,1))</f>
        <v/>
      </c>
      <c r="Z245" s="94" t="str">
        <f t="shared" si="28"/>
        <v/>
      </c>
      <c r="AA245" s="94" t="str">
        <f>IF(INDEX(EmployeeTrackingSheet!$G$6:$G$1005,Calculations!P245,1)=0,"",INDEX(EmployeeTrackingSheet!$G$6:$G$1005,Calculations!P245,1))</f>
        <v/>
      </c>
      <c r="AB245" s="94" t="str">
        <f>IF(INDEX(EmployeeTrackingSheet!$H$6:$H$1005,Calculations!P245,1)=0,"",INDEX(EmployeeTrackingSheet!$H$6:$H$1005,Calculations!P245,1))</f>
        <v/>
      </c>
      <c r="AC245" s="47"/>
      <c r="AD245" s="47"/>
      <c r="AE245" s="47"/>
      <c r="AF245" s="47"/>
      <c r="AG245" s="47"/>
      <c r="AM245" s="47"/>
      <c r="AN245" s="47"/>
      <c r="AO245" s="47"/>
      <c r="AP245" s="47"/>
      <c r="AQ245" s="47"/>
      <c r="AR245" s="47"/>
      <c r="AS245" s="47"/>
      <c r="AT245" s="47"/>
      <c r="AU245" s="47"/>
      <c r="AV245" s="47"/>
      <c r="AW245" s="47"/>
      <c r="AX245" s="47"/>
      <c r="AY245" s="47"/>
      <c r="AZ245" s="47"/>
      <c r="BA245" s="47"/>
      <c r="BB245" s="47"/>
      <c r="BC245" s="47"/>
      <c r="BD245" s="47"/>
      <c r="BE245" s="47"/>
      <c r="BF245" s="47"/>
      <c r="BG245" s="47"/>
      <c r="BH245" s="47"/>
      <c r="BI245" s="47"/>
      <c r="BJ245" s="47"/>
      <c r="BK245" s="47"/>
      <c r="BL245" s="47"/>
      <c r="BM245" s="47"/>
      <c r="BN245" s="47"/>
      <c r="BO245" s="47"/>
      <c r="BP245" s="47"/>
      <c r="BQ245" s="47"/>
    </row>
    <row r="246" spans="16:69" x14ac:dyDescent="0.25">
      <c r="P246" s="34">
        <v>243</v>
      </c>
      <c r="Q246" s="147" t="str">
        <f>IF(INDEX(EmployeeTrackingSheet!$B$6:$B$1005,Calculations!P246,1)=0,"",INDEX(EmployeeTrackingSheet!$B$6:$B$1005,Calculations!P246,1))</f>
        <v/>
      </c>
      <c r="R246" s="91" t="str">
        <f t="shared" si="24"/>
        <v/>
      </c>
      <c r="S246" s="91" t="str">
        <f t="shared" si="25"/>
        <v/>
      </c>
      <c r="T246" s="92" t="str">
        <f t="shared" si="26"/>
        <v/>
      </c>
      <c r="U246" s="92" t="str">
        <f t="shared" si="27"/>
        <v/>
      </c>
      <c r="V246" s="90" t="str">
        <f>IF(INDEX(EmployeeTrackingSheet!$C$6:$C$1005,Calculations!P246,1)=0,"",INDEX(EmployeeTrackingSheet!$C$6:$C$1005,Calculations!P246,1))</f>
        <v/>
      </c>
      <c r="W246" s="90" t="str">
        <f>IF(INDEX(EmployeeTrackingSheet!$D$6:$D$1005,Calculations!P246,1)=0,"",INDEX(EmployeeTrackingSheet!$D$6:$D$1005,Calculations!P246,1))</f>
        <v/>
      </c>
      <c r="X246" s="269" t="str">
        <f>IF(INDEX(EmployeeTrackingSheet!$E$6:$E$1005,Calculations!P246,1)=0,"",INDEX(EmployeeTrackingSheet!$E$6:$E$1005,Calculations!P246,1))</f>
        <v/>
      </c>
      <c r="Y246" s="269" t="str">
        <f>IF(INDEX(EmployeeTrackingSheet!$F$6:$F$1005,Calculations!P246,1)=0,"",INDEX(EmployeeTrackingSheet!$F$6:$F$1005,Calculations!P246,1))</f>
        <v/>
      </c>
      <c r="Z246" s="94" t="str">
        <f t="shared" si="28"/>
        <v/>
      </c>
      <c r="AA246" s="94" t="str">
        <f>IF(INDEX(EmployeeTrackingSheet!$G$6:$G$1005,Calculations!P246,1)=0,"",INDEX(EmployeeTrackingSheet!$G$6:$G$1005,Calculations!P246,1))</f>
        <v/>
      </c>
      <c r="AB246" s="94" t="str">
        <f>IF(INDEX(EmployeeTrackingSheet!$H$6:$H$1005,Calculations!P246,1)=0,"",INDEX(EmployeeTrackingSheet!$H$6:$H$1005,Calculations!P246,1))</f>
        <v/>
      </c>
      <c r="AC246" s="47"/>
      <c r="AD246" s="47"/>
      <c r="AE246" s="47"/>
      <c r="AF246" s="47"/>
      <c r="AG246" s="47"/>
      <c r="AM246" s="47"/>
      <c r="AN246" s="47"/>
      <c r="AO246" s="47"/>
      <c r="AP246" s="47"/>
      <c r="AQ246" s="47"/>
      <c r="AR246" s="47"/>
      <c r="AS246" s="47"/>
      <c r="AT246" s="47"/>
      <c r="AU246" s="47"/>
      <c r="AV246" s="47"/>
      <c r="AW246" s="47"/>
      <c r="AX246" s="47"/>
      <c r="AY246" s="47"/>
      <c r="AZ246" s="47"/>
      <c r="BA246" s="47"/>
      <c r="BB246" s="47"/>
      <c r="BC246" s="47"/>
      <c r="BD246" s="47"/>
      <c r="BE246" s="47"/>
      <c r="BF246" s="47"/>
      <c r="BG246" s="47"/>
      <c r="BH246" s="47"/>
      <c r="BI246" s="47"/>
      <c r="BJ246" s="47"/>
      <c r="BK246" s="47"/>
      <c r="BL246" s="47"/>
      <c r="BM246" s="47"/>
      <c r="BN246" s="47"/>
      <c r="BO246" s="47"/>
      <c r="BP246" s="47"/>
      <c r="BQ246" s="47"/>
    </row>
    <row r="247" spans="16:69" x14ac:dyDescent="0.25">
      <c r="P247" s="34">
        <v>244</v>
      </c>
      <c r="Q247" s="147" t="str">
        <f>IF(INDEX(EmployeeTrackingSheet!$B$6:$B$1005,Calculations!P247,1)=0,"",INDEX(EmployeeTrackingSheet!$B$6:$B$1005,Calculations!P247,1))</f>
        <v/>
      </c>
      <c r="R247" s="91" t="str">
        <f t="shared" si="24"/>
        <v/>
      </c>
      <c r="S247" s="91" t="str">
        <f t="shared" si="25"/>
        <v/>
      </c>
      <c r="T247" s="92" t="str">
        <f t="shared" si="26"/>
        <v/>
      </c>
      <c r="U247" s="92" t="str">
        <f t="shared" si="27"/>
        <v/>
      </c>
      <c r="V247" s="90" t="str">
        <f>IF(INDEX(EmployeeTrackingSheet!$C$6:$C$1005,Calculations!P247,1)=0,"",INDEX(EmployeeTrackingSheet!$C$6:$C$1005,Calculations!P247,1))</f>
        <v/>
      </c>
      <c r="W247" s="90" t="str">
        <f>IF(INDEX(EmployeeTrackingSheet!$D$6:$D$1005,Calculations!P247,1)=0,"",INDEX(EmployeeTrackingSheet!$D$6:$D$1005,Calculations!P247,1))</f>
        <v/>
      </c>
      <c r="X247" s="269" t="str">
        <f>IF(INDEX(EmployeeTrackingSheet!$E$6:$E$1005,Calculations!P247,1)=0,"",INDEX(EmployeeTrackingSheet!$E$6:$E$1005,Calculations!P247,1))</f>
        <v/>
      </c>
      <c r="Y247" s="269" t="str">
        <f>IF(INDEX(EmployeeTrackingSheet!$F$6:$F$1005,Calculations!P247,1)=0,"",INDEX(EmployeeTrackingSheet!$F$6:$F$1005,Calculations!P247,1))</f>
        <v/>
      </c>
      <c r="Z247" s="94" t="str">
        <f t="shared" si="28"/>
        <v/>
      </c>
      <c r="AA247" s="94" t="str">
        <f>IF(INDEX(EmployeeTrackingSheet!$G$6:$G$1005,Calculations!P247,1)=0,"",INDEX(EmployeeTrackingSheet!$G$6:$G$1005,Calculations!P247,1))</f>
        <v/>
      </c>
      <c r="AB247" s="94" t="str">
        <f>IF(INDEX(EmployeeTrackingSheet!$H$6:$H$1005,Calculations!P247,1)=0,"",INDEX(EmployeeTrackingSheet!$H$6:$H$1005,Calculations!P247,1))</f>
        <v/>
      </c>
      <c r="AC247" s="47"/>
      <c r="AD247" s="47"/>
      <c r="AE247" s="47"/>
      <c r="AF247" s="47"/>
      <c r="AG247" s="47"/>
      <c r="AM247" s="47"/>
      <c r="AN247" s="47"/>
      <c r="AO247" s="47"/>
      <c r="AP247" s="47"/>
      <c r="AQ247" s="47"/>
      <c r="AR247" s="47"/>
      <c r="AS247" s="47"/>
      <c r="AT247" s="47"/>
      <c r="AU247" s="47"/>
      <c r="AV247" s="47"/>
      <c r="AW247" s="47"/>
      <c r="AX247" s="47"/>
      <c r="AY247" s="47"/>
      <c r="AZ247" s="47"/>
      <c r="BA247" s="47"/>
      <c r="BB247" s="47"/>
      <c r="BC247" s="47"/>
      <c r="BD247" s="47"/>
      <c r="BE247" s="47"/>
      <c r="BF247" s="47"/>
      <c r="BG247" s="47"/>
      <c r="BH247" s="47"/>
      <c r="BI247" s="47"/>
      <c r="BJ247" s="47"/>
      <c r="BK247" s="47"/>
      <c r="BL247" s="47"/>
      <c r="BM247" s="47"/>
      <c r="BN247" s="47"/>
      <c r="BO247" s="47"/>
      <c r="BP247" s="47"/>
      <c r="BQ247" s="47"/>
    </row>
    <row r="248" spans="16:69" x14ac:dyDescent="0.25">
      <c r="P248" s="34">
        <v>245</v>
      </c>
      <c r="Q248" s="147" t="str">
        <f>IF(INDEX(EmployeeTrackingSheet!$B$6:$B$1005,Calculations!P248,1)=0,"",INDEX(EmployeeTrackingSheet!$B$6:$B$1005,Calculations!P248,1))</f>
        <v/>
      </c>
      <c r="R248" s="91" t="str">
        <f t="shared" si="24"/>
        <v/>
      </c>
      <c r="S248" s="91" t="str">
        <f t="shared" si="25"/>
        <v/>
      </c>
      <c r="T248" s="92" t="str">
        <f t="shared" si="26"/>
        <v/>
      </c>
      <c r="U248" s="92" t="str">
        <f t="shared" si="27"/>
        <v/>
      </c>
      <c r="V248" s="90" t="str">
        <f>IF(INDEX(EmployeeTrackingSheet!$C$6:$C$1005,Calculations!P248,1)=0,"",INDEX(EmployeeTrackingSheet!$C$6:$C$1005,Calculations!P248,1))</f>
        <v/>
      </c>
      <c r="W248" s="90" t="str">
        <f>IF(INDEX(EmployeeTrackingSheet!$D$6:$D$1005,Calculations!P248,1)=0,"",INDEX(EmployeeTrackingSheet!$D$6:$D$1005,Calculations!P248,1))</f>
        <v/>
      </c>
      <c r="X248" s="269" t="str">
        <f>IF(INDEX(EmployeeTrackingSheet!$E$6:$E$1005,Calculations!P248,1)=0,"",INDEX(EmployeeTrackingSheet!$E$6:$E$1005,Calculations!P248,1))</f>
        <v/>
      </c>
      <c r="Y248" s="269" t="str">
        <f>IF(INDEX(EmployeeTrackingSheet!$F$6:$F$1005,Calculations!P248,1)=0,"",INDEX(EmployeeTrackingSheet!$F$6:$F$1005,Calculations!P248,1))</f>
        <v/>
      </c>
      <c r="Z248" s="94" t="str">
        <f t="shared" si="28"/>
        <v/>
      </c>
      <c r="AA248" s="94" t="str">
        <f>IF(INDEX(EmployeeTrackingSheet!$G$6:$G$1005,Calculations!P248,1)=0,"",INDEX(EmployeeTrackingSheet!$G$6:$G$1005,Calculations!P248,1))</f>
        <v/>
      </c>
      <c r="AB248" s="94" t="str">
        <f>IF(INDEX(EmployeeTrackingSheet!$H$6:$H$1005,Calculations!P248,1)=0,"",INDEX(EmployeeTrackingSheet!$H$6:$H$1005,Calculations!P248,1))</f>
        <v/>
      </c>
      <c r="AC248" s="47"/>
      <c r="AD248" s="47"/>
      <c r="AE248" s="47"/>
      <c r="AF248" s="47"/>
      <c r="AG248" s="47"/>
      <c r="AM248" s="47"/>
      <c r="AN248" s="47"/>
      <c r="AO248" s="47"/>
      <c r="AP248" s="47"/>
      <c r="AQ248" s="47"/>
      <c r="AR248" s="47"/>
      <c r="AS248" s="47"/>
      <c r="AT248" s="47"/>
      <c r="AU248" s="47"/>
      <c r="AV248" s="47"/>
      <c r="AW248" s="47"/>
      <c r="AX248" s="47"/>
      <c r="AY248" s="47"/>
      <c r="AZ248" s="47"/>
      <c r="BA248" s="47"/>
      <c r="BB248" s="47"/>
      <c r="BC248" s="47"/>
      <c r="BD248" s="47"/>
      <c r="BE248" s="47"/>
      <c r="BF248" s="47"/>
      <c r="BG248" s="47"/>
      <c r="BH248" s="47"/>
      <c r="BI248" s="47"/>
      <c r="BJ248" s="47"/>
      <c r="BK248" s="47"/>
      <c r="BL248" s="47"/>
      <c r="BM248" s="47"/>
      <c r="BN248" s="47"/>
      <c r="BO248" s="47"/>
      <c r="BP248" s="47"/>
      <c r="BQ248" s="47"/>
    </row>
    <row r="249" spans="16:69" x14ac:dyDescent="0.25">
      <c r="P249" s="34">
        <v>246</v>
      </c>
      <c r="Q249" s="147" t="str">
        <f>IF(INDEX(EmployeeTrackingSheet!$B$6:$B$1005,Calculations!P249,1)=0,"",INDEX(EmployeeTrackingSheet!$B$6:$B$1005,Calculations!P249,1))</f>
        <v/>
      </c>
      <c r="R249" s="91" t="str">
        <f t="shared" si="24"/>
        <v/>
      </c>
      <c r="S249" s="91" t="str">
        <f t="shared" si="25"/>
        <v/>
      </c>
      <c r="T249" s="92" t="str">
        <f t="shared" si="26"/>
        <v/>
      </c>
      <c r="U249" s="92" t="str">
        <f t="shared" si="27"/>
        <v/>
      </c>
      <c r="V249" s="90" t="str">
        <f>IF(INDEX(EmployeeTrackingSheet!$C$6:$C$1005,Calculations!P249,1)=0,"",INDEX(EmployeeTrackingSheet!$C$6:$C$1005,Calculations!P249,1))</f>
        <v/>
      </c>
      <c r="W249" s="90" t="str">
        <f>IF(INDEX(EmployeeTrackingSheet!$D$6:$D$1005,Calculations!P249,1)=0,"",INDEX(EmployeeTrackingSheet!$D$6:$D$1005,Calculations!P249,1))</f>
        <v/>
      </c>
      <c r="X249" s="269" t="str">
        <f>IF(INDEX(EmployeeTrackingSheet!$E$6:$E$1005,Calculations!P249,1)=0,"",INDEX(EmployeeTrackingSheet!$E$6:$E$1005,Calculations!P249,1))</f>
        <v/>
      </c>
      <c r="Y249" s="269" t="str">
        <f>IF(INDEX(EmployeeTrackingSheet!$F$6:$F$1005,Calculations!P249,1)=0,"",INDEX(EmployeeTrackingSheet!$F$6:$F$1005,Calculations!P249,1))</f>
        <v/>
      </c>
      <c r="Z249" s="94" t="str">
        <f t="shared" si="28"/>
        <v/>
      </c>
      <c r="AA249" s="94" t="str">
        <f>IF(INDEX(EmployeeTrackingSheet!$G$6:$G$1005,Calculations!P249,1)=0,"",INDEX(EmployeeTrackingSheet!$G$6:$G$1005,Calculations!P249,1))</f>
        <v/>
      </c>
      <c r="AB249" s="94" t="str">
        <f>IF(INDEX(EmployeeTrackingSheet!$H$6:$H$1005,Calculations!P249,1)=0,"",INDEX(EmployeeTrackingSheet!$H$6:$H$1005,Calculations!P249,1))</f>
        <v/>
      </c>
      <c r="AC249" s="47"/>
      <c r="AD249" s="47"/>
      <c r="AE249" s="47"/>
      <c r="AF249" s="47"/>
      <c r="AG249" s="47"/>
      <c r="AM249" s="47"/>
      <c r="AN249" s="47"/>
      <c r="AO249" s="47"/>
      <c r="AP249" s="47"/>
      <c r="AQ249" s="47"/>
      <c r="AR249" s="47"/>
      <c r="AS249" s="47"/>
      <c r="AT249" s="47"/>
      <c r="AU249" s="47"/>
      <c r="AV249" s="47"/>
      <c r="AW249" s="47"/>
      <c r="AX249" s="47"/>
      <c r="AY249" s="47"/>
      <c r="AZ249" s="47"/>
      <c r="BA249" s="47"/>
      <c r="BB249" s="47"/>
      <c r="BC249" s="47"/>
      <c r="BD249" s="47"/>
      <c r="BE249" s="47"/>
      <c r="BF249" s="47"/>
      <c r="BG249" s="47"/>
      <c r="BH249" s="47"/>
      <c r="BI249" s="47"/>
      <c r="BJ249" s="47"/>
      <c r="BK249" s="47"/>
      <c r="BL249" s="47"/>
      <c r="BM249" s="47"/>
      <c r="BN249" s="47"/>
      <c r="BO249" s="47"/>
      <c r="BP249" s="47"/>
      <c r="BQ249" s="47"/>
    </row>
    <row r="250" spans="16:69" x14ac:dyDescent="0.25">
      <c r="P250" s="34">
        <v>247</v>
      </c>
      <c r="Q250" s="147" t="str">
        <f>IF(INDEX(EmployeeTrackingSheet!$B$6:$B$1005,Calculations!P250,1)=0,"",INDEX(EmployeeTrackingSheet!$B$6:$B$1005,Calculations!P250,1))</f>
        <v/>
      </c>
      <c r="R250" s="91" t="str">
        <f t="shared" si="24"/>
        <v/>
      </c>
      <c r="S250" s="91" t="str">
        <f t="shared" si="25"/>
        <v/>
      </c>
      <c r="T250" s="92" t="str">
        <f t="shared" si="26"/>
        <v/>
      </c>
      <c r="U250" s="92" t="str">
        <f t="shared" si="27"/>
        <v/>
      </c>
      <c r="V250" s="90" t="str">
        <f>IF(INDEX(EmployeeTrackingSheet!$C$6:$C$1005,Calculations!P250,1)=0,"",INDEX(EmployeeTrackingSheet!$C$6:$C$1005,Calculations!P250,1))</f>
        <v/>
      </c>
      <c r="W250" s="90" t="str">
        <f>IF(INDEX(EmployeeTrackingSheet!$D$6:$D$1005,Calculations!P250,1)=0,"",INDEX(EmployeeTrackingSheet!$D$6:$D$1005,Calculations!P250,1))</f>
        <v/>
      </c>
      <c r="X250" s="269" t="str">
        <f>IF(INDEX(EmployeeTrackingSheet!$E$6:$E$1005,Calculations!P250,1)=0,"",INDEX(EmployeeTrackingSheet!$E$6:$E$1005,Calculations!P250,1))</f>
        <v/>
      </c>
      <c r="Y250" s="269" t="str">
        <f>IF(INDEX(EmployeeTrackingSheet!$F$6:$F$1005,Calculations!P250,1)=0,"",INDEX(EmployeeTrackingSheet!$F$6:$F$1005,Calculations!P250,1))</f>
        <v/>
      </c>
      <c r="Z250" s="94" t="str">
        <f t="shared" si="28"/>
        <v/>
      </c>
      <c r="AA250" s="94" t="str">
        <f>IF(INDEX(EmployeeTrackingSheet!$G$6:$G$1005,Calculations!P250,1)=0,"",INDEX(EmployeeTrackingSheet!$G$6:$G$1005,Calculations!P250,1))</f>
        <v/>
      </c>
      <c r="AB250" s="94" t="str">
        <f>IF(INDEX(EmployeeTrackingSheet!$H$6:$H$1005,Calculations!P250,1)=0,"",INDEX(EmployeeTrackingSheet!$H$6:$H$1005,Calculations!P250,1))</f>
        <v/>
      </c>
      <c r="AC250" s="47"/>
      <c r="AD250" s="47"/>
      <c r="AE250" s="47"/>
      <c r="AF250" s="47"/>
      <c r="AG250" s="47"/>
      <c r="AM250" s="47"/>
      <c r="AN250" s="47"/>
      <c r="AO250" s="47"/>
      <c r="AP250" s="47"/>
      <c r="AQ250" s="47"/>
      <c r="AR250" s="47"/>
      <c r="AS250" s="47"/>
      <c r="AT250" s="47"/>
      <c r="AU250" s="47"/>
      <c r="AV250" s="47"/>
      <c r="AW250" s="47"/>
      <c r="AX250" s="47"/>
      <c r="AY250" s="47"/>
      <c r="AZ250" s="47"/>
      <c r="BA250" s="47"/>
      <c r="BB250" s="47"/>
      <c r="BC250" s="47"/>
      <c r="BD250" s="47"/>
      <c r="BE250" s="47"/>
      <c r="BF250" s="47"/>
      <c r="BG250" s="47"/>
      <c r="BH250" s="47"/>
      <c r="BI250" s="47"/>
      <c r="BJ250" s="47"/>
      <c r="BK250" s="47"/>
      <c r="BL250" s="47"/>
      <c r="BM250" s="47"/>
      <c r="BN250" s="47"/>
      <c r="BO250" s="47"/>
      <c r="BP250" s="47"/>
      <c r="BQ250" s="47"/>
    </row>
    <row r="251" spans="16:69" x14ac:dyDescent="0.25">
      <c r="P251" s="34">
        <v>248</v>
      </c>
      <c r="Q251" s="147" t="str">
        <f>IF(INDEX(EmployeeTrackingSheet!$B$6:$B$1005,Calculations!P251,1)=0,"",INDEX(EmployeeTrackingSheet!$B$6:$B$1005,Calculations!P251,1))</f>
        <v/>
      </c>
      <c r="R251" s="91" t="str">
        <f t="shared" si="24"/>
        <v/>
      </c>
      <c r="S251" s="91" t="str">
        <f t="shared" si="25"/>
        <v/>
      </c>
      <c r="T251" s="92" t="str">
        <f t="shared" si="26"/>
        <v/>
      </c>
      <c r="U251" s="92" t="str">
        <f t="shared" si="27"/>
        <v/>
      </c>
      <c r="V251" s="90" t="str">
        <f>IF(INDEX(EmployeeTrackingSheet!$C$6:$C$1005,Calculations!P251,1)=0,"",INDEX(EmployeeTrackingSheet!$C$6:$C$1005,Calculations!P251,1))</f>
        <v/>
      </c>
      <c r="W251" s="90" t="str">
        <f>IF(INDEX(EmployeeTrackingSheet!$D$6:$D$1005,Calculations!P251,1)=0,"",INDEX(EmployeeTrackingSheet!$D$6:$D$1005,Calculations!P251,1))</f>
        <v/>
      </c>
      <c r="X251" s="269" t="str">
        <f>IF(INDEX(EmployeeTrackingSheet!$E$6:$E$1005,Calculations!P251,1)=0,"",INDEX(EmployeeTrackingSheet!$E$6:$E$1005,Calculations!P251,1))</f>
        <v/>
      </c>
      <c r="Y251" s="269" t="str">
        <f>IF(INDEX(EmployeeTrackingSheet!$F$6:$F$1005,Calculations!P251,1)=0,"",INDEX(EmployeeTrackingSheet!$F$6:$F$1005,Calculations!P251,1))</f>
        <v/>
      </c>
      <c r="Z251" s="94" t="str">
        <f t="shared" si="28"/>
        <v/>
      </c>
      <c r="AA251" s="94" t="str">
        <f>IF(INDEX(EmployeeTrackingSheet!$G$6:$G$1005,Calculations!P251,1)=0,"",INDEX(EmployeeTrackingSheet!$G$6:$G$1005,Calculations!P251,1))</f>
        <v/>
      </c>
      <c r="AB251" s="94" t="str">
        <f>IF(INDEX(EmployeeTrackingSheet!$H$6:$H$1005,Calculations!P251,1)=0,"",INDEX(EmployeeTrackingSheet!$H$6:$H$1005,Calculations!P251,1))</f>
        <v/>
      </c>
      <c r="AC251" s="47"/>
      <c r="AD251" s="47"/>
      <c r="AE251" s="47"/>
      <c r="AF251" s="47"/>
      <c r="AG251" s="47"/>
      <c r="AM251" s="47"/>
      <c r="AN251" s="47"/>
      <c r="AO251" s="47"/>
      <c r="AP251" s="47"/>
      <c r="AQ251" s="47"/>
      <c r="AR251" s="47"/>
      <c r="AS251" s="47"/>
      <c r="AT251" s="47"/>
      <c r="AU251" s="47"/>
      <c r="AV251" s="47"/>
      <c r="AW251" s="47"/>
      <c r="AX251" s="47"/>
      <c r="AY251" s="47"/>
      <c r="AZ251" s="47"/>
      <c r="BA251" s="47"/>
      <c r="BB251" s="47"/>
      <c r="BC251" s="47"/>
      <c r="BD251" s="47"/>
      <c r="BE251" s="47"/>
      <c r="BF251" s="47"/>
      <c r="BG251" s="47"/>
      <c r="BH251" s="47"/>
      <c r="BI251" s="47"/>
      <c r="BJ251" s="47"/>
      <c r="BK251" s="47"/>
      <c r="BL251" s="47"/>
      <c r="BM251" s="47"/>
      <c r="BN251" s="47"/>
      <c r="BO251" s="47"/>
      <c r="BP251" s="47"/>
      <c r="BQ251" s="47"/>
    </row>
    <row r="252" spans="16:69" x14ac:dyDescent="0.25">
      <c r="P252" s="34">
        <v>249</v>
      </c>
      <c r="Q252" s="147" t="str">
        <f>IF(INDEX(EmployeeTrackingSheet!$B$6:$B$1005,Calculations!P252,1)=0,"",INDEX(EmployeeTrackingSheet!$B$6:$B$1005,Calculations!P252,1))</f>
        <v/>
      </c>
      <c r="R252" s="91" t="str">
        <f t="shared" si="24"/>
        <v/>
      </c>
      <c r="S252" s="91" t="str">
        <f t="shared" si="25"/>
        <v/>
      </c>
      <c r="T252" s="92" t="str">
        <f t="shared" si="26"/>
        <v/>
      </c>
      <c r="U252" s="92" t="str">
        <f t="shared" si="27"/>
        <v/>
      </c>
      <c r="V252" s="90" t="str">
        <f>IF(INDEX(EmployeeTrackingSheet!$C$6:$C$1005,Calculations!P252,1)=0,"",INDEX(EmployeeTrackingSheet!$C$6:$C$1005,Calculations!P252,1))</f>
        <v/>
      </c>
      <c r="W252" s="90" t="str">
        <f>IF(INDEX(EmployeeTrackingSheet!$D$6:$D$1005,Calculations!P252,1)=0,"",INDEX(EmployeeTrackingSheet!$D$6:$D$1005,Calculations!P252,1))</f>
        <v/>
      </c>
      <c r="X252" s="269" t="str">
        <f>IF(INDEX(EmployeeTrackingSheet!$E$6:$E$1005,Calculations!P252,1)=0,"",INDEX(EmployeeTrackingSheet!$E$6:$E$1005,Calculations!P252,1))</f>
        <v/>
      </c>
      <c r="Y252" s="269" t="str">
        <f>IF(INDEX(EmployeeTrackingSheet!$F$6:$F$1005,Calculations!P252,1)=0,"",INDEX(EmployeeTrackingSheet!$F$6:$F$1005,Calculations!P252,1))</f>
        <v/>
      </c>
      <c r="Z252" s="94" t="str">
        <f t="shared" si="28"/>
        <v/>
      </c>
      <c r="AA252" s="94" t="str">
        <f>IF(INDEX(EmployeeTrackingSheet!$G$6:$G$1005,Calculations!P252,1)=0,"",INDEX(EmployeeTrackingSheet!$G$6:$G$1005,Calculations!P252,1))</f>
        <v/>
      </c>
      <c r="AB252" s="94" t="str">
        <f>IF(INDEX(EmployeeTrackingSheet!$H$6:$H$1005,Calculations!P252,1)=0,"",INDEX(EmployeeTrackingSheet!$H$6:$H$1005,Calculations!P252,1))</f>
        <v/>
      </c>
      <c r="AC252" s="47"/>
      <c r="AD252" s="47"/>
      <c r="AE252" s="47"/>
      <c r="AF252" s="47"/>
      <c r="AG252" s="47"/>
      <c r="AM252" s="47"/>
      <c r="AN252" s="47"/>
      <c r="AO252" s="47"/>
      <c r="AP252" s="47"/>
      <c r="AQ252" s="47"/>
      <c r="AR252" s="47"/>
      <c r="AS252" s="47"/>
      <c r="AT252" s="47"/>
      <c r="AU252" s="47"/>
      <c r="AV252" s="47"/>
      <c r="AW252" s="47"/>
      <c r="AX252" s="47"/>
      <c r="AY252" s="47"/>
      <c r="AZ252" s="47"/>
      <c r="BA252" s="47"/>
      <c r="BB252" s="47"/>
      <c r="BC252" s="47"/>
      <c r="BD252" s="47"/>
      <c r="BE252" s="47"/>
      <c r="BF252" s="47"/>
      <c r="BG252" s="47"/>
      <c r="BH252" s="47"/>
      <c r="BI252" s="47"/>
      <c r="BJ252" s="47"/>
      <c r="BK252" s="47"/>
      <c r="BL252" s="47"/>
      <c r="BM252" s="47"/>
      <c r="BN252" s="47"/>
      <c r="BO252" s="47"/>
      <c r="BP252" s="47"/>
      <c r="BQ252" s="47"/>
    </row>
    <row r="253" spans="16:69" x14ac:dyDescent="0.25">
      <c r="P253" s="34">
        <v>250</v>
      </c>
      <c r="Q253" s="147" t="str">
        <f>IF(INDEX(EmployeeTrackingSheet!$B$6:$B$1005,Calculations!P253,1)=0,"",INDEX(EmployeeTrackingSheet!$B$6:$B$1005,Calculations!P253,1))</f>
        <v/>
      </c>
      <c r="R253" s="91" t="str">
        <f t="shared" si="24"/>
        <v/>
      </c>
      <c r="S253" s="91" t="str">
        <f t="shared" si="25"/>
        <v/>
      </c>
      <c r="T253" s="92" t="str">
        <f t="shared" si="26"/>
        <v/>
      </c>
      <c r="U253" s="92" t="str">
        <f t="shared" si="27"/>
        <v/>
      </c>
      <c r="V253" s="90" t="str">
        <f>IF(INDEX(EmployeeTrackingSheet!$C$6:$C$1005,Calculations!P253,1)=0,"",INDEX(EmployeeTrackingSheet!$C$6:$C$1005,Calculations!P253,1))</f>
        <v/>
      </c>
      <c r="W253" s="90" t="str">
        <f>IF(INDEX(EmployeeTrackingSheet!$D$6:$D$1005,Calculations!P253,1)=0,"",INDEX(EmployeeTrackingSheet!$D$6:$D$1005,Calculations!P253,1))</f>
        <v/>
      </c>
      <c r="X253" s="269" t="str">
        <f>IF(INDEX(EmployeeTrackingSheet!$E$6:$E$1005,Calculations!P253,1)=0,"",INDEX(EmployeeTrackingSheet!$E$6:$E$1005,Calculations!P253,1))</f>
        <v/>
      </c>
      <c r="Y253" s="269" t="str">
        <f>IF(INDEX(EmployeeTrackingSheet!$F$6:$F$1005,Calculations!P253,1)=0,"",INDEX(EmployeeTrackingSheet!$F$6:$F$1005,Calculations!P253,1))</f>
        <v/>
      </c>
      <c r="Z253" s="94" t="str">
        <f t="shared" si="28"/>
        <v/>
      </c>
      <c r="AA253" s="94" t="str">
        <f>IF(INDEX(EmployeeTrackingSheet!$G$6:$G$1005,Calculations!P253,1)=0,"",INDEX(EmployeeTrackingSheet!$G$6:$G$1005,Calculations!P253,1))</f>
        <v/>
      </c>
      <c r="AB253" s="94" t="str">
        <f>IF(INDEX(EmployeeTrackingSheet!$H$6:$H$1005,Calculations!P253,1)=0,"",INDEX(EmployeeTrackingSheet!$H$6:$H$1005,Calculations!P253,1))</f>
        <v/>
      </c>
      <c r="AC253" s="47"/>
      <c r="AD253" s="47"/>
      <c r="AE253" s="47"/>
      <c r="AF253" s="47"/>
      <c r="AG253" s="47"/>
      <c r="AM253" s="47"/>
      <c r="AN253" s="47"/>
      <c r="AO253" s="47"/>
      <c r="AP253" s="47"/>
      <c r="AQ253" s="47"/>
      <c r="AR253" s="47"/>
      <c r="AS253" s="47"/>
      <c r="AT253" s="47"/>
      <c r="AU253" s="47"/>
      <c r="AV253" s="47"/>
      <c r="AW253" s="47"/>
      <c r="AX253" s="47"/>
      <c r="AY253" s="47"/>
      <c r="AZ253" s="47"/>
      <c r="BA253" s="47"/>
      <c r="BB253" s="47"/>
      <c r="BC253" s="47"/>
      <c r="BD253" s="47"/>
      <c r="BE253" s="47"/>
      <c r="BF253" s="47"/>
      <c r="BG253" s="47"/>
      <c r="BH253" s="47"/>
      <c r="BI253" s="47"/>
      <c r="BJ253" s="47"/>
      <c r="BK253" s="47"/>
      <c r="BL253" s="47"/>
      <c r="BM253" s="47"/>
      <c r="BN253" s="47"/>
      <c r="BO253" s="47"/>
      <c r="BP253" s="47"/>
      <c r="BQ253" s="47"/>
    </row>
    <row r="254" spans="16:69" x14ac:dyDescent="0.25">
      <c r="P254" s="34">
        <v>251</v>
      </c>
      <c r="Q254" s="147" t="str">
        <f>IF(INDEX(EmployeeTrackingSheet!$B$6:$B$1005,Calculations!P254,1)=0,"",INDEX(EmployeeTrackingSheet!$B$6:$B$1005,Calculations!P254,1))</f>
        <v/>
      </c>
      <c r="R254" s="91" t="str">
        <f t="shared" si="24"/>
        <v/>
      </c>
      <c r="S254" s="91" t="str">
        <f t="shared" si="25"/>
        <v/>
      </c>
      <c r="T254" s="92" t="str">
        <f t="shared" si="26"/>
        <v/>
      </c>
      <c r="U254" s="92" t="str">
        <f t="shared" si="27"/>
        <v/>
      </c>
      <c r="V254" s="90" t="str">
        <f>IF(INDEX(EmployeeTrackingSheet!$C$6:$C$1005,Calculations!P254,1)=0,"",INDEX(EmployeeTrackingSheet!$C$6:$C$1005,Calculations!P254,1))</f>
        <v/>
      </c>
      <c r="W254" s="90" t="str">
        <f>IF(INDEX(EmployeeTrackingSheet!$D$6:$D$1005,Calculations!P254,1)=0,"",INDEX(EmployeeTrackingSheet!$D$6:$D$1005,Calculations!P254,1))</f>
        <v/>
      </c>
      <c r="X254" s="269" t="str">
        <f>IF(INDEX(EmployeeTrackingSheet!$E$6:$E$1005,Calculations!P254,1)=0,"",INDEX(EmployeeTrackingSheet!$E$6:$E$1005,Calculations!P254,1))</f>
        <v/>
      </c>
      <c r="Y254" s="269" t="str">
        <f>IF(INDEX(EmployeeTrackingSheet!$F$6:$F$1005,Calculations!P254,1)=0,"",INDEX(EmployeeTrackingSheet!$F$6:$F$1005,Calculations!P254,1))</f>
        <v/>
      </c>
      <c r="Z254" s="94" t="str">
        <f t="shared" si="28"/>
        <v/>
      </c>
      <c r="AA254" s="94" t="str">
        <f>IF(INDEX(EmployeeTrackingSheet!$G$6:$G$1005,Calculations!P254,1)=0,"",INDEX(EmployeeTrackingSheet!$G$6:$G$1005,Calculations!P254,1))</f>
        <v/>
      </c>
      <c r="AB254" s="94" t="str">
        <f>IF(INDEX(EmployeeTrackingSheet!$H$6:$H$1005,Calculations!P254,1)=0,"",INDEX(EmployeeTrackingSheet!$H$6:$H$1005,Calculations!P254,1))</f>
        <v/>
      </c>
      <c r="AC254" s="47"/>
      <c r="AD254" s="47"/>
      <c r="AE254" s="47"/>
      <c r="AF254" s="47"/>
      <c r="AG254" s="47"/>
      <c r="AM254" s="47"/>
      <c r="AN254" s="47"/>
      <c r="AO254" s="47"/>
      <c r="AP254" s="47"/>
      <c r="AQ254" s="47"/>
      <c r="AR254" s="47"/>
      <c r="AS254" s="47"/>
      <c r="AT254" s="47"/>
      <c r="AU254" s="47"/>
      <c r="AV254" s="47"/>
      <c r="AW254" s="47"/>
      <c r="AX254" s="47"/>
      <c r="AY254" s="47"/>
      <c r="AZ254" s="47"/>
      <c r="BA254" s="47"/>
      <c r="BB254" s="47"/>
      <c r="BC254" s="47"/>
      <c r="BD254" s="47"/>
      <c r="BE254" s="47"/>
      <c r="BF254" s="47"/>
      <c r="BG254" s="47"/>
      <c r="BH254" s="47"/>
      <c r="BI254" s="47"/>
      <c r="BJ254" s="47"/>
      <c r="BK254" s="47"/>
      <c r="BL254" s="47"/>
      <c r="BM254" s="47"/>
      <c r="BN254" s="47"/>
      <c r="BO254" s="47"/>
      <c r="BP254" s="47"/>
      <c r="BQ254" s="47"/>
    </row>
    <row r="255" spans="16:69" x14ac:dyDescent="0.25">
      <c r="P255" s="34">
        <v>252</v>
      </c>
      <c r="Q255" s="147" t="str">
        <f>IF(INDEX(EmployeeTrackingSheet!$B$6:$B$1005,Calculations!P255,1)=0,"",INDEX(EmployeeTrackingSheet!$B$6:$B$1005,Calculations!P255,1))</f>
        <v/>
      </c>
      <c r="R255" s="91" t="str">
        <f t="shared" si="24"/>
        <v/>
      </c>
      <c r="S255" s="91" t="str">
        <f t="shared" si="25"/>
        <v/>
      </c>
      <c r="T255" s="92" t="str">
        <f t="shared" si="26"/>
        <v/>
      </c>
      <c r="U255" s="92" t="str">
        <f t="shared" si="27"/>
        <v/>
      </c>
      <c r="V255" s="90" t="str">
        <f>IF(INDEX(EmployeeTrackingSheet!$C$6:$C$1005,Calculations!P255,1)=0,"",INDEX(EmployeeTrackingSheet!$C$6:$C$1005,Calculations!P255,1))</f>
        <v/>
      </c>
      <c r="W255" s="90" t="str">
        <f>IF(INDEX(EmployeeTrackingSheet!$D$6:$D$1005,Calculations!P255,1)=0,"",INDEX(EmployeeTrackingSheet!$D$6:$D$1005,Calculations!P255,1))</f>
        <v/>
      </c>
      <c r="X255" s="269" t="str">
        <f>IF(INDEX(EmployeeTrackingSheet!$E$6:$E$1005,Calculations!P255,1)=0,"",INDEX(EmployeeTrackingSheet!$E$6:$E$1005,Calculations!P255,1))</f>
        <v/>
      </c>
      <c r="Y255" s="269" t="str">
        <f>IF(INDEX(EmployeeTrackingSheet!$F$6:$F$1005,Calculations!P255,1)=0,"",INDEX(EmployeeTrackingSheet!$F$6:$F$1005,Calculations!P255,1))</f>
        <v/>
      </c>
      <c r="Z255" s="94" t="str">
        <f t="shared" si="28"/>
        <v/>
      </c>
      <c r="AA255" s="94" t="str">
        <f>IF(INDEX(EmployeeTrackingSheet!$G$6:$G$1005,Calculations!P255,1)=0,"",INDEX(EmployeeTrackingSheet!$G$6:$G$1005,Calculations!P255,1))</f>
        <v/>
      </c>
      <c r="AB255" s="94" t="str">
        <f>IF(INDEX(EmployeeTrackingSheet!$H$6:$H$1005,Calculations!P255,1)=0,"",INDEX(EmployeeTrackingSheet!$H$6:$H$1005,Calculations!P255,1))</f>
        <v/>
      </c>
      <c r="AC255" s="47"/>
      <c r="AD255" s="47"/>
      <c r="AE255" s="47"/>
      <c r="AF255" s="47"/>
      <c r="AG255" s="47"/>
      <c r="AM255" s="47"/>
      <c r="AN255" s="47"/>
      <c r="AO255" s="47"/>
      <c r="AP255" s="47"/>
      <c r="AQ255" s="47"/>
      <c r="AR255" s="47"/>
      <c r="AS255" s="47"/>
      <c r="AT255" s="47"/>
      <c r="AU255" s="47"/>
      <c r="AV255" s="47"/>
      <c r="AW255" s="47"/>
      <c r="AX255" s="47"/>
      <c r="AY255" s="47"/>
      <c r="AZ255" s="47"/>
      <c r="BA255" s="47"/>
      <c r="BB255" s="47"/>
      <c r="BC255" s="47"/>
      <c r="BD255" s="47"/>
      <c r="BE255" s="47"/>
      <c r="BF255" s="47"/>
      <c r="BG255" s="47"/>
      <c r="BH255" s="47"/>
      <c r="BI255" s="47"/>
      <c r="BJ255" s="47"/>
      <c r="BK255" s="47"/>
      <c r="BL255" s="47"/>
      <c r="BM255" s="47"/>
      <c r="BN255" s="47"/>
      <c r="BO255" s="47"/>
      <c r="BP255" s="47"/>
      <c r="BQ255" s="47"/>
    </row>
    <row r="256" spans="16:69" x14ac:dyDescent="0.25">
      <c r="P256" s="34">
        <v>253</v>
      </c>
      <c r="Q256" s="147" t="str">
        <f>IF(INDEX(EmployeeTrackingSheet!$B$6:$B$1005,Calculations!P256,1)=0,"",INDEX(EmployeeTrackingSheet!$B$6:$B$1005,Calculations!P256,1))</f>
        <v/>
      </c>
      <c r="R256" s="91" t="str">
        <f t="shared" si="24"/>
        <v/>
      </c>
      <c r="S256" s="91" t="str">
        <f t="shared" si="25"/>
        <v/>
      </c>
      <c r="T256" s="92" t="str">
        <f t="shared" si="26"/>
        <v/>
      </c>
      <c r="U256" s="92" t="str">
        <f t="shared" si="27"/>
        <v/>
      </c>
      <c r="V256" s="90" t="str">
        <f>IF(INDEX(EmployeeTrackingSheet!$C$6:$C$1005,Calculations!P256,1)=0,"",INDEX(EmployeeTrackingSheet!$C$6:$C$1005,Calculations!P256,1))</f>
        <v/>
      </c>
      <c r="W256" s="90" t="str">
        <f>IF(INDEX(EmployeeTrackingSheet!$D$6:$D$1005,Calculations!P256,1)=0,"",INDEX(EmployeeTrackingSheet!$D$6:$D$1005,Calculations!P256,1))</f>
        <v/>
      </c>
      <c r="X256" s="269" t="str">
        <f>IF(INDEX(EmployeeTrackingSheet!$E$6:$E$1005,Calculations!P256,1)=0,"",INDEX(EmployeeTrackingSheet!$E$6:$E$1005,Calculations!P256,1))</f>
        <v/>
      </c>
      <c r="Y256" s="269" t="str">
        <f>IF(INDEX(EmployeeTrackingSheet!$F$6:$F$1005,Calculations!P256,1)=0,"",INDEX(EmployeeTrackingSheet!$F$6:$F$1005,Calculations!P256,1))</f>
        <v/>
      </c>
      <c r="Z256" s="94" t="str">
        <f t="shared" si="28"/>
        <v/>
      </c>
      <c r="AA256" s="94" t="str">
        <f>IF(INDEX(EmployeeTrackingSheet!$G$6:$G$1005,Calculations!P256,1)=0,"",INDEX(EmployeeTrackingSheet!$G$6:$G$1005,Calculations!P256,1))</f>
        <v/>
      </c>
      <c r="AB256" s="94" t="str">
        <f>IF(INDEX(EmployeeTrackingSheet!$H$6:$H$1005,Calculations!P256,1)=0,"",INDEX(EmployeeTrackingSheet!$H$6:$H$1005,Calculations!P256,1))</f>
        <v/>
      </c>
      <c r="AC256" s="47"/>
      <c r="AD256" s="47"/>
      <c r="AE256" s="47"/>
      <c r="AF256" s="47"/>
      <c r="AG256" s="47"/>
      <c r="AM256" s="47"/>
      <c r="AN256" s="47"/>
      <c r="AO256" s="47"/>
      <c r="AP256" s="47"/>
      <c r="AQ256" s="47"/>
      <c r="AR256" s="47"/>
      <c r="AS256" s="47"/>
      <c r="AT256" s="47"/>
      <c r="AU256" s="47"/>
      <c r="AV256" s="47"/>
      <c r="AW256" s="47"/>
      <c r="AX256" s="47"/>
      <c r="AY256" s="47"/>
      <c r="AZ256" s="47"/>
      <c r="BA256" s="47"/>
      <c r="BB256" s="47"/>
      <c r="BC256" s="47"/>
      <c r="BD256" s="47"/>
      <c r="BE256" s="47"/>
      <c r="BF256" s="47"/>
      <c r="BG256" s="47"/>
      <c r="BH256" s="47"/>
      <c r="BI256" s="47"/>
      <c r="BJ256" s="47"/>
      <c r="BK256" s="47"/>
      <c r="BL256" s="47"/>
      <c r="BM256" s="47"/>
      <c r="BN256" s="47"/>
      <c r="BO256" s="47"/>
      <c r="BP256" s="47"/>
      <c r="BQ256" s="47"/>
    </row>
    <row r="257" spans="16:69" x14ac:dyDescent="0.25">
      <c r="P257" s="34">
        <v>254</v>
      </c>
      <c r="Q257" s="147" t="str">
        <f>IF(INDEX(EmployeeTrackingSheet!$B$6:$B$1005,Calculations!P257,1)=0,"",INDEX(EmployeeTrackingSheet!$B$6:$B$1005,Calculations!P257,1))</f>
        <v/>
      </c>
      <c r="R257" s="91" t="str">
        <f t="shared" si="24"/>
        <v/>
      </c>
      <c r="S257" s="91" t="str">
        <f t="shared" si="25"/>
        <v/>
      </c>
      <c r="T257" s="92" t="str">
        <f t="shared" si="26"/>
        <v/>
      </c>
      <c r="U257" s="92" t="str">
        <f t="shared" si="27"/>
        <v/>
      </c>
      <c r="V257" s="90" t="str">
        <f>IF(INDEX(EmployeeTrackingSheet!$C$6:$C$1005,Calculations!P257,1)=0,"",INDEX(EmployeeTrackingSheet!$C$6:$C$1005,Calculations!P257,1))</f>
        <v/>
      </c>
      <c r="W257" s="90" t="str">
        <f>IF(INDEX(EmployeeTrackingSheet!$D$6:$D$1005,Calculations!P257,1)=0,"",INDEX(EmployeeTrackingSheet!$D$6:$D$1005,Calculations!P257,1))</f>
        <v/>
      </c>
      <c r="X257" s="269" t="str">
        <f>IF(INDEX(EmployeeTrackingSheet!$E$6:$E$1005,Calculations!P257,1)=0,"",INDEX(EmployeeTrackingSheet!$E$6:$E$1005,Calculations!P257,1))</f>
        <v/>
      </c>
      <c r="Y257" s="269" t="str">
        <f>IF(INDEX(EmployeeTrackingSheet!$F$6:$F$1005,Calculations!P257,1)=0,"",INDEX(EmployeeTrackingSheet!$F$6:$F$1005,Calculations!P257,1))</f>
        <v/>
      </c>
      <c r="Z257" s="94" t="str">
        <f t="shared" si="28"/>
        <v/>
      </c>
      <c r="AA257" s="94" t="str">
        <f>IF(INDEX(EmployeeTrackingSheet!$G$6:$G$1005,Calculations!P257,1)=0,"",INDEX(EmployeeTrackingSheet!$G$6:$G$1005,Calculations!P257,1))</f>
        <v/>
      </c>
      <c r="AB257" s="94" t="str">
        <f>IF(INDEX(EmployeeTrackingSheet!$H$6:$H$1005,Calculations!P257,1)=0,"",INDEX(EmployeeTrackingSheet!$H$6:$H$1005,Calculations!P257,1))</f>
        <v/>
      </c>
      <c r="AC257" s="47"/>
      <c r="AD257" s="47"/>
      <c r="AE257" s="47"/>
      <c r="AF257" s="47"/>
      <c r="AG257" s="47"/>
      <c r="AM257" s="47"/>
      <c r="AN257" s="47"/>
      <c r="AO257" s="47"/>
      <c r="AP257" s="47"/>
      <c r="AQ257" s="47"/>
      <c r="AR257" s="47"/>
      <c r="AS257" s="47"/>
      <c r="AT257" s="47"/>
      <c r="AU257" s="47"/>
      <c r="AV257" s="47"/>
      <c r="AW257" s="47"/>
      <c r="AX257" s="47"/>
      <c r="AY257" s="47"/>
      <c r="AZ257" s="47"/>
      <c r="BA257" s="47"/>
      <c r="BB257" s="47"/>
      <c r="BC257" s="47"/>
      <c r="BD257" s="47"/>
      <c r="BE257" s="47"/>
      <c r="BF257" s="47"/>
      <c r="BG257" s="47"/>
      <c r="BH257" s="47"/>
      <c r="BI257" s="47"/>
      <c r="BJ257" s="47"/>
      <c r="BK257" s="47"/>
      <c r="BL257" s="47"/>
      <c r="BM257" s="47"/>
      <c r="BN257" s="47"/>
      <c r="BO257" s="47"/>
      <c r="BP257" s="47"/>
      <c r="BQ257" s="47"/>
    </row>
    <row r="258" spans="16:69" x14ac:dyDescent="0.25">
      <c r="P258" s="34">
        <v>255</v>
      </c>
      <c r="Q258" s="147" t="str">
        <f>IF(INDEX(EmployeeTrackingSheet!$B$6:$B$1005,Calculations!P258,1)=0,"",INDEX(EmployeeTrackingSheet!$B$6:$B$1005,Calculations!P258,1))</f>
        <v/>
      </c>
      <c r="R258" s="91" t="str">
        <f t="shared" si="24"/>
        <v/>
      </c>
      <c r="S258" s="91" t="str">
        <f t="shared" si="25"/>
        <v/>
      </c>
      <c r="T258" s="92" t="str">
        <f t="shared" si="26"/>
        <v/>
      </c>
      <c r="U258" s="92" t="str">
        <f t="shared" si="27"/>
        <v/>
      </c>
      <c r="V258" s="90" t="str">
        <f>IF(INDEX(EmployeeTrackingSheet!$C$6:$C$1005,Calculations!P258,1)=0,"",INDEX(EmployeeTrackingSheet!$C$6:$C$1005,Calculations!P258,1))</f>
        <v/>
      </c>
      <c r="W258" s="90" t="str">
        <f>IF(INDEX(EmployeeTrackingSheet!$D$6:$D$1005,Calculations!P258,1)=0,"",INDEX(EmployeeTrackingSheet!$D$6:$D$1005,Calculations!P258,1))</f>
        <v/>
      </c>
      <c r="X258" s="269" t="str">
        <f>IF(INDEX(EmployeeTrackingSheet!$E$6:$E$1005,Calculations!P258,1)=0,"",INDEX(EmployeeTrackingSheet!$E$6:$E$1005,Calculations!P258,1))</f>
        <v/>
      </c>
      <c r="Y258" s="269" t="str">
        <f>IF(INDEX(EmployeeTrackingSheet!$F$6:$F$1005,Calculations!P258,1)=0,"",INDEX(EmployeeTrackingSheet!$F$6:$F$1005,Calculations!P258,1))</f>
        <v/>
      </c>
      <c r="Z258" s="94" t="str">
        <f t="shared" si="28"/>
        <v/>
      </c>
      <c r="AA258" s="94" t="str">
        <f>IF(INDEX(EmployeeTrackingSheet!$G$6:$G$1005,Calculations!P258,1)=0,"",INDEX(EmployeeTrackingSheet!$G$6:$G$1005,Calculations!P258,1))</f>
        <v/>
      </c>
      <c r="AB258" s="94" t="str">
        <f>IF(INDEX(EmployeeTrackingSheet!$H$6:$H$1005,Calculations!P258,1)=0,"",INDEX(EmployeeTrackingSheet!$H$6:$H$1005,Calculations!P258,1))</f>
        <v/>
      </c>
      <c r="AC258" s="47"/>
      <c r="AD258" s="47"/>
      <c r="AE258" s="47"/>
      <c r="AF258" s="47"/>
      <c r="AG258" s="47"/>
      <c r="AM258" s="47"/>
      <c r="AN258" s="47"/>
      <c r="AO258" s="47"/>
      <c r="AP258" s="47"/>
      <c r="AQ258" s="47"/>
      <c r="AR258" s="47"/>
      <c r="AS258" s="47"/>
      <c r="AT258" s="47"/>
      <c r="AU258" s="47"/>
      <c r="AV258" s="47"/>
      <c r="AW258" s="47"/>
      <c r="AX258" s="47"/>
      <c r="AY258" s="47"/>
      <c r="AZ258" s="47"/>
      <c r="BA258" s="47"/>
      <c r="BB258" s="47"/>
      <c r="BC258" s="47"/>
      <c r="BD258" s="47"/>
      <c r="BE258" s="47"/>
      <c r="BF258" s="47"/>
      <c r="BG258" s="47"/>
      <c r="BH258" s="47"/>
      <c r="BI258" s="47"/>
      <c r="BJ258" s="47"/>
      <c r="BK258" s="47"/>
      <c r="BL258" s="47"/>
      <c r="BM258" s="47"/>
      <c r="BN258" s="47"/>
      <c r="BO258" s="47"/>
      <c r="BP258" s="47"/>
      <c r="BQ258" s="47"/>
    </row>
    <row r="259" spans="16:69" x14ac:dyDescent="0.25">
      <c r="P259" s="34">
        <v>256</v>
      </c>
      <c r="Q259" s="147" t="str">
        <f>IF(INDEX(EmployeeTrackingSheet!$B$6:$B$1005,Calculations!P259,1)=0,"",INDEX(EmployeeTrackingSheet!$B$6:$B$1005,Calculations!P259,1))</f>
        <v/>
      </c>
      <c r="R259" s="91" t="str">
        <f t="shared" si="24"/>
        <v/>
      </c>
      <c r="S259" s="91" t="str">
        <f t="shared" si="25"/>
        <v/>
      </c>
      <c r="T259" s="92" t="str">
        <f t="shared" si="26"/>
        <v/>
      </c>
      <c r="U259" s="92" t="str">
        <f t="shared" si="27"/>
        <v/>
      </c>
      <c r="V259" s="90" t="str">
        <f>IF(INDEX(EmployeeTrackingSheet!$C$6:$C$1005,Calculations!P259,1)=0,"",INDEX(EmployeeTrackingSheet!$C$6:$C$1005,Calculations!P259,1))</f>
        <v/>
      </c>
      <c r="W259" s="90" t="str">
        <f>IF(INDEX(EmployeeTrackingSheet!$D$6:$D$1005,Calculations!P259,1)=0,"",INDEX(EmployeeTrackingSheet!$D$6:$D$1005,Calculations!P259,1))</f>
        <v/>
      </c>
      <c r="X259" s="269" t="str">
        <f>IF(INDEX(EmployeeTrackingSheet!$E$6:$E$1005,Calculations!P259,1)=0,"",INDEX(EmployeeTrackingSheet!$E$6:$E$1005,Calculations!P259,1))</f>
        <v/>
      </c>
      <c r="Y259" s="269" t="str">
        <f>IF(INDEX(EmployeeTrackingSheet!$F$6:$F$1005,Calculations!P259,1)=0,"",INDEX(EmployeeTrackingSheet!$F$6:$F$1005,Calculations!P259,1))</f>
        <v/>
      </c>
      <c r="Z259" s="94" t="str">
        <f t="shared" si="28"/>
        <v/>
      </c>
      <c r="AA259" s="94" t="str">
        <f>IF(INDEX(EmployeeTrackingSheet!$G$6:$G$1005,Calculations!P259,1)=0,"",INDEX(EmployeeTrackingSheet!$G$6:$G$1005,Calculations!P259,1))</f>
        <v/>
      </c>
      <c r="AB259" s="94" t="str">
        <f>IF(INDEX(EmployeeTrackingSheet!$H$6:$H$1005,Calculations!P259,1)=0,"",INDEX(EmployeeTrackingSheet!$H$6:$H$1005,Calculations!P259,1))</f>
        <v/>
      </c>
      <c r="AC259" s="47"/>
      <c r="AD259" s="47"/>
      <c r="AE259" s="47"/>
      <c r="AF259" s="47"/>
      <c r="AG259" s="47"/>
      <c r="AM259" s="47"/>
      <c r="AN259" s="47"/>
      <c r="AO259" s="47"/>
      <c r="AP259" s="47"/>
      <c r="AQ259" s="47"/>
      <c r="AR259" s="47"/>
      <c r="AS259" s="47"/>
      <c r="AT259" s="47"/>
      <c r="AU259" s="47"/>
      <c r="AV259" s="47"/>
      <c r="AW259" s="47"/>
      <c r="AX259" s="47"/>
      <c r="AY259" s="47"/>
      <c r="AZ259" s="47"/>
      <c r="BA259" s="47"/>
      <c r="BB259" s="47"/>
      <c r="BC259" s="47"/>
      <c r="BD259" s="47"/>
      <c r="BE259" s="47"/>
      <c r="BF259" s="47"/>
      <c r="BG259" s="47"/>
      <c r="BH259" s="47"/>
      <c r="BI259" s="47"/>
      <c r="BJ259" s="47"/>
      <c r="BK259" s="47"/>
      <c r="BL259" s="47"/>
      <c r="BM259" s="47"/>
      <c r="BN259" s="47"/>
      <c r="BO259" s="47"/>
      <c r="BP259" s="47"/>
      <c r="BQ259" s="47"/>
    </row>
    <row r="260" spans="16:69" x14ac:dyDescent="0.25">
      <c r="P260" s="34">
        <v>257</v>
      </c>
      <c r="Q260" s="147" t="str">
        <f>IF(INDEX(EmployeeTrackingSheet!$B$6:$B$1005,Calculations!P260,1)=0,"",INDEX(EmployeeTrackingSheet!$B$6:$B$1005,Calculations!P260,1))</f>
        <v/>
      </c>
      <c r="R260" s="91" t="str">
        <f t="shared" si="24"/>
        <v/>
      </c>
      <c r="S260" s="91" t="str">
        <f t="shared" si="25"/>
        <v/>
      </c>
      <c r="T260" s="92" t="str">
        <f t="shared" si="26"/>
        <v/>
      </c>
      <c r="U260" s="92" t="str">
        <f t="shared" si="27"/>
        <v/>
      </c>
      <c r="V260" s="90" t="str">
        <f>IF(INDEX(EmployeeTrackingSheet!$C$6:$C$1005,Calculations!P260,1)=0,"",INDEX(EmployeeTrackingSheet!$C$6:$C$1005,Calculations!P260,1))</f>
        <v/>
      </c>
      <c r="W260" s="90" t="str">
        <f>IF(INDEX(EmployeeTrackingSheet!$D$6:$D$1005,Calculations!P260,1)=0,"",INDEX(EmployeeTrackingSheet!$D$6:$D$1005,Calculations!P260,1))</f>
        <v/>
      </c>
      <c r="X260" s="269" t="str">
        <f>IF(INDEX(EmployeeTrackingSheet!$E$6:$E$1005,Calculations!P260,1)=0,"",INDEX(EmployeeTrackingSheet!$E$6:$E$1005,Calculations!P260,1))</f>
        <v/>
      </c>
      <c r="Y260" s="269" t="str">
        <f>IF(INDEX(EmployeeTrackingSheet!$F$6:$F$1005,Calculations!P260,1)=0,"",INDEX(EmployeeTrackingSheet!$F$6:$F$1005,Calculations!P260,1))</f>
        <v/>
      </c>
      <c r="Z260" s="94" t="str">
        <f t="shared" si="28"/>
        <v/>
      </c>
      <c r="AA260" s="94" t="str">
        <f>IF(INDEX(EmployeeTrackingSheet!$G$6:$G$1005,Calculations!P260,1)=0,"",INDEX(EmployeeTrackingSheet!$G$6:$G$1005,Calculations!P260,1))</f>
        <v/>
      </c>
      <c r="AB260" s="94" t="str">
        <f>IF(INDEX(EmployeeTrackingSheet!$H$6:$H$1005,Calculations!P260,1)=0,"",INDEX(EmployeeTrackingSheet!$H$6:$H$1005,Calculations!P260,1))</f>
        <v/>
      </c>
      <c r="AC260" s="47"/>
      <c r="AD260" s="47"/>
      <c r="AE260" s="47"/>
      <c r="AF260" s="47"/>
      <c r="AG260" s="47"/>
      <c r="AM260" s="47"/>
      <c r="AN260" s="47"/>
      <c r="AO260" s="47"/>
      <c r="AP260" s="47"/>
      <c r="AQ260" s="47"/>
      <c r="AR260" s="47"/>
      <c r="AS260" s="47"/>
      <c r="AT260" s="47"/>
      <c r="AU260" s="47"/>
      <c r="AV260" s="47"/>
      <c r="AW260" s="47"/>
      <c r="AX260" s="47"/>
      <c r="AY260" s="47"/>
      <c r="AZ260" s="47"/>
      <c r="BA260" s="47"/>
      <c r="BB260" s="47"/>
      <c r="BC260" s="47"/>
      <c r="BD260" s="47"/>
      <c r="BE260" s="47"/>
      <c r="BF260" s="47"/>
      <c r="BG260" s="47"/>
      <c r="BH260" s="47"/>
      <c r="BI260" s="47"/>
      <c r="BJ260" s="47"/>
      <c r="BK260" s="47"/>
      <c r="BL260" s="47"/>
      <c r="BM260" s="47"/>
      <c r="BN260" s="47"/>
      <c r="BO260" s="47"/>
      <c r="BP260" s="47"/>
      <c r="BQ260" s="47"/>
    </row>
    <row r="261" spans="16:69" x14ac:dyDescent="0.25">
      <c r="P261" s="34">
        <v>258</v>
      </c>
      <c r="Q261" s="147" t="str">
        <f>IF(INDEX(EmployeeTrackingSheet!$B$6:$B$1005,Calculations!P261,1)=0,"",INDEX(EmployeeTrackingSheet!$B$6:$B$1005,Calculations!P261,1))</f>
        <v/>
      </c>
      <c r="R261" s="91" t="str">
        <f t="shared" ref="R261:R324" si="29">IF(LEN($Q261)=0,"",YEAR($Q261))</f>
        <v/>
      </c>
      <c r="S261" s="91" t="str">
        <f t="shared" ref="S261:S324" si="30">IF(LEN($Q261)=0,"",MONTH($Q261))</f>
        <v/>
      </c>
      <c r="T261" s="92" t="str">
        <f t="shared" ref="T261:T324" si="31">IF(LEN($Q261)=0,"",WEEKNUM($Q261))</f>
        <v/>
      </c>
      <c r="U261" s="92" t="str">
        <f t="shared" ref="U261:U324" si="32">IF(LEN($Q261)=0,"",DAY($Q261))</f>
        <v/>
      </c>
      <c r="V261" s="90" t="str">
        <f>IF(INDEX(EmployeeTrackingSheet!$C$6:$C$1005,Calculations!P261,1)=0,"",INDEX(EmployeeTrackingSheet!$C$6:$C$1005,Calculations!P261,1))</f>
        <v/>
      </c>
      <c r="W261" s="90" t="str">
        <f>IF(INDEX(EmployeeTrackingSheet!$D$6:$D$1005,Calculations!P261,1)=0,"",INDEX(EmployeeTrackingSheet!$D$6:$D$1005,Calculations!P261,1))</f>
        <v/>
      </c>
      <c r="X261" s="269" t="str">
        <f>IF(INDEX(EmployeeTrackingSheet!$E$6:$E$1005,Calculations!P261,1)=0,"",INDEX(EmployeeTrackingSheet!$E$6:$E$1005,Calculations!P261,1))</f>
        <v/>
      </c>
      <c r="Y261" s="269" t="str">
        <f>IF(INDEX(EmployeeTrackingSheet!$F$6:$F$1005,Calculations!P261,1)=0,"",INDEX(EmployeeTrackingSheet!$F$6:$F$1005,Calculations!P261,1))</f>
        <v/>
      </c>
      <c r="Z261" s="94" t="str">
        <f t="shared" ref="Z261:Z324" si="33">IFERROR(WEEKNUM(DATE(YEAR($Q261),$S261,$U261),1)-WEEKNUM(DATE(YEAR($Q261),$S261,1),1)+1,"")</f>
        <v/>
      </c>
      <c r="AA261" s="94" t="str">
        <f>IF(INDEX(EmployeeTrackingSheet!$G$6:$G$1005,Calculations!P261,1)=0,"",INDEX(EmployeeTrackingSheet!$G$6:$G$1005,Calculations!P261,1))</f>
        <v/>
      </c>
      <c r="AB261" s="94" t="str">
        <f>IF(INDEX(EmployeeTrackingSheet!$H$6:$H$1005,Calculations!P261,1)=0,"",INDEX(EmployeeTrackingSheet!$H$6:$H$1005,Calculations!P261,1))</f>
        <v/>
      </c>
      <c r="AC261" s="47"/>
      <c r="AD261" s="47"/>
      <c r="AE261" s="47"/>
      <c r="AF261" s="47"/>
      <c r="AG261" s="47"/>
      <c r="AM261" s="47"/>
      <c r="AN261" s="47"/>
      <c r="AO261" s="47"/>
      <c r="AP261" s="47"/>
      <c r="AQ261" s="47"/>
      <c r="AR261" s="47"/>
      <c r="AS261" s="47"/>
      <c r="AT261" s="47"/>
      <c r="AU261" s="47"/>
      <c r="AV261" s="47"/>
      <c r="AW261" s="47"/>
      <c r="AX261" s="47"/>
      <c r="AY261" s="47"/>
      <c r="AZ261" s="47"/>
      <c r="BA261" s="47"/>
      <c r="BB261" s="47"/>
      <c r="BC261" s="47"/>
      <c r="BD261" s="47"/>
      <c r="BE261" s="47"/>
      <c r="BF261" s="47"/>
      <c r="BG261" s="47"/>
      <c r="BH261" s="47"/>
      <c r="BI261" s="47"/>
      <c r="BJ261" s="47"/>
      <c r="BK261" s="47"/>
      <c r="BL261" s="47"/>
      <c r="BM261" s="47"/>
      <c r="BN261" s="47"/>
      <c r="BO261" s="47"/>
      <c r="BP261" s="47"/>
      <c r="BQ261" s="47"/>
    </row>
    <row r="262" spans="16:69" x14ac:dyDescent="0.25">
      <c r="P262" s="34">
        <v>259</v>
      </c>
      <c r="Q262" s="147" t="str">
        <f>IF(INDEX(EmployeeTrackingSheet!$B$6:$B$1005,Calculations!P262,1)=0,"",INDEX(EmployeeTrackingSheet!$B$6:$B$1005,Calculations!P262,1))</f>
        <v/>
      </c>
      <c r="R262" s="91" t="str">
        <f t="shared" si="29"/>
        <v/>
      </c>
      <c r="S262" s="91" t="str">
        <f t="shared" si="30"/>
        <v/>
      </c>
      <c r="T262" s="92" t="str">
        <f t="shared" si="31"/>
        <v/>
      </c>
      <c r="U262" s="92" t="str">
        <f t="shared" si="32"/>
        <v/>
      </c>
      <c r="V262" s="90" t="str">
        <f>IF(INDEX(EmployeeTrackingSheet!$C$6:$C$1005,Calculations!P262,1)=0,"",INDEX(EmployeeTrackingSheet!$C$6:$C$1005,Calculations!P262,1))</f>
        <v/>
      </c>
      <c r="W262" s="90" t="str">
        <f>IF(INDEX(EmployeeTrackingSheet!$D$6:$D$1005,Calculations!P262,1)=0,"",INDEX(EmployeeTrackingSheet!$D$6:$D$1005,Calculations!P262,1))</f>
        <v/>
      </c>
      <c r="X262" s="269" t="str">
        <f>IF(INDEX(EmployeeTrackingSheet!$E$6:$E$1005,Calculations!P262,1)=0,"",INDEX(EmployeeTrackingSheet!$E$6:$E$1005,Calculations!P262,1))</f>
        <v/>
      </c>
      <c r="Y262" s="269" t="str">
        <f>IF(INDEX(EmployeeTrackingSheet!$F$6:$F$1005,Calculations!P262,1)=0,"",INDEX(EmployeeTrackingSheet!$F$6:$F$1005,Calculations!P262,1))</f>
        <v/>
      </c>
      <c r="Z262" s="94" t="str">
        <f t="shared" si="33"/>
        <v/>
      </c>
      <c r="AA262" s="94" t="str">
        <f>IF(INDEX(EmployeeTrackingSheet!$G$6:$G$1005,Calculations!P262,1)=0,"",INDEX(EmployeeTrackingSheet!$G$6:$G$1005,Calculations!P262,1))</f>
        <v/>
      </c>
      <c r="AB262" s="94" t="str">
        <f>IF(INDEX(EmployeeTrackingSheet!$H$6:$H$1005,Calculations!P262,1)=0,"",INDEX(EmployeeTrackingSheet!$H$6:$H$1005,Calculations!P262,1))</f>
        <v/>
      </c>
      <c r="AC262" s="47"/>
      <c r="AD262" s="47"/>
      <c r="AE262" s="47"/>
      <c r="AF262" s="47"/>
      <c r="AG262" s="47"/>
      <c r="AM262" s="47"/>
      <c r="AN262" s="47"/>
      <c r="AO262" s="47"/>
      <c r="AP262" s="47"/>
      <c r="AQ262" s="47"/>
      <c r="AR262" s="47"/>
      <c r="AS262" s="47"/>
      <c r="AT262" s="47"/>
      <c r="AU262" s="47"/>
      <c r="AV262" s="47"/>
      <c r="AW262" s="47"/>
      <c r="AX262" s="47"/>
      <c r="AY262" s="47"/>
      <c r="AZ262" s="47"/>
      <c r="BA262" s="47"/>
      <c r="BB262" s="47"/>
      <c r="BC262" s="47"/>
      <c r="BD262" s="47"/>
      <c r="BE262" s="47"/>
      <c r="BF262" s="47"/>
      <c r="BG262" s="47"/>
      <c r="BH262" s="47"/>
      <c r="BI262" s="47"/>
      <c r="BJ262" s="47"/>
      <c r="BK262" s="47"/>
      <c r="BL262" s="47"/>
      <c r="BM262" s="47"/>
      <c r="BN262" s="47"/>
      <c r="BO262" s="47"/>
      <c r="BP262" s="47"/>
      <c r="BQ262" s="47"/>
    </row>
    <row r="263" spans="16:69" x14ac:dyDescent="0.25">
      <c r="P263" s="34">
        <v>260</v>
      </c>
      <c r="Q263" s="147" t="str">
        <f>IF(INDEX(EmployeeTrackingSheet!$B$6:$B$1005,Calculations!P263,1)=0,"",INDEX(EmployeeTrackingSheet!$B$6:$B$1005,Calculations!P263,1))</f>
        <v/>
      </c>
      <c r="R263" s="91" t="str">
        <f t="shared" si="29"/>
        <v/>
      </c>
      <c r="S263" s="91" t="str">
        <f t="shared" si="30"/>
        <v/>
      </c>
      <c r="T263" s="92" t="str">
        <f t="shared" si="31"/>
        <v/>
      </c>
      <c r="U263" s="92" t="str">
        <f t="shared" si="32"/>
        <v/>
      </c>
      <c r="V263" s="90" t="str">
        <f>IF(INDEX(EmployeeTrackingSheet!$C$6:$C$1005,Calculations!P263,1)=0,"",INDEX(EmployeeTrackingSheet!$C$6:$C$1005,Calculations!P263,1))</f>
        <v/>
      </c>
      <c r="W263" s="90" t="str">
        <f>IF(INDEX(EmployeeTrackingSheet!$D$6:$D$1005,Calculations!P263,1)=0,"",INDEX(EmployeeTrackingSheet!$D$6:$D$1005,Calculations!P263,1))</f>
        <v/>
      </c>
      <c r="X263" s="269" t="str">
        <f>IF(INDEX(EmployeeTrackingSheet!$E$6:$E$1005,Calculations!P263,1)=0,"",INDEX(EmployeeTrackingSheet!$E$6:$E$1005,Calculations!P263,1))</f>
        <v/>
      </c>
      <c r="Y263" s="269" t="str">
        <f>IF(INDEX(EmployeeTrackingSheet!$F$6:$F$1005,Calculations!P263,1)=0,"",INDEX(EmployeeTrackingSheet!$F$6:$F$1005,Calculations!P263,1))</f>
        <v/>
      </c>
      <c r="Z263" s="94" t="str">
        <f t="shared" si="33"/>
        <v/>
      </c>
      <c r="AA263" s="94" t="str">
        <f>IF(INDEX(EmployeeTrackingSheet!$G$6:$G$1005,Calculations!P263,1)=0,"",INDEX(EmployeeTrackingSheet!$G$6:$G$1005,Calculations!P263,1))</f>
        <v/>
      </c>
      <c r="AB263" s="94" t="str">
        <f>IF(INDEX(EmployeeTrackingSheet!$H$6:$H$1005,Calculations!P263,1)=0,"",INDEX(EmployeeTrackingSheet!$H$6:$H$1005,Calculations!P263,1))</f>
        <v/>
      </c>
      <c r="AC263" s="47"/>
      <c r="AD263" s="47"/>
      <c r="AE263" s="47"/>
      <c r="AF263" s="47"/>
      <c r="AG263" s="47"/>
      <c r="AM263" s="47"/>
      <c r="AN263" s="47"/>
      <c r="AO263" s="47"/>
      <c r="AP263" s="47"/>
      <c r="AQ263" s="47"/>
      <c r="AR263" s="47"/>
      <c r="AS263" s="47"/>
      <c r="AT263" s="47"/>
      <c r="AU263" s="47"/>
      <c r="AV263" s="47"/>
      <c r="AW263" s="47"/>
      <c r="AX263" s="47"/>
      <c r="AY263" s="47"/>
      <c r="AZ263" s="47"/>
      <c r="BA263" s="47"/>
      <c r="BB263" s="47"/>
      <c r="BC263" s="47"/>
      <c r="BD263" s="47"/>
      <c r="BE263" s="47"/>
      <c r="BF263" s="47"/>
      <c r="BG263" s="47"/>
      <c r="BH263" s="47"/>
      <c r="BI263" s="47"/>
      <c r="BJ263" s="47"/>
      <c r="BK263" s="47"/>
      <c r="BL263" s="47"/>
      <c r="BM263" s="47"/>
      <c r="BN263" s="47"/>
      <c r="BO263" s="47"/>
      <c r="BP263" s="47"/>
      <c r="BQ263" s="47"/>
    </row>
    <row r="264" spans="16:69" x14ac:dyDescent="0.25">
      <c r="P264" s="34">
        <v>261</v>
      </c>
      <c r="Q264" s="147" t="str">
        <f>IF(INDEX(EmployeeTrackingSheet!$B$6:$B$1005,Calculations!P264,1)=0,"",INDEX(EmployeeTrackingSheet!$B$6:$B$1005,Calculations!P264,1))</f>
        <v/>
      </c>
      <c r="R264" s="91" t="str">
        <f t="shared" si="29"/>
        <v/>
      </c>
      <c r="S264" s="91" t="str">
        <f t="shared" si="30"/>
        <v/>
      </c>
      <c r="T264" s="92" t="str">
        <f t="shared" si="31"/>
        <v/>
      </c>
      <c r="U264" s="92" t="str">
        <f t="shared" si="32"/>
        <v/>
      </c>
      <c r="V264" s="90" t="str">
        <f>IF(INDEX(EmployeeTrackingSheet!$C$6:$C$1005,Calculations!P264,1)=0,"",INDEX(EmployeeTrackingSheet!$C$6:$C$1005,Calculations!P264,1))</f>
        <v/>
      </c>
      <c r="W264" s="90" t="str">
        <f>IF(INDEX(EmployeeTrackingSheet!$D$6:$D$1005,Calculations!P264,1)=0,"",INDEX(EmployeeTrackingSheet!$D$6:$D$1005,Calculations!P264,1))</f>
        <v/>
      </c>
      <c r="X264" s="269" t="str">
        <f>IF(INDEX(EmployeeTrackingSheet!$E$6:$E$1005,Calculations!P264,1)=0,"",INDEX(EmployeeTrackingSheet!$E$6:$E$1005,Calculations!P264,1))</f>
        <v/>
      </c>
      <c r="Y264" s="269" t="str">
        <f>IF(INDEX(EmployeeTrackingSheet!$F$6:$F$1005,Calculations!P264,1)=0,"",INDEX(EmployeeTrackingSheet!$F$6:$F$1005,Calculations!P264,1))</f>
        <v/>
      </c>
      <c r="Z264" s="94" t="str">
        <f t="shared" si="33"/>
        <v/>
      </c>
      <c r="AA264" s="94" t="str">
        <f>IF(INDEX(EmployeeTrackingSheet!$G$6:$G$1005,Calculations!P264,1)=0,"",INDEX(EmployeeTrackingSheet!$G$6:$G$1005,Calculations!P264,1))</f>
        <v/>
      </c>
      <c r="AB264" s="94" t="str">
        <f>IF(INDEX(EmployeeTrackingSheet!$H$6:$H$1005,Calculations!P264,1)=0,"",INDEX(EmployeeTrackingSheet!$H$6:$H$1005,Calculations!P264,1))</f>
        <v/>
      </c>
      <c r="AC264" s="47"/>
      <c r="AD264" s="47"/>
      <c r="AE264" s="47"/>
      <c r="AF264" s="47"/>
      <c r="AG264" s="47"/>
      <c r="AM264" s="47"/>
      <c r="AN264" s="47"/>
      <c r="AO264" s="47"/>
      <c r="AP264" s="47"/>
      <c r="AQ264" s="47"/>
      <c r="AR264" s="47"/>
      <c r="AS264" s="47"/>
      <c r="AT264" s="47"/>
      <c r="AU264" s="47"/>
      <c r="AV264" s="47"/>
      <c r="AW264" s="47"/>
      <c r="AX264" s="47"/>
      <c r="AY264" s="47"/>
      <c r="AZ264" s="47"/>
      <c r="BA264" s="47"/>
      <c r="BB264" s="47"/>
      <c r="BC264" s="47"/>
      <c r="BD264" s="47"/>
      <c r="BE264" s="47"/>
      <c r="BF264" s="47"/>
      <c r="BG264" s="47"/>
      <c r="BH264" s="47"/>
      <c r="BI264" s="47"/>
      <c r="BJ264" s="47"/>
      <c r="BK264" s="47"/>
      <c r="BL264" s="47"/>
      <c r="BM264" s="47"/>
      <c r="BN264" s="47"/>
      <c r="BO264" s="47"/>
      <c r="BP264" s="47"/>
      <c r="BQ264" s="47"/>
    </row>
    <row r="265" spans="16:69" x14ac:dyDescent="0.25">
      <c r="P265" s="34">
        <v>262</v>
      </c>
      <c r="Q265" s="147" t="str">
        <f>IF(INDEX(EmployeeTrackingSheet!$B$6:$B$1005,Calculations!P265,1)=0,"",INDEX(EmployeeTrackingSheet!$B$6:$B$1005,Calculations!P265,1))</f>
        <v/>
      </c>
      <c r="R265" s="91" t="str">
        <f t="shared" si="29"/>
        <v/>
      </c>
      <c r="S265" s="91" t="str">
        <f t="shared" si="30"/>
        <v/>
      </c>
      <c r="T265" s="92" t="str">
        <f t="shared" si="31"/>
        <v/>
      </c>
      <c r="U265" s="92" t="str">
        <f t="shared" si="32"/>
        <v/>
      </c>
      <c r="V265" s="90" t="str">
        <f>IF(INDEX(EmployeeTrackingSheet!$C$6:$C$1005,Calculations!P265,1)=0,"",INDEX(EmployeeTrackingSheet!$C$6:$C$1005,Calculations!P265,1))</f>
        <v/>
      </c>
      <c r="W265" s="90" t="str">
        <f>IF(INDEX(EmployeeTrackingSheet!$D$6:$D$1005,Calculations!P265,1)=0,"",INDEX(EmployeeTrackingSheet!$D$6:$D$1005,Calculations!P265,1))</f>
        <v/>
      </c>
      <c r="X265" s="269" t="str">
        <f>IF(INDEX(EmployeeTrackingSheet!$E$6:$E$1005,Calculations!P265,1)=0,"",INDEX(EmployeeTrackingSheet!$E$6:$E$1005,Calculations!P265,1))</f>
        <v/>
      </c>
      <c r="Y265" s="269" t="str">
        <f>IF(INDEX(EmployeeTrackingSheet!$F$6:$F$1005,Calculations!P265,1)=0,"",INDEX(EmployeeTrackingSheet!$F$6:$F$1005,Calculations!P265,1))</f>
        <v/>
      </c>
      <c r="Z265" s="94" t="str">
        <f t="shared" si="33"/>
        <v/>
      </c>
      <c r="AA265" s="94" t="str">
        <f>IF(INDEX(EmployeeTrackingSheet!$G$6:$G$1005,Calculations!P265,1)=0,"",INDEX(EmployeeTrackingSheet!$G$6:$G$1005,Calculations!P265,1))</f>
        <v/>
      </c>
      <c r="AB265" s="94" t="str">
        <f>IF(INDEX(EmployeeTrackingSheet!$H$6:$H$1005,Calculations!P265,1)=0,"",INDEX(EmployeeTrackingSheet!$H$6:$H$1005,Calculations!P265,1))</f>
        <v/>
      </c>
      <c r="AC265" s="47"/>
      <c r="AD265" s="47"/>
      <c r="AE265" s="47"/>
      <c r="AF265" s="47"/>
      <c r="AG265" s="47"/>
      <c r="AM265" s="47"/>
      <c r="AN265" s="47"/>
      <c r="AO265" s="47"/>
      <c r="AP265" s="47"/>
      <c r="AQ265" s="47"/>
      <c r="AR265" s="47"/>
      <c r="AS265" s="47"/>
      <c r="AT265" s="47"/>
      <c r="AU265" s="47"/>
      <c r="AV265" s="47"/>
      <c r="AW265" s="47"/>
      <c r="AX265" s="47"/>
      <c r="AY265" s="47"/>
      <c r="AZ265" s="47"/>
      <c r="BA265" s="47"/>
      <c r="BB265" s="47"/>
      <c r="BC265" s="47"/>
      <c r="BD265" s="47"/>
      <c r="BE265" s="47"/>
      <c r="BF265" s="47"/>
      <c r="BG265" s="47"/>
      <c r="BH265" s="47"/>
      <c r="BI265" s="47"/>
      <c r="BJ265" s="47"/>
      <c r="BK265" s="47"/>
      <c r="BL265" s="47"/>
      <c r="BM265" s="47"/>
      <c r="BN265" s="47"/>
      <c r="BO265" s="47"/>
      <c r="BP265" s="47"/>
      <c r="BQ265" s="47"/>
    </row>
    <row r="266" spans="16:69" x14ac:dyDescent="0.25">
      <c r="P266" s="34">
        <v>263</v>
      </c>
      <c r="Q266" s="147" t="str">
        <f>IF(INDEX(EmployeeTrackingSheet!$B$6:$B$1005,Calculations!P266,1)=0,"",INDEX(EmployeeTrackingSheet!$B$6:$B$1005,Calculations!P266,1))</f>
        <v/>
      </c>
      <c r="R266" s="91" t="str">
        <f t="shared" si="29"/>
        <v/>
      </c>
      <c r="S266" s="91" t="str">
        <f t="shared" si="30"/>
        <v/>
      </c>
      <c r="T266" s="92" t="str">
        <f t="shared" si="31"/>
        <v/>
      </c>
      <c r="U266" s="92" t="str">
        <f t="shared" si="32"/>
        <v/>
      </c>
      <c r="V266" s="90" t="str">
        <f>IF(INDEX(EmployeeTrackingSheet!$C$6:$C$1005,Calculations!P266,1)=0,"",INDEX(EmployeeTrackingSheet!$C$6:$C$1005,Calculations!P266,1))</f>
        <v/>
      </c>
      <c r="W266" s="90" t="str">
        <f>IF(INDEX(EmployeeTrackingSheet!$D$6:$D$1005,Calculations!P266,1)=0,"",INDEX(EmployeeTrackingSheet!$D$6:$D$1005,Calculations!P266,1))</f>
        <v/>
      </c>
      <c r="X266" s="269" t="str">
        <f>IF(INDEX(EmployeeTrackingSheet!$E$6:$E$1005,Calculations!P266,1)=0,"",INDEX(EmployeeTrackingSheet!$E$6:$E$1005,Calculations!P266,1))</f>
        <v/>
      </c>
      <c r="Y266" s="269" t="str">
        <f>IF(INDEX(EmployeeTrackingSheet!$F$6:$F$1005,Calculations!P266,1)=0,"",INDEX(EmployeeTrackingSheet!$F$6:$F$1005,Calculations!P266,1))</f>
        <v/>
      </c>
      <c r="Z266" s="94" t="str">
        <f t="shared" si="33"/>
        <v/>
      </c>
      <c r="AA266" s="94" t="str">
        <f>IF(INDEX(EmployeeTrackingSheet!$G$6:$G$1005,Calculations!P266,1)=0,"",INDEX(EmployeeTrackingSheet!$G$6:$G$1005,Calculations!P266,1))</f>
        <v/>
      </c>
      <c r="AB266" s="94" t="str">
        <f>IF(INDEX(EmployeeTrackingSheet!$H$6:$H$1005,Calculations!P266,1)=0,"",INDEX(EmployeeTrackingSheet!$H$6:$H$1005,Calculations!P266,1))</f>
        <v/>
      </c>
      <c r="AC266" s="47"/>
      <c r="AD266" s="47"/>
      <c r="AE266" s="47"/>
      <c r="AF266" s="47"/>
      <c r="AG266" s="47"/>
      <c r="AM266" s="47"/>
      <c r="AN266" s="47"/>
      <c r="AO266" s="47"/>
      <c r="AP266" s="47"/>
      <c r="AQ266" s="47"/>
      <c r="AR266" s="47"/>
      <c r="AS266" s="47"/>
      <c r="AT266" s="47"/>
      <c r="AU266" s="47"/>
      <c r="AV266" s="47"/>
      <c r="AW266" s="47"/>
      <c r="AX266" s="47"/>
      <c r="AY266" s="47"/>
      <c r="AZ266" s="47"/>
      <c r="BA266" s="47"/>
      <c r="BB266" s="47"/>
      <c r="BC266" s="47"/>
      <c r="BD266" s="47"/>
      <c r="BE266" s="47"/>
      <c r="BF266" s="47"/>
      <c r="BG266" s="47"/>
      <c r="BH266" s="47"/>
      <c r="BI266" s="47"/>
      <c r="BJ266" s="47"/>
      <c r="BK266" s="47"/>
      <c r="BL266" s="47"/>
      <c r="BM266" s="47"/>
      <c r="BN266" s="47"/>
      <c r="BO266" s="47"/>
      <c r="BP266" s="47"/>
      <c r="BQ266" s="47"/>
    </row>
    <row r="267" spans="16:69" x14ac:dyDescent="0.25">
      <c r="P267" s="34">
        <v>264</v>
      </c>
      <c r="Q267" s="147" t="str">
        <f>IF(INDEX(EmployeeTrackingSheet!$B$6:$B$1005,Calculations!P267,1)=0,"",INDEX(EmployeeTrackingSheet!$B$6:$B$1005,Calculations!P267,1))</f>
        <v/>
      </c>
      <c r="R267" s="91" t="str">
        <f t="shared" si="29"/>
        <v/>
      </c>
      <c r="S267" s="91" t="str">
        <f t="shared" si="30"/>
        <v/>
      </c>
      <c r="T267" s="92" t="str">
        <f t="shared" si="31"/>
        <v/>
      </c>
      <c r="U267" s="92" t="str">
        <f t="shared" si="32"/>
        <v/>
      </c>
      <c r="V267" s="90" t="str">
        <f>IF(INDEX(EmployeeTrackingSheet!$C$6:$C$1005,Calculations!P267,1)=0,"",INDEX(EmployeeTrackingSheet!$C$6:$C$1005,Calculations!P267,1))</f>
        <v/>
      </c>
      <c r="W267" s="90" t="str">
        <f>IF(INDEX(EmployeeTrackingSheet!$D$6:$D$1005,Calculations!P267,1)=0,"",INDEX(EmployeeTrackingSheet!$D$6:$D$1005,Calculations!P267,1))</f>
        <v/>
      </c>
      <c r="X267" s="269" t="str">
        <f>IF(INDEX(EmployeeTrackingSheet!$E$6:$E$1005,Calculations!P267,1)=0,"",INDEX(EmployeeTrackingSheet!$E$6:$E$1005,Calculations!P267,1))</f>
        <v/>
      </c>
      <c r="Y267" s="269" t="str">
        <f>IF(INDEX(EmployeeTrackingSheet!$F$6:$F$1005,Calculations!P267,1)=0,"",INDEX(EmployeeTrackingSheet!$F$6:$F$1005,Calculations!P267,1))</f>
        <v/>
      </c>
      <c r="Z267" s="94" t="str">
        <f t="shared" si="33"/>
        <v/>
      </c>
      <c r="AA267" s="94" t="str">
        <f>IF(INDEX(EmployeeTrackingSheet!$G$6:$G$1005,Calculations!P267,1)=0,"",INDEX(EmployeeTrackingSheet!$G$6:$G$1005,Calculations!P267,1))</f>
        <v/>
      </c>
      <c r="AB267" s="94" t="str">
        <f>IF(INDEX(EmployeeTrackingSheet!$H$6:$H$1005,Calculations!P267,1)=0,"",INDEX(EmployeeTrackingSheet!$H$6:$H$1005,Calculations!P267,1))</f>
        <v/>
      </c>
      <c r="AC267" s="47"/>
      <c r="AD267" s="47"/>
      <c r="AE267" s="47"/>
      <c r="AF267" s="47"/>
      <c r="AG267" s="47"/>
      <c r="AM267" s="47"/>
      <c r="AN267" s="47"/>
      <c r="AO267" s="47"/>
      <c r="AP267" s="47"/>
      <c r="AQ267" s="47"/>
      <c r="AR267" s="47"/>
      <c r="AS267" s="47"/>
      <c r="AT267" s="47"/>
      <c r="AU267" s="47"/>
      <c r="AV267" s="47"/>
      <c r="AW267" s="47"/>
      <c r="AX267" s="47"/>
      <c r="AY267" s="47"/>
      <c r="AZ267" s="47"/>
      <c r="BA267" s="47"/>
      <c r="BB267" s="47"/>
      <c r="BC267" s="47"/>
      <c r="BD267" s="47"/>
      <c r="BE267" s="47"/>
      <c r="BF267" s="47"/>
      <c r="BG267" s="47"/>
      <c r="BH267" s="47"/>
      <c r="BI267" s="47"/>
      <c r="BJ267" s="47"/>
      <c r="BK267" s="47"/>
      <c r="BL267" s="47"/>
      <c r="BM267" s="47"/>
      <c r="BN267" s="47"/>
      <c r="BO267" s="47"/>
      <c r="BP267" s="47"/>
      <c r="BQ267" s="47"/>
    </row>
    <row r="268" spans="16:69" x14ac:dyDescent="0.25">
      <c r="P268" s="34">
        <v>265</v>
      </c>
      <c r="Q268" s="147" t="str">
        <f>IF(INDEX(EmployeeTrackingSheet!$B$6:$B$1005,Calculations!P268,1)=0,"",INDEX(EmployeeTrackingSheet!$B$6:$B$1005,Calculations!P268,1))</f>
        <v/>
      </c>
      <c r="R268" s="91" t="str">
        <f t="shared" si="29"/>
        <v/>
      </c>
      <c r="S268" s="91" t="str">
        <f t="shared" si="30"/>
        <v/>
      </c>
      <c r="T268" s="92" t="str">
        <f t="shared" si="31"/>
        <v/>
      </c>
      <c r="U268" s="92" t="str">
        <f t="shared" si="32"/>
        <v/>
      </c>
      <c r="V268" s="90" t="str">
        <f>IF(INDEX(EmployeeTrackingSheet!$C$6:$C$1005,Calculations!P268,1)=0,"",INDEX(EmployeeTrackingSheet!$C$6:$C$1005,Calculations!P268,1))</f>
        <v/>
      </c>
      <c r="W268" s="90" t="str">
        <f>IF(INDEX(EmployeeTrackingSheet!$D$6:$D$1005,Calculations!P268,1)=0,"",INDEX(EmployeeTrackingSheet!$D$6:$D$1005,Calculations!P268,1))</f>
        <v/>
      </c>
      <c r="X268" s="269" t="str">
        <f>IF(INDEX(EmployeeTrackingSheet!$E$6:$E$1005,Calculations!P268,1)=0,"",INDEX(EmployeeTrackingSheet!$E$6:$E$1005,Calculations!P268,1))</f>
        <v/>
      </c>
      <c r="Y268" s="269" t="str">
        <f>IF(INDEX(EmployeeTrackingSheet!$F$6:$F$1005,Calculations!P268,1)=0,"",INDEX(EmployeeTrackingSheet!$F$6:$F$1005,Calculations!P268,1))</f>
        <v/>
      </c>
      <c r="Z268" s="94" t="str">
        <f t="shared" si="33"/>
        <v/>
      </c>
      <c r="AA268" s="94" t="str">
        <f>IF(INDEX(EmployeeTrackingSheet!$G$6:$G$1005,Calculations!P268,1)=0,"",INDEX(EmployeeTrackingSheet!$G$6:$G$1005,Calculations!P268,1))</f>
        <v/>
      </c>
      <c r="AB268" s="94" t="str">
        <f>IF(INDEX(EmployeeTrackingSheet!$H$6:$H$1005,Calculations!P268,1)=0,"",INDEX(EmployeeTrackingSheet!$H$6:$H$1005,Calculations!P268,1))</f>
        <v/>
      </c>
      <c r="AC268" s="47"/>
      <c r="AD268" s="47"/>
      <c r="AE268" s="47"/>
      <c r="AF268" s="47"/>
      <c r="AG268" s="47"/>
      <c r="AM268" s="47"/>
      <c r="AN268" s="47"/>
      <c r="AO268" s="47"/>
      <c r="AP268" s="47"/>
      <c r="AQ268" s="47"/>
      <c r="AR268" s="47"/>
      <c r="AS268" s="47"/>
      <c r="AT268" s="47"/>
      <c r="AU268" s="47"/>
      <c r="AV268" s="47"/>
      <c r="AW268" s="47"/>
      <c r="AX268" s="47"/>
      <c r="AY268" s="47"/>
      <c r="AZ268" s="47"/>
      <c r="BA268" s="47"/>
      <c r="BB268" s="47"/>
      <c r="BC268" s="47"/>
      <c r="BD268" s="47"/>
      <c r="BE268" s="47"/>
      <c r="BF268" s="47"/>
      <c r="BG268" s="47"/>
      <c r="BH268" s="47"/>
      <c r="BI268" s="47"/>
      <c r="BJ268" s="47"/>
      <c r="BK268" s="47"/>
      <c r="BL268" s="47"/>
      <c r="BM268" s="47"/>
      <c r="BN268" s="47"/>
      <c r="BO268" s="47"/>
      <c r="BP268" s="47"/>
      <c r="BQ268" s="47"/>
    </row>
    <row r="269" spans="16:69" x14ac:dyDescent="0.25">
      <c r="P269" s="34">
        <v>266</v>
      </c>
      <c r="Q269" s="147" t="str">
        <f>IF(INDEX(EmployeeTrackingSheet!$B$6:$B$1005,Calculations!P269,1)=0,"",INDEX(EmployeeTrackingSheet!$B$6:$B$1005,Calculations!P269,1))</f>
        <v/>
      </c>
      <c r="R269" s="91" t="str">
        <f t="shared" si="29"/>
        <v/>
      </c>
      <c r="S269" s="91" t="str">
        <f t="shared" si="30"/>
        <v/>
      </c>
      <c r="T269" s="92" t="str">
        <f t="shared" si="31"/>
        <v/>
      </c>
      <c r="U269" s="92" t="str">
        <f t="shared" si="32"/>
        <v/>
      </c>
      <c r="V269" s="90" t="str">
        <f>IF(INDEX(EmployeeTrackingSheet!$C$6:$C$1005,Calculations!P269,1)=0,"",INDEX(EmployeeTrackingSheet!$C$6:$C$1005,Calculations!P269,1))</f>
        <v/>
      </c>
      <c r="W269" s="90" t="str">
        <f>IF(INDEX(EmployeeTrackingSheet!$D$6:$D$1005,Calculations!P269,1)=0,"",INDEX(EmployeeTrackingSheet!$D$6:$D$1005,Calculations!P269,1))</f>
        <v/>
      </c>
      <c r="X269" s="269" t="str">
        <f>IF(INDEX(EmployeeTrackingSheet!$E$6:$E$1005,Calculations!P269,1)=0,"",INDEX(EmployeeTrackingSheet!$E$6:$E$1005,Calculations!P269,1))</f>
        <v/>
      </c>
      <c r="Y269" s="269" t="str">
        <f>IF(INDEX(EmployeeTrackingSheet!$F$6:$F$1005,Calculations!P269,1)=0,"",INDEX(EmployeeTrackingSheet!$F$6:$F$1005,Calculations!P269,1))</f>
        <v/>
      </c>
      <c r="Z269" s="94" t="str">
        <f t="shared" si="33"/>
        <v/>
      </c>
      <c r="AA269" s="94" t="str">
        <f>IF(INDEX(EmployeeTrackingSheet!$G$6:$G$1005,Calculations!P269,1)=0,"",INDEX(EmployeeTrackingSheet!$G$6:$G$1005,Calculations!P269,1))</f>
        <v/>
      </c>
      <c r="AB269" s="94" t="str">
        <f>IF(INDEX(EmployeeTrackingSheet!$H$6:$H$1005,Calculations!P269,1)=0,"",INDEX(EmployeeTrackingSheet!$H$6:$H$1005,Calculations!P269,1))</f>
        <v/>
      </c>
      <c r="AC269" s="47"/>
      <c r="AD269" s="47"/>
      <c r="AE269" s="47"/>
      <c r="AF269" s="47"/>
      <c r="AG269" s="47"/>
      <c r="AM269" s="47"/>
      <c r="AN269" s="47"/>
      <c r="AO269" s="47"/>
      <c r="AP269" s="47"/>
      <c r="AQ269" s="47"/>
      <c r="AR269" s="47"/>
      <c r="AS269" s="47"/>
      <c r="AT269" s="47"/>
      <c r="AU269" s="47"/>
      <c r="AV269" s="47"/>
      <c r="AW269" s="47"/>
      <c r="AX269" s="47"/>
      <c r="AY269" s="47"/>
      <c r="AZ269" s="47"/>
      <c r="BA269" s="47"/>
      <c r="BB269" s="47"/>
      <c r="BC269" s="47"/>
      <c r="BD269" s="47"/>
      <c r="BE269" s="47"/>
      <c r="BF269" s="47"/>
      <c r="BG269" s="47"/>
      <c r="BH269" s="47"/>
      <c r="BI269" s="47"/>
      <c r="BJ269" s="47"/>
      <c r="BK269" s="47"/>
      <c r="BL269" s="47"/>
      <c r="BM269" s="47"/>
      <c r="BN269" s="47"/>
      <c r="BO269" s="47"/>
      <c r="BP269" s="47"/>
      <c r="BQ269" s="47"/>
    </row>
    <row r="270" spans="16:69" x14ac:dyDescent="0.25">
      <c r="P270" s="34">
        <v>267</v>
      </c>
      <c r="Q270" s="147" t="str">
        <f>IF(INDEX(EmployeeTrackingSheet!$B$6:$B$1005,Calculations!P270,1)=0,"",INDEX(EmployeeTrackingSheet!$B$6:$B$1005,Calculations!P270,1))</f>
        <v/>
      </c>
      <c r="R270" s="91" t="str">
        <f t="shared" si="29"/>
        <v/>
      </c>
      <c r="S270" s="91" t="str">
        <f t="shared" si="30"/>
        <v/>
      </c>
      <c r="T270" s="92" t="str">
        <f t="shared" si="31"/>
        <v/>
      </c>
      <c r="U270" s="92" t="str">
        <f t="shared" si="32"/>
        <v/>
      </c>
      <c r="V270" s="90" t="str">
        <f>IF(INDEX(EmployeeTrackingSheet!$C$6:$C$1005,Calculations!P270,1)=0,"",INDEX(EmployeeTrackingSheet!$C$6:$C$1005,Calculations!P270,1))</f>
        <v/>
      </c>
      <c r="W270" s="90" t="str">
        <f>IF(INDEX(EmployeeTrackingSheet!$D$6:$D$1005,Calculations!P270,1)=0,"",INDEX(EmployeeTrackingSheet!$D$6:$D$1005,Calculations!P270,1))</f>
        <v/>
      </c>
      <c r="X270" s="269" t="str">
        <f>IF(INDEX(EmployeeTrackingSheet!$E$6:$E$1005,Calculations!P270,1)=0,"",INDEX(EmployeeTrackingSheet!$E$6:$E$1005,Calculations!P270,1))</f>
        <v/>
      </c>
      <c r="Y270" s="269" t="str">
        <f>IF(INDEX(EmployeeTrackingSheet!$F$6:$F$1005,Calculations!P270,1)=0,"",INDEX(EmployeeTrackingSheet!$F$6:$F$1005,Calculations!P270,1))</f>
        <v/>
      </c>
      <c r="Z270" s="94" t="str">
        <f t="shared" si="33"/>
        <v/>
      </c>
      <c r="AA270" s="94" t="str">
        <f>IF(INDEX(EmployeeTrackingSheet!$G$6:$G$1005,Calculations!P270,1)=0,"",INDEX(EmployeeTrackingSheet!$G$6:$G$1005,Calculations!P270,1))</f>
        <v/>
      </c>
      <c r="AB270" s="94" t="str">
        <f>IF(INDEX(EmployeeTrackingSheet!$H$6:$H$1005,Calculations!P270,1)=0,"",INDEX(EmployeeTrackingSheet!$H$6:$H$1005,Calculations!P270,1))</f>
        <v/>
      </c>
      <c r="AC270" s="47"/>
      <c r="AD270" s="47"/>
      <c r="AE270" s="47"/>
      <c r="AF270" s="47"/>
      <c r="AG270" s="47"/>
      <c r="AM270" s="47"/>
      <c r="AN270" s="47"/>
      <c r="AO270" s="47"/>
      <c r="AP270" s="47"/>
      <c r="AQ270" s="47"/>
      <c r="AR270" s="47"/>
      <c r="AS270" s="47"/>
      <c r="AT270" s="47"/>
      <c r="AU270" s="47"/>
      <c r="AV270" s="47"/>
      <c r="AW270" s="47"/>
      <c r="AX270" s="47"/>
      <c r="AY270" s="47"/>
      <c r="AZ270" s="47"/>
      <c r="BA270" s="47"/>
      <c r="BB270" s="47"/>
      <c r="BC270" s="47"/>
      <c r="BD270" s="47"/>
      <c r="BE270" s="47"/>
      <c r="BF270" s="47"/>
      <c r="BG270" s="47"/>
      <c r="BH270" s="47"/>
      <c r="BI270" s="47"/>
      <c r="BJ270" s="47"/>
      <c r="BK270" s="47"/>
      <c r="BL270" s="47"/>
      <c r="BM270" s="47"/>
      <c r="BN270" s="47"/>
      <c r="BO270" s="47"/>
      <c r="BP270" s="47"/>
      <c r="BQ270" s="47"/>
    </row>
    <row r="271" spans="16:69" x14ac:dyDescent="0.25">
      <c r="P271" s="34">
        <v>268</v>
      </c>
      <c r="Q271" s="147" t="str">
        <f>IF(INDEX(EmployeeTrackingSheet!$B$6:$B$1005,Calculations!P271,1)=0,"",INDEX(EmployeeTrackingSheet!$B$6:$B$1005,Calculations!P271,1))</f>
        <v/>
      </c>
      <c r="R271" s="91" t="str">
        <f t="shared" si="29"/>
        <v/>
      </c>
      <c r="S271" s="91" t="str">
        <f t="shared" si="30"/>
        <v/>
      </c>
      <c r="T271" s="92" t="str">
        <f t="shared" si="31"/>
        <v/>
      </c>
      <c r="U271" s="92" t="str">
        <f t="shared" si="32"/>
        <v/>
      </c>
      <c r="V271" s="90" t="str">
        <f>IF(INDEX(EmployeeTrackingSheet!$C$6:$C$1005,Calculations!P271,1)=0,"",INDEX(EmployeeTrackingSheet!$C$6:$C$1005,Calculations!P271,1))</f>
        <v/>
      </c>
      <c r="W271" s="90" t="str">
        <f>IF(INDEX(EmployeeTrackingSheet!$D$6:$D$1005,Calculations!P271,1)=0,"",INDEX(EmployeeTrackingSheet!$D$6:$D$1005,Calculations!P271,1))</f>
        <v/>
      </c>
      <c r="X271" s="269" t="str">
        <f>IF(INDEX(EmployeeTrackingSheet!$E$6:$E$1005,Calculations!P271,1)=0,"",INDEX(EmployeeTrackingSheet!$E$6:$E$1005,Calculations!P271,1))</f>
        <v/>
      </c>
      <c r="Y271" s="269" t="str">
        <f>IF(INDEX(EmployeeTrackingSheet!$F$6:$F$1005,Calculations!P271,1)=0,"",INDEX(EmployeeTrackingSheet!$F$6:$F$1005,Calculations!P271,1))</f>
        <v/>
      </c>
      <c r="Z271" s="94" t="str">
        <f t="shared" si="33"/>
        <v/>
      </c>
      <c r="AA271" s="94" t="str">
        <f>IF(INDEX(EmployeeTrackingSheet!$G$6:$G$1005,Calculations!P271,1)=0,"",INDEX(EmployeeTrackingSheet!$G$6:$G$1005,Calculations!P271,1))</f>
        <v/>
      </c>
      <c r="AB271" s="94" t="str">
        <f>IF(INDEX(EmployeeTrackingSheet!$H$6:$H$1005,Calculations!P271,1)=0,"",INDEX(EmployeeTrackingSheet!$H$6:$H$1005,Calculations!P271,1))</f>
        <v/>
      </c>
      <c r="AC271" s="47"/>
      <c r="AD271" s="47"/>
      <c r="AE271" s="47"/>
      <c r="AF271" s="47"/>
      <c r="AG271" s="47"/>
      <c r="AM271" s="47"/>
      <c r="AN271" s="47"/>
      <c r="AO271" s="47"/>
      <c r="AP271" s="47"/>
      <c r="AQ271" s="47"/>
      <c r="AR271" s="47"/>
      <c r="AS271" s="47"/>
      <c r="AT271" s="47"/>
      <c r="AU271" s="47"/>
      <c r="AV271" s="47"/>
      <c r="AW271" s="47"/>
      <c r="AX271" s="47"/>
      <c r="AY271" s="47"/>
      <c r="AZ271" s="47"/>
      <c r="BA271" s="47"/>
      <c r="BB271" s="47"/>
      <c r="BC271" s="47"/>
      <c r="BD271" s="47"/>
      <c r="BE271" s="47"/>
      <c r="BF271" s="47"/>
      <c r="BG271" s="47"/>
      <c r="BH271" s="47"/>
      <c r="BI271" s="47"/>
      <c r="BJ271" s="47"/>
      <c r="BK271" s="47"/>
      <c r="BL271" s="47"/>
      <c r="BM271" s="47"/>
      <c r="BN271" s="47"/>
      <c r="BO271" s="47"/>
      <c r="BP271" s="47"/>
      <c r="BQ271" s="47"/>
    </row>
    <row r="272" spans="16:69" x14ac:dyDescent="0.25">
      <c r="P272" s="34">
        <v>269</v>
      </c>
      <c r="Q272" s="147" t="str">
        <f>IF(INDEX(EmployeeTrackingSheet!$B$6:$B$1005,Calculations!P272,1)=0,"",INDEX(EmployeeTrackingSheet!$B$6:$B$1005,Calculations!P272,1))</f>
        <v/>
      </c>
      <c r="R272" s="91" t="str">
        <f t="shared" si="29"/>
        <v/>
      </c>
      <c r="S272" s="91" t="str">
        <f t="shared" si="30"/>
        <v/>
      </c>
      <c r="T272" s="92" t="str">
        <f t="shared" si="31"/>
        <v/>
      </c>
      <c r="U272" s="92" t="str">
        <f t="shared" si="32"/>
        <v/>
      </c>
      <c r="V272" s="90" t="str">
        <f>IF(INDEX(EmployeeTrackingSheet!$C$6:$C$1005,Calculations!P272,1)=0,"",INDEX(EmployeeTrackingSheet!$C$6:$C$1005,Calculations!P272,1))</f>
        <v/>
      </c>
      <c r="W272" s="90" t="str">
        <f>IF(INDEX(EmployeeTrackingSheet!$D$6:$D$1005,Calculations!P272,1)=0,"",INDEX(EmployeeTrackingSheet!$D$6:$D$1005,Calculations!P272,1))</f>
        <v/>
      </c>
      <c r="X272" s="269" t="str">
        <f>IF(INDEX(EmployeeTrackingSheet!$E$6:$E$1005,Calculations!P272,1)=0,"",INDEX(EmployeeTrackingSheet!$E$6:$E$1005,Calculations!P272,1))</f>
        <v/>
      </c>
      <c r="Y272" s="269" t="str">
        <f>IF(INDEX(EmployeeTrackingSheet!$F$6:$F$1005,Calculations!P272,1)=0,"",INDEX(EmployeeTrackingSheet!$F$6:$F$1005,Calculations!P272,1))</f>
        <v/>
      </c>
      <c r="Z272" s="94" t="str">
        <f t="shared" si="33"/>
        <v/>
      </c>
      <c r="AA272" s="94" t="str">
        <f>IF(INDEX(EmployeeTrackingSheet!$G$6:$G$1005,Calculations!P272,1)=0,"",INDEX(EmployeeTrackingSheet!$G$6:$G$1005,Calculations!P272,1))</f>
        <v/>
      </c>
      <c r="AB272" s="94" t="str">
        <f>IF(INDEX(EmployeeTrackingSheet!$H$6:$H$1005,Calculations!P272,1)=0,"",INDEX(EmployeeTrackingSheet!$H$6:$H$1005,Calculations!P272,1))</f>
        <v/>
      </c>
      <c r="AC272" s="47"/>
      <c r="AD272" s="47"/>
      <c r="AE272" s="47"/>
      <c r="AF272" s="47"/>
      <c r="AG272" s="47"/>
      <c r="AM272" s="47"/>
      <c r="AN272" s="47"/>
      <c r="AO272" s="47"/>
      <c r="AP272" s="47"/>
      <c r="AQ272" s="47"/>
      <c r="AR272" s="47"/>
      <c r="AS272" s="47"/>
      <c r="AT272" s="47"/>
      <c r="AU272" s="47"/>
      <c r="AV272" s="47"/>
      <c r="AW272" s="47"/>
      <c r="AX272" s="47"/>
      <c r="AY272" s="47"/>
      <c r="AZ272" s="47"/>
      <c r="BA272" s="47"/>
      <c r="BB272" s="47"/>
      <c r="BC272" s="47"/>
      <c r="BD272" s="47"/>
      <c r="BE272" s="47"/>
      <c r="BF272" s="47"/>
      <c r="BG272" s="47"/>
      <c r="BH272" s="47"/>
      <c r="BI272" s="47"/>
      <c r="BJ272" s="47"/>
      <c r="BK272" s="47"/>
      <c r="BL272" s="47"/>
      <c r="BM272" s="47"/>
      <c r="BN272" s="47"/>
      <c r="BO272" s="47"/>
      <c r="BP272" s="47"/>
      <c r="BQ272" s="47"/>
    </row>
    <row r="273" spans="16:69" x14ac:dyDescent="0.25">
      <c r="P273" s="34">
        <v>270</v>
      </c>
      <c r="Q273" s="147" t="str">
        <f>IF(INDEX(EmployeeTrackingSheet!$B$6:$B$1005,Calculations!P273,1)=0,"",INDEX(EmployeeTrackingSheet!$B$6:$B$1005,Calculations!P273,1))</f>
        <v/>
      </c>
      <c r="R273" s="91" t="str">
        <f t="shared" si="29"/>
        <v/>
      </c>
      <c r="S273" s="91" t="str">
        <f t="shared" si="30"/>
        <v/>
      </c>
      <c r="T273" s="92" t="str">
        <f t="shared" si="31"/>
        <v/>
      </c>
      <c r="U273" s="92" t="str">
        <f t="shared" si="32"/>
        <v/>
      </c>
      <c r="V273" s="90" t="str">
        <f>IF(INDEX(EmployeeTrackingSheet!$C$6:$C$1005,Calculations!P273,1)=0,"",INDEX(EmployeeTrackingSheet!$C$6:$C$1005,Calculations!P273,1))</f>
        <v/>
      </c>
      <c r="W273" s="90" t="str">
        <f>IF(INDEX(EmployeeTrackingSheet!$D$6:$D$1005,Calculations!P273,1)=0,"",INDEX(EmployeeTrackingSheet!$D$6:$D$1005,Calculations!P273,1))</f>
        <v/>
      </c>
      <c r="X273" s="269" t="str">
        <f>IF(INDEX(EmployeeTrackingSheet!$E$6:$E$1005,Calculations!P273,1)=0,"",INDEX(EmployeeTrackingSheet!$E$6:$E$1005,Calculations!P273,1))</f>
        <v/>
      </c>
      <c r="Y273" s="269" t="str">
        <f>IF(INDEX(EmployeeTrackingSheet!$F$6:$F$1005,Calculations!P273,1)=0,"",INDEX(EmployeeTrackingSheet!$F$6:$F$1005,Calculations!P273,1))</f>
        <v/>
      </c>
      <c r="Z273" s="94" t="str">
        <f t="shared" si="33"/>
        <v/>
      </c>
      <c r="AA273" s="94" t="str">
        <f>IF(INDEX(EmployeeTrackingSheet!$G$6:$G$1005,Calculations!P273,1)=0,"",INDEX(EmployeeTrackingSheet!$G$6:$G$1005,Calculations!P273,1))</f>
        <v/>
      </c>
      <c r="AB273" s="94" t="str">
        <f>IF(INDEX(EmployeeTrackingSheet!$H$6:$H$1005,Calculations!P273,1)=0,"",INDEX(EmployeeTrackingSheet!$H$6:$H$1005,Calculations!P273,1))</f>
        <v/>
      </c>
      <c r="AC273" s="47"/>
      <c r="AD273" s="47"/>
      <c r="AE273" s="47"/>
      <c r="AF273" s="47"/>
      <c r="AG273" s="47"/>
      <c r="AM273" s="47"/>
      <c r="AN273" s="47"/>
      <c r="AO273" s="47"/>
      <c r="AP273" s="47"/>
      <c r="AQ273" s="47"/>
      <c r="AR273" s="47"/>
      <c r="AS273" s="47"/>
      <c r="AT273" s="47"/>
      <c r="AU273" s="47"/>
      <c r="AV273" s="47"/>
      <c r="AW273" s="47"/>
      <c r="AX273" s="47"/>
      <c r="AY273" s="47"/>
      <c r="AZ273" s="47"/>
      <c r="BA273" s="47"/>
      <c r="BB273" s="47"/>
      <c r="BC273" s="47"/>
      <c r="BD273" s="47"/>
      <c r="BE273" s="47"/>
      <c r="BF273" s="47"/>
      <c r="BG273" s="47"/>
      <c r="BH273" s="47"/>
      <c r="BI273" s="47"/>
      <c r="BJ273" s="47"/>
      <c r="BK273" s="47"/>
      <c r="BL273" s="47"/>
      <c r="BM273" s="47"/>
      <c r="BN273" s="47"/>
      <c r="BO273" s="47"/>
      <c r="BP273" s="47"/>
      <c r="BQ273" s="47"/>
    </row>
    <row r="274" spans="16:69" x14ac:dyDescent="0.25">
      <c r="P274" s="34">
        <v>271</v>
      </c>
      <c r="Q274" s="147" t="str">
        <f>IF(INDEX(EmployeeTrackingSheet!$B$6:$B$1005,Calculations!P274,1)=0,"",INDEX(EmployeeTrackingSheet!$B$6:$B$1005,Calculations!P274,1))</f>
        <v/>
      </c>
      <c r="R274" s="91" t="str">
        <f t="shared" si="29"/>
        <v/>
      </c>
      <c r="S274" s="91" t="str">
        <f t="shared" si="30"/>
        <v/>
      </c>
      <c r="T274" s="92" t="str">
        <f t="shared" si="31"/>
        <v/>
      </c>
      <c r="U274" s="92" t="str">
        <f t="shared" si="32"/>
        <v/>
      </c>
      <c r="V274" s="90" t="str">
        <f>IF(INDEX(EmployeeTrackingSheet!$C$6:$C$1005,Calculations!P274,1)=0,"",INDEX(EmployeeTrackingSheet!$C$6:$C$1005,Calculations!P274,1))</f>
        <v/>
      </c>
      <c r="W274" s="90" t="str">
        <f>IF(INDEX(EmployeeTrackingSheet!$D$6:$D$1005,Calculations!P274,1)=0,"",INDEX(EmployeeTrackingSheet!$D$6:$D$1005,Calculations!P274,1))</f>
        <v/>
      </c>
      <c r="X274" s="269" t="str">
        <f>IF(INDEX(EmployeeTrackingSheet!$E$6:$E$1005,Calculations!P274,1)=0,"",INDEX(EmployeeTrackingSheet!$E$6:$E$1005,Calculations!P274,1))</f>
        <v/>
      </c>
      <c r="Y274" s="269" t="str">
        <f>IF(INDEX(EmployeeTrackingSheet!$F$6:$F$1005,Calculations!P274,1)=0,"",INDEX(EmployeeTrackingSheet!$F$6:$F$1005,Calculations!P274,1))</f>
        <v/>
      </c>
      <c r="Z274" s="94" t="str">
        <f t="shared" si="33"/>
        <v/>
      </c>
      <c r="AA274" s="94" t="str">
        <f>IF(INDEX(EmployeeTrackingSheet!$G$6:$G$1005,Calculations!P274,1)=0,"",INDEX(EmployeeTrackingSheet!$G$6:$G$1005,Calculations!P274,1))</f>
        <v/>
      </c>
      <c r="AB274" s="94" t="str">
        <f>IF(INDEX(EmployeeTrackingSheet!$H$6:$H$1005,Calculations!P274,1)=0,"",INDEX(EmployeeTrackingSheet!$H$6:$H$1005,Calculations!P274,1))</f>
        <v/>
      </c>
      <c r="AC274" s="47"/>
      <c r="AD274" s="47"/>
      <c r="AE274" s="47"/>
      <c r="AF274" s="47"/>
      <c r="AG274" s="47"/>
      <c r="AM274" s="47"/>
      <c r="AN274" s="47"/>
      <c r="AO274" s="47"/>
      <c r="AP274" s="47"/>
      <c r="AQ274" s="47"/>
      <c r="AR274" s="47"/>
      <c r="AS274" s="47"/>
      <c r="AT274" s="47"/>
      <c r="AU274" s="47"/>
      <c r="AV274" s="47"/>
      <c r="AW274" s="47"/>
      <c r="AX274" s="47"/>
      <c r="AY274" s="47"/>
      <c r="AZ274" s="47"/>
      <c r="BA274" s="47"/>
      <c r="BB274" s="47"/>
      <c r="BC274" s="47"/>
      <c r="BD274" s="47"/>
      <c r="BE274" s="47"/>
      <c r="BF274" s="47"/>
      <c r="BG274" s="47"/>
      <c r="BH274" s="47"/>
      <c r="BI274" s="47"/>
      <c r="BJ274" s="47"/>
      <c r="BK274" s="47"/>
      <c r="BL274" s="47"/>
      <c r="BM274" s="47"/>
      <c r="BN274" s="47"/>
      <c r="BO274" s="47"/>
      <c r="BP274" s="47"/>
      <c r="BQ274" s="47"/>
    </row>
    <row r="275" spans="16:69" x14ac:dyDescent="0.25">
      <c r="P275" s="34">
        <v>272</v>
      </c>
      <c r="Q275" s="147" t="str">
        <f>IF(INDEX(EmployeeTrackingSheet!$B$6:$B$1005,Calculations!P275,1)=0,"",INDEX(EmployeeTrackingSheet!$B$6:$B$1005,Calculations!P275,1))</f>
        <v/>
      </c>
      <c r="R275" s="91" t="str">
        <f t="shared" si="29"/>
        <v/>
      </c>
      <c r="S275" s="91" t="str">
        <f t="shared" si="30"/>
        <v/>
      </c>
      <c r="T275" s="92" t="str">
        <f t="shared" si="31"/>
        <v/>
      </c>
      <c r="U275" s="92" t="str">
        <f t="shared" si="32"/>
        <v/>
      </c>
      <c r="V275" s="90" t="str">
        <f>IF(INDEX(EmployeeTrackingSheet!$C$6:$C$1005,Calculations!P275,1)=0,"",INDEX(EmployeeTrackingSheet!$C$6:$C$1005,Calculations!P275,1))</f>
        <v/>
      </c>
      <c r="W275" s="90" t="str">
        <f>IF(INDEX(EmployeeTrackingSheet!$D$6:$D$1005,Calculations!P275,1)=0,"",INDEX(EmployeeTrackingSheet!$D$6:$D$1005,Calculations!P275,1))</f>
        <v/>
      </c>
      <c r="X275" s="269" t="str">
        <f>IF(INDEX(EmployeeTrackingSheet!$E$6:$E$1005,Calculations!P275,1)=0,"",INDEX(EmployeeTrackingSheet!$E$6:$E$1005,Calculations!P275,1))</f>
        <v/>
      </c>
      <c r="Y275" s="269" t="str">
        <f>IF(INDEX(EmployeeTrackingSheet!$F$6:$F$1005,Calculations!P275,1)=0,"",INDEX(EmployeeTrackingSheet!$F$6:$F$1005,Calculations!P275,1))</f>
        <v/>
      </c>
      <c r="Z275" s="94" t="str">
        <f t="shared" si="33"/>
        <v/>
      </c>
      <c r="AA275" s="94" t="str">
        <f>IF(INDEX(EmployeeTrackingSheet!$G$6:$G$1005,Calculations!P275,1)=0,"",INDEX(EmployeeTrackingSheet!$G$6:$G$1005,Calculations!P275,1))</f>
        <v/>
      </c>
      <c r="AB275" s="94" t="str">
        <f>IF(INDEX(EmployeeTrackingSheet!$H$6:$H$1005,Calculations!P275,1)=0,"",INDEX(EmployeeTrackingSheet!$H$6:$H$1005,Calculations!P275,1))</f>
        <v/>
      </c>
      <c r="AC275" s="47"/>
      <c r="AD275" s="47"/>
      <c r="AE275" s="47"/>
      <c r="AF275" s="47"/>
      <c r="AG275" s="47"/>
      <c r="AM275" s="47"/>
      <c r="AN275" s="47"/>
      <c r="AO275" s="47"/>
      <c r="AP275" s="47"/>
      <c r="AQ275" s="47"/>
      <c r="AR275" s="47"/>
      <c r="AS275" s="47"/>
      <c r="AT275" s="47"/>
      <c r="AU275" s="47"/>
      <c r="AV275" s="47"/>
      <c r="AW275" s="47"/>
      <c r="AX275" s="47"/>
      <c r="AY275" s="47"/>
      <c r="AZ275" s="47"/>
      <c r="BA275" s="47"/>
      <c r="BB275" s="47"/>
      <c r="BC275" s="47"/>
      <c r="BD275" s="47"/>
      <c r="BE275" s="47"/>
      <c r="BF275" s="47"/>
      <c r="BG275" s="47"/>
      <c r="BH275" s="47"/>
      <c r="BI275" s="47"/>
      <c r="BJ275" s="47"/>
      <c r="BK275" s="47"/>
      <c r="BL275" s="47"/>
      <c r="BM275" s="47"/>
      <c r="BN275" s="47"/>
      <c r="BO275" s="47"/>
      <c r="BP275" s="47"/>
      <c r="BQ275" s="47"/>
    </row>
    <row r="276" spans="16:69" x14ac:dyDescent="0.25">
      <c r="P276" s="34">
        <v>273</v>
      </c>
      <c r="Q276" s="147" t="str">
        <f>IF(INDEX(EmployeeTrackingSheet!$B$6:$B$1005,Calculations!P276,1)=0,"",INDEX(EmployeeTrackingSheet!$B$6:$B$1005,Calculations!P276,1))</f>
        <v/>
      </c>
      <c r="R276" s="91" t="str">
        <f t="shared" si="29"/>
        <v/>
      </c>
      <c r="S276" s="91" t="str">
        <f t="shared" si="30"/>
        <v/>
      </c>
      <c r="T276" s="92" t="str">
        <f t="shared" si="31"/>
        <v/>
      </c>
      <c r="U276" s="92" t="str">
        <f t="shared" si="32"/>
        <v/>
      </c>
      <c r="V276" s="90" t="str">
        <f>IF(INDEX(EmployeeTrackingSheet!$C$6:$C$1005,Calculations!P276,1)=0,"",INDEX(EmployeeTrackingSheet!$C$6:$C$1005,Calculations!P276,1))</f>
        <v/>
      </c>
      <c r="W276" s="90" t="str">
        <f>IF(INDEX(EmployeeTrackingSheet!$D$6:$D$1005,Calculations!P276,1)=0,"",INDEX(EmployeeTrackingSheet!$D$6:$D$1005,Calculations!P276,1))</f>
        <v/>
      </c>
      <c r="X276" s="269" t="str">
        <f>IF(INDEX(EmployeeTrackingSheet!$E$6:$E$1005,Calculations!P276,1)=0,"",INDEX(EmployeeTrackingSheet!$E$6:$E$1005,Calculations!P276,1))</f>
        <v/>
      </c>
      <c r="Y276" s="269" t="str">
        <f>IF(INDEX(EmployeeTrackingSheet!$F$6:$F$1005,Calculations!P276,1)=0,"",INDEX(EmployeeTrackingSheet!$F$6:$F$1005,Calculations!P276,1))</f>
        <v/>
      </c>
      <c r="Z276" s="94" t="str">
        <f t="shared" si="33"/>
        <v/>
      </c>
      <c r="AA276" s="94" t="str">
        <f>IF(INDEX(EmployeeTrackingSheet!$G$6:$G$1005,Calculations!P276,1)=0,"",INDEX(EmployeeTrackingSheet!$G$6:$G$1005,Calculations!P276,1))</f>
        <v/>
      </c>
      <c r="AB276" s="94" t="str">
        <f>IF(INDEX(EmployeeTrackingSheet!$H$6:$H$1005,Calculations!P276,1)=0,"",INDEX(EmployeeTrackingSheet!$H$6:$H$1005,Calculations!P276,1))</f>
        <v/>
      </c>
      <c r="AC276" s="47"/>
      <c r="AD276" s="47"/>
      <c r="AE276" s="47"/>
      <c r="AF276" s="47"/>
      <c r="AG276" s="47"/>
      <c r="AM276" s="47"/>
      <c r="AN276" s="47"/>
      <c r="AO276" s="47"/>
      <c r="AP276" s="47"/>
      <c r="AQ276" s="47"/>
      <c r="AR276" s="47"/>
      <c r="AS276" s="47"/>
      <c r="AT276" s="47"/>
      <c r="AU276" s="47"/>
      <c r="AV276" s="47"/>
      <c r="AW276" s="47"/>
      <c r="AX276" s="47"/>
      <c r="AY276" s="47"/>
      <c r="AZ276" s="47"/>
      <c r="BA276" s="47"/>
      <c r="BB276" s="47"/>
      <c r="BC276" s="47"/>
      <c r="BD276" s="47"/>
      <c r="BE276" s="47"/>
      <c r="BF276" s="47"/>
      <c r="BG276" s="47"/>
      <c r="BH276" s="47"/>
      <c r="BI276" s="47"/>
      <c r="BJ276" s="47"/>
      <c r="BK276" s="47"/>
      <c r="BL276" s="47"/>
      <c r="BM276" s="47"/>
      <c r="BN276" s="47"/>
      <c r="BO276" s="47"/>
      <c r="BP276" s="47"/>
      <c r="BQ276" s="47"/>
    </row>
    <row r="277" spans="16:69" x14ac:dyDescent="0.25">
      <c r="P277" s="34">
        <v>274</v>
      </c>
      <c r="Q277" s="147" t="str">
        <f>IF(INDEX(EmployeeTrackingSheet!$B$6:$B$1005,Calculations!P277,1)=0,"",INDEX(EmployeeTrackingSheet!$B$6:$B$1005,Calculations!P277,1))</f>
        <v/>
      </c>
      <c r="R277" s="91" t="str">
        <f t="shared" si="29"/>
        <v/>
      </c>
      <c r="S277" s="91" t="str">
        <f t="shared" si="30"/>
        <v/>
      </c>
      <c r="T277" s="92" t="str">
        <f t="shared" si="31"/>
        <v/>
      </c>
      <c r="U277" s="92" t="str">
        <f t="shared" si="32"/>
        <v/>
      </c>
      <c r="V277" s="90" t="str">
        <f>IF(INDEX(EmployeeTrackingSheet!$C$6:$C$1005,Calculations!P277,1)=0,"",INDEX(EmployeeTrackingSheet!$C$6:$C$1005,Calculations!P277,1))</f>
        <v/>
      </c>
      <c r="W277" s="90" t="str">
        <f>IF(INDEX(EmployeeTrackingSheet!$D$6:$D$1005,Calculations!P277,1)=0,"",INDEX(EmployeeTrackingSheet!$D$6:$D$1005,Calculations!P277,1))</f>
        <v/>
      </c>
      <c r="X277" s="269" t="str">
        <f>IF(INDEX(EmployeeTrackingSheet!$E$6:$E$1005,Calculations!P277,1)=0,"",INDEX(EmployeeTrackingSheet!$E$6:$E$1005,Calculations!P277,1))</f>
        <v/>
      </c>
      <c r="Y277" s="269" t="str">
        <f>IF(INDEX(EmployeeTrackingSheet!$F$6:$F$1005,Calculations!P277,1)=0,"",INDEX(EmployeeTrackingSheet!$F$6:$F$1005,Calculations!P277,1))</f>
        <v/>
      </c>
      <c r="Z277" s="94" t="str">
        <f t="shared" si="33"/>
        <v/>
      </c>
      <c r="AA277" s="94" t="str">
        <f>IF(INDEX(EmployeeTrackingSheet!$G$6:$G$1005,Calculations!P277,1)=0,"",INDEX(EmployeeTrackingSheet!$G$6:$G$1005,Calculations!P277,1))</f>
        <v/>
      </c>
      <c r="AB277" s="94" t="str">
        <f>IF(INDEX(EmployeeTrackingSheet!$H$6:$H$1005,Calculations!P277,1)=0,"",INDEX(EmployeeTrackingSheet!$H$6:$H$1005,Calculations!P277,1))</f>
        <v/>
      </c>
      <c r="AC277" s="47"/>
      <c r="AD277" s="47"/>
      <c r="AE277" s="47"/>
      <c r="AF277" s="47"/>
      <c r="AG277" s="47"/>
      <c r="AM277" s="47"/>
      <c r="AN277" s="47"/>
      <c r="AO277" s="47"/>
      <c r="AP277" s="47"/>
      <c r="AQ277" s="47"/>
      <c r="AR277" s="47"/>
      <c r="AS277" s="47"/>
      <c r="AT277" s="47"/>
      <c r="AU277" s="47"/>
      <c r="AV277" s="47"/>
      <c r="AW277" s="47"/>
      <c r="AX277" s="47"/>
      <c r="AY277" s="47"/>
      <c r="AZ277" s="47"/>
      <c r="BA277" s="47"/>
      <c r="BB277" s="47"/>
      <c r="BC277" s="47"/>
      <c r="BD277" s="47"/>
      <c r="BE277" s="47"/>
      <c r="BF277" s="47"/>
      <c r="BG277" s="47"/>
      <c r="BH277" s="47"/>
      <c r="BI277" s="47"/>
      <c r="BJ277" s="47"/>
      <c r="BK277" s="47"/>
      <c r="BL277" s="47"/>
      <c r="BM277" s="47"/>
      <c r="BN277" s="47"/>
      <c r="BO277" s="47"/>
      <c r="BP277" s="47"/>
      <c r="BQ277" s="47"/>
    </row>
    <row r="278" spans="16:69" x14ac:dyDescent="0.25">
      <c r="P278" s="34">
        <v>275</v>
      </c>
      <c r="Q278" s="147" t="str">
        <f>IF(INDEX(EmployeeTrackingSheet!$B$6:$B$1005,Calculations!P278,1)=0,"",INDEX(EmployeeTrackingSheet!$B$6:$B$1005,Calculations!P278,1))</f>
        <v/>
      </c>
      <c r="R278" s="91" t="str">
        <f t="shared" si="29"/>
        <v/>
      </c>
      <c r="S278" s="91" t="str">
        <f t="shared" si="30"/>
        <v/>
      </c>
      <c r="T278" s="92" t="str">
        <f t="shared" si="31"/>
        <v/>
      </c>
      <c r="U278" s="92" t="str">
        <f t="shared" si="32"/>
        <v/>
      </c>
      <c r="V278" s="90" t="str">
        <f>IF(INDEX(EmployeeTrackingSheet!$C$6:$C$1005,Calculations!P278,1)=0,"",INDEX(EmployeeTrackingSheet!$C$6:$C$1005,Calculations!P278,1))</f>
        <v/>
      </c>
      <c r="W278" s="90" t="str">
        <f>IF(INDEX(EmployeeTrackingSheet!$D$6:$D$1005,Calculations!P278,1)=0,"",INDEX(EmployeeTrackingSheet!$D$6:$D$1005,Calculations!P278,1))</f>
        <v/>
      </c>
      <c r="X278" s="269" t="str">
        <f>IF(INDEX(EmployeeTrackingSheet!$E$6:$E$1005,Calculations!P278,1)=0,"",INDEX(EmployeeTrackingSheet!$E$6:$E$1005,Calculations!P278,1))</f>
        <v/>
      </c>
      <c r="Y278" s="269" t="str">
        <f>IF(INDEX(EmployeeTrackingSheet!$F$6:$F$1005,Calculations!P278,1)=0,"",INDEX(EmployeeTrackingSheet!$F$6:$F$1005,Calculations!P278,1))</f>
        <v/>
      </c>
      <c r="Z278" s="94" t="str">
        <f t="shared" si="33"/>
        <v/>
      </c>
      <c r="AA278" s="94" t="str">
        <f>IF(INDEX(EmployeeTrackingSheet!$G$6:$G$1005,Calculations!P278,1)=0,"",INDEX(EmployeeTrackingSheet!$G$6:$G$1005,Calculations!P278,1))</f>
        <v/>
      </c>
      <c r="AB278" s="94" t="str">
        <f>IF(INDEX(EmployeeTrackingSheet!$H$6:$H$1005,Calculations!P278,1)=0,"",INDEX(EmployeeTrackingSheet!$H$6:$H$1005,Calculations!P278,1))</f>
        <v/>
      </c>
      <c r="AC278" s="47"/>
      <c r="AD278" s="47"/>
      <c r="AE278" s="47"/>
      <c r="AF278" s="47"/>
      <c r="AG278" s="47"/>
      <c r="AM278" s="47"/>
      <c r="AN278" s="47"/>
      <c r="AO278" s="47"/>
      <c r="AP278" s="47"/>
      <c r="AQ278" s="47"/>
      <c r="AR278" s="47"/>
      <c r="AS278" s="47"/>
      <c r="AT278" s="47"/>
      <c r="AU278" s="47"/>
      <c r="AV278" s="47"/>
      <c r="AW278" s="47"/>
      <c r="AX278" s="47"/>
      <c r="AY278" s="47"/>
      <c r="AZ278" s="47"/>
      <c r="BA278" s="47"/>
      <c r="BB278" s="47"/>
      <c r="BC278" s="47"/>
      <c r="BD278" s="47"/>
      <c r="BE278" s="47"/>
      <c r="BF278" s="47"/>
      <c r="BG278" s="47"/>
      <c r="BH278" s="47"/>
      <c r="BI278" s="47"/>
      <c r="BJ278" s="47"/>
      <c r="BK278" s="47"/>
      <c r="BL278" s="47"/>
      <c r="BM278" s="47"/>
      <c r="BN278" s="47"/>
      <c r="BO278" s="47"/>
      <c r="BP278" s="47"/>
      <c r="BQ278" s="47"/>
    </row>
    <row r="279" spans="16:69" x14ac:dyDescent="0.25">
      <c r="P279" s="34">
        <v>276</v>
      </c>
      <c r="Q279" s="147" t="str">
        <f>IF(INDEX(EmployeeTrackingSheet!$B$6:$B$1005,Calculations!P279,1)=0,"",INDEX(EmployeeTrackingSheet!$B$6:$B$1005,Calculations!P279,1))</f>
        <v/>
      </c>
      <c r="R279" s="91" t="str">
        <f t="shared" si="29"/>
        <v/>
      </c>
      <c r="S279" s="91" t="str">
        <f t="shared" si="30"/>
        <v/>
      </c>
      <c r="T279" s="92" t="str">
        <f t="shared" si="31"/>
        <v/>
      </c>
      <c r="U279" s="92" t="str">
        <f t="shared" si="32"/>
        <v/>
      </c>
      <c r="V279" s="90" t="str">
        <f>IF(INDEX(EmployeeTrackingSheet!$C$6:$C$1005,Calculations!P279,1)=0,"",INDEX(EmployeeTrackingSheet!$C$6:$C$1005,Calculations!P279,1))</f>
        <v/>
      </c>
      <c r="W279" s="90" t="str">
        <f>IF(INDEX(EmployeeTrackingSheet!$D$6:$D$1005,Calculations!P279,1)=0,"",INDEX(EmployeeTrackingSheet!$D$6:$D$1005,Calculations!P279,1))</f>
        <v/>
      </c>
      <c r="X279" s="269" t="str">
        <f>IF(INDEX(EmployeeTrackingSheet!$E$6:$E$1005,Calculations!P279,1)=0,"",INDEX(EmployeeTrackingSheet!$E$6:$E$1005,Calculations!P279,1))</f>
        <v/>
      </c>
      <c r="Y279" s="269" t="str">
        <f>IF(INDEX(EmployeeTrackingSheet!$F$6:$F$1005,Calculations!P279,1)=0,"",INDEX(EmployeeTrackingSheet!$F$6:$F$1005,Calculations!P279,1))</f>
        <v/>
      </c>
      <c r="Z279" s="94" t="str">
        <f t="shared" si="33"/>
        <v/>
      </c>
      <c r="AA279" s="94" t="str">
        <f>IF(INDEX(EmployeeTrackingSheet!$G$6:$G$1005,Calculations!P279,1)=0,"",INDEX(EmployeeTrackingSheet!$G$6:$G$1005,Calculations!P279,1))</f>
        <v/>
      </c>
      <c r="AB279" s="94" t="str">
        <f>IF(INDEX(EmployeeTrackingSheet!$H$6:$H$1005,Calculations!P279,1)=0,"",INDEX(EmployeeTrackingSheet!$H$6:$H$1005,Calculations!P279,1))</f>
        <v/>
      </c>
      <c r="AC279" s="47"/>
      <c r="AD279" s="47"/>
      <c r="AE279" s="47"/>
      <c r="AF279" s="47"/>
      <c r="AG279" s="47"/>
      <c r="AM279" s="47"/>
      <c r="AN279" s="47"/>
      <c r="AO279" s="47"/>
      <c r="AP279" s="47"/>
      <c r="AQ279" s="47"/>
      <c r="AR279" s="47"/>
      <c r="AS279" s="47"/>
      <c r="AT279" s="47"/>
      <c r="AU279" s="47"/>
      <c r="AV279" s="47"/>
      <c r="AW279" s="47"/>
      <c r="AX279" s="47"/>
      <c r="AY279" s="47"/>
      <c r="AZ279" s="47"/>
      <c r="BA279" s="47"/>
      <c r="BB279" s="47"/>
      <c r="BC279" s="47"/>
      <c r="BD279" s="47"/>
      <c r="BE279" s="47"/>
      <c r="BF279" s="47"/>
      <c r="BG279" s="47"/>
      <c r="BH279" s="47"/>
      <c r="BI279" s="47"/>
      <c r="BJ279" s="47"/>
      <c r="BK279" s="47"/>
      <c r="BL279" s="47"/>
      <c r="BM279" s="47"/>
      <c r="BN279" s="47"/>
      <c r="BO279" s="47"/>
      <c r="BP279" s="47"/>
      <c r="BQ279" s="47"/>
    </row>
    <row r="280" spans="16:69" x14ac:dyDescent="0.25">
      <c r="P280" s="34">
        <v>277</v>
      </c>
      <c r="Q280" s="147" t="str">
        <f>IF(INDEX(EmployeeTrackingSheet!$B$6:$B$1005,Calculations!P280,1)=0,"",INDEX(EmployeeTrackingSheet!$B$6:$B$1005,Calculations!P280,1))</f>
        <v/>
      </c>
      <c r="R280" s="91" t="str">
        <f t="shared" si="29"/>
        <v/>
      </c>
      <c r="S280" s="91" t="str">
        <f t="shared" si="30"/>
        <v/>
      </c>
      <c r="T280" s="92" t="str">
        <f t="shared" si="31"/>
        <v/>
      </c>
      <c r="U280" s="92" t="str">
        <f t="shared" si="32"/>
        <v/>
      </c>
      <c r="V280" s="90" t="str">
        <f>IF(INDEX(EmployeeTrackingSheet!$C$6:$C$1005,Calculations!P280,1)=0,"",INDEX(EmployeeTrackingSheet!$C$6:$C$1005,Calculations!P280,1))</f>
        <v/>
      </c>
      <c r="W280" s="90" t="str">
        <f>IF(INDEX(EmployeeTrackingSheet!$D$6:$D$1005,Calculations!P280,1)=0,"",INDEX(EmployeeTrackingSheet!$D$6:$D$1005,Calculations!P280,1))</f>
        <v/>
      </c>
      <c r="X280" s="269" t="str">
        <f>IF(INDEX(EmployeeTrackingSheet!$E$6:$E$1005,Calculations!P280,1)=0,"",INDEX(EmployeeTrackingSheet!$E$6:$E$1005,Calculations!P280,1))</f>
        <v/>
      </c>
      <c r="Y280" s="269" t="str">
        <f>IF(INDEX(EmployeeTrackingSheet!$F$6:$F$1005,Calculations!P280,1)=0,"",INDEX(EmployeeTrackingSheet!$F$6:$F$1005,Calculations!P280,1))</f>
        <v/>
      </c>
      <c r="Z280" s="94" t="str">
        <f t="shared" si="33"/>
        <v/>
      </c>
      <c r="AA280" s="94" t="str">
        <f>IF(INDEX(EmployeeTrackingSheet!$G$6:$G$1005,Calculations!P280,1)=0,"",INDEX(EmployeeTrackingSheet!$G$6:$G$1005,Calculations!P280,1))</f>
        <v/>
      </c>
      <c r="AB280" s="94" t="str">
        <f>IF(INDEX(EmployeeTrackingSheet!$H$6:$H$1005,Calculations!P280,1)=0,"",INDEX(EmployeeTrackingSheet!$H$6:$H$1005,Calculations!P280,1))</f>
        <v/>
      </c>
      <c r="AC280" s="47"/>
      <c r="AD280" s="47"/>
      <c r="AE280" s="47"/>
      <c r="AF280" s="47"/>
      <c r="AG280" s="47"/>
      <c r="AM280" s="47"/>
      <c r="AN280" s="47"/>
      <c r="AO280" s="47"/>
      <c r="AP280" s="47"/>
      <c r="AQ280" s="47"/>
      <c r="AR280" s="47"/>
      <c r="AS280" s="47"/>
      <c r="AT280" s="47"/>
      <c r="AU280" s="47"/>
      <c r="AV280" s="47"/>
      <c r="AW280" s="47"/>
      <c r="AX280" s="47"/>
      <c r="AY280" s="47"/>
      <c r="AZ280" s="47"/>
      <c r="BA280" s="47"/>
      <c r="BB280" s="47"/>
      <c r="BC280" s="47"/>
      <c r="BD280" s="47"/>
      <c r="BE280" s="47"/>
      <c r="BF280" s="47"/>
      <c r="BG280" s="47"/>
      <c r="BH280" s="47"/>
      <c r="BI280" s="47"/>
      <c r="BJ280" s="47"/>
      <c r="BK280" s="47"/>
      <c r="BL280" s="47"/>
      <c r="BM280" s="47"/>
      <c r="BN280" s="47"/>
      <c r="BO280" s="47"/>
      <c r="BP280" s="47"/>
      <c r="BQ280" s="47"/>
    </row>
    <row r="281" spans="16:69" x14ac:dyDescent="0.25">
      <c r="P281" s="34">
        <v>278</v>
      </c>
      <c r="Q281" s="147" t="str">
        <f>IF(INDEX(EmployeeTrackingSheet!$B$6:$B$1005,Calculations!P281,1)=0,"",INDEX(EmployeeTrackingSheet!$B$6:$B$1005,Calculations!P281,1))</f>
        <v/>
      </c>
      <c r="R281" s="91" t="str">
        <f t="shared" si="29"/>
        <v/>
      </c>
      <c r="S281" s="91" t="str">
        <f t="shared" si="30"/>
        <v/>
      </c>
      <c r="T281" s="92" t="str">
        <f t="shared" si="31"/>
        <v/>
      </c>
      <c r="U281" s="92" t="str">
        <f t="shared" si="32"/>
        <v/>
      </c>
      <c r="V281" s="90" t="str">
        <f>IF(INDEX(EmployeeTrackingSheet!$C$6:$C$1005,Calculations!P281,1)=0,"",INDEX(EmployeeTrackingSheet!$C$6:$C$1005,Calculations!P281,1))</f>
        <v/>
      </c>
      <c r="W281" s="90" t="str">
        <f>IF(INDEX(EmployeeTrackingSheet!$D$6:$D$1005,Calculations!P281,1)=0,"",INDEX(EmployeeTrackingSheet!$D$6:$D$1005,Calculations!P281,1))</f>
        <v/>
      </c>
      <c r="X281" s="269" t="str">
        <f>IF(INDEX(EmployeeTrackingSheet!$E$6:$E$1005,Calculations!P281,1)=0,"",INDEX(EmployeeTrackingSheet!$E$6:$E$1005,Calculations!P281,1))</f>
        <v/>
      </c>
      <c r="Y281" s="269" t="str">
        <f>IF(INDEX(EmployeeTrackingSheet!$F$6:$F$1005,Calculations!P281,1)=0,"",INDEX(EmployeeTrackingSheet!$F$6:$F$1005,Calculations!P281,1))</f>
        <v/>
      </c>
      <c r="Z281" s="94" t="str">
        <f t="shared" si="33"/>
        <v/>
      </c>
      <c r="AA281" s="94" t="str">
        <f>IF(INDEX(EmployeeTrackingSheet!$G$6:$G$1005,Calculations!P281,1)=0,"",INDEX(EmployeeTrackingSheet!$G$6:$G$1005,Calculations!P281,1))</f>
        <v/>
      </c>
      <c r="AB281" s="94" t="str">
        <f>IF(INDEX(EmployeeTrackingSheet!$H$6:$H$1005,Calculations!P281,1)=0,"",INDEX(EmployeeTrackingSheet!$H$6:$H$1005,Calculations!P281,1))</f>
        <v/>
      </c>
      <c r="AC281" s="47"/>
      <c r="AD281" s="47"/>
      <c r="AE281" s="47"/>
      <c r="AF281" s="47"/>
      <c r="AG281" s="47"/>
      <c r="AM281" s="47"/>
      <c r="AN281" s="47"/>
      <c r="AO281" s="47"/>
      <c r="AP281" s="47"/>
      <c r="AQ281" s="47"/>
      <c r="AR281" s="47"/>
      <c r="AS281" s="47"/>
      <c r="AT281" s="47"/>
      <c r="AU281" s="47"/>
      <c r="AV281" s="47"/>
      <c r="AW281" s="47"/>
      <c r="AX281" s="47"/>
      <c r="AY281" s="47"/>
      <c r="AZ281" s="47"/>
      <c r="BA281" s="47"/>
      <c r="BB281" s="47"/>
      <c r="BC281" s="47"/>
      <c r="BD281" s="47"/>
      <c r="BE281" s="47"/>
      <c r="BF281" s="47"/>
      <c r="BG281" s="47"/>
      <c r="BH281" s="47"/>
      <c r="BI281" s="47"/>
      <c r="BJ281" s="47"/>
      <c r="BK281" s="47"/>
      <c r="BL281" s="47"/>
      <c r="BM281" s="47"/>
      <c r="BN281" s="47"/>
      <c r="BO281" s="47"/>
      <c r="BP281" s="47"/>
      <c r="BQ281" s="47"/>
    </row>
    <row r="282" spans="16:69" x14ac:dyDescent="0.25">
      <c r="P282" s="34">
        <v>279</v>
      </c>
      <c r="Q282" s="147" t="str">
        <f>IF(INDEX(EmployeeTrackingSheet!$B$6:$B$1005,Calculations!P282,1)=0,"",INDEX(EmployeeTrackingSheet!$B$6:$B$1005,Calculations!P282,1))</f>
        <v/>
      </c>
      <c r="R282" s="91" t="str">
        <f t="shared" si="29"/>
        <v/>
      </c>
      <c r="S282" s="91" t="str">
        <f t="shared" si="30"/>
        <v/>
      </c>
      <c r="T282" s="92" t="str">
        <f t="shared" si="31"/>
        <v/>
      </c>
      <c r="U282" s="92" t="str">
        <f t="shared" si="32"/>
        <v/>
      </c>
      <c r="V282" s="90" t="str">
        <f>IF(INDEX(EmployeeTrackingSheet!$C$6:$C$1005,Calculations!P282,1)=0,"",INDEX(EmployeeTrackingSheet!$C$6:$C$1005,Calculations!P282,1))</f>
        <v/>
      </c>
      <c r="W282" s="90" t="str">
        <f>IF(INDEX(EmployeeTrackingSheet!$D$6:$D$1005,Calculations!P282,1)=0,"",INDEX(EmployeeTrackingSheet!$D$6:$D$1005,Calculations!P282,1))</f>
        <v/>
      </c>
      <c r="X282" s="269" t="str">
        <f>IF(INDEX(EmployeeTrackingSheet!$E$6:$E$1005,Calculations!P282,1)=0,"",INDEX(EmployeeTrackingSheet!$E$6:$E$1005,Calculations!P282,1))</f>
        <v/>
      </c>
      <c r="Y282" s="269" t="str">
        <f>IF(INDEX(EmployeeTrackingSheet!$F$6:$F$1005,Calculations!P282,1)=0,"",INDEX(EmployeeTrackingSheet!$F$6:$F$1005,Calculations!P282,1))</f>
        <v/>
      </c>
      <c r="Z282" s="94" t="str">
        <f t="shared" si="33"/>
        <v/>
      </c>
      <c r="AA282" s="94" t="str">
        <f>IF(INDEX(EmployeeTrackingSheet!$G$6:$G$1005,Calculations!P282,1)=0,"",INDEX(EmployeeTrackingSheet!$G$6:$G$1005,Calculations!P282,1))</f>
        <v/>
      </c>
      <c r="AB282" s="94" t="str">
        <f>IF(INDEX(EmployeeTrackingSheet!$H$6:$H$1005,Calculations!P282,1)=0,"",INDEX(EmployeeTrackingSheet!$H$6:$H$1005,Calculations!P282,1))</f>
        <v/>
      </c>
      <c r="AC282" s="47"/>
      <c r="AD282" s="47"/>
      <c r="AE282" s="47"/>
      <c r="AF282" s="47"/>
      <c r="AG282" s="47"/>
      <c r="AM282" s="47"/>
      <c r="AN282" s="47"/>
      <c r="AO282" s="47"/>
      <c r="AP282" s="47"/>
      <c r="AQ282" s="47"/>
      <c r="AR282" s="47"/>
      <c r="AS282" s="47"/>
      <c r="AT282" s="47"/>
      <c r="AU282" s="47"/>
      <c r="AV282" s="47"/>
      <c r="AW282" s="47"/>
      <c r="AX282" s="47"/>
      <c r="AY282" s="47"/>
      <c r="AZ282" s="47"/>
      <c r="BA282" s="47"/>
      <c r="BB282" s="47"/>
      <c r="BC282" s="47"/>
      <c r="BD282" s="47"/>
      <c r="BE282" s="47"/>
      <c r="BF282" s="47"/>
      <c r="BG282" s="47"/>
      <c r="BH282" s="47"/>
      <c r="BI282" s="47"/>
      <c r="BJ282" s="47"/>
      <c r="BK282" s="47"/>
      <c r="BL282" s="47"/>
      <c r="BM282" s="47"/>
      <c r="BN282" s="47"/>
      <c r="BO282" s="47"/>
      <c r="BP282" s="47"/>
      <c r="BQ282" s="47"/>
    </row>
    <row r="283" spans="16:69" x14ac:dyDescent="0.25">
      <c r="P283" s="34">
        <v>280</v>
      </c>
      <c r="Q283" s="147" t="str">
        <f>IF(INDEX(EmployeeTrackingSheet!$B$6:$B$1005,Calculations!P283,1)=0,"",INDEX(EmployeeTrackingSheet!$B$6:$B$1005,Calculations!P283,1))</f>
        <v/>
      </c>
      <c r="R283" s="91" t="str">
        <f t="shared" si="29"/>
        <v/>
      </c>
      <c r="S283" s="91" t="str">
        <f t="shared" si="30"/>
        <v/>
      </c>
      <c r="T283" s="92" t="str">
        <f t="shared" si="31"/>
        <v/>
      </c>
      <c r="U283" s="92" t="str">
        <f t="shared" si="32"/>
        <v/>
      </c>
      <c r="V283" s="90" t="str">
        <f>IF(INDEX(EmployeeTrackingSheet!$C$6:$C$1005,Calculations!P283,1)=0,"",INDEX(EmployeeTrackingSheet!$C$6:$C$1005,Calculations!P283,1))</f>
        <v/>
      </c>
      <c r="W283" s="90" t="str">
        <f>IF(INDEX(EmployeeTrackingSheet!$D$6:$D$1005,Calculations!P283,1)=0,"",INDEX(EmployeeTrackingSheet!$D$6:$D$1005,Calculations!P283,1))</f>
        <v/>
      </c>
      <c r="X283" s="269" t="str">
        <f>IF(INDEX(EmployeeTrackingSheet!$E$6:$E$1005,Calculations!P283,1)=0,"",INDEX(EmployeeTrackingSheet!$E$6:$E$1005,Calculations!P283,1))</f>
        <v/>
      </c>
      <c r="Y283" s="269" t="str">
        <f>IF(INDEX(EmployeeTrackingSheet!$F$6:$F$1005,Calculations!P283,1)=0,"",INDEX(EmployeeTrackingSheet!$F$6:$F$1005,Calculations!P283,1))</f>
        <v/>
      </c>
      <c r="Z283" s="94" t="str">
        <f t="shared" si="33"/>
        <v/>
      </c>
      <c r="AA283" s="94" t="str">
        <f>IF(INDEX(EmployeeTrackingSheet!$G$6:$G$1005,Calculations!P283,1)=0,"",INDEX(EmployeeTrackingSheet!$G$6:$G$1005,Calculations!P283,1))</f>
        <v/>
      </c>
      <c r="AB283" s="94" t="str">
        <f>IF(INDEX(EmployeeTrackingSheet!$H$6:$H$1005,Calculations!P283,1)=0,"",INDEX(EmployeeTrackingSheet!$H$6:$H$1005,Calculations!P283,1))</f>
        <v/>
      </c>
      <c r="AC283" s="47"/>
      <c r="AD283" s="47"/>
      <c r="AE283" s="47"/>
      <c r="AF283" s="47"/>
      <c r="AG283" s="47"/>
      <c r="AM283" s="47"/>
      <c r="AN283" s="47"/>
      <c r="AO283" s="47"/>
      <c r="AP283" s="47"/>
      <c r="AQ283" s="47"/>
      <c r="AR283" s="47"/>
      <c r="AS283" s="47"/>
      <c r="AT283" s="47"/>
      <c r="AU283" s="47"/>
      <c r="AV283" s="47"/>
      <c r="AW283" s="47"/>
      <c r="AX283" s="47"/>
      <c r="AY283" s="47"/>
      <c r="AZ283" s="47"/>
      <c r="BA283" s="47"/>
      <c r="BB283" s="47"/>
      <c r="BC283" s="47"/>
      <c r="BD283" s="47"/>
      <c r="BE283" s="47"/>
      <c r="BF283" s="47"/>
      <c r="BG283" s="47"/>
      <c r="BH283" s="47"/>
      <c r="BI283" s="47"/>
      <c r="BJ283" s="47"/>
      <c r="BK283" s="47"/>
      <c r="BL283" s="47"/>
      <c r="BM283" s="47"/>
      <c r="BN283" s="47"/>
      <c r="BO283" s="47"/>
      <c r="BP283" s="47"/>
      <c r="BQ283" s="47"/>
    </row>
    <row r="284" spans="16:69" x14ac:dyDescent="0.25">
      <c r="P284" s="34">
        <v>281</v>
      </c>
      <c r="Q284" s="147" t="str">
        <f>IF(INDEX(EmployeeTrackingSheet!$B$6:$B$1005,Calculations!P284,1)=0,"",INDEX(EmployeeTrackingSheet!$B$6:$B$1005,Calculations!P284,1))</f>
        <v/>
      </c>
      <c r="R284" s="91" t="str">
        <f t="shared" si="29"/>
        <v/>
      </c>
      <c r="S284" s="91" t="str">
        <f t="shared" si="30"/>
        <v/>
      </c>
      <c r="T284" s="92" t="str">
        <f t="shared" si="31"/>
        <v/>
      </c>
      <c r="U284" s="92" t="str">
        <f t="shared" si="32"/>
        <v/>
      </c>
      <c r="V284" s="90" t="str">
        <f>IF(INDEX(EmployeeTrackingSheet!$C$6:$C$1005,Calculations!P284,1)=0,"",INDEX(EmployeeTrackingSheet!$C$6:$C$1005,Calculations!P284,1))</f>
        <v/>
      </c>
      <c r="W284" s="90" t="str">
        <f>IF(INDEX(EmployeeTrackingSheet!$D$6:$D$1005,Calculations!P284,1)=0,"",INDEX(EmployeeTrackingSheet!$D$6:$D$1005,Calculations!P284,1))</f>
        <v/>
      </c>
      <c r="X284" s="269" t="str">
        <f>IF(INDEX(EmployeeTrackingSheet!$E$6:$E$1005,Calculations!P284,1)=0,"",INDEX(EmployeeTrackingSheet!$E$6:$E$1005,Calculations!P284,1))</f>
        <v/>
      </c>
      <c r="Y284" s="269" t="str">
        <f>IF(INDEX(EmployeeTrackingSheet!$F$6:$F$1005,Calculations!P284,1)=0,"",INDEX(EmployeeTrackingSheet!$F$6:$F$1005,Calculations!P284,1))</f>
        <v/>
      </c>
      <c r="Z284" s="94" t="str">
        <f t="shared" si="33"/>
        <v/>
      </c>
      <c r="AA284" s="94" t="str">
        <f>IF(INDEX(EmployeeTrackingSheet!$G$6:$G$1005,Calculations!P284,1)=0,"",INDEX(EmployeeTrackingSheet!$G$6:$G$1005,Calculations!P284,1))</f>
        <v/>
      </c>
      <c r="AB284" s="94" t="str">
        <f>IF(INDEX(EmployeeTrackingSheet!$H$6:$H$1005,Calculations!P284,1)=0,"",INDEX(EmployeeTrackingSheet!$H$6:$H$1005,Calculations!P284,1))</f>
        <v/>
      </c>
      <c r="AC284" s="47"/>
      <c r="AD284" s="47"/>
      <c r="AE284" s="47"/>
      <c r="AF284" s="47"/>
      <c r="AG284" s="47"/>
      <c r="AM284" s="47"/>
      <c r="AN284" s="47"/>
      <c r="AO284" s="47"/>
      <c r="AP284" s="47"/>
      <c r="AQ284" s="47"/>
      <c r="AR284" s="47"/>
      <c r="AS284" s="47"/>
      <c r="AT284" s="47"/>
      <c r="AU284" s="47"/>
      <c r="AV284" s="47"/>
      <c r="AW284" s="47"/>
      <c r="AX284" s="47"/>
      <c r="AY284" s="47"/>
      <c r="AZ284" s="47"/>
      <c r="BA284" s="47"/>
      <c r="BB284" s="47"/>
      <c r="BC284" s="47"/>
      <c r="BD284" s="47"/>
      <c r="BE284" s="47"/>
      <c r="BF284" s="47"/>
      <c r="BG284" s="47"/>
      <c r="BH284" s="47"/>
      <c r="BI284" s="47"/>
      <c r="BJ284" s="47"/>
      <c r="BK284" s="47"/>
      <c r="BL284" s="47"/>
      <c r="BM284" s="47"/>
      <c r="BN284" s="47"/>
      <c r="BO284" s="47"/>
      <c r="BP284" s="47"/>
      <c r="BQ284" s="47"/>
    </row>
    <row r="285" spans="16:69" x14ac:dyDescent="0.25">
      <c r="P285" s="34">
        <v>282</v>
      </c>
      <c r="Q285" s="147" t="str">
        <f>IF(INDEX(EmployeeTrackingSheet!$B$6:$B$1005,Calculations!P285,1)=0,"",INDEX(EmployeeTrackingSheet!$B$6:$B$1005,Calculations!P285,1))</f>
        <v/>
      </c>
      <c r="R285" s="91" t="str">
        <f t="shared" si="29"/>
        <v/>
      </c>
      <c r="S285" s="91" t="str">
        <f t="shared" si="30"/>
        <v/>
      </c>
      <c r="T285" s="92" t="str">
        <f t="shared" si="31"/>
        <v/>
      </c>
      <c r="U285" s="92" t="str">
        <f t="shared" si="32"/>
        <v/>
      </c>
      <c r="V285" s="90" t="str">
        <f>IF(INDEX(EmployeeTrackingSheet!$C$6:$C$1005,Calculations!P285,1)=0,"",INDEX(EmployeeTrackingSheet!$C$6:$C$1005,Calculations!P285,1))</f>
        <v/>
      </c>
      <c r="W285" s="90" t="str">
        <f>IF(INDEX(EmployeeTrackingSheet!$D$6:$D$1005,Calculations!P285,1)=0,"",INDEX(EmployeeTrackingSheet!$D$6:$D$1005,Calculations!P285,1))</f>
        <v/>
      </c>
      <c r="X285" s="269" t="str">
        <f>IF(INDEX(EmployeeTrackingSheet!$E$6:$E$1005,Calculations!P285,1)=0,"",INDEX(EmployeeTrackingSheet!$E$6:$E$1005,Calculations!P285,1))</f>
        <v/>
      </c>
      <c r="Y285" s="269" t="str">
        <f>IF(INDEX(EmployeeTrackingSheet!$F$6:$F$1005,Calculations!P285,1)=0,"",INDEX(EmployeeTrackingSheet!$F$6:$F$1005,Calculations!P285,1))</f>
        <v/>
      </c>
      <c r="Z285" s="94" t="str">
        <f t="shared" si="33"/>
        <v/>
      </c>
      <c r="AA285" s="94" t="str">
        <f>IF(INDEX(EmployeeTrackingSheet!$G$6:$G$1005,Calculations!P285,1)=0,"",INDEX(EmployeeTrackingSheet!$G$6:$G$1005,Calculations!P285,1))</f>
        <v/>
      </c>
      <c r="AB285" s="94" t="str">
        <f>IF(INDEX(EmployeeTrackingSheet!$H$6:$H$1005,Calculations!P285,1)=0,"",INDEX(EmployeeTrackingSheet!$H$6:$H$1005,Calculations!P285,1))</f>
        <v/>
      </c>
      <c r="AC285" s="47"/>
      <c r="AD285" s="47"/>
      <c r="AE285" s="47"/>
      <c r="AF285" s="47"/>
      <c r="AG285" s="47"/>
      <c r="AM285" s="47"/>
      <c r="AN285" s="47"/>
      <c r="AO285" s="47"/>
      <c r="AP285" s="47"/>
      <c r="AQ285" s="47"/>
      <c r="AR285" s="47"/>
      <c r="AS285" s="47"/>
      <c r="AT285" s="47"/>
      <c r="AU285" s="47"/>
      <c r="AV285" s="47"/>
      <c r="AW285" s="47"/>
      <c r="AX285" s="47"/>
      <c r="AY285" s="47"/>
      <c r="AZ285" s="47"/>
      <c r="BA285" s="47"/>
      <c r="BB285" s="47"/>
      <c r="BC285" s="47"/>
      <c r="BD285" s="47"/>
      <c r="BE285" s="47"/>
      <c r="BF285" s="47"/>
      <c r="BG285" s="47"/>
      <c r="BH285" s="47"/>
      <c r="BI285" s="47"/>
      <c r="BJ285" s="47"/>
      <c r="BK285" s="47"/>
      <c r="BL285" s="47"/>
      <c r="BM285" s="47"/>
      <c r="BN285" s="47"/>
      <c r="BO285" s="47"/>
      <c r="BP285" s="47"/>
      <c r="BQ285" s="47"/>
    </row>
    <row r="286" spans="16:69" x14ac:dyDescent="0.25">
      <c r="P286" s="34">
        <v>283</v>
      </c>
      <c r="Q286" s="147" t="str">
        <f>IF(INDEX(EmployeeTrackingSheet!$B$6:$B$1005,Calculations!P286,1)=0,"",INDEX(EmployeeTrackingSheet!$B$6:$B$1005,Calculations!P286,1))</f>
        <v/>
      </c>
      <c r="R286" s="91" t="str">
        <f t="shared" si="29"/>
        <v/>
      </c>
      <c r="S286" s="91" t="str">
        <f t="shared" si="30"/>
        <v/>
      </c>
      <c r="T286" s="92" t="str">
        <f t="shared" si="31"/>
        <v/>
      </c>
      <c r="U286" s="92" t="str">
        <f t="shared" si="32"/>
        <v/>
      </c>
      <c r="V286" s="90" t="str">
        <f>IF(INDEX(EmployeeTrackingSheet!$C$6:$C$1005,Calculations!P286,1)=0,"",INDEX(EmployeeTrackingSheet!$C$6:$C$1005,Calculations!P286,1))</f>
        <v/>
      </c>
      <c r="W286" s="90" t="str">
        <f>IF(INDEX(EmployeeTrackingSheet!$D$6:$D$1005,Calculations!P286,1)=0,"",INDEX(EmployeeTrackingSheet!$D$6:$D$1005,Calculations!P286,1))</f>
        <v/>
      </c>
      <c r="X286" s="269" t="str">
        <f>IF(INDEX(EmployeeTrackingSheet!$E$6:$E$1005,Calculations!P286,1)=0,"",INDEX(EmployeeTrackingSheet!$E$6:$E$1005,Calculations!P286,1))</f>
        <v/>
      </c>
      <c r="Y286" s="269" t="str">
        <f>IF(INDEX(EmployeeTrackingSheet!$F$6:$F$1005,Calculations!P286,1)=0,"",INDEX(EmployeeTrackingSheet!$F$6:$F$1005,Calculations!P286,1))</f>
        <v/>
      </c>
      <c r="Z286" s="94" t="str">
        <f t="shared" si="33"/>
        <v/>
      </c>
      <c r="AA286" s="94" t="str">
        <f>IF(INDEX(EmployeeTrackingSheet!$G$6:$G$1005,Calculations!P286,1)=0,"",INDEX(EmployeeTrackingSheet!$G$6:$G$1005,Calculations!P286,1))</f>
        <v/>
      </c>
      <c r="AB286" s="94" t="str">
        <f>IF(INDEX(EmployeeTrackingSheet!$H$6:$H$1005,Calculations!P286,1)=0,"",INDEX(EmployeeTrackingSheet!$H$6:$H$1005,Calculations!P286,1))</f>
        <v/>
      </c>
      <c r="AC286" s="47"/>
      <c r="AD286" s="47"/>
      <c r="AE286" s="47"/>
      <c r="AF286" s="47"/>
      <c r="AG286" s="47"/>
      <c r="AM286" s="47"/>
      <c r="AN286" s="47"/>
      <c r="AO286" s="47"/>
      <c r="AP286" s="47"/>
      <c r="AQ286" s="47"/>
      <c r="AR286" s="47"/>
      <c r="AS286" s="47"/>
      <c r="AT286" s="47"/>
      <c r="AU286" s="47"/>
      <c r="AV286" s="47"/>
      <c r="AW286" s="47"/>
      <c r="AX286" s="47"/>
      <c r="AY286" s="47"/>
      <c r="AZ286" s="47"/>
      <c r="BA286" s="47"/>
      <c r="BB286" s="47"/>
      <c r="BC286" s="47"/>
      <c r="BD286" s="47"/>
      <c r="BE286" s="47"/>
      <c r="BF286" s="47"/>
      <c r="BG286" s="47"/>
      <c r="BH286" s="47"/>
      <c r="BI286" s="47"/>
      <c r="BJ286" s="47"/>
      <c r="BK286" s="47"/>
      <c r="BL286" s="47"/>
      <c r="BM286" s="47"/>
      <c r="BN286" s="47"/>
      <c r="BO286" s="47"/>
      <c r="BP286" s="47"/>
      <c r="BQ286" s="47"/>
    </row>
    <row r="287" spans="16:69" x14ac:dyDescent="0.25">
      <c r="P287" s="34">
        <v>284</v>
      </c>
      <c r="Q287" s="147" t="str">
        <f>IF(INDEX(EmployeeTrackingSheet!$B$6:$B$1005,Calculations!P287,1)=0,"",INDEX(EmployeeTrackingSheet!$B$6:$B$1005,Calculations!P287,1))</f>
        <v/>
      </c>
      <c r="R287" s="91" t="str">
        <f t="shared" si="29"/>
        <v/>
      </c>
      <c r="S287" s="91" t="str">
        <f t="shared" si="30"/>
        <v/>
      </c>
      <c r="T287" s="92" t="str">
        <f t="shared" si="31"/>
        <v/>
      </c>
      <c r="U287" s="92" t="str">
        <f t="shared" si="32"/>
        <v/>
      </c>
      <c r="V287" s="90" t="str">
        <f>IF(INDEX(EmployeeTrackingSheet!$C$6:$C$1005,Calculations!P287,1)=0,"",INDEX(EmployeeTrackingSheet!$C$6:$C$1005,Calculations!P287,1))</f>
        <v/>
      </c>
      <c r="W287" s="90" t="str">
        <f>IF(INDEX(EmployeeTrackingSheet!$D$6:$D$1005,Calculations!P287,1)=0,"",INDEX(EmployeeTrackingSheet!$D$6:$D$1005,Calculations!P287,1))</f>
        <v/>
      </c>
      <c r="X287" s="269" t="str">
        <f>IF(INDEX(EmployeeTrackingSheet!$E$6:$E$1005,Calculations!P287,1)=0,"",INDEX(EmployeeTrackingSheet!$E$6:$E$1005,Calculations!P287,1))</f>
        <v/>
      </c>
      <c r="Y287" s="269" t="str">
        <f>IF(INDEX(EmployeeTrackingSheet!$F$6:$F$1005,Calculations!P287,1)=0,"",INDEX(EmployeeTrackingSheet!$F$6:$F$1005,Calculations!P287,1))</f>
        <v/>
      </c>
      <c r="Z287" s="94" t="str">
        <f t="shared" si="33"/>
        <v/>
      </c>
      <c r="AA287" s="94" t="str">
        <f>IF(INDEX(EmployeeTrackingSheet!$G$6:$G$1005,Calculations!P287,1)=0,"",INDEX(EmployeeTrackingSheet!$G$6:$G$1005,Calculations!P287,1))</f>
        <v/>
      </c>
      <c r="AB287" s="94" t="str">
        <f>IF(INDEX(EmployeeTrackingSheet!$H$6:$H$1005,Calculations!P287,1)=0,"",INDEX(EmployeeTrackingSheet!$H$6:$H$1005,Calculations!P287,1))</f>
        <v/>
      </c>
      <c r="AC287" s="47"/>
      <c r="AD287" s="47"/>
      <c r="AE287" s="47"/>
      <c r="AF287" s="47"/>
      <c r="AG287" s="47"/>
      <c r="AM287" s="47"/>
      <c r="AN287" s="47"/>
      <c r="AO287" s="47"/>
      <c r="AP287" s="47"/>
      <c r="AQ287" s="47"/>
      <c r="AR287" s="47"/>
      <c r="AS287" s="47"/>
      <c r="AT287" s="47"/>
      <c r="AU287" s="47"/>
      <c r="AV287" s="47"/>
      <c r="AW287" s="47"/>
      <c r="AX287" s="47"/>
      <c r="AY287" s="47"/>
      <c r="AZ287" s="47"/>
      <c r="BA287" s="47"/>
      <c r="BB287" s="47"/>
      <c r="BC287" s="47"/>
      <c r="BD287" s="47"/>
      <c r="BE287" s="47"/>
      <c r="BF287" s="47"/>
      <c r="BG287" s="47"/>
      <c r="BH287" s="47"/>
      <c r="BI287" s="47"/>
      <c r="BJ287" s="47"/>
      <c r="BK287" s="47"/>
      <c r="BL287" s="47"/>
      <c r="BM287" s="47"/>
      <c r="BN287" s="47"/>
      <c r="BO287" s="47"/>
      <c r="BP287" s="47"/>
      <c r="BQ287" s="47"/>
    </row>
    <row r="288" spans="16:69" x14ac:dyDescent="0.25">
      <c r="P288" s="34">
        <v>285</v>
      </c>
      <c r="Q288" s="147" t="str">
        <f>IF(INDEX(EmployeeTrackingSheet!$B$6:$B$1005,Calculations!P288,1)=0,"",INDEX(EmployeeTrackingSheet!$B$6:$B$1005,Calculations!P288,1))</f>
        <v/>
      </c>
      <c r="R288" s="91" t="str">
        <f t="shared" si="29"/>
        <v/>
      </c>
      <c r="S288" s="91" t="str">
        <f t="shared" si="30"/>
        <v/>
      </c>
      <c r="T288" s="92" t="str">
        <f t="shared" si="31"/>
        <v/>
      </c>
      <c r="U288" s="92" t="str">
        <f t="shared" si="32"/>
        <v/>
      </c>
      <c r="V288" s="90" t="str">
        <f>IF(INDEX(EmployeeTrackingSheet!$C$6:$C$1005,Calculations!P288,1)=0,"",INDEX(EmployeeTrackingSheet!$C$6:$C$1005,Calculations!P288,1))</f>
        <v/>
      </c>
      <c r="W288" s="90" t="str">
        <f>IF(INDEX(EmployeeTrackingSheet!$D$6:$D$1005,Calculations!P288,1)=0,"",INDEX(EmployeeTrackingSheet!$D$6:$D$1005,Calculations!P288,1))</f>
        <v/>
      </c>
      <c r="X288" s="269" t="str">
        <f>IF(INDEX(EmployeeTrackingSheet!$E$6:$E$1005,Calculations!P288,1)=0,"",INDEX(EmployeeTrackingSheet!$E$6:$E$1005,Calculations!P288,1))</f>
        <v/>
      </c>
      <c r="Y288" s="269" t="str">
        <f>IF(INDEX(EmployeeTrackingSheet!$F$6:$F$1005,Calculations!P288,1)=0,"",INDEX(EmployeeTrackingSheet!$F$6:$F$1005,Calculations!P288,1))</f>
        <v/>
      </c>
      <c r="Z288" s="94" t="str">
        <f t="shared" si="33"/>
        <v/>
      </c>
      <c r="AA288" s="94" t="str">
        <f>IF(INDEX(EmployeeTrackingSheet!$G$6:$G$1005,Calculations!P288,1)=0,"",INDEX(EmployeeTrackingSheet!$G$6:$G$1005,Calculations!P288,1))</f>
        <v/>
      </c>
      <c r="AB288" s="94" t="str">
        <f>IF(INDEX(EmployeeTrackingSheet!$H$6:$H$1005,Calculations!P288,1)=0,"",INDEX(EmployeeTrackingSheet!$H$6:$H$1005,Calculations!P288,1))</f>
        <v/>
      </c>
      <c r="AC288" s="47"/>
      <c r="AD288" s="47"/>
      <c r="AE288" s="47"/>
      <c r="AF288" s="47"/>
      <c r="AG288" s="47"/>
      <c r="AM288" s="47"/>
      <c r="AN288" s="47"/>
      <c r="AO288" s="47"/>
      <c r="AP288" s="47"/>
      <c r="AQ288" s="47"/>
      <c r="AR288" s="47"/>
      <c r="AS288" s="47"/>
      <c r="AT288" s="47"/>
      <c r="AU288" s="47"/>
      <c r="AV288" s="47"/>
      <c r="AW288" s="47"/>
      <c r="AX288" s="47"/>
      <c r="AY288" s="47"/>
      <c r="AZ288" s="47"/>
      <c r="BA288" s="47"/>
      <c r="BB288" s="47"/>
      <c r="BC288" s="47"/>
      <c r="BD288" s="47"/>
      <c r="BE288" s="47"/>
      <c r="BF288" s="47"/>
      <c r="BG288" s="47"/>
      <c r="BH288" s="47"/>
      <c r="BI288" s="47"/>
      <c r="BJ288" s="47"/>
      <c r="BK288" s="47"/>
      <c r="BL288" s="47"/>
      <c r="BM288" s="47"/>
      <c r="BN288" s="47"/>
      <c r="BO288" s="47"/>
      <c r="BP288" s="47"/>
      <c r="BQ288" s="47"/>
    </row>
    <row r="289" spans="16:69" x14ac:dyDescent="0.25">
      <c r="P289" s="34">
        <v>286</v>
      </c>
      <c r="Q289" s="147" t="str">
        <f>IF(INDEX(EmployeeTrackingSheet!$B$6:$B$1005,Calculations!P289,1)=0,"",INDEX(EmployeeTrackingSheet!$B$6:$B$1005,Calculations!P289,1))</f>
        <v/>
      </c>
      <c r="R289" s="91" t="str">
        <f t="shared" si="29"/>
        <v/>
      </c>
      <c r="S289" s="91" t="str">
        <f t="shared" si="30"/>
        <v/>
      </c>
      <c r="T289" s="92" t="str">
        <f t="shared" si="31"/>
        <v/>
      </c>
      <c r="U289" s="92" t="str">
        <f t="shared" si="32"/>
        <v/>
      </c>
      <c r="V289" s="90" t="str">
        <f>IF(INDEX(EmployeeTrackingSheet!$C$6:$C$1005,Calculations!P289,1)=0,"",INDEX(EmployeeTrackingSheet!$C$6:$C$1005,Calculations!P289,1))</f>
        <v/>
      </c>
      <c r="W289" s="90" t="str">
        <f>IF(INDEX(EmployeeTrackingSheet!$D$6:$D$1005,Calculations!P289,1)=0,"",INDEX(EmployeeTrackingSheet!$D$6:$D$1005,Calculations!P289,1))</f>
        <v/>
      </c>
      <c r="X289" s="269" t="str">
        <f>IF(INDEX(EmployeeTrackingSheet!$E$6:$E$1005,Calculations!P289,1)=0,"",INDEX(EmployeeTrackingSheet!$E$6:$E$1005,Calculations!P289,1))</f>
        <v/>
      </c>
      <c r="Y289" s="269" t="str">
        <f>IF(INDEX(EmployeeTrackingSheet!$F$6:$F$1005,Calculations!P289,1)=0,"",INDEX(EmployeeTrackingSheet!$F$6:$F$1005,Calculations!P289,1))</f>
        <v/>
      </c>
      <c r="Z289" s="94" t="str">
        <f t="shared" si="33"/>
        <v/>
      </c>
      <c r="AA289" s="94" t="str">
        <f>IF(INDEX(EmployeeTrackingSheet!$G$6:$G$1005,Calculations!P289,1)=0,"",INDEX(EmployeeTrackingSheet!$G$6:$G$1005,Calculations!P289,1))</f>
        <v/>
      </c>
      <c r="AB289" s="94" t="str">
        <f>IF(INDEX(EmployeeTrackingSheet!$H$6:$H$1005,Calculations!P289,1)=0,"",INDEX(EmployeeTrackingSheet!$H$6:$H$1005,Calculations!P289,1))</f>
        <v/>
      </c>
      <c r="AC289" s="47"/>
      <c r="AD289" s="47"/>
      <c r="AE289" s="47"/>
      <c r="AF289" s="47"/>
      <c r="AG289" s="47"/>
      <c r="AM289" s="47"/>
      <c r="AN289" s="47"/>
      <c r="AO289" s="47"/>
      <c r="AP289" s="47"/>
      <c r="AQ289" s="47"/>
      <c r="AR289" s="47"/>
      <c r="AS289" s="47"/>
      <c r="AT289" s="47"/>
      <c r="AU289" s="47"/>
      <c r="AV289" s="47"/>
      <c r="AW289" s="47"/>
      <c r="AX289" s="47"/>
      <c r="AY289" s="47"/>
      <c r="AZ289" s="47"/>
      <c r="BA289" s="47"/>
      <c r="BB289" s="47"/>
      <c r="BC289" s="47"/>
      <c r="BD289" s="47"/>
      <c r="BE289" s="47"/>
      <c r="BF289" s="47"/>
      <c r="BG289" s="47"/>
      <c r="BH289" s="47"/>
      <c r="BI289" s="47"/>
      <c r="BJ289" s="47"/>
      <c r="BK289" s="47"/>
      <c r="BL289" s="47"/>
      <c r="BM289" s="47"/>
      <c r="BN289" s="47"/>
      <c r="BO289" s="47"/>
      <c r="BP289" s="47"/>
      <c r="BQ289" s="47"/>
    </row>
    <row r="290" spans="16:69" x14ac:dyDescent="0.25">
      <c r="P290" s="34">
        <v>287</v>
      </c>
      <c r="Q290" s="147" t="str">
        <f>IF(INDEX(EmployeeTrackingSheet!$B$6:$B$1005,Calculations!P290,1)=0,"",INDEX(EmployeeTrackingSheet!$B$6:$B$1005,Calculations!P290,1))</f>
        <v/>
      </c>
      <c r="R290" s="91" t="str">
        <f t="shared" si="29"/>
        <v/>
      </c>
      <c r="S290" s="91" t="str">
        <f t="shared" si="30"/>
        <v/>
      </c>
      <c r="T290" s="92" t="str">
        <f t="shared" si="31"/>
        <v/>
      </c>
      <c r="U290" s="92" t="str">
        <f t="shared" si="32"/>
        <v/>
      </c>
      <c r="V290" s="90" t="str">
        <f>IF(INDEX(EmployeeTrackingSheet!$C$6:$C$1005,Calculations!P290,1)=0,"",INDEX(EmployeeTrackingSheet!$C$6:$C$1005,Calculations!P290,1))</f>
        <v/>
      </c>
      <c r="W290" s="90" t="str">
        <f>IF(INDEX(EmployeeTrackingSheet!$D$6:$D$1005,Calculations!P290,1)=0,"",INDEX(EmployeeTrackingSheet!$D$6:$D$1005,Calculations!P290,1))</f>
        <v/>
      </c>
      <c r="X290" s="269" t="str">
        <f>IF(INDEX(EmployeeTrackingSheet!$E$6:$E$1005,Calculations!P290,1)=0,"",INDEX(EmployeeTrackingSheet!$E$6:$E$1005,Calculations!P290,1))</f>
        <v/>
      </c>
      <c r="Y290" s="269" t="str">
        <f>IF(INDEX(EmployeeTrackingSheet!$F$6:$F$1005,Calculations!P290,1)=0,"",INDEX(EmployeeTrackingSheet!$F$6:$F$1005,Calculations!P290,1))</f>
        <v/>
      </c>
      <c r="Z290" s="94" t="str">
        <f t="shared" si="33"/>
        <v/>
      </c>
      <c r="AA290" s="94" t="str">
        <f>IF(INDEX(EmployeeTrackingSheet!$G$6:$G$1005,Calculations!P290,1)=0,"",INDEX(EmployeeTrackingSheet!$G$6:$G$1005,Calculations!P290,1))</f>
        <v/>
      </c>
      <c r="AB290" s="94" t="str">
        <f>IF(INDEX(EmployeeTrackingSheet!$H$6:$H$1005,Calculations!P290,1)=0,"",INDEX(EmployeeTrackingSheet!$H$6:$H$1005,Calculations!P290,1))</f>
        <v/>
      </c>
      <c r="AC290" s="47"/>
      <c r="AD290" s="47"/>
      <c r="AE290" s="47"/>
      <c r="AF290" s="47"/>
      <c r="AG290" s="47"/>
      <c r="AM290" s="47"/>
      <c r="AN290" s="47"/>
      <c r="AO290" s="47"/>
      <c r="AP290" s="47"/>
      <c r="AQ290" s="47"/>
      <c r="AR290" s="47"/>
      <c r="AS290" s="47"/>
      <c r="AT290" s="47"/>
      <c r="AU290" s="47"/>
      <c r="AV290" s="47"/>
      <c r="AW290" s="47"/>
      <c r="AX290" s="47"/>
      <c r="AY290" s="47"/>
      <c r="AZ290" s="47"/>
      <c r="BA290" s="47"/>
      <c r="BB290" s="47"/>
      <c r="BC290" s="47"/>
      <c r="BD290" s="47"/>
      <c r="BE290" s="47"/>
      <c r="BF290" s="47"/>
      <c r="BG290" s="47"/>
      <c r="BH290" s="47"/>
      <c r="BI290" s="47"/>
      <c r="BJ290" s="47"/>
      <c r="BK290" s="47"/>
      <c r="BL290" s="47"/>
      <c r="BM290" s="47"/>
      <c r="BN290" s="47"/>
      <c r="BO290" s="47"/>
      <c r="BP290" s="47"/>
      <c r="BQ290" s="47"/>
    </row>
    <row r="291" spans="16:69" x14ac:dyDescent="0.25">
      <c r="P291" s="34">
        <v>288</v>
      </c>
      <c r="Q291" s="147" t="str">
        <f>IF(INDEX(EmployeeTrackingSheet!$B$6:$B$1005,Calculations!P291,1)=0,"",INDEX(EmployeeTrackingSheet!$B$6:$B$1005,Calculations!P291,1))</f>
        <v/>
      </c>
      <c r="R291" s="91" t="str">
        <f t="shared" si="29"/>
        <v/>
      </c>
      <c r="S291" s="91" t="str">
        <f t="shared" si="30"/>
        <v/>
      </c>
      <c r="T291" s="92" t="str">
        <f t="shared" si="31"/>
        <v/>
      </c>
      <c r="U291" s="92" t="str">
        <f t="shared" si="32"/>
        <v/>
      </c>
      <c r="V291" s="90" t="str">
        <f>IF(INDEX(EmployeeTrackingSheet!$C$6:$C$1005,Calculations!P291,1)=0,"",INDEX(EmployeeTrackingSheet!$C$6:$C$1005,Calculations!P291,1))</f>
        <v/>
      </c>
      <c r="W291" s="90" t="str">
        <f>IF(INDEX(EmployeeTrackingSheet!$D$6:$D$1005,Calculations!P291,1)=0,"",INDEX(EmployeeTrackingSheet!$D$6:$D$1005,Calculations!P291,1))</f>
        <v/>
      </c>
      <c r="X291" s="269" t="str">
        <f>IF(INDEX(EmployeeTrackingSheet!$E$6:$E$1005,Calculations!P291,1)=0,"",INDEX(EmployeeTrackingSheet!$E$6:$E$1005,Calculations!P291,1))</f>
        <v/>
      </c>
      <c r="Y291" s="269" t="str">
        <f>IF(INDEX(EmployeeTrackingSheet!$F$6:$F$1005,Calculations!P291,1)=0,"",INDEX(EmployeeTrackingSheet!$F$6:$F$1005,Calculations!P291,1))</f>
        <v/>
      </c>
      <c r="Z291" s="94" t="str">
        <f t="shared" si="33"/>
        <v/>
      </c>
      <c r="AA291" s="94" t="str">
        <f>IF(INDEX(EmployeeTrackingSheet!$G$6:$G$1005,Calculations!P291,1)=0,"",INDEX(EmployeeTrackingSheet!$G$6:$G$1005,Calculations!P291,1))</f>
        <v/>
      </c>
      <c r="AB291" s="94" t="str">
        <f>IF(INDEX(EmployeeTrackingSheet!$H$6:$H$1005,Calculations!P291,1)=0,"",INDEX(EmployeeTrackingSheet!$H$6:$H$1005,Calculations!P291,1))</f>
        <v/>
      </c>
      <c r="AC291" s="47"/>
      <c r="AD291" s="47"/>
      <c r="AE291" s="47"/>
      <c r="AF291" s="47"/>
      <c r="AG291" s="47"/>
      <c r="AM291" s="47"/>
      <c r="AN291" s="47"/>
      <c r="AO291" s="47"/>
      <c r="AP291" s="47"/>
      <c r="AQ291" s="47"/>
      <c r="AR291" s="47"/>
      <c r="AS291" s="47"/>
      <c r="AT291" s="47"/>
      <c r="AU291" s="47"/>
      <c r="AV291" s="47"/>
      <c r="AW291" s="47"/>
      <c r="AX291" s="47"/>
      <c r="AY291" s="47"/>
      <c r="AZ291" s="47"/>
      <c r="BA291" s="47"/>
      <c r="BB291" s="47"/>
      <c r="BC291" s="47"/>
      <c r="BD291" s="47"/>
      <c r="BE291" s="47"/>
      <c r="BF291" s="47"/>
      <c r="BG291" s="47"/>
      <c r="BH291" s="47"/>
      <c r="BI291" s="47"/>
      <c r="BJ291" s="47"/>
      <c r="BK291" s="47"/>
      <c r="BL291" s="47"/>
      <c r="BM291" s="47"/>
      <c r="BN291" s="47"/>
      <c r="BO291" s="47"/>
      <c r="BP291" s="47"/>
      <c r="BQ291" s="47"/>
    </row>
    <row r="292" spans="16:69" x14ac:dyDescent="0.25">
      <c r="P292" s="34">
        <v>289</v>
      </c>
      <c r="Q292" s="147" t="str">
        <f>IF(INDEX(EmployeeTrackingSheet!$B$6:$B$1005,Calculations!P292,1)=0,"",INDEX(EmployeeTrackingSheet!$B$6:$B$1005,Calculations!P292,1))</f>
        <v/>
      </c>
      <c r="R292" s="91" t="str">
        <f t="shared" si="29"/>
        <v/>
      </c>
      <c r="S292" s="91" t="str">
        <f t="shared" si="30"/>
        <v/>
      </c>
      <c r="T292" s="92" t="str">
        <f t="shared" si="31"/>
        <v/>
      </c>
      <c r="U292" s="92" t="str">
        <f t="shared" si="32"/>
        <v/>
      </c>
      <c r="V292" s="90" t="str">
        <f>IF(INDEX(EmployeeTrackingSheet!$C$6:$C$1005,Calculations!P292,1)=0,"",INDEX(EmployeeTrackingSheet!$C$6:$C$1005,Calculations!P292,1))</f>
        <v/>
      </c>
      <c r="W292" s="90" t="str">
        <f>IF(INDEX(EmployeeTrackingSheet!$D$6:$D$1005,Calculations!P292,1)=0,"",INDEX(EmployeeTrackingSheet!$D$6:$D$1005,Calculations!P292,1))</f>
        <v/>
      </c>
      <c r="X292" s="269" t="str">
        <f>IF(INDEX(EmployeeTrackingSheet!$E$6:$E$1005,Calculations!P292,1)=0,"",INDEX(EmployeeTrackingSheet!$E$6:$E$1005,Calculations!P292,1))</f>
        <v/>
      </c>
      <c r="Y292" s="269" t="str">
        <f>IF(INDEX(EmployeeTrackingSheet!$F$6:$F$1005,Calculations!P292,1)=0,"",INDEX(EmployeeTrackingSheet!$F$6:$F$1005,Calculations!P292,1))</f>
        <v/>
      </c>
      <c r="Z292" s="94" t="str">
        <f t="shared" si="33"/>
        <v/>
      </c>
      <c r="AA292" s="94" t="str">
        <f>IF(INDEX(EmployeeTrackingSheet!$G$6:$G$1005,Calculations!P292,1)=0,"",INDEX(EmployeeTrackingSheet!$G$6:$G$1005,Calculations!P292,1))</f>
        <v/>
      </c>
      <c r="AB292" s="94" t="str">
        <f>IF(INDEX(EmployeeTrackingSheet!$H$6:$H$1005,Calculations!P292,1)=0,"",INDEX(EmployeeTrackingSheet!$H$6:$H$1005,Calculations!P292,1))</f>
        <v/>
      </c>
      <c r="AC292" s="47"/>
      <c r="AD292" s="47"/>
      <c r="AE292" s="47"/>
      <c r="AF292" s="47"/>
      <c r="AG292" s="47"/>
      <c r="AM292" s="47"/>
      <c r="AN292" s="47"/>
      <c r="AO292" s="47"/>
      <c r="AP292" s="47"/>
      <c r="AQ292" s="47"/>
      <c r="AR292" s="47"/>
      <c r="AS292" s="47"/>
      <c r="AT292" s="47"/>
      <c r="AU292" s="47"/>
      <c r="AV292" s="47"/>
      <c r="AW292" s="47"/>
      <c r="AX292" s="47"/>
      <c r="AY292" s="47"/>
      <c r="AZ292" s="47"/>
      <c r="BA292" s="47"/>
      <c r="BB292" s="47"/>
      <c r="BC292" s="47"/>
      <c r="BD292" s="47"/>
      <c r="BE292" s="47"/>
      <c r="BF292" s="47"/>
      <c r="BG292" s="47"/>
      <c r="BH292" s="47"/>
      <c r="BI292" s="47"/>
      <c r="BJ292" s="47"/>
      <c r="BK292" s="47"/>
      <c r="BL292" s="47"/>
      <c r="BM292" s="47"/>
      <c r="BN292" s="47"/>
      <c r="BO292" s="47"/>
      <c r="BP292" s="47"/>
      <c r="BQ292" s="47"/>
    </row>
    <row r="293" spans="16:69" x14ac:dyDescent="0.25">
      <c r="P293" s="34">
        <v>290</v>
      </c>
      <c r="Q293" s="147" t="str">
        <f>IF(INDEX(EmployeeTrackingSheet!$B$6:$B$1005,Calculations!P293,1)=0,"",INDEX(EmployeeTrackingSheet!$B$6:$B$1005,Calculations!P293,1))</f>
        <v/>
      </c>
      <c r="R293" s="91" t="str">
        <f t="shared" si="29"/>
        <v/>
      </c>
      <c r="S293" s="91" t="str">
        <f t="shared" si="30"/>
        <v/>
      </c>
      <c r="T293" s="92" t="str">
        <f t="shared" si="31"/>
        <v/>
      </c>
      <c r="U293" s="92" t="str">
        <f t="shared" si="32"/>
        <v/>
      </c>
      <c r="V293" s="90" t="str">
        <f>IF(INDEX(EmployeeTrackingSheet!$C$6:$C$1005,Calculations!P293,1)=0,"",INDEX(EmployeeTrackingSheet!$C$6:$C$1005,Calculations!P293,1))</f>
        <v/>
      </c>
      <c r="W293" s="90" t="str">
        <f>IF(INDEX(EmployeeTrackingSheet!$D$6:$D$1005,Calculations!P293,1)=0,"",INDEX(EmployeeTrackingSheet!$D$6:$D$1005,Calculations!P293,1))</f>
        <v/>
      </c>
      <c r="X293" s="269" t="str">
        <f>IF(INDEX(EmployeeTrackingSheet!$E$6:$E$1005,Calculations!P293,1)=0,"",INDEX(EmployeeTrackingSheet!$E$6:$E$1005,Calculations!P293,1))</f>
        <v/>
      </c>
      <c r="Y293" s="269" t="str">
        <f>IF(INDEX(EmployeeTrackingSheet!$F$6:$F$1005,Calculations!P293,1)=0,"",INDEX(EmployeeTrackingSheet!$F$6:$F$1005,Calculations!P293,1))</f>
        <v/>
      </c>
      <c r="Z293" s="94" t="str">
        <f t="shared" si="33"/>
        <v/>
      </c>
      <c r="AA293" s="94" t="str">
        <f>IF(INDEX(EmployeeTrackingSheet!$G$6:$G$1005,Calculations!P293,1)=0,"",INDEX(EmployeeTrackingSheet!$G$6:$G$1005,Calculations!P293,1))</f>
        <v/>
      </c>
      <c r="AB293" s="94" t="str">
        <f>IF(INDEX(EmployeeTrackingSheet!$H$6:$H$1005,Calculations!P293,1)=0,"",INDEX(EmployeeTrackingSheet!$H$6:$H$1005,Calculations!P293,1))</f>
        <v/>
      </c>
      <c r="AC293" s="47"/>
      <c r="AD293" s="47"/>
      <c r="AE293" s="47"/>
      <c r="AF293" s="47"/>
      <c r="AG293" s="47"/>
      <c r="AM293" s="47"/>
      <c r="AN293" s="47"/>
      <c r="AO293" s="47"/>
      <c r="AP293" s="47"/>
      <c r="AQ293" s="47"/>
      <c r="AR293" s="47"/>
      <c r="AS293" s="47"/>
      <c r="AT293" s="47"/>
      <c r="AU293" s="47"/>
      <c r="AV293" s="47"/>
      <c r="AW293" s="47"/>
      <c r="AX293" s="47"/>
      <c r="AY293" s="47"/>
      <c r="AZ293" s="47"/>
      <c r="BA293" s="47"/>
      <c r="BB293" s="47"/>
      <c r="BC293" s="47"/>
      <c r="BD293" s="47"/>
      <c r="BE293" s="47"/>
      <c r="BF293" s="47"/>
      <c r="BG293" s="47"/>
      <c r="BH293" s="47"/>
      <c r="BI293" s="47"/>
      <c r="BJ293" s="47"/>
      <c r="BK293" s="47"/>
      <c r="BL293" s="47"/>
      <c r="BM293" s="47"/>
      <c r="BN293" s="47"/>
      <c r="BO293" s="47"/>
      <c r="BP293" s="47"/>
      <c r="BQ293" s="47"/>
    </row>
    <row r="294" spans="16:69" x14ac:dyDescent="0.25">
      <c r="P294" s="34">
        <v>291</v>
      </c>
      <c r="Q294" s="147" t="str">
        <f>IF(INDEX(EmployeeTrackingSheet!$B$6:$B$1005,Calculations!P294,1)=0,"",INDEX(EmployeeTrackingSheet!$B$6:$B$1005,Calculations!P294,1))</f>
        <v/>
      </c>
      <c r="R294" s="91" t="str">
        <f t="shared" si="29"/>
        <v/>
      </c>
      <c r="S294" s="91" t="str">
        <f t="shared" si="30"/>
        <v/>
      </c>
      <c r="T294" s="92" t="str">
        <f t="shared" si="31"/>
        <v/>
      </c>
      <c r="U294" s="92" t="str">
        <f t="shared" si="32"/>
        <v/>
      </c>
      <c r="V294" s="90" t="str">
        <f>IF(INDEX(EmployeeTrackingSheet!$C$6:$C$1005,Calculations!P294,1)=0,"",INDEX(EmployeeTrackingSheet!$C$6:$C$1005,Calculations!P294,1))</f>
        <v/>
      </c>
      <c r="W294" s="90" t="str">
        <f>IF(INDEX(EmployeeTrackingSheet!$D$6:$D$1005,Calculations!P294,1)=0,"",INDEX(EmployeeTrackingSheet!$D$6:$D$1005,Calculations!P294,1))</f>
        <v/>
      </c>
      <c r="X294" s="269" t="str">
        <f>IF(INDEX(EmployeeTrackingSheet!$E$6:$E$1005,Calculations!P294,1)=0,"",INDEX(EmployeeTrackingSheet!$E$6:$E$1005,Calculations!P294,1))</f>
        <v/>
      </c>
      <c r="Y294" s="269" t="str">
        <f>IF(INDEX(EmployeeTrackingSheet!$F$6:$F$1005,Calculations!P294,1)=0,"",INDEX(EmployeeTrackingSheet!$F$6:$F$1005,Calculations!P294,1))</f>
        <v/>
      </c>
      <c r="Z294" s="94" t="str">
        <f t="shared" si="33"/>
        <v/>
      </c>
      <c r="AA294" s="94" t="str">
        <f>IF(INDEX(EmployeeTrackingSheet!$G$6:$G$1005,Calculations!P294,1)=0,"",INDEX(EmployeeTrackingSheet!$G$6:$G$1005,Calculations!P294,1))</f>
        <v/>
      </c>
      <c r="AB294" s="94" t="str">
        <f>IF(INDEX(EmployeeTrackingSheet!$H$6:$H$1005,Calculations!P294,1)=0,"",INDEX(EmployeeTrackingSheet!$H$6:$H$1005,Calculations!P294,1))</f>
        <v/>
      </c>
      <c r="AC294" s="47"/>
      <c r="AD294" s="47"/>
      <c r="AE294" s="47"/>
      <c r="AF294" s="47"/>
      <c r="AG294" s="47"/>
      <c r="AM294" s="47"/>
      <c r="AN294" s="47"/>
      <c r="AO294" s="47"/>
      <c r="AP294" s="47"/>
      <c r="AQ294" s="47"/>
      <c r="AR294" s="47"/>
      <c r="AS294" s="47"/>
      <c r="AT294" s="47"/>
      <c r="AU294" s="47"/>
      <c r="AV294" s="47"/>
      <c r="AW294" s="47"/>
      <c r="AX294" s="47"/>
      <c r="AY294" s="47"/>
      <c r="AZ294" s="47"/>
      <c r="BA294" s="47"/>
      <c r="BB294" s="47"/>
      <c r="BC294" s="47"/>
      <c r="BD294" s="47"/>
      <c r="BE294" s="47"/>
      <c r="BF294" s="47"/>
      <c r="BG294" s="47"/>
      <c r="BH294" s="47"/>
      <c r="BI294" s="47"/>
      <c r="BJ294" s="47"/>
      <c r="BK294" s="47"/>
      <c r="BL294" s="47"/>
      <c r="BM294" s="47"/>
      <c r="BN294" s="47"/>
      <c r="BO294" s="47"/>
      <c r="BP294" s="47"/>
      <c r="BQ294" s="47"/>
    </row>
    <row r="295" spans="16:69" x14ac:dyDescent="0.25">
      <c r="P295" s="34">
        <v>292</v>
      </c>
      <c r="Q295" s="147" t="str">
        <f>IF(INDEX(EmployeeTrackingSheet!$B$6:$B$1005,Calculations!P295,1)=0,"",INDEX(EmployeeTrackingSheet!$B$6:$B$1005,Calculations!P295,1))</f>
        <v/>
      </c>
      <c r="R295" s="91" t="str">
        <f t="shared" si="29"/>
        <v/>
      </c>
      <c r="S295" s="91" t="str">
        <f t="shared" si="30"/>
        <v/>
      </c>
      <c r="T295" s="92" t="str">
        <f t="shared" si="31"/>
        <v/>
      </c>
      <c r="U295" s="92" t="str">
        <f t="shared" si="32"/>
        <v/>
      </c>
      <c r="V295" s="90" t="str">
        <f>IF(INDEX(EmployeeTrackingSheet!$C$6:$C$1005,Calculations!P295,1)=0,"",INDEX(EmployeeTrackingSheet!$C$6:$C$1005,Calculations!P295,1))</f>
        <v/>
      </c>
      <c r="W295" s="90" t="str">
        <f>IF(INDEX(EmployeeTrackingSheet!$D$6:$D$1005,Calculations!P295,1)=0,"",INDEX(EmployeeTrackingSheet!$D$6:$D$1005,Calculations!P295,1))</f>
        <v/>
      </c>
      <c r="X295" s="269" t="str">
        <f>IF(INDEX(EmployeeTrackingSheet!$E$6:$E$1005,Calculations!P295,1)=0,"",INDEX(EmployeeTrackingSheet!$E$6:$E$1005,Calculations!P295,1))</f>
        <v/>
      </c>
      <c r="Y295" s="269" t="str">
        <f>IF(INDEX(EmployeeTrackingSheet!$F$6:$F$1005,Calculations!P295,1)=0,"",INDEX(EmployeeTrackingSheet!$F$6:$F$1005,Calculations!P295,1))</f>
        <v/>
      </c>
      <c r="Z295" s="94" t="str">
        <f t="shared" si="33"/>
        <v/>
      </c>
      <c r="AA295" s="94" t="str">
        <f>IF(INDEX(EmployeeTrackingSheet!$G$6:$G$1005,Calculations!P295,1)=0,"",INDEX(EmployeeTrackingSheet!$G$6:$G$1005,Calculations!P295,1))</f>
        <v/>
      </c>
      <c r="AB295" s="94" t="str">
        <f>IF(INDEX(EmployeeTrackingSheet!$H$6:$H$1005,Calculations!P295,1)=0,"",INDEX(EmployeeTrackingSheet!$H$6:$H$1005,Calculations!P295,1))</f>
        <v/>
      </c>
      <c r="AC295" s="47"/>
      <c r="AD295" s="47"/>
      <c r="AE295" s="47"/>
      <c r="AF295" s="47"/>
      <c r="AG295" s="47"/>
      <c r="AM295" s="47"/>
      <c r="AN295" s="47"/>
      <c r="AO295" s="47"/>
      <c r="AP295" s="47"/>
      <c r="AQ295" s="47"/>
      <c r="AR295" s="47"/>
      <c r="AS295" s="47"/>
      <c r="AT295" s="47"/>
      <c r="AU295" s="47"/>
      <c r="AV295" s="47"/>
      <c r="AW295" s="47"/>
      <c r="AX295" s="47"/>
      <c r="AY295" s="47"/>
      <c r="AZ295" s="47"/>
      <c r="BA295" s="47"/>
      <c r="BB295" s="47"/>
      <c r="BC295" s="47"/>
      <c r="BD295" s="47"/>
      <c r="BE295" s="47"/>
      <c r="BF295" s="47"/>
      <c r="BG295" s="47"/>
      <c r="BH295" s="47"/>
      <c r="BI295" s="47"/>
      <c r="BJ295" s="47"/>
      <c r="BK295" s="47"/>
      <c r="BL295" s="47"/>
      <c r="BM295" s="47"/>
      <c r="BN295" s="47"/>
      <c r="BO295" s="47"/>
      <c r="BP295" s="47"/>
      <c r="BQ295" s="47"/>
    </row>
    <row r="296" spans="16:69" x14ac:dyDescent="0.25">
      <c r="P296" s="34">
        <v>293</v>
      </c>
      <c r="Q296" s="147" t="str">
        <f>IF(INDEX(EmployeeTrackingSheet!$B$6:$B$1005,Calculations!P296,1)=0,"",INDEX(EmployeeTrackingSheet!$B$6:$B$1005,Calculations!P296,1))</f>
        <v/>
      </c>
      <c r="R296" s="91" t="str">
        <f t="shared" si="29"/>
        <v/>
      </c>
      <c r="S296" s="91" t="str">
        <f t="shared" si="30"/>
        <v/>
      </c>
      <c r="T296" s="92" t="str">
        <f t="shared" si="31"/>
        <v/>
      </c>
      <c r="U296" s="92" t="str">
        <f t="shared" si="32"/>
        <v/>
      </c>
      <c r="V296" s="90" t="str">
        <f>IF(INDEX(EmployeeTrackingSheet!$C$6:$C$1005,Calculations!P296,1)=0,"",INDEX(EmployeeTrackingSheet!$C$6:$C$1005,Calculations!P296,1))</f>
        <v/>
      </c>
      <c r="W296" s="90" t="str">
        <f>IF(INDEX(EmployeeTrackingSheet!$D$6:$D$1005,Calculations!P296,1)=0,"",INDEX(EmployeeTrackingSheet!$D$6:$D$1005,Calculations!P296,1))</f>
        <v/>
      </c>
      <c r="X296" s="269" t="str">
        <f>IF(INDEX(EmployeeTrackingSheet!$E$6:$E$1005,Calculations!P296,1)=0,"",INDEX(EmployeeTrackingSheet!$E$6:$E$1005,Calculations!P296,1))</f>
        <v/>
      </c>
      <c r="Y296" s="269" t="str">
        <f>IF(INDEX(EmployeeTrackingSheet!$F$6:$F$1005,Calculations!P296,1)=0,"",INDEX(EmployeeTrackingSheet!$F$6:$F$1005,Calculations!P296,1))</f>
        <v/>
      </c>
      <c r="Z296" s="94" t="str">
        <f t="shared" si="33"/>
        <v/>
      </c>
      <c r="AA296" s="94" t="str">
        <f>IF(INDEX(EmployeeTrackingSheet!$G$6:$G$1005,Calculations!P296,1)=0,"",INDEX(EmployeeTrackingSheet!$G$6:$G$1005,Calculations!P296,1))</f>
        <v/>
      </c>
      <c r="AB296" s="94" t="str">
        <f>IF(INDEX(EmployeeTrackingSheet!$H$6:$H$1005,Calculations!P296,1)=0,"",INDEX(EmployeeTrackingSheet!$H$6:$H$1005,Calculations!P296,1))</f>
        <v/>
      </c>
      <c r="AC296" s="47"/>
      <c r="AD296" s="47"/>
      <c r="AE296" s="47"/>
      <c r="AF296" s="47"/>
      <c r="AG296" s="47"/>
      <c r="AM296" s="47"/>
      <c r="AN296" s="47"/>
      <c r="AO296" s="47"/>
      <c r="AP296" s="47"/>
      <c r="AQ296" s="47"/>
      <c r="AR296" s="47"/>
      <c r="AS296" s="47"/>
      <c r="AT296" s="47"/>
      <c r="AU296" s="47"/>
      <c r="AV296" s="47"/>
      <c r="AW296" s="47"/>
      <c r="AX296" s="47"/>
      <c r="AY296" s="47"/>
      <c r="AZ296" s="47"/>
      <c r="BA296" s="47"/>
      <c r="BB296" s="47"/>
      <c r="BC296" s="47"/>
      <c r="BD296" s="47"/>
      <c r="BE296" s="47"/>
      <c r="BF296" s="47"/>
      <c r="BG296" s="47"/>
      <c r="BH296" s="47"/>
      <c r="BI296" s="47"/>
      <c r="BJ296" s="47"/>
      <c r="BK296" s="47"/>
      <c r="BL296" s="47"/>
      <c r="BM296" s="47"/>
      <c r="BN296" s="47"/>
      <c r="BO296" s="47"/>
      <c r="BP296" s="47"/>
      <c r="BQ296" s="47"/>
    </row>
    <row r="297" spans="16:69" x14ac:dyDescent="0.25">
      <c r="P297" s="34">
        <v>294</v>
      </c>
      <c r="Q297" s="147" t="str">
        <f>IF(INDEX(EmployeeTrackingSheet!$B$6:$B$1005,Calculations!P297,1)=0,"",INDEX(EmployeeTrackingSheet!$B$6:$B$1005,Calculations!P297,1))</f>
        <v/>
      </c>
      <c r="R297" s="91" t="str">
        <f t="shared" si="29"/>
        <v/>
      </c>
      <c r="S297" s="91" t="str">
        <f t="shared" si="30"/>
        <v/>
      </c>
      <c r="T297" s="92" t="str">
        <f t="shared" si="31"/>
        <v/>
      </c>
      <c r="U297" s="92" t="str">
        <f t="shared" si="32"/>
        <v/>
      </c>
      <c r="V297" s="90" t="str">
        <f>IF(INDEX(EmployeeTrackingSheet!$C$6:$C$1005,Calculations!P297,1)=0,"",INDEX(EmployeeTrackingSheet!$C$6:$C$1005,Calculations!P297,1))</f>
        <v/>
      </c>
      <c r="W297" s="90" t="str">
        <f>IF(INDEX(EmployeeTrackingSheet!$D$6:$D$1005,Calculations!P297,1)=0,"",INDEX(EmployeeTrackingSheet!$D$6:$D$1005,Calculations!P297,1))</f>
        <v/>
      </c>
      <c r="X297" s="269" t="str">
        <f>IF(INDEX(EmployeeTrackingSheet!$E$6:$E$1005,Calculations!P297,1)=0,"",INDEX(EmployeeTrackingSheet!$E$6:$E$1005,Calculations!P297,1))</f>
        <v/>
      </c>
      <c r="Y297" s="269" t="str">
        <f>IF(INDEX(EmployeeTrackingSheet!$F$6:$F$1005,Calculations!P297,1)=0,"",INDEX(EmployeeTrackingSheet!$F$6:$F$1005,Calculations!P297,1))</f>
        <v/>
      </c>
      <c r="Z297" s="94" t="str">
        <f t="shared" si="33"/>
        <v/>
      </c>
      <c r="AA297" s="94" t="str">
        <f>IF(INDEX(EmployeeTrackingSheet!$G$6:$G$1005,Calculations!P297,1)=0,"",INDEX(EmployeeTrackingSheet!$G$6:$G$1005,Calculations!P297,1))</f>
        <v/>
      </c>
      <c r="AB297" s="94" t="str">
        <f>IF(INDEX(EmployeeTrackingSheet!$H$6:$H$1005,Calculations!P297,1)=0,"",INDEX(EmployeeTrackingSheet!$H$6:$H$1005,Calculations!P297,1))</f>
        <v/>
      </c>
      <c r="AC297" s="47"/>
      <c r="AD297" s="47"/>
      <c r="AE297" s="47"/>
      <c r="AF297" s="47"/>
      <c r="AG297" s="47"/>
      <c r="AM297" s="47"/>
      <c r="AN297" s="47"/>
      <c r="AO297" s="47"/>
      <c r="AP297" s="47"/>
      <c r="AQ297" s="47"/>
      <c r="AR297" s="47"/>
      <c r="AS297" s="47"/>
      <c r="AT297" s="47"/>
      <c r="AU297" s="47"/>
      <c r="AV297" s="47"/>
      <c r="AW297" s="47"/>
      <c r="AX297" s="47"/>
      <c r="AY297" s="47"/>
      <c r="AZ297" s="47"/>
      <c r="BA297" s="47"/>
      <c r="BB297" s="47"/>
      <c r="BC297" s="47"/>
      <c r="BD297" s="47"/>
      <c r="BE297" s="47"/>
      <c r="BF297" s="47"/>
      <c r="BG297" s="47"/>
      <c r="BH297" s="47"/>
      <c r="BI297" s="47"/>
      <c r="BJ297" s="47"/>
      <c r="BK297" s="47"/>
      <c r="BL297" s="47"/>
      <c r="BM297" s="47"/>
      <c r="BN297" s="47"/>
      <c r="BO297" s="47"/>
      <c r="BP297" s="47"/>
      <c r="BQ297" s="47"/>
    </row>
    <row r="298" spans="16:69" x14ac:dyDescent="0.25">
      <c r="P298" s="34">
        <v>295</v>
      </c>
      <c r="Q298" s="147" t="str">
        <f>IF(INDEX(EmployeeTrackingSheet!$B$6:$B$1005,Calculations!P298,1)=0,"",INDEX(EmployeeTrackingSheet!$B$6:$B$1005,Calculations!P298,1))</f>
        <v/>
      </c>
      <c r="R298" s="91" t="str">
        <f t="shared" si="29"/>
        <v/>
      </c>
      <c r="S298" s="91" t="str">
        <f t="shared" si="30"/>
        <v/>
      </c>
      <c r="T298" s="92" t="str">
        <f t="shared" si="31"/>
        <v/>
      </c>
      <c r="U298" s="92" t="str">
        <f t="shared" si="32"/>
        <v/>
      </c>
      <c r="V298" s="90" t="str">
        <f>IF(INDEX(EmployeeTrackingSheet!$C$6:$C$1005,Calculations!P298,1)=0,"",INDEX(EmployeeTrackingSheet!$C$6:$C$1005,Calculations!P298,1))</f>
        <v/>
      </c>
      <c r="W298" s="90" t="str">
        <f>IF(INDEX(EmployeeTrackingSheet!$D$6:$D$1005,Calculations!P298,1)=0,"",INDEX(EmployeeTrackingSheet!$D$6:$D$1005,Calculations!P298,1))</f>
        <v/>
      </c>
      <c r="X298" s="269" t="str">
        <f>IF(INDEX(EmployeeTrackingSheet!$E$6:$E$1005,Calculations!P298,1)=0,"",INDEX(EmployeeTrackingSheet!$E$6:$E$1005,Calculations!P298,1))</f>
        <v/>
      </c>
      <c r="Y298" s="269" t="str">
        <f>IF(INDEX(EmployeeTrackingSheet!$F$6:$F$1005,Calculations!P298,1)=0,"",INDEX(EmployeeTrackingSheet!$F$6:$F$1005,Calculations!P298,1))</f>
        <v/>
      </c>
      <c r="Z298" s="94" t="str">
        <f t="shared" si="33"/>
        <v/>
      </c>
      <c r="AA298" s="94" t="str">
        <f>IF(INDEX(EmployeeTrackingSheet!$G$6:$G$1005,Calculations!P298,1)=0,"",INDEX(EmployeeTrackingSheet!$G$6:$G$1005,Calculations!P298,1))</f>
        <v/>
      </c>
      <c r="AB298" s="94" t="str">
        <f>IF(INDEX(EmployeeTrackingSheet!$H$6:$H$1005,Calculations!P298,1)=0,"",INDEX(EmployeeTrackingSheet!$H$6:$H$1005,Calculations!P298,1))</f>
        <v/>
      </c>
      <c r="AC298" s="47"/>
      <c r="AD298" s="47"/>
      <c r="AE298" s="47"/>
      <c r="AF298" s="47"/>
      <c r="AG298" s="47"/>
      <c r="AM298" s="47"/>
      <c r="AN298" s="47"/>
      <c r="AO298" s="47"/>
      <c r="AP298" s="47"/>
      <c r="AQ298" s="47"/>
      <c r="AR298" s="47"/>
      <c r="AS298" s="47"/>
      <c r="AT298" s="47"/>
      <c r="AU298" s="47"/>
      <c r="AV298" s="47"/>
      <c r="AW298" s="47"/>
      <c r="AX298" s="47"/>
      <c r="AY298" s="47"/>
      <c r="AZ298" s="47"/>
      <c r="BA298" s="47"/>
      <c r="BB298" s="47"/>
      <c r="BC298" s="47"/>
      <c r="BD298" s="47"/>
      <c r="BE298" s="47"/>
      <c r="BF298" s="47"/>
      <c r="BG298" s="47"/>
      <c r="BH298" s="47"/>
      <c r="BI298" s="47"/>
      <c r="BJ298" s="47"/>
      <c r="BK298" s="47"/>
      <c r="BL298" s="47"/>
      <c r="BM298" s="47"/>
      <c r="BN298" s="47"/>
      <c r="BO298" s="47"/>
      <c r="BP298" s="47"/>
      <c r="BQ298" s="47"/>
    </row>
    <row r="299" spans="16:69" x14ac:dyDescent="0.25">
      <c r="P299" s="34">
        <v>296</v>
      </c>
      <c r="Q299" s="147" t="str">
        <f>IF(INDEX(EmployeeTrackingSheet!$B$6:$B$1005,Calculations!P299,1)=0,"",INDEX(EmployeeTrackingSheet!$B$6:$B$1005,Calculations!P299,1))</f>
        <v/>
      </c>
      <c r="R299" s="91" t="str">
        <f t="shared" si="29"/>
        <v/>
      </c>
      <c r="S299" s="91" t="str">
        <f t="shared" si="30"/>
        <v/>
      </c>
      <c r="T299" s="92" t="str">
        <f t="shared" si="31"/>
        <v/>
      </c>
      <c r="U299" s="92" t="str">
        <f t="shared" si="32"/>
        <v/>
      </c>
      <c r="V299" s="90" t="str">
        <f>IF(INDEX(EmployeeTrackingSheet!$C$6:$C$1005,Calculations!P299,1)=0,"",INDEX(EmployeeTrackingSheet!$C$6:$C$1005,Calculations!P299,1))</f>
        <v/>
      </c>
      <c r="W299" s="90" t="str">
        <f>IF(INDEX(EmployeeTrackingSheet!$D$6:$D$1005,Calculations!P299,1)=0,"",INDEX(EmployeeTrackingSheet!$D$6:$D$1005,Calculations!P299,1))</f>
        <v/>
      </c>
      <c r="X299" s="269" t="str">
        <f>IF(INDEX(EmployeeTrackingSheet!$E$6:$E$1005,Calculations!P299,1)=0,"",INDEX(EmployeeTrackingSheet!$E$6:$E$1005,Calculations!P299,1))</f>
        <v/>
      </c>
      <c r="Y299" s="269" t="str">
        <f>IF(INDEX(EmployeeTrackingSheet!$F$6:$F$1005,Calculations!P299,1)=0,"",INDEX(EmployeeTrackingSheet!$F$6:$F$1005,Calculations!P299,1))</f>
        <v/>
      </c>
      <c r="Z299" s="94" t="str">
        <f t="shared" si="33"/>
        <v/>
      </c>
      <c r="AA299" s="94" t="str">
        <f>IF(INDEX(EmployeeTrackingSheet!$G$6:$G$1005,Calculations!P299,1)=0,"",INDEX(EmployeeTrackingSheet!$G$6:$G$1005,Calculations!P299,1))</f>
        <v/>
      </c>
      <c r="AB299" s="94" t="str">
        <f>IF(INDEX(EmployeeTrackingSheet!$H$6:$H$1005,Calculations!P299,1)=0,"",INDEX(EmployeeTrackingSheet!$H$6:$H$1005,Calculations!P299,1))</f>
        <v/>
      </c>
      <c r="AC299" s="47"/>
      <c r="AD299" s="47"/>
      <c r="AE299" s="47"/>
      <c r="AF299" s="47"/>
      <c r="AG299" s="47"/>
      <c r="AM299" s="47"/>
      <c r="AN299" s="47"/>
      <c r="AO299" s="47"/>
      <c r="AP299" s="47"/>
      <c r="AQ299" s="47"/>
      <c r="AR299" s="47"/>
      <c r="AS299" s="47"/>
      <c r="AT299" s="47"/>
      <c r="AU299" s="47"/>
      <c r="AV299" s="47"/>
      <c r="AW299" s="47"/>
      <c r="AX299" s="47"/>
      <c r="AY299" s="47"/>
      <c r="AZ299" s="47"/>
      <c r="BA299" s="47"/>
      <c r="BB299" s="47"/>
      <c r="BC299" s="47"/>
      <c r="BD299" s="47"/>
      <c r="BE299" s="47"/>
      <c r="BF299" s="47"/>
      <c r="BG299" s="47"/>
      <c r="BH299" s="47"/>
      <c r="BI299" s="47"/>
      <c r="BJ299" s="47"/>
      <c r="BK299" s="47"/>
      <c r="BL299" s="47"/>
      <c r="BM299" s="47"/>
      <c r="BN299" s="47"/>
      <c r="BO299" s="47"/>
      <c r="BP299" s="47"/>
      <c r="BQ299" s="47"/>
    </row>
    <row r="300" spans="16:69" x14ac:dyDescent="0.25">
      <c r="P300" s="34">
        <v>297</v>
      </c>
      <c r="Q300" s="147" t="str">
        <f>IF(INDEX(EmployeeTrackingSheet!$B$6:$B$1005,Calculations!P300,1)=0,"",INDEX(EmployeeTrackingSheet!$B$6:$B$1005,Calculations!P300,1))</f>
        <v/>
      </c>
      <c r="R300" s="91" t="str">
        <f t="shared" si="29"/>
        <v/>
      </c>
      <c r="S300" s="91" t="str">
        <f t="shared" si="30"/>
        <v/>
      </c>
      <c r="T300" s="92" t="str">
        <f t="shared" si="31"/>
        <v/>
      </c>
      <c r="U300" s="92" t="str">
        <f t="shared" si="32"/>
        <v/>
      </c>
      <c r="V300" s="90" t="str">
        <f>IF(INDEX(EmployeeTrackingSheet!$C$6:$C$1005,Calculations!P300,1)=0,"",INDEX(EmployeeTrackingSheet!$C$6:$C$1005,Calculations!P300,1))</f>
        <v/>
      </c>
      <c r="W300" s="90" t="str">
        <f>IF(INDEX(EmployeeTrackingSheet!$D$6:$D$1005,Calculations!P300,1)=0,"",INDEX(EmployeeTrackingSheet!$D$6:$D$1005,Calculations!P300,1))</f>
        <v/>
      </c>
      <c r="X300" s="269" t="str">
        <f>IF(INDEX(EmployeeTrackingSheet!$E$6:$E$1005,Calculations!P300,1)=0,"",INDEX(EmployeeTrackingSheet!$E$6:$E$1005,Calculations!P300,1))</f>
        <v/>
      </c>
      <c r="Y300" s="269" t="str">
        <f>IF(INDEX(EmployeeTrackingSheet!$F$6:$F$1005,Calculations!P300,1)=0,"",INDEX(EmployeeTrackingSheet!$F$6:$F$1005,Calculations!P300,1))</f>
        <v/>
      </c>
      <c r="Z300" s="94" t="str">
        <f t="shared" si="33"/>
        <v/>
      </c>
      <c r="AA300" s="94" t="str">
        <f>IF(INDEX(EmployeeTrackingSheet!$G$6:$G$1005,Calculations!P300,1)=0,"",INDEX(EmployeeTrackingSheet!$G$6:$G$1005,Calculations!P300,1))</f>
        <v/>
      </c>
      <c r="AB300" s="94" t="str">
        <f>IF(INDEX(EmployeeTrackingSheet!$H$6:$H$1005,Calculations!P300,1)=0,"",INDEX(EmployeeTrackingSheet!$H$6:$H$1005,Calculations!P300,1))</f>
        <v/>
      </c>
      <c r="AC300" s="47"/>
      <c r="AD300" s="47"/>
      <c r="AE300" s="47"/>
      <c r="AF300" s="47"/>
      <c r="AG300" s="47"/>
      <c r="AM300" s="47"/>
      <c r="AN300" s="47"/>
      <c r="AO300" s="47"/>
      <c r="AP300" s="47"/>
      <c r="AQ300" s="47"/>
      <c r="AR300" s="47"/>
      <c r="AS300" s="47"/>
      <c r="AT300" s="47"/>
      <c r="AU300" s="47"/>
      <c r="AV300" s="47"/>
      <c r="AW300" s="47"/>
      <c r="AX300" s="47"/>
      <c r="AY300" s="47"/>
      <c r="AZ300" s="47"/>
      <c r="BA300" s="47"/>
      <c r="BB300" s="47"/>
      <c r="BC300" s="47"/>
      <c r="BD300" s="47"/>
      <c r="BE300" s="47"/>
      <c r="BF300" s="47"/>
      <c r="BG300" s="47"/>
      <c r="BH300" s="47"/>
      <c r="BI300" s="47"/>
      <c r="BJ300" s="47"/>
      <c r="BK300" s="47"/>
      <c r="BL300" s="47"/>
      <c r="BM300" s="47"/>
      <c r="BN300" s="47"/>
      <c r="BO300" s="47"/>
      <c r="BP300" s="47"/>
      <c r="BQ300" s="47"/>
    </row>
    <row r="301" spans="16:69" x14ac:dyDescent="0.25">
      <c r="P301" s="34">
        <v>298</v>
      </c>
      <c r="Q301" s="147" t="str">
        <f>IF(INDEX(EmployeeTrackingSheet!$B$6:$B$1005,Calculations!P301,1)=0,"",INDEX(EmployeeTrackingSheet!$B$6:$B$1005,Calculations!P301,1))</f>
        <v/>
      </c>
      <c r="R301" s="91" t="str">
        <f t="shared" si="29"/>
        <v/>
      </c>
      <c r="S301" s="91" t="str">
        <f t="shared" si="30"/>
        <v/>
      </c>
      <c r="T301" s="92" t="str">
        <f t="shared" si="31"/>
        <v/>
      </c>
      <c r="U301" s="92" t="str">
        <f t="shared" si="32"/>
        <v/>
      </c>
      <c r="V301" s="90" t="str">
        <f>IF(INDEX(EmployeeTrackingSheet!$C$6:$C$1005,Calculations!P301,1)=0,"",INDEX(EmployeeTrackingSheet!$C$6:$C$1005,Calculations!P301,1))</f>
        <v/>
      </c>
      <c r="W301" s="90" t="str">
        <f>IF(INDEX(EmployeeTrackingSheet!$D$6:$D$1005,Calculations!P301,1)=0,"",INDEX(EmployeeTrackingSheet!$D$6:$D$1005,Calculations!P301,1))</f>
        <v/>
      </c>
      <c r="X301" s="269" t="str">
        <f>IF(INDEX(EmployeeTrackingSheet!$E$6:$E$1005,Calculations!P301,1)=0,"",INDEX(EmployeeTrackingSheet!$E$6:$E$1005,Calculations!P301,1))</f>
        <v/>
      </c>
      <c r="Y301" s="269" t="str">
        <f>IF(INDEX(EmployeeTrackingSheet!$F$6:$F$1005,Calculations!P301,1)=0,"",INDEX(EmployeeTrackingSheet!$F$6:$F$1005,Calculations!P301,1))</f>
        <v/>
      </c>
      <c r="Z301" s="94" t="str">
        <f t="shared" si="33"/>
        <v/>
      </c>
      <c r="AA301" s="94" t="str">
        <f>IF(INDEX(EmployeeTrackingSheet!$G$6:$G$1005,Calculations!P301,1)=0,"",INDEX(EmployeeTrackingSheet!$G$6:$G$1005,Calculations!P301,1))</f>
        <v/>
      </c>
      <c r="AB301" s="94" t="str">
        <f>IF(INDEX(EmployeeTrackingSheet!$H$6:$H$1005,Calculations!P301,1)=0,"",INDEX(EmployeeTrackingSheet!$H$6:$H$1005,Calculations!P301,1))</f>
        <v/>
      </c>
      <c r="AC301" s="47"/>
      <c r="AD301" s="47"/>
      <c r="AE301" s="47"/>
      <c r="AF301" s="47"/>
      <c r="AG301" s="47"/>
      <c r="AM301" s="47"/>
      <c r="AN301" s="47"/>
      <c r="AO301" s="47"/>
      <c r="AP301" s="47"/>
      <c r="AQ301" s="47"/>
      <c r="AR301" s="47"/>
      <c r="AS301" s="47"/>
      <c r="AT301" s="47"/>
      <c r="AU301" s="47"/>
      <c r="AV301" s="47"/>
      <c r="AW301" s="47"/>
      <c r="AX301" s="47"/>
      <c r="AY301" s="47"/>
      <c r="AZ301" s="47"/>
      <c r="BA301" s="47"/>
      <c r="BB301" s="47"/>
      <c r="BC301" s="47"/>
      <c r="BD301" s="47"/>
      <c r="BE301" s="47"/>
      <c r="BF301" s="47"/>
      <c r="BG301" s="47"/>
      <c r="BH301" s="47"/>
      <c r="BI301" s="47"/>
      <c r="BJ301" s="47"/>
      <c r="BK301" s="47"/>
      <c r="BL301" s="47"/>
      <c r="BM301" s="47"/>
      <c r="BN301" s="47"/>
      <c r="BO301" s="47"/>
      <c r="BP301" s="47"/>
      <c r="BQ301" s="47"/>
    </row>
    <row r="302" spans="16:69" x14ac:dyDescent="0.25">
      <c r="P302" s="34">
        <v>299</v>
      </c>
      <c r="Q302" s="147" t="str">
        <f>IF(INDEX(EmployeeTrackingSheet!$B$6:$B$1005,Calculations!P302,1)=0,"",INDEX(EmployeeTrackingSheet!$B$6:$B$1005,Calculations!P302,1))</f>
        <v/>
      </c>
      <c r="R302" s="91" t="str">
        <f t="shared" si="29"/>
        <v/>
      </c>
      <c r="S302" s="91" t="str">
        <f t="shared" si="30"/>
        <v/>
      </c>
      <c r="T302" s="92" t="str">
        <f t="shared" si="31"/>
        <v/>
      </c>
      <c r="U302" s="92" t="str">
        <f t="shared" si="32"/>
        <v/>
      </c>
      <c r="V302" s="90" t="str">
        <f>IF(INDEX(EmployeeTrackingSheet!$C$6:$C$1005,Calculations!P302,1)=0,"",INDEX(EmployeeTrackingSheet!$C$6:$C$1005,Calculations!P302,1))</f>
        <v/>
      </c>
      <c r="W302" s="90" t="str">
        <f>IF(INDEX(EmployeeTrackingSheet!$D$6:$D$1005,Calculations!P302,1)=0,"",INDEX(EmployeeTrackingSheet!$D$6:$D$1005,Calculations!P302,1))</f>
        <v/>
      </c>
      <c r="X302" s="269" t="str">
        <f>IF(INDEX(EmployeeTrackingSheet!$E$6:$E$1005,Calculations!P302,1)=0,"",INDEX(EmployeeTrackingSheet!$E$6:$E$1005,Calculations!P302,1))</f>
        <v/>
      </c>
      <c r="Y302" s="269" t="str">
        <f>IF(INDEX(EmployeeTrackingSheet!$F$6:$F$1005,Calculations!P302,1)=0,"",INDEX(EmployeeTrackingSheet!$F$6:$F$1005,Calculations!P302,1))</f>
        <v/>
      </c>
      <c r="Z302" s="94" t="str">
        <f t="shared" si="33"/>
        <v/>
      </c>
      <c r="AA302" s="94" t="str">
        <f>IF(INDEX(EmployeeTrackingSheet!$G$6:$G$1005,Calculations!P302,1)=0,"",INDEX(EmployeeTrackingSheet!$G$6:$G$1005,Calculations!P302,1))</f>
        <v/>
      </c>
      <c r="AB302" s="94" t="str">
        <f>IF(INDEX(EmployeeTrackingSheet!$H$6:$H$1005,Calculations!P302,1)=0,"",INDEX(EmployeeTrackingSheet!$H$6:$H$1005,Calculations!P302,1))</f>
        <v/>
      </c>
      <c r="AC302" s="47"/>
      <c r="AD302" s="47"/>
      <c r="AE302" s="47"/>
      <c r="AF302" s="47"/>
      <c r="AG302" s="47"/>
      <c r="AM302" s="47"/>
      <c r="AN302" s="47"/>
      <c r="AO302" s="47"/>
      <c r="AP302" s="47"/>
      <c r="AQ302" s="47"/>
      <c r="AR302" s="47"/>
      <c r="AS302" s="47"/>
      <c r="AT302" s="47"/>
      <c r="AU302" s="47"/>
      <c r="AV302" s="47"/>
      <c r="AW302" s="47"/>
      <c r="AX302" s="47"/>
      <c r="AY302" s="47"/>
      <c r="AZ302" s="47"/>
      <c r="BA302" s="47"/>
      <c r="BB302" s="47"/>
      <c r="BC302" s="47"/>
      <c r="BD302" s="47"/>
      <c r="BE302" s="47"/>
      <c r="BF302" s="47"/>
      <c r="BG302" s="47"/>
      <c r="BH302" s="47"/>
      <c r="BI302" s="47"/>
      <c r="BJ302" s="47"/>
      <c r="BK302" s="47"/>
      <c r="BL302" s="47"/>
      <c r="BM302" s="47"/>
      <c r="BN302" s="47"/>
      <c r="BO302" s="47"/>
      <c r="BP302" s="47"/>
      <c r="BQ302" s="47"/>
    </row>
    <row r="303" spans="16:69" x14ac:dyDescent="0.25">
      <c r="P303" s="34">
        <v>300</v>
      </c>
      <c r="Q303" s="147" t="str">
        <f>IF(INDEX(EmployeeTrackingSheet!$B$6:$B$1005,Calculations!P303,1)=0,"",INDEX(EmployeeTrackingSheet!$B$6:$B$1005,Calculations!P303,1))</f>
        <v/>
      </c>
      <c r="R303" s="91" t="str">
        <f t="shared" si="29"/>
        <v/>
      </c>
      <c r="S303" s="91" t="str">
        <f t="shared" si="30"/>
        <v/>
      </c>
      <c r="T303" s="92" t="str">
        <f t="shared" si="31"/>
        <v/>
      </c>
      <c r="U303" s="92" t="str">
        <f t="shared" si="32"/>
        <v/>
      </c>
      <c r="V303" s="90" t="str">
        <f>IF(INDEX(EmployeeTrackingSheet!$C$6:$C$1005,Calculations!P303,1)=0,"",INDEX(EmployeeTrackingSheet!$C$6:$C$1005,Calculations!P303,1))</f>
        <v/>
      </c>
      <c r="W303" s="90" t="str">
        <f>IF(INDEX(EmployeeTrackingSheet!$D$6:$D$1005,Calculations!P303,1)=0,"",INDEX(EmployeeTrackingSheet!$D$6:$D$1005,Calculations!P303,1))</f>
        <v/>
      </c>
      <c r="X303" s="269" t="str">
        <f>IF(INDEX(EmployeeTrackingSheet!$E$6:$E$1005,Calculations!P303,1)=0,"",INDEX(EmployeeTrackingSheet!$E$6:$E$1005,Calculations!P303,1))</f>
        <v/>
      </c>
      <c r="Y303" s="269" t="str">
        <f>IF(INDEX(EmployeeTrackingSheet!$F$6:$F$1005,Calculations!P303,1)=0,"",INDEX(EmployeeTrackingSheet!$F$6:$F$1005,Calculations!P303,1))</f>
        <v/>
      </c>
      <c r="Z303" s="94" t="str">
        <f t="shared" si="33"/>
        <v/>
      </c>
      <c r="AA303" s="94" t="str">
        <f>IF(INDEX(EmployeeTrackingSheet!$G$6:$G$1005,Calculations!P303,1)=0,"",INDEX(EmployeeTrackingSheet!$G$6:$G$1005,Calculations!P303,1))</f>
        <v/>
      </c>
      <c r="AB303" s="94" t="str">
        <f>IF(INDEX(EmployeeTrackingSheet!$H$6:$H$1005,Calculations!P303,1)=0,"",INDEX(EmployeeTrackingSheet!$H$6:$H$1005,Calculations!P303,1))</f>
        <v/>
      </c>
      <c r="AC303" s="47"/>
      <c r="AD303" s="47"/>
      <c r="AE303" s="47"/>
      <c r="AF303" s="47"/>
      <c r="AG303" s="47"/>
      <c r="AM303" s="47"/>
      <c r="AN303" s="47"/>
      <c r="AO303" s="47"/>
      <c r="AP303" s="47"/>
      <c r="AQ303" s="47"/>
      <c r="AR303" s="47"/>
      <c r="AS303" s="47"/>
      <c r="AT303" s="47"/>
      <c r="AU303" s="47"/>
      <c r="AV303" s="47"/>
      <c r="AW303" s="47"/>
      <c r="AX303" s="47"/>
      <c r="AY303" s="47"/>
      <c r="AZ303" s="47"/>
      <c r="BA303" s="47"/>
      <c r="BB303" s="47"/>
      <c r="BC303" s="47"/>
      <c r="BD303" s="47"/>
      <c r="BE303" s="47"/>
      <c r="BF303" s="47"/>
      <c r="BG303" s="47"/>
      <c r="BH303" s="47"/>
      <c r="BI303" s="47"/>
      <c r="BJ303" s="47"/>
      <c r="BK303" s="47"/>
      <c r="BL303" s="47"/>
      <c r="BM303" s="47"/>
      <c r="BN303" s="47"/>
      <c r="BO303" s="47"/>
      <c r="BP303" s="47"/>
      <c r="BQ303" s="47"/>
    </row>
    <row r="304" spans="16:69" x14ac:dyDescent="0.25">
      <c r="P304" s="34">
        <v>301</v>
      </c>
      <c r="Q304" s="147" t="str">
        <f>IF(INDEX(EmployeeTrackingSheet!$B$6:$B$1005,Calculations!P304,1)=0,"",INDEX(EmployeeTrackingSheet!$B$6:$B$1005,Calculations!P304,1))</f>
        <v/>
      </c>
      <c r="R304" s="91" t="str">
        <f t="shared" si="29"/>
        <v/>
      </c>
      <c r="S304" s="91" t="str">
        <f t="shared" si="30"/>
        <v/>
      </c>
      <c r="T304" s="92" t="str">
        <f t="shared" si="31"/>
        <v/>
      </c>
      <c r="U304" s="92" t="str">
        <f t="shared" si="32"/>
        <v/>
      </c>
      <c r="V304" s="90" t="str">
        <f>IF(INDEX(EmployeeTrackingSheet!$C$6:$C$1005,Calculations!P304,1)=0,"",INDEX(EmployeeTrackingSheet!$C$6:$C$1005,Calculations!P304,1))</f>
        <v/>
      </c>
      <c r="W304" s="90" t="str">
        <f>IF(INDEX(EmployeeTrackingSheet!$D$6:$D$1005,Calculations!P304,1)=0,"",INDEX(EmployeeTrackingSheet!$D$6:$D$1005,Calculations!P304,1))</f>
        <v/>
      </c>
      <c r="X304" s="269" t="str">
        <f>IF(INDEX(EmployeeTrackingSheet!$E$6:$E$1005,Calculations!P304,1)=0,"",INDEX(EmployeeTrackingSheet!$E$6:$E$1005,Calculations!P304,1))</f>
        <v/>
      </c>
      <c r="Y304" s="269" t="str">
        <f>IF(INDEX(EmployeeTrackingSheet!$F$6:$F$1005,Calculations!P304,1)=0,"",INDEX(EmployeeTrackingSheet!$F$6:$F$1005,Calculations!P304,1))</f>
        <v/>
      </c>
      <c r="Z304" s="94" t="str">
        <f t="shared" si="33"/>
        <v/>
      </c>
      <c r="AA304" s="94" t="str">
        <f>IF(INDEX(EmployeeTrackingSheet!$G$6:$G$1005,Calculations!P304,1)=0,"",INDEX(EmployeeTrackingSheet!$G$6:$G$1005,Calculations!P304,1))</f>
        <v/>
      </c>
      <c r="AB304" s="94" t="str">
        <f>IF(INDEX(EmployeeTrackingSheet!$H$6:$H$1005,Calculations!P304,1)=0,"",INDEX(EmployeeTrackingSheet!$H$6:$H$1005,Calculations!P304,1))</f>
        <v/>
      </c>
      <c r="AC304" s="47"/>
      <c r="AD304" s="47"/>
      <c r="AE304" s="47"/>
      <c r="AF304" s="47"/>
      <c r="AG304" s="47"/>
      <c r="AM304" s="47"/>
      <c r="AN304" s="47"/>
      <c r="AO304" s="47"/>
      <c r="AP304" s="47"/>
      <c r="AQ304" s="47"/>
      <c r="AR304" s="47"/>
      <c r="AS304" s="47"/>
      <c r="AT304" s="47"/>
      <c r="AU304" s="47"/>
      <c r="AV304" s="47"/>
      <c r="AW304" s="47"/>
      <c r="AX304" s="47"/>
      <c r="AY304" s="47"/>
      <c r="AZ304" s="47"/>
      <c r="BA304" s="47"/>
      <c r="BB304" s="47"/>
      <c r="BC304" s="47"/>
      <c r="BD304" s="47"/>
      <c r="BE304" s="47"/>
      <c r="BF304" s="47"/>
      <c r="BG304" s="47"/>
      <c r="BH304" s="47"/>
      <c r="BI304" s="47"/>
      <c r="BJ304" s="47"/>
      <c r="BK304" s="47"/>
      <c r="BL304" s="47"/>
      <c r="BM304" s="47"/>
      <c r="BN304" s="47"/>
      <c r="BO304" s="47"/>
      <c r="BP304" s="47"/>
      <c r="BQ304" s="47"/>
    </row>
    <row r="305" spans="16:69" x14ac:dyDescent="0.25">
      <c r="P305" s="34">
        <v>302</v>
      </c>
      <c r="Q305" s="147" t="str">
        <f>IF(INDEX(EmployeeTrackingSheet!$B$6:$B$1005,Calculations!P305,1)=0,"",INDEX(EmployeeTrackingSheet!$B$6:$B$1005,Calculations!P305,1))</f>
        <v/>
      </c>
      <c r="R305" s="91" t="str">
        <f t="shared" si="29"/>
        <v/>
      </c>
      <c r="S305" s="91" t="str">
        <f t="shared" si="30"/>
        <v/>
      </c>
      <c r="T305" s="92" t="str">
        <f t="shared" si="31"/>
        <v/>
      </c>
      <c r="U305" s="92" t="str">
        <f t="shared" si="32"/>
        <v/>
      </c>
      <c r="V305" s="90" t="str">
        <f>IF(INDEX(EmployeeTrackingSheet!$C$6:$C$1005,Calculations!P305,1)=0,"",INDEX(EmployeeTrackingSheet!$C$6:$C$1005,Calculations!P305,1))</f>
        <v/>
      </c>
      <c r="W305" s="90" t="str">
        <f>IF(INDEX(EmployeeTrackingSheet!$D$6:$D$1005,Calculations!P305,1)=0,"",INDEX(EmployeeTrackingSheet!$D$6:$D$1005,Calculations!P305,1))</f>
        <v/>
      </c>
      <c r="X305" s="269" t="str">
        <f>IF(INDEX(EmployeeTrackingSheet!$E$6:$E$1005,Calculations!P305,1)=0,"",INDEX(EmployeeTrackingSheet!$E$6:$E$1005,Calculations!P305,1))</f>
        <v/>
      </c>
      <c r="Y305" s="269" t="str">
        <f>IF(INDEX(EmployeeTrackingSheet!$F$6:$F$1005,Calculations!P305,1)=0,"",INDEX(EmployeeTrackingSheet!$F$6:$F$1005,Calculations!P305,1))</f>
        <v/>
      </c>
      <c r="Z305" s="94" t="str">
        <f t="shared" si="33"/>
        <v/>
      </c>
      <c r="AA305" s="94" t="str">
        <f>IF(INDEX(EmployeeTrackingSheet!$G$6:$G$1005,Calculations!P305,1)=0,"",INDEX(EmployeeTrackingSheet!$G$6:$G$1005,Calculations!P305,1))</f>
        <v/>
      </c>
      <c r="AB305" s="94" t="str">
        <f>IF(INDEX(EmployeeTrackingSheet!$H$6:$H$1005,Calculations!P305,1)=0,"",INDEX(EmployeeTrackingSheet!$H$6:$H$1005,Calculations!P305,1))</f>
        <v/>
      </c>
      <c r="AC305" s="47"/>
      <c r="AD305" s="47"/>
      <c r="AE305" s="47"/>
      <c r="AF305" s="47"/>
      <c r="AG305" s="47"/>
      <c r="AM305" s="47"/>
      <c r="AN305" s="47"/>
      <c r="AO305" s="47"/>
      <c r="AP305" s="47"/>
      <c r="AQ305" s="47"/>
      <c r="AR305" s="47"/>
      <c r="AS305" s="47"/>
      <c r="AT305" s="47"/>
      <c r="AU305" s="47"/>
      <c r="AV305" s="47"/>
      <c r="AW305" s="47"/>
      <c r="AX305" s="47"/>
      <c r="AY305" s="47"/>
      <c r="AZ305" s="47"/>
      <c r="BA305" s="47"/>
      <c r="BB305" s="47"/>
      <c r="BC305" s="47"/>
      <c r="BD305" s="47"/>
      <c r="BE305" s="47"/>
      <c r="BF305" s="47"/>
      <c r="BG305" s="47"/>
      <c r="BH305" s="47"/>
      <c r="BI305" s="47"/>
      <c r="BJ305" s="47"/>
      <c r="BK305" s="47"/>
      <c r="BL305" s="47"/>
      <c r="BM305" s="47"/>
      <c r="BN305" s="47"/>
      <c r="BO305" s="47"/>
      <c r="BP305" s="47"/>
      <c r="BQ305" s="47"/>
    </row>
    <row r="306" spans="16:69" x14ac:dyDescent="0.25">
      <c r="P306" s="34">
        <v>303</v>
      </c>
      <c r="Q306" s="147" t="str">
        <f>IF(INDEX(EmployeeTrackingSheet!$B$6:$B$1005,Calculations!P306,1)=0,"",INDEX(EmployeeTrackingSheet!$B$6:$B$1005,Calculations!P306,1))</f>
        <v/>
      </c>
      <c r="R306" s="91" t="str">
        <f t="shared" si="29"/>
        <v/>
      </c>
      <c r="S306" s="91" t="str">
        <f t="shared" si="30"/>
        <v/>
      </c>
      <c r="T306" s="92" t="str">
        <f t="shared" si="31"/>
        <v/>
      </c>
      <c r="U306" s="92" t="str">
        <f t="shared" si="32"/>
        <v/>
      </c>
      <c r="V306" s="90" t="str">
        <f>IF(INDEX(EmployeeTrackingSheet!$C$6:$C$1005,Calculations!P306,1)=0,"",INDEX(EmployeeTrackingSheet!$C$6:$C$1005,Calculations!P306,1))</f>
        <v/>
      </c>
      <c r="W306" s="90" t="str">
        <f>IF(INDEX(EmployeeTrackingSheet!$D$6:$D$1005,Calculations!P306,1)=0,"",INDEX(EmployeeTrackingSheet!$D$6:$D$1005,Calculations!P306,1))</f>
        <v/>
      </c>
      <c r="X306" s="269" t="str">
        <f>IF(INDEX(EmployeeTrackingSheet!$E$6:$E$1005,Calculations!P306,1)=0,"",INDEX(EmployeeTrackingSheet!$E$6:$E$1005,Calculations!P306,1))</f>
        <v/>
      </c>
      <c r="Y306" s="269" t="str">
        <f>IF(INDEX(EmployeeTrackingSheet!$F$6:$F$1005,Calculations!P306,1)=0,"",INDEX(EmployeeTrackingSheet!$F$6:$F$1005,Calculations!P306,1))</f>
        <v/>
      </c>
      <c r="Z306" s="94" t="str">
        <f t="shared" si="33"/>
        <v/>
      </c>
      <c r="AA306" s="94" t="str">
        <f>IF(INDEX(EmployeeTrackingSheet!$G$6:$G$1005,Calculations!P306,1)=0,"",INDEX(EmployeeTrackingSheet!$G$6:$G$1005,Calculations!P306,1))</f>
        <v/>
      </c>
      <c r="AB306" s="94" t="str">
        <f>IF(INDEX(EmployeeTrackingSheet!$H$6:$H$1005,Calculations!P306,1)=0,"",INDEX(EmployeeTrackingSheet!$H$6:$H$1005,Calculations!P306,1))</f>
        <v/>
      </c>
      <c r="AC306" s="47"/>
      <c r="AD306" s="47"/>
      <c r="AE306" s="47"/>
      <c r="AF306" s="47"/>
      <c r="AG306" s="47"/>
      <c r="AM306" s="47"/>
      <c r="AN306" s="47"/>
      <c r="AO306" s="47"/>
      <c r="AP306" s="47"/>
      <c r="AQ306" s="47"/>
      <c r="AR306" s="47"/>
      <c r="AS306" s="47"/>
      <c r="AT306" s="47"/>
      <c r="AU306" s="47"/>
      <c r="AV306" s="47"/>
      <c r="AW306" s="47"/>
      <c r="AX306" s="47"/>
      <c r="AY306" s="47"/>
      <c r="AZ306" s="47"/>
      <c r="BA306" s="47"/>
      <c r="BB306" s="47"/>
      <c r="BC306" s="47"/>
      <c r="BD306" s="47"/>
      <c r="BE306" s="47"/>
      <c r="BF306" s="47"/>
      <c r="BG306" s="47"/>
      <c r="BH306" s="47"/>
      <c r="BI306" s="47"/>
      <c r="BJ306" s="47"/>
      <c r="BK306" s="47"/>
      <c r="BL306" s="47"/>
      <c r="BM306" s="47"/>
      <c r="BN306" s="47"/>
      <c r="BO306" s="47"/>
      <c r="BP306" s="47"/>
      <c r="BQ306" s="47"/>
    </row>
    <row r="307" spans="16:69" x14ac:dyDescent="0.25">
      <c r="P307" s="34">
        <v>304</v>
      </c>
      <c r="Q307" s="147" t="str">
        <f>IF(INDEX(EmployeeTrackingSheet!$B$6:$B$1005,Calculations!P307,1)=0,"",INDEX(EmployeeTrackingSheet!$B$6:$B$1005,Calculations!P307,1))</f>
        <v/>
      </c>
      <c r="R307" s="91" t="str">
        <f t="shared" si="29"/>
        <v/>
      </c>
      <c r="S307" s="91" t="str">
        <f t="shared" si="30"/>
        <v/>
      </c>
      <c r="T307" s="92" t="str">
        <f t="shared" si="31"/>
        <v/>
      </c>
      <c r="U307" s="92" t="str">
        <f t="shared" si="32"/>
        <v/>
      </c>
      <c r="V307" s="90" t="str">
        <f>IF(INDEX(EmployeeTrackingSheet!$C$6:$C$1005,Calculations!P307,1)=0,"",INDEX(EmployeeTrackingSheet!$C$6:$C$1005,Calculations!P307,1))</f>
        <v/>
      </c>
      <c r="W307" s="90" t="str">
        <f>IF(INDEX(EmployeeTrackingSheet!$D$6:$D$1005,Calculations!P307,1)=0,"",INDEX(EmployeeTrackingSheet!$D$6:$D$1005,Calculations!P307,1))</f>
        <v/>
      </c>
      <c r="X307" s="269" t="str">
        <f>IF(INDEX(EmployeeTrackingSheet!$E$6:$E$1005,Calculations!P307,1)=0,"",INDEX(EmployeeTrackingSheet!$E$6:$E$1005,Calculations!P307,1))</f>
        <v/>
      </c>
      <c r="Y307" s="269" t="str">
        <f>IF(INDEX(EmployeeTrackingSheet!$F$6:$F$1005,Calculations!P307,1)=0,"",INDEX(EmployeeTrackingSheet!$F$6:$F$1005,Calculations!P307,1))</f>
        <v/>
      </c>
      <c r="Z307" s="94" t="str">
        <f t="shared" si="33"/>
        <v/>
      </c>
      <c r="AA307" s="94" t="str">
        <f>IF(INDEX(EmployeeTrackingSheet!$G$6:$G$1005,Calculations!P307,1)=0,"",INDEX(EmployeeTrackingSheet!$G$6:$G$1005,Calculations!P307,1))</f>
        <v/>
      </c>
      <c r="AB307" s="94" t="str">
        <f>IF(INDEX(EmployeeTrackingSheet!$H$6:$H$1005,Calculations!P307,1)=0,"",INDEX(EmployeeTrackingSheet!$H$6:$H$1005,Calculations!P307,1))</f>
        <v/>
      </c>
      <c r="AC307" s="47"/>
      <c r="AD307" s="47"/>
      <c r="AE307" s="47"/>
      <c r="AF307" s="47"/>
      <c r="AG307" s="47"/>
      <c r="AM307" s="47"/>
      <c r="AN307" s="47"/>
      <c r="AO307" s="47"/>
      <c r="AP307" s="47"/>
      <c r="AQ307" s="47"/>
      <c r="AR307" s="47"/>
      <c r="AS307" s="47"/>
      <c r="AT307" s="47"/>
      <c r="AU307" s="47"/>
      <c r="AV307" s="47"/>
      <c r="AW307" s="47"/>
      <c r="AX307" s="47"/>
      <c r="AY307" s="47"/>
      <c r="AZ307" s="47"/>
      <c r="BA307" s="47"/>
      <c r="BB307" s="47"/>
      <c r="BC307" s="47"/>
      <c r="BD307" s="47"/>
      <c r="BE307" s="47"/>
      <c r="BF307" s="47"/>
      <c r="BG307" s="47"/>
      <c r="BH307" s="47"/>
      <c r="BI307" s="47"/>
      <c r="BJ307" s="47"/>
      <c r="BK307" s="47"/>
      <c r="BL307" s="47"/>
      <c r="BM307" s="47"/>
      <c r="BN307" s="47"/>
      <c r="BO307" s="47"/>
      <c r="BP307" s="47"/>
      <c r="BQ307" s="47"/>
    </row>
    <row r="308" spans="16:69" x14ac:dyDescent="0.25">
      <c r="P308" s="34">
        <v>305</v>
      </c>
      <c r="Q308" s="147" t="str">
        <f>IF(INDEX(EmployeeTrackingSheet!$B$6:$B$1005,Calculations!P308,1)=0,"",INDEX(EmployeeTrackingSheet!$B$6:$B$1005,Calculations!P308,1))</f>
        <v/>
      </c>
      <c r="R308" s="91" t="str">
        <f t="shared" si="29"/>
        <v/>
      </c>
      <c r="S308" s="91" t="str">
        <f t="shared" si="30"/>
        <v/>
      </c>
      <c r="T308" s="92" t="str">
        <f t="shared" si="31"/>
        <v/>
      </c>
      <c r="U308" s="92" t="str">
        <f t="shared" si="32"/>
        <v/>
      </c>
      <c r="V308" s="90" t="str">
        <f>IF(INDEX(EmployeeTrackingSheet!$C$6:$C$1005,Calculations!P308,1)=0,"",INDEX(EmployeeTrackingSheet!$C$6:$C$1005,Calculations!P308,1))</f>
        <v/>
      </c>
      <c r="W308" s="90" t="str">
        <f>IF(INDEX(EmployeeTrackingSheet!$D$6:$D$1005,Calculations!P308,1)=0,"",INDEX(EmployeeTrackingSheet!$D$6:$D$1005,Calculations!P308,1))</f>
        <v/>
      </c>
      <c r="X308" s="269" t="str">
        <f>IF(INDEX(EmployeeTrackingSheet!$E$6:$E$1005,Calculations!P308,1)=0,"",INDEX(EmployeeTrackingSheet!$E$6:$E$1005,Calculations!P308,1))</f>
        <v/>
      </c>
      <c r="Y308" s="269" t="str">
        <f>IF(INDEX(EmployeeTrackingSheet!$F$6:$F$1005,Calculations!P308,1)=0,"",INDEX(EmployeeTrackingSheet!$F$6:$F$1005,Calculations!P308,1))</f>
        <v/>
      </c>
      <c r="Z308" s="94" t="str">
        <f t="shared" si="33"/>
        <v/>
      </c>
      <c r="AA308" s="94" t="str">
        <f>IF(INDEX(EmployeeTrackingSheet!$G$6:$G$1005,Calculations!P308,1)=0,"",INDEX(EmployeeTrackingSheet!$G$6:$G$1005,Calculations!P308,1))</f>
        <v/>
      </c>
      <c r="AB308" s="94" t="str">
        <f>IF(INDEX(EmployeeTrackingSheet!$H$6:$H$1005,Calculations!P308,1)=0,"",INDEX(EmployeeTrackingSheet!$H$6:$H$1005,Calculations!P308,1))</f>
        <v/>
      </c>
      <c r="AC308" s="47"/>
      <c r="AD308" s="47"/>
      <c r="AE308" s="47"/>
      <c r="AF308" s="47"/>
      <c r="AG308" s="47"/>
      <c r="AM308" s="47"/>
      <c r="AN308" s="47"/>
      <c r="AO308" s="47"/>
      <c r="AP308" s="47"/>
      <c r="AQ308" s="47"/>
      <c r="AR308" s="47"/>
      <c r="AS308" s="47"/>
      <c r="AT308" s="47"/>
      <c r="AU308" s="47"/>
      <c r="AV308" s="47"/>
      <c r="AW308" s="47"/>
      <c r="AX308" s="47"/>
      <c r="AY308" s="47"/>
      <c r="AZ308" s="47"/>
      <c r="BA308" s="47"/>
      <c r="BB308" s="47"/>
      <c r="BC308" s="47"/>
      <c r="BD308" s="47"/>
      <c r="BE308" s="47"/>
      <c r="BF308" s="47"/>
      <c r="BG308" s="47"/>
      <c r="BH308" s="47"/>
      <c r="BI308" s="47"/>
      <c r="BJ308" s="47"/>
      <c r="BK308" s="47"/>
      <c r="BL308" s="47"/>
      <c r="BM308" s="47"/>
      <c r="BN308" s="47"/>
      <c r="BO308" s="47"/>
      <c r="BP308" s="47"/>
      <c r="BQ308" s="47"/>
    </row>
    <row r="309" spans="16:69" x14ac:dyDescent="0.25">
      <c r="P309" s="34">
        <v>306</v>
      </c>
      <c r="Q309" s="147" t="str">
        <f>IF(INDEX(EmployeeTrackingSheet!$B$6:$B$1005,Calculations!P309,1)=0,"",INDEX(EmployeeTrackingSheet!$B$6:$B$1005,Calculations!P309,1))</f>
        <v/>
      </c>
      <c r="R309" s="91" t="str">
        <f t="shared" si="29"/>
        <v/>
      </c>
      <c r="S309" s="91" t="str">
        <f t="shared" si="30"/>
        <v/>
      </c>
      <c r="T309" s="92" t="str">
        <f t="shared" si="31"/>
        <v/>
      </c>
      <c r="U309" s="92" t="str">
        <f t="shared" si="32"/>
        <v/>
      </c>
      <c r="V309" s="90" t="str">
        <f>IF(INDEX(EmployeeTrackingSheet!$C$6:$C$1005,Calculations!P309,1)=0,"",INDEX(EmployeeTrackingSheet!$C$6:$C$1005,Calculations!P309,1))</f>
        <v/>
      </c>
      <c r="W309" s="90" t="str">
        <f>IF(INDEX(EmployeeTrackingSheet!$D$6:$D$1005,Calculations!P309,1)=0,"",INDEX(EmployeeTrackingSheet!$D$6:$D$1005,Calculations!P309,1))</f>
        <v/>
      </c>
      <c r="X309" s="269" t="str">
        <f>IF(INDEX(EmployeeTrackingSheet!$E$6:$E$1005,Calculations!P309,1)=0,"",INDEX(EmployeeTrackingSheet!$E$6:$E$1005,Calculations!P309,1))</f>
        <v/>
      </c>
      <c r="Y309" s="269" t="str">
        <f>IF(INDEX(EmployeeTrackingSheet!$F$6:$F$1005,Calculations!P309,1)=0,"",INDEX(EmployeeTrackingSheet!$F$6:$F$1005,Calculations!P309,1))</f>
        <v/>
      </c>
      <c r="Z309" s="94" t="str">
        <f t="shared" si="33"/>
        <v/>
      </c>
      <c r="AA309" s="94" t="str">
        <f>IF(INDEX(EmployeeTrackingSheet!$G$6:$G$1005,Calculations!P309,1)=0,"",INDEX(EmployeeTrackingSheet!$G$6:$G$1005,Calculations!P309,1))</f>
        <v/>
      </c>
      <c r="AB309" s="94" t="str">
        <f>IF(INDEX(EmployeeTrackingSheet!$H$6:$H$1005,Calculations!P309,1)=0,"",INDEX(EmployeeTrackingSheet!$H$6:$H$1005,Calculations!P309,1))</f>
        <v/>
      </c>
      <c r="AC309" s="47"/>
      <c r="AD309" s="47"/>
      <c r="AE309" s="47"/>
      <c r="AF309" s="47"/>
      <c r="AG309" s="47"/>
      <c r="AM309" s="47"/>
      <c r="AN309" s="47"/>
      <c r="AO309" s="47"/>
      <c r="AP309" s="47"/>
      <c r="AQ309" s="47"/>
      <c r="AR309" s="47"/>
      <c r="AS309" s="47"/>
      <c r="AT309" s="47"/>
      <c r="AU309" s="47"/>
      <c r="AV309" s="47"/>
      <c r="AW309" s="47"/>
      <c r="AX309" s="47"/>
      <c r="AY309" s="47"/>
      <c r="AZ309" s="47"/>
      <c r="BA309" s="47"/>
      <c r="BB309" s="47"/>
      <c r="BC309" s="47"/>
      <c r="BD309" s="47"/>
      <c r="BE309" s="47"/>
      <c r="BF309" s="47"/>
      <c r="BG309" s="47"/>
      <c r="BH309" s="47"/>
      <c r="BI309" s="47"/>
      <c r="BJ309" s="47"/>
      <c r="BK309" s="47"/>
      <c r="BL309" s="47"/>
      <c r="BM309" s="47"/>
      <c r="BN309" s="47"/>
      <c r="BO309" s="47"/>
      <c r="BP309" s="47"/>
      <c r="BQ309" s="47"/>
    </row>
    <row r="310" spans="16:69" x14ac:dyDescent="0.25">
      <c r="P310" s="34">
        <v>307</v>
      </c>
      <c r="Q310" s="147" t="str">
        <f>IF(INDEX(EmployeeTrackingSheet!$B$6:$B$1005,Calculations!P310,1)=0,"",INDEX(EmployeeTrackingSheet!$B$6:$B$1005,Calculations!P310,1))</f>
        <v/>
      </c>
      <c r="R310" s="91" t="str">
        <f t="shared" si="29"/>
        <v/>
      </c>
      <c r="S310" s="91" t="str">
        <f t="shared" si="30"/>
        <v/>
      </c>
      <c r="T310" s="92" t="str">
        <f t="shared" si="31"/>
        <v/>
      </c>
      <c r="U310" s="92" t="str">
        <f t="shared" si="32"/>
        <v/>
      </c>
      <c r="V310" s="90" t="str">
        <f>IF(INDEX(EmployeeTrackingSheet!$C$6:$C$1005,Calculations!P310,1)=0,"",INDEX(EmployeeTrackingSheet!$C$6:$C$1005,Calculations!P310,1))</f>
        <v/>
      </c>
      <c r="W310" s="90" t="str">
        <f>IF(INDEX(EmployeeTrackingSheet!$D$6:$D$1005,Calculations!P310,1)=0,"",INDEX(EmployeeTrackingSheet!$D$6:$D$1005,Calculations!P310,1))</f>
        <v/>
      </c>
      <c r="X310" s="269" t="str">
        <f>IF(INDEX(EmployeeTrackingSheet!$E$6:$E$1005,Calculations!P310,1)=0,"",INDEX(EmployeeTrackingSheet!$E$6:$E$1005,Calculations!P310,1))</f>
        <v/>
      </c>
      <c r="Y310" s="269" t="str">
        <f>IF(INDEX(EmployeeTrackingSheet!$F$6:$F$1005,Calculations!P310,1)=0,"",INDEX(EmployeeTrackingSheet!$F$6:$F$1005,Calculations!P310,1))</f>
        <v/>
      </c>
      <c r="Z310" s="94" t="str">
        <f t="shared" si="33"/>
        <v/>
      </c>
      <c r="AA310" s="94" t="str">
        <f>IF(INDEX(EmployeeTrackingSheet!$G$6:$G$1005,Calculations!P310,1)=0,"",INDEX(EmployeeTrackingSheet!$G$6:$G$1005,Calculations!P310,1))</f>
        <v/>
      </c>
      <c r="AB310" s="94" t="str">
        <f>IF(INDEX(EmployeeTrackingSheet!$H$6:$H$1005,Calculations!P310,1)=0,"",INDEX(EmployeeTrackingSheet!$H$6:$H$1005,Calculations!P310,1))</f>
        <v/>
      </c>
      <c r="AC310" s="47"/>
      <c r="AD310" s="47"/>
      <c r="AE310" s="47"/>
      <c r="AF310" s="47"/>
      <c r="AG310" s="47"/>
      <c r="AM310" s="47"/>
      <c r="AN310" s="47"/>
      <c r="AO310" s="47"/>
      <c r="AP310" s="47"/>
      <c r="AQ310" s="47"/>
      <c r="AR310" s="47"/>
      <c r="AS310" s="47"/>
      <c r="AT310" s="47"/>
      <c r="AU310" s="47"/>
      <c r="AV310" s="47"/>
      <c r="AW310" s="47"/>
      <c r="AX310" s="47"/>
      <c r="AY310" s="47"/>
      <c r="AZ310" s="47"/>
      <c r="BA310" s="47"/>
      <c r="BB310" s="47"/>
      <c r="BC310" s="47"/>
      <c r="BD310" s="47"/>
      <c r="BE310" s="47"/>
      <c r="BF310" s="47"/>
      <c r="BG310" s="47"/>
      <c r="BH310" s="47"/>
      <c r="BI310" s="47"/>
      <c r="BJ310" s="47"/>
      <c r="BK310" s="47"/>
      <c r="BL310" s="47"/>
      <c r="BM310" s="47"/>
      <c r="BN310" s="47"/>
      <c r="BO310" s="47"/>
      <c r="BP310" s="47"/>
      <c r="BQ310" s="47"/>
    </row>
    <row r="311" spans="16:69" x14ac:dyDescent="0.25">
      <c r="P311" s="34">
        <v>308</v>
      </c>
      <c r="Q311" s="147" t="str">
        <f>IF(INDEX(EmployeeTrackingSheet!$B$6:$B$1005,Calculations!P311,1)=0,"",INDEX(EmployeeTrackingSheet!$B$6:$B$1005,Calculations!P311,1))</f>
        <v/>
      </c>
      <c r="R311" s="91" t="str">
        <f t="shared" si="29"/>
        <v/>
      </c>
      <c r="S311" s="91" t="str">
        <f t="shared" si="30"/>
        <v/>
      </c>
      <c r="T311" s="92" t="str">
        <f t="shared" si="31"/>
        <v/>
      </c>
      <c r="U311" s="92" t="str">
        <f t="shared" si="32"/>
        <v/>
      </c>
      <c r="V311" s="90" t="str">
        <f>IF(INDEX(EmployeeTrackingSheet!$C$6:$C$1005,Calculations!P311,1)=0,"",INDEX(EmployeeTrackingSheet!$C$6:$C$1005,Calculations!P311,1))</f>
        <v/>
      </c>
      <c r="W311" s="90" t="str">
        <f>IF(INDEX(EmployeeTrackingSheet!$D$6:$D$1005,Calculations!P311,1)=0,"",INDEX(EmployeeTrackingSheet!$D$6:$D$1005,Calculations!P311,1))</f>
        <v/>
      </c>
      <c r="X311" s="269" t="str">
        <f>IF(INDEX(EmployeeTrackingSheet!$E$6:$E$1005,Calculations!P311,1)=0,"",INDEX(EmployeeTrackingSheet!$E$6:$E$1005,Calculations!P311,1))</f>
        <v/>
      </c>
      <c r="Y311" s="269" t="str">
        <f>IF(INDEX(EmployeeTrackingSheet!$F$6:$F$1005,Calculations!P311,1)=0,"",INDEX(EmployeeTrackingSheet!$F$6:$F$1005,Calculations!P311,1))</f>
        <v/>
      </c>
      <c r="Z311" s="94" t="str">
        <f t="shared" si="33"/>
        <v/>
      </c>
      <c r="AA311" s="94" t="str">
        <f>IF(INDEX(EmployeeTrackingSheet!$G$6:$G$1005,Calculations!P311,1)=0,"",INDEX(EmployeeTrackingSheet!$G$6:$G$1005,Calculations!P311,1))</f>
        <v/>
      </c>
      <c r="AB311" s="94" t="str">
        <f>IF(INDEX(EmployeeTrackingSheet!$H$6:$H$1005,Calculations!P311,1)=0,"",INDEX(EmployeeTrackingSheet!$H$6:$H$1005,Calculations!P311,1))</f>
        <v/>
      </c>
      <c r="AC311" s="47"/>
      <c r="AD311" s="47"/>
      <c r="AE311" s="47"/>
      <c r="AF311" s="47"/>
      <c r="AG311" s="47"/>
      <c r="AM311" s="47"/>
      <c r="AN311" s="47"/>
      <c r="AO311" s="47"/>
      <c r="AP311" s="47"/>
      <c r="AQ311" s="47"/>
      <c r="AR311" s="47"/>
      <c r="AS311" s="47"/>
      <c r="AT311" s="47"/>
      <c r="AU311" s="47"/>
      <c r="AV311" s="47"/>
      <c r="AW311" s="47"/>
      <c r="AX311" s="47"/>
      <c r="AY311" s="47"/>
      <c r="AZ311" s="47"/>
      <c r="BA311" s="47"/>
      <c r="BB311" s="47"/>
      <c r="BC311" s="47"/>
      <c r="BD311" s="47"/>
      <c r="BE311" s="47"/>
      <c r="BF311" s="47"/>
      <c r="BG311" s="47"/>
      <c r="BH311" s="47"/>
      <c r="BI311" s="47"/>
      <c r="BJ311" s="47"/>
      <c r="BK311" s="47"/>
      <c r="BL311" s="47"/>
      <c r="BM311" s="47"/>
      <c r="BN311" s="47"/>
      <c r="BO311" s="47"/>
      <c r="BP311" s="47"/>
      <c r="BQ311" s="47"/>
    </row>
    <row r="312" spans="16:69" x14ac:dyDescent="0.25">
      <c r="P312" s="34">
        <v>309</v>
      </c>
      <c r="Q312" s="147" t="str">
        <f>IF(INDEX(EmployeeTrackingSheet!$B$6:$B$1005,Calculations!P312,1)=0,"",INDEX(EmployeeTrackingSheet!$B$6:$B$1005,Calculations!P312,1))</f>
        <v/>
      </c>
      <c r="R312" s="91" t="str">
        <f t="shared" si="29"/>
        <v/>
      </c>
      <c r="S312" s="91" t="str">
        <f t="shared" si="30"/>
        <v/>
      </c>
      <c r="T312" s="92" t="str">
        <f t="shared" si="31"/>
        <v/>
      </c>
      <c r="U312" s="92" t="str">
        <f t="shared" si="32"/>
        <v/>
      </c>
      <c r="V312" s="90" t="str">
        <f>IF(INDEX(EmployeeTrackingSheet!$C$6:$C$1005,Calculations!P312,1)=0,"",INDEX(EmployeeTrackingSheet!$C$6:$C$1005,Calculations!P312,1))</f>
        <v/>
      </c>
      <c r="W312" s="90" t="str">
        <f>IF(INDEX(EmployeeTrackingSheet!$D$6:$D$1005,Calculations!P312,1)=0,"",INDEX(EmployeeTrackingSheet!$D$6:$D$1005,Calculations!P312,1))</f>
        <v/>
      </c>
      <c r="X312" s="269" t="str">
        <f>IF(INDEX(EmployeeTrackingSheet!$E$6:$E$1005,Calculations!P312,1)=0,"",INDEX(EmployeeTrackingSheet!$E$6:$E$1005,Calculations!P312,1))</f>
        <v/>
      </c>
      <c r="Y312" s="269" t="str">
        <f>IF(INDEX(EmployeeTrackingSheet!$F$6:$F$1005,Calculations!P312,1)=0,"",INDEX(EmployeeTrackingSheet!$F$6:$F$1005,Calculations!P312,1))</f>
        <v/>
      </c>
      <c r="Z312" s="94" t="str">
        <f t="shared" si="33"/>
        <v/>
      </c>
      <c r="AA312" s="94" t="str">
        <f>IF(INDEX(EmployeeTrackingSheet!$G$6:$G$1005,Calculations!P312,1)=0,"",INDEX(EmployeeTrackingSheet!$G$6:$G$1005,Calculations!P312,1))</f>
        <v/>
      </c>
      <c r="AB312" s="94" t="str">
        <f>IF(INDEX(EmployeeTrackingSheet!$H$6:$H$1005,Calculations!P312,1)=0,"",INDEX(EmployeeTrackingSheet!$H$6:$H$1005,Calculations!P312,1))</f>
        <v/>
      </c>
      <c r="AC312" s="47"/>
      <c r="AD312" s="47"/>
      <c r="AE312" s="47"/>
      <c r="AF312" s="47"/>
      <c r="AG312" s="47"/>
      <c r="AM312" s="47"/>
      <c r="AN312" s="47"/>
      <c r="AO312" s="47"/>
      <c r="AP312" s="47"/>
      <c r="AQ312" s="47"/>
      <c r="AR312" s="47"/>
      <c r="AS312" s="47"/>
      <c r="AT312" s="47"/>
      <c r="AU312" s="47"/>
      <c r="AV312" s="47"/>
      <c r="AW312" s="47"/>
      <c r="AX312" s="47"/>
      <c r="AY312" s="47"/>
      <c r="AZ312" s="47"/>
      <c r="BA312" s="47"/>
      <c r="BB312" s="47"/>
      <c r="BC312" s="47"/>
      <c r="BD312" s="47"/>
      <c r="BE312" s="47"/>
      <c r="BF312" s="47"/>
      <c r="BG312" s="47"/>
      <c r="BH312" s="47"/>
      <c r="BI312" s="47"/>
      <c r="BJ312" s="47"/>
      <c r="BK312" s="47"/>
      <c r="BL312" s="47"/>
      <c r="BM312" s="47"/>
      <c r="BN312" s="47"/>
      <c r="BO312" s="47"/>
      <c r="BP312" s="47"/>
      <c r="BQ312" s="47"/>
    </row>
    <row r="313" spans="16:69" x14ac:dyDescent="0.25">
      <c r="P313" s="34">
        <v>310</v>
      </c>
      <c r="Q313" s="147" t="str">
        <f>IF(INDEX(EmployeeTrackingSheet!$B$6:$B$1005,Calculations!P313,1)=0,"",INDEX(EmployeeTrackingSheet!$B$6:$B$1005,Calculations!P313,1))</f>
        <v/>
      </c>
      <c r="R313" s="91" t="str">
        <f t="shared" si="29"/>
        <v/>
      </c>
      <c r="S313" s="91" t="str">
        <f t="shared" si="30"/>
        <v/>
      </c>
      <c r="T313" s="92" t="str">
        <f t="shared" si="31"/>
        <v/>
      </c>
      <c r="U313" s="92" t="str">
        <f t="shared" si="32"/>
        <v/>
      </c>
      <c r="V313" s="90" t="str">
        <f>IF(INDEX(EmployeeTrackingSheet!$C$6:$C$1005,Calculations!P313,1)=0,"",INDEX(EmployeeTrackingSheet!$C$6:$C$1005,Calculations!P313,1))</f>
        <v/>
      </c>
      <c r="W313" s="90" t="str">
        <f>IF(INDEX(EmployeeTrackingSheet!$D$6:$D$1005,Calculations!P313,1)=0,"",INDEX(EmployeeTrackingSheet!$D$6:$D$1005,Calculations!P313,1))</f>
        <v/>
      </c>
      <c r="X313" s="269" t="str">
        <f>IF(INDEX(EmployeeTrackingSheet!$E$6:$E$1005,Calculations!P313,1)=0,"",INDEX(EmployeeTrackingSheet!$E$6:$E$1005,Calculations!P313,1))</f>
        <v/>
      </c>
      <c r="Y313" s="269" t="str">
        <f>IF(INDEX(EmployeeTrackingSheet!$F$6:$F$1005,Calculations!P313,1)=0,"",INDEX(EmployeeTrackingSheet!$F$6:$F$1005,Calculations!P313,1))</f>
        <v/>
      </c>
      <c r="Z313" s="94" t="str">
        <f t="shared" si="33"/>
        <v/>
      </c>
      <c r="AA313" s="94" t="str">
        <f>IF(INDEX(EmployeeTrackingSheet!$G$6:$G$1005,Calculations!P313,1)=0,"",INDEX(EmployeeTrackingSheet!$G$6:$G$1005,Calculations!P313,1))</f>
        <v/>
      </c>
      <c r="AB313" s="94" t="str">
        <f>IF(INDEX(EmployeeTrackingSheet!$H$6:$H$1005,Calculations!P313,1)=0,"",INDEX(EmployeeTrackingSheet!$H$6:$H$1005,Calculations!P313,1))</f>
        <v/>
      </c>
      <c r="AC313" s="47"/>
      <c r="AD313" s="47"/>
      <c r="AE313" s="47"/>
      <c r="AF313" s="47"/>
      <c r="AG313" s="47"/>
      <c r="AM313" s="47"/>
      <c r="AN313" s="47"/>
      <c r="AO313" s="47"/>
      <c r="AP313" s="47"/>
      <c r="AQ313" s="47"/>
      <c r="AR313" s="47"/>
      <c r="AS313" s="47"/>
      <c r="AT313" s="47"/>
      <c r="AU313" s="47"/>
      <c r="AV313" s="47"/>
      <c r="AW313" s="47"/>
      <c r="AX313" s="47"/>
      <c r="AY313" s="47"/>
      <c r="AZ313" s="47"/>
      <c r="BA313" s="47"/>
      <c r="BB313" s="47"/>
      <c r="BC313" s="47"/>
      <c r="BD313" s="47"/>
      <c r="BE313" s="47"/>
      <c r="BF313" s="47"/>
      <c r="BG313" s="47"/>
      <c r="BH313" s="47"/>
      <c r="BI313" s="47"/>
      <c r="BJ313" s="47"/>
      <c r="BK313" s="47"/>
      <c r="BL313" s="47"/>
      <c r="BM313" s="47"/>
      <c r="BN313" s="47"/>
      <c r="BO313" s="47"/>
      <c r="BP313" s="47"/>
      <c r="BQ313" s="47"/>
    </row>
    <row r="314" spans="16:69" x14ac:dyDescent="0.25">
      <c r="P314" s="34">
        <v>311</v>
      </c>
      <c r="Q314" s="147" t="str">
        <f>IF(INDEX(EmployeeTrackingSheet!$B$6:$B$1005,Calculations!P314,1)=0,"",INDEX(EmployeeTrackingSheet!$B$6:$B$1005,Calculations!P314,1))</f>
        <v/>
      </c>
      <c r="R314" s="91" t="str">
        <f t="shared" si="29"/>
        <v/>
      </c>
      <c r="S314" s="91" t="str">
        <f t="shared" si="30"/>
        <v/>
      </c>
      <c r="T314" s="92" t="str">
        <f t="shared" si="31"/>
        <v/>
      </c>
      <c r="U314" s="92" t="str">
        <f t="shared" si="32"/>
        <v/>
      </c>
      <c r="V314" s="90" t="str">
        <f>IF(INDEX(EmployeeTrackingSheet!$C$6:$C$1005,Calculations!P314,1)=0,"",INDEX(EmployeeTrackingSheet!$C$6:$C$1005,Calculations!P314,1))</f>
        <v/>
      </c>
      <c r="W314" s="90" t="str">
        <f>IF(INDEX(EmployeeTrackingSheet!$D$6:$D$1005,Calculations!P314,1)=0,"",INDEX(EmployeeTrackingSheet!$D$6:$D$1005,Calculations!P314,1))</f>
        <v/>
      </c>
      <c r="X314" s="269" t="str">
        <f>IF(INDEX(EmployeeTrackingSheet!$E$6:$E$1005,Calculations!P314,1)=0,"",INDEX(EmployeeTrackingSheet!$E$6:$E$1005,Calculations!P314,1))</f>
        <v/>
      </c>
      <c r="Y314" s="269" t="str">
        <f>IF(INDEX(EmployeeTrackingSheet!$F$6:$F$1005,Calculations!P314,1)=0,"",INDEX(EmployeeTrackingSheet!$F$6:$F$1005,Calculations!P314,1))</f>
        <v/>
      </c>
      <c r="Z314" s="94" t="str">
        <f t="shared" si="33"/>
        <v/>
      </c>
      <c r="AA314" s="94" t="str">
        <f>IF(INDEX(EmployeeTrackingSheet!$G$6:$G$1005,Calculations!P314,1)=0,"",INDEX(EmployeeTrackingSheet!$G$6:$G$1005,Calculations!P314,1))</f>
        <v/>
      </c>
      <c r="AB314" s="94" t="str">
        <f>IF(INDEX(EmployeeTrackingSheet!$H$6:$H$1005,Calculations!P314,1)=0,"",INDEX(EmployeeTrackingSheet!$H$6:$H$1005,Calculations!P314,1))</f>
        <v/>
      </c>
      <c r="AC314" s="47"/>
      <c r="AD314" s="47"/>
      <c r="AE314" s="47"/>
      <c r="AF314" s="47"/>
      <c r="AG314" s="47"/>
      <c r="AM314" s="47"/>
      <c r="AN314" s="47"/>
      <c r="AO314" s="47"/>
      <c r="AP314" s="47"/>
      <c r="AQ314" s="47"/>
      <c r="AR314" s="47"/>
      <c r="AS314" s="47"/>
      <c r="AT314" s="47"/>
      <c r="AU314" s="47"/>
      <c r="AV314" s="47"/>
      <c r="AW314" s="47"/>
      <c r="AX314" s="47"/>
      <c r="AY314" s="47"/>
      <c r="AZ314" s="47"/>
      <c r="BA314" s="47"/>
      <c r="BB314" s="47"/>
      <c r="BC314" s="47"/>
      <c r="BD314" s="47"/>
      <c r="BE314" s="47"/>
      <c r="BF314" s="47"/>
      <c r="BG314" s="47"/>
      <c r="BH314" s="47"/>
      <c r="BI314" s="47"/>
      <c r="BJ314" s="47"/>
      <c r="BK314" s="47"/>
      <c r="BL314" s="47"/>
      <c r="BM314" s="47"/>
      <c r="BN314" s="47"/>
      <c r="BO314" s="47"/>
      <c r="BP314" s="47"/>
      <c r="BQ314" s="47"/>
    </row>
    <row r="315" spans="16:69" x14ac:dyDescent="0.25">
      <c r="P315" s="34">
        <v>312</v>
      </c>
      <c r="Q315" s="147" t="str">
        <f>IF(INDEX(EmployeeTrackingSheet!$B$6:$B$1005,Calculations!P315,1)=0,"",INDEX(EmployeeTrackingSheet!$B$6:$B$1005,Calculations!P315,1))</f>
        <v/>
      </c>
      <c r="R315" s="91" t="str">
        <f t="shared" si="29"/>
        <v/>
      </c>
      <c r="S315" s="91" t="str">
        <f t="shared" si="30"/>
        <v/>
      </c>
      <c r="T315" s="92" t="str">
        <f t="shared" si="31"/>
        <v/>
      </c>
      <c r="U315" s="92" t="str">
        <f t="shared" si="32"/>
        <v/>
      </c>
      <c r="V315" s="90" t="str">
        <f>IF(INDEX(EmployeeTrackingSheet!$C$6:$C$1005,Calculations!P315,1)=0,"",INDEX(EmployeeTrackingSheet!$C$6:$C$1005,Calculations!P315,1))</f>
        <v/>
      </c>
      <c r="W315" s="90" t="str">
        <f>IF(INDEX(EmployeeTrackingSheet!$D$6:$D$1005,Calculations!P315,1)=0,"",INDEX(EmployeeTrackingSheet!$D$6:$D$1005,Calculations!P315,1))</f>
        <v/>
      </c>
      <c r="X315" s="269" t="str">
        <f>IF(INDEX(EmployeeTrackingSheet!$E$6:$E$1005,Calculations!P315,1)=0,"",INDEX(EmployeeTrackingSheet!$E$6:$E$1005,Calculations!P315,1))</f>
        <v/>
      </c>
      <c r="Y315" s="269" t="str">
        <f>IF(INDEX(EmployeeTrackingSheet!$F$6:$F$1005,Calculations!P315,1)=0,"",INDEX(EmployeeTrackingSheet!$F$6:$F$1005,Calculations!P315,1))</f>
        <v/>
      </c>
      <c r="Z315" s="94" t="str">
        <f t="shared" si="33"/>
        <v/>
      </c>
      <c r="AA315" s="94" t="str">
        <f>IF(INDEX(EmployeeTrackingSheet!$G$6:$G$1005,Calculations!P315,1)=0,"",INDEX(EmployeeTrackingSheet!$G$6:$G$1005,Calculations!P315,1))</f>
        <v/>
      </c>
      <c r="AB315" s="94" t="str">
        <f>IF(INDEX(EmployeeTrackingSheet!$H$6:$H$1005,Calculations!P315,1)=0,"",INDEX(EmployeeTrackingSheet!$H$6:$H$1005,Calculations!P315,1))</f>
        <v/>
      </c>
      <c r="AC315" s="47"/>
      <c r="AD315" s="47"/>
      <c r="AE315" s="47"/>
      <c r="AF315" s="47"/>
      <c r="AG315" s="47"/>
      <c r="AM315" s="47"/>
      <c r="AN315" s="47"/>
      <c r="AO315" s="47"/>
      <c r="AP315" s="47"/>
      <c r="AQ315" s="47"/>
      <c r="AR315" s="47"/>
      <c r="AS315" s="47"/>
      <c r="AT315" s="47"/>
      <c r="AU315" s="47"/>
      <c r="AV315" s="47"/>
      <c r="AW315" s="47"/>
      <c r="AX315" s="47"/>
      <c r="AY315" s="47"/>
      <c r="AZ315" s="47"/>
      <c r="BA315" s="47"/>
      <c r="BB315" s="47"/>
      <c r="BC315" s="47"/>
      <c r="BD315" s="47"/>
      <c r="BE315" s="47"/>
      <c r="BF315" s="47"/>
      <c r="BG315" s="47"/>
      <c r="BH315" s="47"/>
      <c r="BI315" s="47"/>
      <c r="BJ315" s="47"/>
      <c r="BK315" s="47"/>
      <c r="BL315" s="47"/>
      <c r="BM315" s="47"/>
      <c r="BN315" s="47"/>
      <c r="BO315" s="47"/>
      <c r="BP315" s="47"/>
      <c r="BQ315" s="47"/>
    </row>
    <row r="316" spans="16:69" x14ac:dyDescent="0.25">
      <c r="P316" s="34">
        <v>313</v>
      </c>
      <c r="Q316" s="147" t="str">
        <f>IF(INDEX(EmployeeTrackingSheet!$B$6:$B$1005,Calculations!P316,1)=0,"",INDEX(EmployeeTrackingSheet!$B$6:$B$1005,Calculations!P316,1))</f>
        <v/>
      </c>
      <c r="R316" s="91" t="str">
        <f t="shared" si="29"/>
        <v/>
      </c>
      <c r="S316" s="91" t="str">
        <f t="shared" si="30"/>
        <v/>
      </c>
      <c r="T316" s="92" t="str">
        <f t="shared" si="31"/>
        <v/>
      </c>
      <c r="U316" s="92" t="str">
        <f t="shared" si="32"/>
        <v/>
      </c>
      <c r="V316" s="90" t="str">
        <f>IF(INDEX(EmployeeTrackingSheet!$C$6:$C$1005,Calculations!P316,1)=0,"",INDEX(EmployeeTrackingSheet!$C$6:$C$1005,Calculations!P316,1))</f>
        <v/>
      </c>
      <c r="W316" s="90" t="str">
        <f>IF(INDEX(EmployeeTrackingSheet!$D$6:$D$1005,Calculations!P316,1)=0,"",INDEX(EmployeeTrackingSheet!$D$6:$D$1005,Calculations!P316,1))</f>
        <v/>
      </c>
      <c r="X316" s="269" t="str">
        <f>IF(INDEX(EmployeeTrackingSheet!$E$6:$E$1005,Calculations!P316,1)=0,"",INDEX(EmployeeTrackingSheet!$E$6:$E$1005,Calculations!P316,1))</f>
        <v/>
      </c>
      <c r="Y316" s="269" t="str">
        <f>IF(INDEX(EmployeeTrackingSheet!$F$6:$F$1005,Calculations!P316,1)=0,"",INDEX(EmployeeTrackingSheet!$F$6:$F$1005,Calculations!P316,1))</f>
        <v/>
      </c>
      <c r="Z316" s="94" t="str">
        <f t="shared" si="33"/>
        <v/>
      </c>
      <c r="AA316" s="94" t="str">
        <f>IF(INDEX(EmployeeTrackingSheet!$G$6:$G$1005,Calculations!P316,1)=0,"",INDEX(EmployeeTrackingSheet!$G$6:$G$1005,Calculations!P316,1))</f>
        <v/>
      </c>
      <c r="AB316" s="94" t="str">
        <f>IF(INDEX(EmployeeTrackingSheet!$H$6:$H$1005,Calculations!P316,1)=0,"",INDEX(EmployeeTrackingSheet!$H$6:$H$1005,Calculations!P316,1))</f>
        <v/>
      </c>
      <c r="AC316" s="47"/>
      <c r="AD316" s="47"/>
      <c r="AE316" s="47"/>
      <c r="AF316" s="47"/>
      <c r="AG316" s="47"/>
      <c r="AM316" s="47"/>
      <c r="AN316" s="47"/>
      <c r="AO316" s="47"/>
      <c r="AP316" s="47"/>
      <c r="AQ316" s="47"/>
      <c r="AR316" s="47"/>
      <c r="AS316" s="47"/>
      <c r="AT316" s="47"/>
      <c r="AU316" s="47"/>
      <c r="AV316" s="47"/>
      <c r="AW316" s="47"/>
      <c r="AX316" s="47"/>
      <c r="AY316" s="47"/>
      <c r="AZ316" s="47"/>
      <c r="BA316" s="47"/>
      <c r="BB316" s="47"/>
      <c r="BC316" s="47"/>
      <c r="BD316" s="47"/>
      <c r="BE316" s="47"/>
      <c r="BF316" s="47"/>
      <c r="BG316" s="47"/>
      <c r="BH316" s="47"/>
      <c r="BI316" s="47"/>
      <c r="BJ316" s="47"/>
      <c r="BK316" s="47"/>
      <c r="BL316" s="47"/>
      <c r="BM316" s="47"/>
      <c r="BN316" s="47"/>
      <c r="BO316" s="47"/>
      <c r="BP316" s="47"/>
      <c r="BQ316" s="47"/>
    </row>
    <row r="317" spans="16:69" x14ac:dyDescent="0.25">
      <c r="P317" s="34">
        <v>314</v>
      </c>
      <c r="Q317" s="147" t="str">
        <f>IF(INDEX(EmployeeTrackingSheet!$B$6:$B$1005,Calculations!P317,1)=0,"",INDEX(EmployeeTrackingSheet!$B$6:$B$1005,Calculations!P317,1))</f>
        <v/>
      </c>
      <c r="R317" s="91" t="str">
        <f t="shared" si="29"/>
        <v/>
      </c>
      <c r="S317" s="91" t="str">
        <f t="shared" si="30"/>
        <v/>
      </c>
      <c r="T317" s="92" t="str">
        <f t="shared" si="31"/>
        <v/>
      </c>
      <c r="U317" s="92" t="str">
        <f t="shared" si="32"/>
        <v/>
      </c>
      <c r="V317" s="90" t="str">
        <f>IF(INDEX(EmployeeTrackingSheet!$C$6:$C$1005,Calculations!P317,1)=0,"",INDEX(EmployeeTrackingSheet!$C$6:$C$1005,Calculations!P317,1))</f>
        <v/>
      </c>
      <c r="W317" s="90" t="str">
        <f>IF(INDEX(EmployeeTrackingSheet!$D$6:$D$1005,Calculations!P317,1)=0,"",INDEX(EmployeeTrackingSheet!$D$6:$D$1005,Calculations!P317,1))</f>
        <v/>
      </c>
      <c r="X317" s="269" t="str">
        <f>IF(INDEX(EmployeeTrackingSheet!$E$6:$E$1005,Calculations!P317,1)=0,"",INDEX(EmployeeTrackingSheet!$E$6:$E$1005,Calculations!P317,1))</f>
        <v/>
      </c>
      <c r="Y317" s="269" t="str">
        <f>IF(INDEX(EmployeeTrackingSheet!$F$6:$F$1005,Calculations!P317,1)=0,"",INDEX(EmployeeTrackingSheet!$F$6:$F$1005,Calculations!P317,1))</f>
        <v/>
      </c>
      <c r="Z317" s="94" t="str">
        <f t="shared" si="33"/>
        <v/>
      </c>
      <c r="AA317" s="94" t="str">
        <f>IF(INDEX(EmployeeTrackingSheet!$G$6:$G$1005,Calculations!P317,1)=0,"",INDEX(EmployeeTrackingSheet!$G$6:$G$1005,Calculations!P317,1))</f>
        <v/>
      </c>
      <c r="AB317" s="94" t="str">
        <f>IF(INDEX(EmployeeTrackingSheet!$H$6:$H$1005,Calculations!P317,1)=0,"",INDEX(EmployeeTrackingSheet!$H$6:$H$1005,Calculations!P317,1))</f>
        <v/>
      </c>
      <c r="AC317" s="47"/>
      <c r="AD317" s="47"/>
      <c r="AE317" s="47"/>
      <c r="AF317" s="47"/>
      <c r="AG317" s="47"/>
      <c r="AM317" s="47"/>
      <c r="AN317" s="47"/>
      <c r="AO317" s="47"/>
      <c r="AP317" s="47"/>
      <c r="AQ317" s="47"/>
      <c r="AR317" s="47"/>
      <c r="AS317" s="47"/>
      <c r="AT317" s="47"/>
      <c r="AU317" s="47"/>
      <c r="AV317" s="47"/>
      <c r="AW317" s="47"/>
      <c r="AX317" s="47"/>
      <c r="AY317" s="47"/>
      <c r="AZ317" s="47"/>
      <c r="BA317" s="47"/>
      <c r="BB317" s="47"/>
      <c r="BC317" s="47"/>
      <c r="BD317" s="47"/>
      <c r="BE317" s="47"/>
      <c r="BF317" s="47"/>
      <c r="BG317" s="47"/>
      <c r="BH317" s="47"/>
      <c r="BI317" s="47"/>
      <c r="BJ317" s="47"/>
      <c r="BK317" s="47"/>
      <c r="BL317" s="47"/>
      <c r="BM317" s="47"/>
      <c r="BN317" s="47"/>
      <c r="BO317" s="47"/>
      <c r="BP317" s="47"/>
      <c r="BQ317" s="47"/>
    </row>
    <row r="318" spans="16:69" x14ac:dyDescent="0.25">
      <c r="P318" s="34">
        <v>315</v>
      </c>
      <c r="Q318" s="147" t="str">
        <f>IF(INDEX(EmployeeTrackingSheet!$B$6:$B$1005,Calculations!P318,1)=0,"",INDEX(EmployeeTrackingSheet!$B$6:$B$1005,Calculations!P318,1))</f>
        <v/>
      </c>
      <c r="R318" s="91" t="str">
        <f t="shared" si="29"/>
        <v/>
      </c>
      <c r="S318" s="91" t="str">
        <f t="shared" si="30"/>
        <v/>
      </c>
      <c r="T318" s="92" t="str">
        <f t="shared" si="31"/>
        <v/>
      </c>
      <c r="U318" s="92" t="str">
        <f t="shared" si="32"/>
        <v/>
      </c>
      <c r="V318" s="90" t="str">
        <f>IF(INDEX(EmployeeTrackingSheet!$C$6:$C$1005,Calculations!P318,1)=0,"",INDEX(EmployeeTrackingSheet!$C$6:$C$1005,Calculations!P318,1))</f>
        <v/>
      </c>
      <c r="W318" s="90" t="str">
        <f>IF(INDEX(EmployeeTrackingSheet!$D$6:$D$1005,Calculations!P318,1)=0,"",INDEX(EmployeeTrackingSheet!$D$6:$D$1005,Calculations!P318,1))</f>
        <v/>
      </c>
      <c r="X318" s="269" t="str">
        <f>IF(INDEX(EmployeeTrackingSheet!$E$6:$E$1005,Calculations!P318,1)=0,"",INDEX(EmployeeTrackingSheet!$E$6:$E$1005,Calculations!P318,1))</f>
        <v/>
      </c>
      <c r="Y318" s="269" t="str">
        <f>IF(INDEX(EmployeeTrackingSheet!$F$6:$F$1005,Calculations!P318,1)=0,"",INDEX(EmployeeTrackingSheet!$F$6:$F$1005,Calculations!P318,1))</f>
        <v/>
      </c>
      <c r="Z318" s="94" t="str">
        <f t="shared" si="33"/>
        <v/>
      </c>
      <c r="AA318" s="94" t="str">
        <f>IF(INDEX(EmployeeTrackingSheet!$G$6:$G$1005,Calculations!P318,1)=0,"",INDEX(EmployeeTrackingSheet!$G$6:$G$1005,Calculations!P318,1))</f>
        <v/>
      </c>
      <c r="AB318" s="94" t="str">
        <f>IF(INDEX(EmployeeTrackingSheet!$H$6:$H$1005,Calculations!P318,1)=0,"",INDEX(EmployeeTrackingSheet!$H$6:$H$1005,Calculations!P318,1))</f>
        <v/>
      </c>
      <c r="AC318" s="47"/>
      <c r="AD318" s="47"/>
      <c r="AE318" s="47"/>
      <c r="AF318" s="47"/>
      <c r="AG318" s="47"/>
      <c r="AM318" s="47"/>
      <c r="AN318" s="47"/>
      <c r="AO318" s="47"/>
      <c r="AP318" s="47"/>
      <c r="AQ318" s="47"/>
      <c r="AR318" s="47"/>
      <c r="AS318" s="47"/>
      <c r="AT318" s="47"/>
      <c r="AU318" s="47"/>
      <c r="AV318" s="47"/>
      <c r="AW318" s="47"/>
      <c r="AX318" s="47"/>
      <c r="AY318" s="47"/>
      <c r="AZ318" s="47"/>
      <c r="BA318" s="47"/>
      <c r="BB318" s="47"/>
      <c r="BC318" s="47"/>
      <c r="BD318" s="47"/>
      <c r="BE318" s="47"/>
      <c r="BF318" s="47"/>
      <c r="BG318" s="47"/>
      <c r="BH318" s="47"/>
      <c r="BI318" s="47"/>
      <c r="BJ318" s="47"/>
      <c r="BK318" s="47"/>
      <c r="BL318" s="47"/>
      <c r="BM318" s="47"/>
      <c r="BN318" s="47"/>
      <c r="BO318" s="47"/>
      <c r="BP318" s="47"/>
      <c r="BQ318" s="47"/>
    </row>
    <row r="319" spans="16:69" x14ac:dyDescent="0.25">
      <c r="P319" s="34">
        <v>316</v>
      </c>
      <c r="Q319" s="147" t="str">
        <f>IF(INDEX(EmployeeTrackingSheet!$B$6:$B$1005,Calculations!P319,1)=0,"",INDEX(EmployeeTrackingSheet!$B$6:$B$1005,Calculations!P319,1))</f>
        <v/>
      </c>
      <c r="R319" s="91" t="str">
        <f t="shared" si="29"/>
        <v/>
      </c>
      <c r="S319" s="91" t="str">
        <f t="shared" si="30"/>
        <v/>
      </c>
      <c r="T319" s="92" t="str">
        <f t="shared" si="31"/>
        <v/>
      </c>
      <c r="U319" s="92" t="str">
        <f t="shared" si="32"/>
        <v/>
      </c>
      <c r="V319" s="90" t="str">
        <f>IF(INDEX(EmployeeTrackingSheet!$C$6:$C$1005,Calculations!P319,1)=0,"",INDEX(EmployeeTrackingSheet!$C$6:$C$1005,Calculations!P319,1))</f>
        <v/>
      </c>
      <c r="W319" s="90" t="str">
        <f>IF(INDEX(EmployeeTrackingSheet!$D$6:$D$1005,Calculations!P319,1)=0,"",INDEX(EmployeeTrackingSheet!$D$6:$D$1005,Calculations!P319,1))</f>
        <v/>
      </c>
      <c r="X319" s="269" t="str">
        <f>IF(INDEX(EmployeeTrackingSheet!$E$6:$E$1005,Calculations!P319,1)=0,"",INDEX(EmployeeTrackingSheet!$E$6:$E$1005,Calculations!P319,1))</f>
        <v/>
      </c>
      <c r="Y319" s="269" t="str">
        <f>IF(INDEX(EmployeeTrackingSheet!$F$6:$F$1005,Calculations!P319,1)=0,"",INDEX(EmployeeTrackingSheet!$F$6:$F$1005,Calculations!P319,1))</f>
        <v/>
      </c>
      <c r="Z319" s="94" t="str">
        <f t="shared" si="33"/>
        <v/>
      </c>
      <c r="AA319" s="94" t="str">
        <f>IF(INDEX(EmployeeTrackingSheet!$G$6:$G$1005,Calculations!P319,1)=0,"",INDEX(EmployeeTrackingSheet!$G$6:$G$1005,Calculations!P319,1))</f>
        <v/>
      </c>
      <c r="AB319" s="94" t="str">
        <f>IF(INDEX(EmployeeTrackingSheet!$H$6:$H$1005,Calculations!P319,1)=0,"",INDEX(EmployeeTrackingSheet!$H$6:$H$1005,Calculations!P319,1))</f>
        <v/>
      </c>
      <c r="AC319" s="47"/>
      <c r="AD319" s="47"/>
      <c r="AE319" s="47"/>
      <c r="AF319" s="47"/>
      <c r="AG319" s="47"/>
      <c r="AM319" s="47"/>
      <c r="AN319" s="47"/>
      <c r="AO319" s="47"/>
      <c r="AP319" s="47"/>
      <c r="AQ319" s="47"/>
      <c r="AR319" s="47"/>
      <c r="AS319" s="47"/>
      <c r="AT319" s="47"/>
      <c r="AU319" s="47"/>
      <c r="AV319" s="47"/>
      <c r="AW319" s="47"/>
      <c r="AX319" s="47"/>
      <c r="AY319" s="47"/>
      <c r="AZ319" s="47"/>
      <c r="BA319" s="47"/>
      <c r="BB319" s="47"/>
      <c r="BC319" s="47"/>
      <c r="BD319" s="47"/>
      <c r="BE319" s="47"/>
      <c r="BF319" s="47"/>
      <c r="BG319" s="47"/>
      <c r="BH319" s="47"/>
      <c r="BI319" s="47"/>
      <c r="BJ319" s="47"/>
      <c r="BK319" s="47"/>
      <c r="BL319" s="47"/>
      <c r="BM319" s="47"/>
      <c r="BN319" s="47"/>
      <c r="BO319" s="47"/>
      <c r="BP319" s="47"/>
      <c r="BQ319" s="47"/>
    </row>
    <row r="320" spans="16:69" x14ac:dyDescent="0.25">
      <c r="P320" s="34">
        <v>317</v>
      </c>
      <c r="Q320" s="147" t="str">
        <f>IF(INDEX(EmployeeTrackingSheet!$B$6:$B$1005,Calculations!P320,1)=0,"",INDEX(EmployeeTrackingSheet!$B$6:$B$1005,Calculations!P320,1))</f>
        <v/>
      </c>
      <c r="R320" s="91" t="str">
        <f t="shared" si="29"/>
        <v/>
      </c>
      <c r="S320" s="91" t="str">
        <f t="shared" si="30"/>
        <v/>
      </c>
      <c r="T320" s="92" t="str">
        <f t="shared" si="31"/>
        <v/>
      </c>
      <c r="U320" s="92" t="str">
        <f t="shared" si="32"/>
        <v/>
      </c>
      <c r="V320" s="90" t="str">
        <f>IF(INDEX(EmployeeTrackingSheet!$C$6:$C$1005,Calculations!P320,1)=0,"",INDEX(EmployeeTrackingSheet!$C$6:$C$1005,Calculations!P320,1))</f>
        <v/>
      </c>
      <c r="W320" s="90" t="str">
        <f>IF(INDEX(EmployeeTrackingSheet!$D$6:$D$1005,Calculations!P320,1)=0,"",INDEX(EmployeeTrackingSheet!$D$6:$D$1005,Calculations!P320,1))</f>
        <v/>
      </c>
      <c r="X320" s="269" t="str">
        <f>IF(INDEX(EmployeeTrackingSheet!$E$6:$E$1005,Calculations!P320,1)=0,"",INDEX(EmployeeTrackingSheet!$E$6:$E$1005,Calculations!P320,1))</f>
        <v/>
      </c>
      <c r="Y320" s="269" t="str">
        <f>IF(INDEX(EmployeeTrackingSheet!$F$6:$F$1005,Calculations!P320,1)=0,"",INDEX(EmployeeTrackingSheet!$F$6:$F$1005,Calculations!P320,1))</f>
        <v/>
      </c>
      <c r="Z320" s="94" t="str">
        <f t="shared" si="33"/>
        <v/>
      </c>
      <c r="AA320" s="94" t="str">
        <f>IF(INDEX(EmployeeTrackingSheet!$G$6:$G$1005,Calculations!P320,1)=0,"",INDEX(EmployeeTrackingSheet!$G$6:$G$1005,Calculations!P320,1))</f>
        <v/>
      </c>
      <c r="AB320" s="94" t="str">
        <f>IF(INDEX(EmployeeTrackingSheet!$H$6:$H$1005,Calculations!P320,1)=0,"",INDEX(EmployeeTrackingSheet!$H$6:$H$1005,Calculations!P320,1))</f>
        <v/>
      </c>
      <c r="AC320" s="47"/>
      <c r="AD320" s="47"/>
      <c r="AE320" s="47"/>
      <c r="AF320" s="47"/>
      <c r="AG320" s="47"/>
      <c r="AM320" s="47"/>
      <c r="AN320" s="47"/>
      <c r="AO320" s="47"/>
      <c r="AP320" s="47"/>
      <c r="AQ320" s="47"/>
      <c r="AR320" s="47"/>
      <c r="AS320" s="47"/>
      <c r="AT320" s="47"/>
      <c r="AU320" s="47"/>
      <c r="AV320" s="47"/>
      <c r="AW320" s="47"/>
      <c r="AX320" s="47"/>
      <c r="AY320" s="47"/>
      <c r="AZ320" s="47"/>
      <c r="BA320" s="47"/>
      <c r="BB320" s="47"/>
      <c r="BC320" s="47"/>
      <c r="BD320" s="47"/>
      <c r="BE320" s="47"/>
      <c r="BF320" s="47"/>
      <c r="BG320" s="47"/>
      <c r="BH320" s="47"/>
      <c r="BI320" s="47"/>
      <c r="BJ320" s="47"/>
      <c r="BK320" s="47"/>
      <c r="BL320" s="47"/>
      <c r="BM320" s="47"/>
      <c r="BN320" s="47"/>
      <c r="BO320" s="47"/>
      <c r="BP320" s="47"/>
      <c r="BQ320" s="47"/>
    </row>
    <row r="321" spans="16:69" x14ac:dyDescent="0.25">
      <c r="P321" s="34">
        <v>318</v>
      </c>
      <c r="Q321" s="147" t="str">
        <f>IF(INDEX(EmployeeTrackingSheet!$B$6:$B$1005,Calculations!P321,1)=0,"",INDEX(EmployeeTrackingSheet!$B$6:$B$1005,Calculations!P321,1))</f>
        <v/>
      </c>
      <c r="R321" s="91" t="str">
        <f t="shared" si="29"/>
        <v/>
      </c>
      <c r="S321" s="91" t="str">
        <f t="shared" si="30"/>
        <v/>
      </c>
      <c r="T321" s="92" t="str">
        <f t="shared" si="31"/>
        <v/>
      </c>
      <c r="U321" s="92" t="str">
        <f t="shared" si="32"/>
        <v/>
      </c>
      <c r="V321" s="90" t="str">
        <f>IF(INDEX(EmployeeTrackingSheet!$C$6:$C$1005,Calculations!P321,1)=0,"",INDEX(EmployeeTrackingSheet!$C$6:$C$1005,Calculations!P321,1))</f>
        <v/>
      </c>
      <c r="W321" s="90" t="str">
        <f>IF(INDEX(EmployeeTrackingSheet!$D$6:$D$1005,Calculations!P321,1)=0,"",INDEX(EmployeeTrackingSheet!$D$6:$D$1005,Calculations!P321,1))</f>
        <v/>
      </c>
      <c r="X321" s="269" t="str">
        <f>IF(INDEX(EmployeeTrackingSheet!$E$6:$E$1005,Calculations!P321,1)=0,"",INDEX(EmployeeTrackingSheet!$E$6:$E$1005,Calculations!P321,1))</f>
        <v/>
      </c>
      <c r="Y321" s="269" t="str">
        <f>IF(INDEX(EmployeeTrackingSheet!$F$6:$F$1005,Calculations!P321,1)=0,"",INDEX(EmployeeTrackingSheet!$F$6:$F$1005,Calculations!P321,1))</f>
        <v/>
      </c>
      <c r="Z321" s="94" t="str">
        <f t="shared" si="33"/>
        <v/>
      </c>
      <c r="AA321" s="94" t="str">
        <f>IF(INDEX(EmployeeTrackingSheet!$G$6:$G$1005,Calculations!P321,1)=0,"",INDEX(EmployeeTrackingSheet!$G$6:$G$1005,Calculations!P321,1))</f>
        <v/>
      </c>
      <c r="AB321" s="94" t="str">
        <f>IF(INDEX(EmployeeTrackingSheet!$H$6:$H$1005,Calculations!P321,1)=0,"",INDEX(EmployeeTrackingSheet!$H$6:$H$1005,Calculations!P321,1))</f>
        <v/>
      </c>
      <c r="AC321" s="47"/>
      <c r="AD321" s="47"/>
      <c r="AE321" s="47"/>
      <c r="AF321" s="47"/>
      <c r="AG321" s="47"/>
      <c r="AM321" s="47"/>
      <c r="AN321" s="47"/>
      <c r="AO321" s="47"/>
      <c r="AP321" s="47"/>
      <c r="AQ321" s="47"/>
      <c r="AR321" s="47"/>
      <c r="AS321" s="47"/>
      <c r="AT321" s="47"/>
      <c r="AU321" s="47"/>
      <c r="AV321" s="47"/>
      <c r="AW321" s="47"/>
      <c r="AX321" s="47"/>
      <c r="AY321" s="47"/>
      <c r="AZ321" s="47"/>
      <c r="BA321" s="47"/>
      <c r="BB321" s="47"/>
      <c r="BC321" s="47"/>
      <c r="BD321" s="47"/>
      <c r="BE321" s="47"/>
      <c r="BF321" s="47"/>
      <c r="BG321" s="47"/>
      <c r="BH321" s="47"/>
      <c r="BI321" s="47"/>
      <c r="BJ321" s="47"/>
      <c r="BK321" s="47"/>
      <c r="BL321" s="47"/>
      <c r="BM321" s="47"/>
      <c r="BN321" s="47"/>
      <c r="BO321" s="47"/>
      <c r="BP321" s="47"/>
      <c r="BQ321" s="47"/>
    </row>
    <row r="322" spans="16:69" x14ac:dyDescent="0.25">
      <c r="P322" s="34">
        <v>319</v>
      </c>
      <c r="Q322" s="147" t="str">
        <f>IF(INDEX(EmployeeTrackingSheet!$B$6:$B$1005,Calculations!P322,1)=0,"",INDEX(EmployeeTrackingSheet!$B$6:$B$1005,Calculations!P322,1))</f>
        <v/>
      </c>
      <c r="R322" s="91" t="str">
        <f t="shared" si="29"/>
        <v/>
      </c>
      <c r="S322" s="91" t="str">
        <f t="shared" si="30"/>
        <v/>
      </c>
      <c r="T322" s="92" t="str">
        <f t="shared" si="31"/>
        <v/>
      </c>
      <c r="U322" s="92" t="str">
        <f t="shared" si="32"/>
        <v/>
      </c>
      <c r="V322" s="90" t="str">
        <f>IF(INDEX(EmployeeTrackingSheet!$C$6:$C$1005,Calculations!P322,1)=0,"",INDEX(EmployeeTrackingSheet!$C$6:$C$1005,Calculations!P322,1))</f>
        <v/>
      </c>
      <c r="W322" s="90" t="str">
        <f>IF(INDEX(EmployeeTrackingSheet!$D$6:$D$1005,Calculations!P322,1)=0,"",INDEX(EmployeeTrackingSheet!$D$6:$D$1005,Calculations!P322,1))</f>
        <v/>
      </c>
      <c r="X322" s="269" t="str">
        <f>IF(INDEX(EmployeeTrackingSheet!$E$6:$E$1005,Calculations!P322,1)=0,"",INDEX(EmployeeTrackingSheet!$E$6:$E$1005,Calculations!P322,1))</f>
        <v/>
      </c>
      <c r="Y322" s="269" t="str">
        <f>IF(INDEX(EmployeeTrackingSheet!$F$6:$F$1005,Calculations!P322,1)=0,"",INDEX(EmployeeTrackingSheet!$F$6:$F$1005,Calculations!P322,1))</f>
        <v/>
      </c>
      <c r="Z322" s="94" t="str">
        <f t="shared" si="33"/>
        <v/>
      </c>
      <c r="AA322" s="94" t="str">
        <f>IF(INDEX(EmployeeTrackingSheet!$G$6:$G$1005,Calculations!P322,1)=0,"",INDEX(EmployeeTrackingSheet!$G$6:$G$1005,Calculations!P322,1))</f>
        <v/>
      </c>
      <c r="AB322" s="94" t="str">
        <f>IF(INDEX(EmployeeTrackingSheet!$H$6:$H$1005,Calculations!P322,1)=0,"",INDEX(EmployeeTrackingSheet!$H$6:$H$1005,Calculations!P322,1))</f>
        <v/>
      </c>
      <c r="AC322" s="47"/>
      <c r="AD322" s="47"/>
      <c r="AE322" s="47"/>
      <c r="AF322" s="47"/>
      <c r="AG322" s="47"/>
      <c r="AM322" s="47"/>
      <c r="AN322" s="47"/>
      <c r="AO322" s="47"/>
      <c r="AP322" s="47"/>
      <c r="AQ322" s="47"/>
      <c r="AR322" s="47"/>
      <c r="AS322" s="47"/>
      <c r="AT322" s="47"/>
      <c r="AU322" s="47"/>
      <c r="AV322" s="47"/>
      <c r="AW322" s="47"/>
      <c r="AX322" s="47"/>
      <c r="AY322" s="47"/>
      <c r="AZ322" s="47"/>
      <c r="BA322" s="47"/>
      <c r="BB322" s="47"/>
      <c r="BC322" s="47"/>
      <c r="BD322" s="47"/>
      <c r="BE322" s="47"/>
      <c r="BF322" s="47"/>
      <c r="BG322" s="47"/>
      <c r="BH322" s="47"/>
      <c r="BI322" s="47"/>
      <c r="BJ322" s="47"/>
      <c r="BK322" s="47"/>
      <c r="BL322" s="47"/>
      <c r="BM322" s="47"/>
      <c r="BN322" s="47"/>
      <c r="BO322" s="47"/>
      <c r="BP322" s="47"/>
      <c r="BQ322" s="47"/>
    </row>
    <row r="323" spans="16:69" x14ac:dyDescent="0.25">
      <c r="P323" s="34">
        <v>320</v>
      </c>
      <c r="Q323" s="147" t="str">
        <f>IF(INDEX(EmployeeTrackingSheet!$B$6:$B$1005,Calculations!P323,1)=0,"",INDEX(EmployeeTrackingSheet!$B$6:$B$1005,Calculations!P323,1))</f>
        <v/>
      </c>
      <c r="R323" s="91" t="str">
        <f t="shared" si="29"/>
        <v/>
      </c>
      <c r="S323" s="91" t="str">
        <f t="shared" si="30"/>
        <v/>
      </c>
      <c r="T323" s="92" t="str">
        <f t="shared" si="31"/>
        <v/>
      </c>
      <c r="U323" s="92" t="str">
        <f t="shared" si="32"/>
        <v/>
      </c>
      <c r="V323" s="90" t="str">
        <f>IF(INDEX(EmployeeTrackingSheet!$C$6:$C$1005,Calculations!P323,1)=0,"",INDEX(EmployeeTrackingSheet!$C$6:$C$1005,Calculations!P323,1))</f>
        <v/>
      </c>
      <c r="W323" s="90" t="str">
        <f>IF(INDEX(EmployeeTrackingSheet!$D$6:$D$1005,Calculations!P323,1)=0,"",INDEX(EmployeeTrackingSheet!$D$6:$D$1005,Calculations!P323,1))</f>
        <v/>
      </c>
      <c r="X323" s="269" t="str">
        <f>IF(INDEX(EmployeeTrackingSheet!$E$6:$E$1005,Calculations!P323,1)=0,"",INDEX(EmployeeTrackingSheet!$E$6:$E$1005,Calculations!P323,1))</f>
        <v/>
      </c>
      <c r="Y323" s="269" t="str">
        <f>IF(INDEX(EmployeeTrackingSheet!$F$6:$F$1005,Calculations!P323,1)=0,"",INDEX(EmployeeTrackingSheet!$F$6:$F$1005,Calculations!P323,1))</f>
        <v/>
      </c>
      <c r="Z323" s="94" t="str">
        <f t="shared" si="33"/>
        <v/>
      </c>
      <c r="AA323" s="94" t="str">
        <f>IF(INDEX(EmployeeTrackingSheet!$G$6:$G$1005,Calculations!P323,1)=0,"",INDEX(EmployeeTrackingSheet!$G$6:$G$1005,Calculations!P323,1))</f>
        <v/>
      </c>
      <c r="AB323" s="94" t="str">
        <f>IF(INDEX(EmployeeTrackingSheet!$H$6:$H$1005,Calculations!P323,1)=0,"",INDEX(EmployeeTrackingSheet!$H$6:$H$1005,Calculations!P323,1))</f>
        <v/>
      </c>
      <c r="AC323" s="47"/>
      <c r="AD323" s="47"/>
      <c r="AE323" s="47"/>
      <c r="AF323" s="47"/>
      <c r="AG323" s="47"/>
      <c r="AM323" s="47"/>
      <c r="AN323" s="47"/>
      <c r="AO323" s="47"/>
      <c r="AP323" s="47"/>
      <c r="AQ323" s="47"/>
      <c r="AR323" s="47"/>
      <c r="AS323" s="47"/>
      <c r="AT323" s="47"/>
      <c r="AU323" s="47"/>
      <c r="AV323" s="47"/>
      <c r="AW323" s="47"/>
      <c r="AX323" s="47"/>
      <c r="AY323" s="47"/>
      <c r="AZ323" s="47"/>
      <c r="BA323" s="47"/>
      <c r="BB323" s="47"/>
      <c r="BC323" s="47"/>
      <c r="BD323" s="47"/>
      <c r="BE323" s="47"/>
      <c r="BF323" s="47"/>
      <c r="BG323" s="47"/>
      <c r="BH323" s="47"/>
      <c r="BI323" s="47"/>
      <c r="BJ323" s="47"/>
      <c r="BK323" s="47"/>
      <c r="BL323" s="47"/>
      <c r="BM323" s="47"/>
      <c r="BN323" s="47"/>
      <c r="BO323" s="47"/>
      <c r="BP323" s="47"/>
      <c r="BQ323" s="47"/>
    </row>
    <row r="324" spans="16:69" x14ac:dyDescent="0.25">
      <c r="P324" s="34">
        <v>321</v>
      </c>
      <c r="Q324" s="147" t="str">
        <f>IF(INDEX(EmployeeTrackingSheet!$B$6:$B$1005,Calculations!P324,1)=0,"",INDEX(EmployeeTrackingSheet!$B$6:$B$1005,Calculations!P324,1))</f>
        <v/>
      </c>
      <c r="R324" s="91" t="str">
        <f t="shared" si="29"/>
        <v/>
      </c>
      <c r="S324" s="91" t="str">
        <f t="shared" si="30"/>
        <v/>
      </c>
      <c r="T324" s="92" t="str">
        <f t="shared" si="31"/>
        <v/>
      </c>
      <c r="U324" s="92" t="str">
        <f t="shared" si="32"/>
        <v/>
      </c>
      <c r="V324" s="90" t="str">
        <f>IF(INDEX(EmployeeTrackingSheet!$C$6:$C$1005,Calculations!P324,1)=0,"",INDEX(EmployeeTrackingSheet!$C$6:$C$1005,Calculations!P324,1))</f>
        <v/>
      </c>
      <c r="W324" s="90" t="str">
        <f>IF(INDEX(EmployeeTrackingSheet!$D$6:$D$1005,Calculations!P324,1)=0,"",INDEX(EmployeeTrackingSheet!$D$6:$D$1005,Calculations!P324,1))</f>
        <v/>
      </c>
      <c r="X324" s="269" t="str">
        <f>IF(INDEX(EmployeeTrackingSheet!$E$6:$E$1005,Calculations!P324,1)=0,"",INDEX(EmployeeTrackingSheet!$E$6:$E$1005,Calculations!P324,1))</f>
        <v/>
      </c>
      <c r="Y324" s="269" t="str">
        <f>IF(INDEX(EmployeeTrackingSheet!$F$6:$F$1005,Calculations!P324,1)=0,"",INDEX(EmployeeTrackingSheet!$F$6:$F$1005,Calculations!P324,1))</f>
        <v/>
      </c>
      <c r="Z324" s="94" t="str">
        <f t="shared" si="33"/>
        <v/>
      </c>
      <c r="AA324" s="94" t="str">
        <f>IF(INDEX(EmployeeTrackingSheet!$G$6:$G$1005,Calculations!P324,1)=0,"",INDEX(EmployeeTrackingSheet!$G$6:$G$1005,Calculations!P324,1))</f>
        <v/>
      </c>
      <c r="AB324" s="94" t="str">
        <f>IF(INDEX(EmployeeTrackingSheet!$H$6:$H$1005,Calculations!P324,1)=0,"",INDEX(EmployeeTrackingSheet!$H$6:$H$1005,Calculations!P324,1))</f>
        <v/>
      </c>
      <c r="AC324" s="47"/>
      <c r="AD324" s="47"/>
      <c r="AE324" s="47"/>
      <c r="AF324" s="47"/>
      <c r="AG324" s="47"/>
      <c r="AM324" s="47"/>
      <c r="AN324" s="47"/>
      <c r="AO324" s="47"/>
      <c r="AP324" s="47"/>
      <c r="AQ324" s="47"/>
      <c r="AR324" s="47"/>
      <c r="AS324" s="47"/>
      <c r="AT324" s="47"/>
      <c r="AU324" s="47"/>
      <c r="AV324" s="47"/>
      <c r="AW324" s="47"/>
      <c r="AX324" s="47"/>
      <c r="AY324" s="47"/>
      <c r="AZ324" s="47"/>
      <c r="BA324" s="47"/>
      <c r="BB324" s="47"/>
      <c r="BC324" s="47"/>
      <c r="BD324" s="47"/>
      <c r="BE324" s="47"/>
      <c r="BF324" s="47"/>
      <c r="BG324" s="47"/>
      <c r="BH324" s="47"/>
      <c r="BI324" s="47"/>
      <c r="BJ324" s="47"/>
      <c r="BK324" s="47"/>
      <c r="BL324" s="47"/>
      <c r="BM324" s="47"/>
      <c r="BN324" s="47"/>
      <c r="BO324" s="47"/>
      <c r="BP324" s="47"/>
      <c r="BQ324" s="47"/>
    </row>
    <row r="325" spans="16:69" x14ac:dyDescent="0.25">
      <c r="P325" s="34">
        <v>322</v>
      </c>
      <c r="Q325" s="147" t="str">
        <f>IF(INDEX(EmployeeTrackingSheet!$B$6:$B$1005,Calculations!P325,1)=0,"",INDEX(EmployeeTrackingSheet!$B$6:$B$1005,Calculations!P325,1))</f>
        <v/>
      </c>
      <c r="R325" s="91" t="str">
        <f t="shared" ref="R325:R388" si="34">IF(LEN($Q325)=0,"",YEAR($Q325))</f>
        <v/>
      </c>
      <c r="S325" s="91" t="str">
        <f t="shared" ref="S325:S388" si="35">IF(LEN($Q325)=0,"",MONTH($Q325))</f>
        <v/>
      </c>
      <c r="T325" s="92" t="str">
        <f t="shared" ref="T325:T388" si="36">IF(LEN($Q325)=0,"",WEEKNUM($Q325))</f>
        <v/>
      </c>
      <c r="U325" s="92" t="str">
        <f t="shared" ref="U325:U388" si="37">IF(LEN($Q325)=0,"",DAY($Q325))</f>
        <v/>
      </c>
      <c r="V325" s="90" t="str">
        <f>IF(INDEX(EmployeeTrackingSheet!$C$6:$C$1005,Calculations!P325,1)=0,"",INDEX(EmployeeTrackingSheet!$C$6:$C$1005,Calculations!P325,1))</f>
        <v/>
      </c>
      <c r="W325" s="90" t="str">
        <f>IF(INDEX(EmployeeTrackingSheet!$D$6:$D$1005,Calculations!P325,1)=0,"",INDEX(EmployeeTrackingSheet!$D$6:$D$1005,Calculations!P325,1))</f>
        <v/>
      </c>
      <c r="X325" s="269" t="str">
        <f>IF(INDEX(EmployeeTrackingSheet!$E$6:$E$1005,Calculations!P325,1)=0,"",INDEX(EmployeeTrackingSheet!$E$6:$E$1005,Calculations!P325,1))</f>
        <v/>
      </c>
      <c r="Y325" s="269" t="str">
        <f>IF(INDEX(EmployeeTrackingSheet!$F$6:$F$1005,Calculations!P325,1)=0,"",INDEX(EmployeeTrackingSheet!$F$6:$F$1005,Calculations!P325,1))</f>
        <v/>
      </c>
      <c r="Z325" s="94" t="str">
        <f t="shared" ref="Z325:Z388" si="38">IFERROR(WEEKNUM(DATE(YEAR($Q325),$S325,$U325),1)-WEEKNUM(DATE(YEAR($Q325),$S325,1),1)+1,"")</f>
        <v/>
      </c>
      <c r="AA325" s="94" t="str">
        <f>IF(INDEX(EmployeeTrackingSheet!$G$6:$G$1005,Calculations!P325,1)=0,"",INDEX(EmployeeTrackingSheet!$G$6:$G$1005,Calculations!P325,1))</f>
        <v/>
      </c>
      <c r="AB325" s="94" t="str">
        <f>IF(INDEX(EmployeeTrackingSheet!$H$6:$H$1005,Calculations!P325,1)=0,"",INDEX(EmployeeTrackingSheet!$H$6:$H$1005,Calculations!P325,1))</f>
        <v/>
      </c>
      <c r="AC325" s="47"/>
      <c r="AD325" s="47"/>
      <c r="AE325" s="47"/>
      <c r="AF325" s="47"/>
      <c r="AG325" s="47"/>
      <c r="AM325" s="47"/>
      <c r="AN325" s="47"/>
      <c r="AO325" s="47"/>
      <c r="AP325" s="47"/>
      <c r="AQ325" s="47"/>
      <c r="AR325" s="47"/>
      <c r="AS325" s="47"/>
      <c r="AT325" s="47"/>
      <c r="AU325" s="47"/>
      <c r="AV325" s="47"/>
      <c r="AW325" s="47"/>
      <c r="AX325" s="47"/>
      <c r="AY325" s="47"/>
      <c r="AZ325" s="47"/>
      <c r="BA325" s="47"/>
      <c r="BB325" s="47"/>
      <c r="BC325" s="47"/>
      <c r="BD325" s="47"/>
      <c r="BE325" s="47"/>
      <c r="BF325" s="47"/>
      <c r="BG325" s="47"/>
      <c r="BH325" s="47"/>
      <c r="BI325" s="47"/>
      <c r="BJ325" s="47"/>
      <c r="BK325" s="47"/>
      <c r="BL325" s="47"/>
      <c r="BM325" s="47"/>
      <c r="BN325" s="47"/>
      <c r="BO325" s="47"/>
      <c r="BP325" s="47"/>
      <c r="BQ325" s="47"/>
    </row>
    <row r="326" spans="16:69" x14ac:dyDescent="0.25">
      <c r="P326" s="34">
        <v>323</v>
      </c>
      <c r="Q326" s="147" t="str">
        <f>IF(INDEX(EmployeeTrackingSheet!$B$6:$B$1005,Calculations!P326,1)=0,"",INDEX(EmployeeTrackingSheet!$B$6:$B$1005,Calculations!P326,1))</f>
        <v/>
      </c>
      <c r="R326" s="91" t="str">
        <f t="shared" si="34"/>
        <v/>
      </c>
      <c r="S326" s="91" t="str">
        <f t="shared" si="35"/>
        <v/>
      </c>
      <c r="T326" s="92" t="str">
        <f t="shared" si="36"/>
        <v/>
      </c>
      <c r="U326" s="92" t="str">
        <f t="shared" si="37"/>
        <v/>
      </c>
      <c r="V326" s="90" t="str">
        <f>IF(INDEX(EmployeeTrackingSheet!$C$6:$C$1005,Calculations!P326,1)=0,"",INDEX(EmployeeTrackingSheet!$C$6:$C$1005,Calculations!P326,1))</f>
        <v/>
      </c>
      <c r="W326" s="90" t="str">
        <f>IF(INDEX(EmployeeTrackingSheet!$D$6:$D$1005,Calculations!P326,1)=0,"",INDEX(EmployeeTrackingSheet!$D$6:$D$1005,Calculations!P326,1))</f>
        <v/>
      </c>
      <c r="X326" s="269" t="str">
        <f>IF(INDEX(EmployeeTrackingSheet!$E$6:$E$1005,Calculations!P326,1)=0,"",INDEX(EmployeeTrackingSheet!$E$6:$E$1005,Calculations!P326,1))</f>
        <v/>
      </c>
      <c r="Y326" s="269" t="str">
        <f>IF(INDEX(EmployeeTrackingSheet!$F$6:$F$1005,Calculations!P326,1)=0,"",INDEX(EmployeeTrackingSheet!$F$6:$F$1005,Calculations!P326,1))</f>
        <v/>
      </c>
      <c r="Z326" s="94" t="str">
        <f t="shared" si="38"/>
        <v/>
      </c>
      <c r="AA326" s="94" t="str">
        <f>IF(INDEX(EmployeeTrackingSheet!$G$6:$G$1005,Calculations!P326,1)=0,"",INDEX(EmployeeTrackingSheet!$G$6:$G$1005,Calculations!P326,1))</f>
        <v/>
      </c>
      <c r="AB326" s="94" t="str">
        <f>IF(INDEX(EmployeeTrackingSheet!$H$6:$H$1005,Calculations!P326,1)=0,"",INDEX(EmployeeTrackingSheet!$H$6:$H$1005,Calculations!P326,1))</f>
        <v/>
      </c>
      <c r="AC326" s="47"/>
      <c r="AD326" s="47"/>
      <c r="AE326" s="47"/>
      <c r="AF326" s="47"/>
      <c r="AG326" s="47"/>
      <c r="AM326" s="47"/>
      <c r="AN326" s="47"/>
      <c r="AO326" s="47"/>
      <c r="AP326" s="47"/>
      <c r="AQ326" s="47"/>
      <c r="AR326" s="47"/>
      <c r="AS326" s="47"/>
      <c r="AT326" s="47"/>
      <c r="AU326" s="47"/>
      <c r="AV326" s="47"/>
      <c r="AW326" s="47"/>
      <c r="AX326" s="47"/>
      <c r="AY326" s="47"/>
      <c r="AZ326" s="47"/>
      <c r="BA326" s="47"/>
      <c r="BB326" s="47"/>
      <c r="BC326" s="47"/>
      <c r="BD326" s="47"/>
      <c r="BE326" s="47"/>
      <c r="BF326" s="47"/>
      <c r="BG326" s="47"/>
      <c r="BH326" s="47"/>
      <c r="BI326" s="47"/>
      <c r="BJ326" s="47"/>
      <c r="BK326" s="47"/>
      <c r="BL326" s="47"/>
      <c r="BM326" s="47"/>
      <c r="BN326" s="47"/>
      <c r="BO326" s="47"/>
      <c r="BP326" s="47"/>
      <c r="BQ326" s="47"/>
    </row>
    <row r="327" spans="16:69" x14ac:dyDescent="0.25">
      <c r="P327" s="34">
        <v>324</v>
      </c>
      <c r="Q327" s="147" t="str">
        <f>IF(INDEX(EmployeeTrackingSheet!$B$6:$B$1005,Calculations!P327,1)=0,"",INDEX(EmployeeTrackingSheet!$B$6:$B$1005,Calculations!P327,1))</f>
        <v/>
      </c>
      <c r="R327" s="91" t="str">
        <f t="shared" si="34"/>
        <v/>
      </c>
      <c r="S327" s="91" t="str">
        <f t="shared" si="35"/>
        <v/>
      </c>
      <c r="T327" s="92" t="str">
        <f t="shared" si="36"/>
        <v/>
      </c>
      <c r="U327" s="92" t="str">
        <f t="shared" si="37"/>
        <v/>
      </c>
      <c r="V327" s="90" t="str">
        <f>IF(INDEX(EmployeeTrackingSheet!$C$6:$C$1005,Calculations!P327,1)=0,"",INDEX(EmployeeTrackingSheet!$C$6:$C$1005,Calculations!P327,1))</f>
        <v/>
      </c>
      <c r="W327" s="90" t="str">
        <f>IF(INDEX(EmployeeTrackingSheet!$D$6:$D$1005,Calculations!P327,1)=0,"",INDEX(EmployeeTrackingSheet!$D$6:$D$1005,Calculations!P327,1))</f>
        <v/>
      </c>
      <c r="X327" s="269" t="str">
        <f>IF(INDEX(EmployeeTrackingSheet!$E$6:$E$1005,Calculations!P327,1)=0,"",INDEX(EmployeeTrackingSheet!$E$6:$E$1005,Calculations!P327,1))</f>
        <v/>
      </c>
      <c r="Y327" s="269" t="str">
        <f>IF(INDEX(EmployeeTrackingSheet!$F$6:$F$1005,Calculations!P327,1)=0,"",INDEX(EmployeeTrackingSheet!$F$6:$F$1005,Calculations!P327,1))</f>
        <v/>
      </c>
      <c r="Z327" s="94" t="str">
        <f t="shared" si="38"/>
        <v/>
      </c>
      <c r="AA327" s="94" t="str">
        <f>IF(INDEX(EmployeeTrackingSheet!$G$6:$G$1005,Calculations!P327,1)=0,"",INDEX(EmployeeTrackingSheet!$G$6:$G$1005,Calculations!P327,1))</f>
        <v/>
      </c>
      <c r="AB327" s="94" t="str">
        <f>IF(INDEX(EmployeeTrackingSheet!$H$6:$H$1005,Calculations!P327,1)=0,"",INDEX(EmployeeTrackingSheet!$H$6:$H$1005,Calculations!P327,1))</f>
        <v/>
      </c>
      <c r="AC327" s="47"/>
      <c r="AD327" s="47"/>
      <c r="AE327" s="47"/>
      <c r="AF327" s="47"/>
      <c r="AG327" s="47"/>
      <c r="AM327" s="47"/>
      <c r="AN327" s="47"/>
      <c r="AO327" s="47"/>
      <c r="AP327" s="47"/>
      <c r="AQ327" s="47"/>
      <c r="AR327" s="47"/>
      <c r="AS327" s="47"/>
      <c r="AT327" s="47"/>
      <c r="AU327" s="47"/>
      <c r="AV327" s="47"/>
      <c r="AW327" s="47"/>
      <c r="AX327" s="47"/>
      <c r="AY327" s="47"/>
      <c r="AZ327" s="47"/>
      <c r="BA327" s="47"/>
      <c r="BB327" s="47"/>
      <c r="BC327" s="47"/>
      <c r="BD327" s="47"/>
      <c r="BE327" s="47"/>
      <c r="BF327" s="47"/>
      <c r="BG327" s="47"/>
      <c r="BH327" s="47"/>
      <c r="BI327" s="47"/>
      <c r="BJ327" s="47"/>
      <c r="BK327" s="47"/>
      <c r="BL327" s="47"/>
      <c r="BM327" s="47"/>
      <c r="BN327" s="47"/>
      <c r="BO327" s="47"/>
      <c r="BP327" s="47"/>
      <c r="BQ327" s="47"/>
    </row>
    <row r="328" spans="16:69" x14ac:dyDescent="0.25">
      <c r="P328" s="34">
        <v>325</v>
      </c>
      <c r="Q328" s="147" t="str">
        <f>IF(INDEX(EmployeeTrackingSheet!$B$6:$B$1005,Calculations!P328,1)=0,"",INDEX(EmployeeTrackingSheet!$B$6:$B$1005,Calculations!P328,1))</f>
        <v/>
      </c>
      <c r="R328" s="91" t="str">
        <f t="shared" si="34"/>
        <v/>
      </c>
      <c r="S328" s="91" t="str">
        <f t="shared" si="35"/>
        <v/>
      </c>
      <c r="T328" s="92" t="str">
        <f t="shared" si="36"/>
        <v/>
      </c>
      <c r="U328" s="92" t="str">
        <f t="shared" si="37"/>
        <v/>
      </c>
      <c r="V328" s="90" t="str">
        <f>IF(INDEX(EmployeeTrackingSheet!$C$6:$C$1005,Calculations!P328,1)=0,"",INDEX(EmployeeTrackingSheet!$C$6:$C$1005,Calculations!P328,1))</f>
        <v/>
      </c>
      <c r="W328" s="90" t="str">
        <f>IF(INDEX(EmployeeTrackingSheet!$D$6:$D$1005,Calculations!P328,1)=0,"",INDEX(EmployeeTrackingSheet!$D$6:$D$1005,Calculations!P328,1))</f>
        <v/>
      </c>
      <c r="X328" s="269" t="str">
        <f>IF(INDEX(EmployeeTrackingSheet!$E$6:$E$1005,Calculations!P328,1)=0,"",INDEX(EmployeeTrackingSheet!$E$6:$E$1005,Calculations!P328,1))</f>
        <v/>
      </c>
      <c r="Y328" s="269" t="str">
        <f>IF(INDEX(EmployeeTrackingSheet!$F$6:$F$1005,Calculations!P328,1)=0,"",INDEX(EmployeeTrackingSheet!$F$6:$F$1005,Calculations!P328,1))</f>
        <v/>
      </c>
      <c r="Z328" s="94" t="str">
        <f t="shared" si="38"/>
        <v/>
      </c>
      <c r="AA328" s="94" t="str">
        <f>IF(INDEX(EmployeeTrackingSheet!$G$6:$G$1005,Calculations!P328,1)=0,"",INDEX(EmployeeTrackingSheet!$G$6:$G$1005,Calculations!P328,1))</f>
        <v/>
      </c>
      <c r="AB328" s="94" t="str">
        <f>IF(INDEX(EmployeeTrackingSheet!$H$6:$H$1005,Calculations!P328,1)=0,"",INDEX(EmployeeTrackingSheet!$H$6:$H$1005,Calculations!P328,1))</f>
        <v/>
      </c>
      <c r="AC328" s="47"/>
      <c r="AD328" s="47"/>
      <c r="AE328" s="47"/>
      <c r="AF328" s="47"/>
      <c r="AG328" s="47"/>
      <c r="AM328" s="47"/>
      <c r="AN328" s="47"/>
      <c r="AO328" s="47"/>
      <c r="AP328" s="47"/>
      <c r="AQ328" s="47"/>
      <c r="AR328" s="47"/>
      <c r="AS328" s="47"/>
      <c r="AT328" s="47"/>
      <c r="AU328" s="47"/>
      <c r="AV328" s="47"/>
      <c r="AW328" s="47"/>
      <c r="AX328" s="47"/>
      <c r="AY328" s="47"/>
      <c r="AZ328" s="47"/>
      <c r="BA328" s="47"/>
      <c r="BB328" s="47"/>
      <c r="BC328" s="47"/>
      <c r="BD328" s="47"/>
      <c r="BE328" s="47"/>
      <c r="BF328" s="47"/>
      <c r="BG328" s="47"/>
      <c r="BH328" s="47"/>
      <c r="BI328" s="47"/>
      <c r="BJ328" s="47"/>
      <c r="BK328" s="47"/>
      <c r="BL328" s="47"/>
      <c r="BM328" s="47"/>
      <c r="BN328" s="47"/>
      <c r="BO328" s="47"/>
      <c r="BP328" s="47"/>
      <c r="BQ328" s="47"/>
    </row>
    <row r="329" spans="16:69" x14ac:dyDescent="0.25">
      <c r="P329" s="34">
        <v>326</v>
      </c>
      <c r="Q329" s="147" t="str">
        <f>IF(INDEX(EmployeeTrackingSheet!$B$6:$B$1005,Calculations!P329,1)=0,"",INDEX(EmployeeTrackingSheet!$B$6:$B$1005,Calculations!P329,1))</f>
        <v/>
      </c>
      <c r="R329" s="91" t="str">
        <f t="shared" si="34"/>
        <v/>
      </c>
      <c r="S329" s="91" t="str">
        <f t="shared" si="35"/>
        <v/>
      </c>
      <c r="T329" s="92" t="str">
        <f t="shared" si="36"/>
        <v/>
      </c>
      <c r="U329" s="92" t="str">
        <f t="shared" si="37"/>
        <v/>
      </c>
      <c r="V329" s="90" t="str">
        <f>IF(INDEX(EmployeeTrackingSheet!$C$6:$C$1005,Calculations!P329,1)=0,"",INDEX(EmployeeTrackingSheet!$C$6:$C$1005,Calculations!P329,1))</f>
        <v/>
      </c>
      <c r="W329" s="90" t="str">
        <f>IF(INDEX(EmployeeTrackingSheet!$D$6:$D$1005,Calculations!P329,1)=0,"",INDEX(EmployeeTrackingSheet!$D$6:$D$1005,Calculations!P329,1))</f>
        <v/>
      </c>
      <c r="X329" s="269" t="str">
        <f>IF(INDEX(EmployeeTrackingSheet!$E$6:$E$1005,Calculations!P329,1)=0,"",INDEX(EmployeeTrackingSheet!$E$6:$E$1005,Calculations!P329,1))</f>
        <v/>
      </c>
      <c r="Y329" s="269" t="str">
        <f>IF(INDEX(EmployeeTrackingSheet!$F$6:$F$1005,Calculations!P329,1)=0,"",INDEX(EmployeeTrackingSheet!$F$6:$F$1005,Calculations!P329,1))</f>
        <v/>
      </c>
      <c r="Z329" s="94" t="str">
        <f t="shared" si="38"/>
        <v/>
      </c>
      <c r="AA329" s="94" t="str">
        <f>IF(INDEX(EmployeeTrackingSheet!$G$6:$G$1005,Calculations!P329,1)=0,"",INDEX(EmployeeTrackingSheet!$G$6:$G$1005,Calculations!P329,1))</f>
        <v/>
      </c>
      <c r="AB329" s="94" t="str">
        <f>IF(INDEX(EmployeeTrackingSheet!$H$6:$H$1005,Calculations!P329,1)=0,"",INDEX(EmployeeTrackingSheet!$H$6:$H$1005,Calculations!P329,1))</f>
        <v/>
      </c>
      <c r="AC329" s="47"/>
      <c r="AD329" s="47"/>
      <c r="AE329" s="47"/>
      <c r="AF329" s="47"/>
      <c r="AG329" s="47"/>
      <c r="AM329" s="47"/>
      <c r="AN329" s="47"/>
      <c r="AO329" s="47"/>
      <c r="AP329" s="47"/>
      <c r="AQ329" s="47"/>
      <c r="AR329" s="47"/>
      <c r="AS329" s="47"/>
      <c r="AT329" s="47"/>
      <c r="AU329" s="47"/>
      <c r="AV329" s="47"/>
      <c r="AW329" s="47"/>
      <c r="AX329" s="47"/>
      <c r="AY329" s="47"/>
      <c r="AZ329" s="47"/>
      <c r="BA329" s="47"/>
      <c r="BB329" s="47"/>
      <c r="BC329" s="47"/>
      <c r="BD329" s="47"/>
      <c r="BE329" s="47"/>
      <c r="BF329" s="47"/>
      <c r="BG329" s="47"/>
      <c r="BH329" s="47"/>
      <c r="BI329" s="47"/>
      <c r="BJ329" s="47"/>
      <c r="BK329" s="47"/>
      <c r="BL329" s="47"/>
      <c r="BM329" s="47"/>
      <c r="BN329" s="47"/>
      <c r="BO329" s="47"/>
      <c r="BP329" s="47"/>
      <c r="BQ329" s="47"/>
    </row>
    <row r="330" spans="16:69" x14ac:dyDescent="0.25">
      <c r="P330" s="34">
        <v>327</v>
      </c>
      <c r="Q330" s="147" t="str">
        <f>IF(INDEX(EmployeeTrackingSheet!$B$6:$B$1005,Calculations!P330,1)=0,"",INDEX(EmployeeTrackingSheet!$B$6:$B$1005,Calculations!P330,1))</f>
        <v/>
      </c>
      <c r="R330" s="91" t="str">
        <f t="shared" si="34"/>
        <v/>
      </c>
      <c r="S330" s="91" t="str">
        <f t="shared" si="35"/>
        <v/>
      </c>
      <c r="T330" s="92" t="str">
        <f t="shared" si="36"/>
        <v/>
      </c>
      <c r="U330" s="92" t="str">
        <f t="shared" si="37"/>
        <v/>
      </c>
      <c r="V330" s="90" t="str">
        <f>IF(INDEX(EmployeeTrackingSheet!$C$6:$C$1005,Calculations!P330,1)=0,"",INDEX(EmployeeTrackingSheet!$C$6:$C$1005,Calculations!P330,1))</f>
        <v/>
      </c>
      <c r="W330" s="90" t="str">
        <f>IF(INDEX(EmployeeTrackingSheet!$D$6:$D$1005,Calculations!P330,1)=0,"",INDEX(EmployeeTrackingSheet!$D$6:$D$1005,Calculations!P330,1))</f>
        <v/>
      </c>
      <c r="X330" s="269" t="str">
        <f>IF(INDEX(EmployeeTrackingSheet!$E$6:$E$1005,Calculations!P330,1)=0,"",INDEX(EmployeeTrackingSheet!$E$6:$E$1005,Calculations!P330,1))</f>
        <v/>
      </c>
      <c r="Y330" s="269" t="str">
        <f>IF(INDEX(EmployeeTrackingSheet!$F$6:$F$1005,Calculations!P330,1)=0,"",INDEX(EmployeeTrackingSheet!$F$6:$F$1005,Calculations!P330,1))</f>
        <v/>
      </c>
      <c r="Z330" s="94" t="str">
        <f t="shared" si="38"/>
        <v/>
      </c>
      <c r="AA330" s="94" t="str">
        <f>IF(INDEX(EmployeeTrackingSheet!$G$6:$G$1005,Calculations!P330,1)=0,"",INDEX(EmployeeTrackingSheet!$G$6:$G$1005,Calculations!P330,1))</f>
        <v/>
      </c>
      <c r="AB330" s="94" t="str">
        <f>IF(INDEX(EmployeeTrackingSheet!$H$6:$H$1005,Calculations!P330,1)=0,"",INDEX(EmployeeTrackingSheet!$H$6:$H$1005,Calculations!P330,1))</f>
        <v/>
      </c>
      <c r="AC330" s="47"/>
      <c r="AD330" s="47"/>
      <c r="AE330" s="47"/>
      <c r="AF330" s="47"/>
      <c r="AG330" s="47"/>
      <c r="AM330" s="47"/>
      <c r="AN330" s="47"/>
      <c r="AO330" s="47"/>
      <c r="AP330" s="47"/>
      <c r="AQ330" s="47"/>
      <c r="AR330" s="47"/>
      <c r="AS330" s="47"/>
      <c r="AT330" s="47"/>
      <c r="AU330" s="47"/>
      <c r="AV330" s="47"/>
      <c r="AW330" s="47"/>
      <c r="AX330" s="47"/>
      <c r="AY330" s="47"/>
      <c r="AZ330" s="47"/>
      <c r="BA330" s="47"/>
      <c r="BB330" s="47"/>
      <c r="BC330" s="47"/>
      <c r="BD330" s="47"/>
      <c r="BE330" s="47"/>
      <c r="BF330" s="47"/>
      <c r="BG330" s="47"/>
      <c r="BH330" s="47"/>
      <c r="BI330" s="47"/>
      <c r="BJ330" s="47"/>
      <c r="BK330" s="47"/>
      <c r="BL330" s="47"/>
      <c r="BM330" s="47"/>
      <c r="BN330" s="47"/>
      <c r="BO330" s="47"/>
      <c r="BP330" s="47"/>
      <c r="BQ330" s="47"/>
    </row>
    <row r="331" spans="16:69" x14ac:dyDescent="0.25">
      <c r="P331" s="34">
        <v>328</v>
      </c>
      <c r="Q331" s="147" t="str">
        <f>IF(INDEX(EmployeeTrackingSheet!$B$6:$B$1005,Calculations!P331,1)=0,"",INDEX(EmployeeTrackingSheet!$B$6:$B$1005,Calculations!P331,1))</f>
        <v/>
      </c>
      <c r="R331" s="91" t="str">
        <f t="shared" si="34"/>
        <v/>
      </c>
      <c r="S331" s="91" t="str">
        <f t="shared" si="35"/>
        <v/>
      </c>
      <c r="T331" s="92" t="str">
        <f t="shared" si="36"/>
        <v/>
      </c>
      <c r="U331" s="92" t="str">
        <f t="shared" si="37"/>
        <v/>
      </c>
      <c r="V331" s="90" t="str">
        <f>IF(INDEX(EmployeeTrackingSheet!$C$6:$C$1005,Calculations!P331,1)=0,"",INDEX(EmployeeTrackingSheet!$C$6:$C$1005,Calculations!P331,1))</f>
        <v/>
      </c>
      <c r="W331" s="90" t="str">
        <f>IF(INDEX(EmployeeTrackingSheet!$D$6:$D$1005,Calculations!P331,1)=0,"",INDEX(EmployeeTrackingSheet!$D$6:$D$1005,Calculations!P331,1))</f>
        <v/>
      </c>
      <c r="X331" s="269" t="str">
        <f>IF(INDEX(EmployeeTrackingSheet!$E$6:$E$1005,Calculations!P331,1)=0,"",INDEX(EmployeeTrackingSheet!$E$6:$E$1005,Calculations!P331,1))</f>
        <v/>
      </c>
      <c r="Y331" s="269" t="str">
        <f>IF(INDEX(EmployeeTrackingSheet!$F$6:$F$1005,Calculations!P331,1)=0,"",INDEX(EmployeeTrackingSheet!$F$6:$F$1005,Calculations!P331,1))</f>
        <v/>
      </c>
      <c r="Z331" s="94" t="str">
        <f t="shared" si="38"/>
        <v/>
      </c>
      <c r="AA331" s="94" t="str">
        <f>IF(INDEX(EmployeeTrackingSheet!$G$6:$G$1005,Calculations!P331,1)=0,"",INDEX(EmployeeTrackingSheet!$G$6:$G$1005,Calculations!P331,1))</f>
        <v/>
      </c>
      <c r="AB331" s="94" t="str">
        <f>IF(INDEX(EmployeeTrackingSheet!$H$6:$H$1005,Calculations!P331,1)=0,"",INDEX(EmployeeTrackingSheet!$H$6:$H$1005,Calculations!P331,1))</f>
        <v/>
      </c>
      <c r="AC331" s="47"/>
      <c r="AD331" s="47"/>
      <c r="AE331" s="47"/>
      <c r="AF331" s="47"/>
      <c r="AG331" s="47"/>
      <c r="AM331" s="47"/>
      <c r="AN331" s="47"/>
      <c r="AO331" s="47"/>
      <c r="AP331" s="47"/>
      <c r="AQ331" s="47"/>
      <c r="AR331" s="47"/>
      <c r="AS331" s="47"/>
      <c r="AT331" s="47"/>
      <c r="AU331" s="47"/>
      <c r="AV331" s="47"/>
      <c r="AW331" s="47"/>
      <c r="AX331" s="47"/>
      <c r="AY331" s="47"/>
      <c r="AZ331" s="47"/>
      <c r="BA331" s="47"/>
      <c r="BB331" s="47"/>
      <c r="BC331" s="47"/>
      <c r="BD331" s="47"/>
      <c r="BE331" s="47"/>
      <c r="BF331" s="47"/>
      <c r="BG331" s="47"/>
      <c r="BH331" s="47"/>
      <c r="BI331" s="47"/>
      <c r="BJ331" s="47"/>
      <c r="BK331" s="47"/>
      <c r="BL331" s="47"/>
      <c r="BM331" s="47"/>
      <c r="BN331" s="47"/>
      <c r="BO331" s="47"/>
      <c r="BP331" s="47"/>
      <c r="BQ331" s="47"/>
    </row>
    <row r="332" spans="16:69" x14ac:dyDescent="0.25">
      <c r="P332" s="34">
        <v>329</v>
      </c>
      <c r="Q332" s="147" t="str">
        <f>IF(INDEX(EmployeeTrackingSheet!$B$6:$B$1005,Calculations!P332,1)=0,"",INDEX(EmployeeTrackingSheet!$B$6:$B$1005,Calculations!P332,1))</f>
        <v/>
      </c>
      <c r="R332" s="91" t="str">
        <f t="shared" si="34"/>
        <v/>
      </c>
      <c r="S332" s="91" t="str">
        <f t="shared" si="35"/>
        <v/>
      </c>
      <c r="T332" s="92" t="str">
        <f t="shared" si="36"/>
        <v/>
      </c>
      <c r="U332" s="92" t="str">
        <f t="shared" si="37"/>
        <v/>
      </c>
      <c r="V332" s="90" t="str">
        <f>IF(INDEX(EmployeeTrackingSheet!$C$6:$C$1005,Calculations!P332,1)=0,"",INDEX(EmployeeTrackingSheet!$C$6:$C$1005,Calculations!P332,1))</f>
        <v/>
      </c>
      <c r="W332" s="90" t="str">
        <f>IF(INDEX(EmployeeTrackingSheet!$D$6:$D$1005,Calculations!P332,1)=0,"",INDEX(EmployeeTrackingSheet!$D$6:$D$1005,Calculations!P332,1))</f>
        <v/>
      </c>
      <c r="X332" s="269" t="str">
        <f>IF(INDEX(EmployeeTrackingSheet!$E$6:$E$1005,Calculations!P332,1)=0,"",INDEX(EmployeeTrackingSheet!$E$6:$E$1005,Calculations!P332,1))</f>
        <v/>
      </c>
      <c r="Y332" s="269" t="str">
        <f>IF(INDEX(EmployeeTrackingSheet!$F$6:$F$1005,Calculations!P332,1)=0,"",INDEX(EmployeeTrackingSheet!$F$6:$F$1005,Calculations!P332,1))</f>
        <v/>
      </c>
      <c r="Z332" s="94" t="str">
        <f t="shared" si="38"/>
        <v/>
      </c>
      <c r="AA332" s="94" t="str">
        <f>IF(INDEX(EmployeeTrackingSheet!$G$6:$G$1005,Calculations!P332,1)=0,"",INDEX(EmployeeTrackingSheet!$G$6:$G$1005,Calculations!P332,1))</f>
        <v/>
      </c>
      <c r="AB332" s="94" t="str">
        <f>IF(INDEX(EmployeeTrackingSheet!$H$6:$H$1005,Calculations!P332,1)=0,"",INDEX(EmployeeTrackingSheet!$H$6:$H$1005,Calculations!P332,1))</f>
        <v/>
      </c>
      <c r="AC332" s="47"/>
      <c r="AD332" s="47"/>
      <c r="AE332" s="47"/>
      <c r="AF332" s="47"/>
      <c r="AG332" s="47"/>
      <c r="AM332" s="47"/>
      <c r="AN332" s="47"/>
      <c r="AO332" s="47"/>
      <c r="AP332" s="47"/>
      <c r="AQ332" s="47"/>
      <c r="AR332" s="47"/>
      <c r="AS332" s="47"/>
      <c r="AT332" s="47"/>
      <c r="AU332" s="47"/>
      <c r="AV332" s="47"/>
      <c r="AW332" s="47"/>
      <c r="AX332" s="47"/>
      <c r="AY332" s="47"/>
      <c r="AZ332" s="47"/>
      <c r="BA332" s="47"/>
      <c r="BB332" s="47"/>
      <c r="BC332" s="47"/>
      <c r="BD332" s="47"/>
      <c r="BE332" s="47"/>
      <c r="BF332" s="47"/>
      <c r="BG332" s="47"/>
      <c r="BH332" s="47"/>
      <c r="BI332" s="47"/>
      <c r="BJ332" s="47"/>
      <c r="BK332" s="47"/>
      <c r="BL332" s="47"/>
      <c r="BM332" s="47"/>
      <c r="BN332" s="47"/>
      <c r="BO332" s="47"/>
      <c r="BP332" s="47"/>
      <c r="BQ332" s="47"/>
    </row>
    <row r="333" spans="16:69" x14ac:dyDescent="0.25">
      <c r="P333" s="34">
        <v>330</v>
      </c>
      <c r="Q333" s="147" t="str">
        <f>IF(INDEX(EmployeeTrackingSheet!$B$6:$B$1005,Calculations!P333,1)=0,"",INDEX(EmployeeTrackingSheet!$B$6:$B$1005,Calculations!P333,1))</f>
        <v/>
      </c>
      <c r="R333" s="91" t="str">
        <f t="shared" si="34"/>
        <v/>
      </c>
      <c r="S333" s="91" t="str">
        <f t="shared" si="35"/>
        <v/>
      </c>
      <c r="T333" s="92" t="str">
        <f t="shared" si="36"/>
        <v/>
      </c>
      <c r="U333" s="92" t="str">
        <f t="shared" si="37"/>
        <v/>
      </c>
      <c r="V333" s="90" t="str">
        <f>IF(INDEX(EmployeeTrackingSheet!$C$6:$C$1005,Calculations!P333,1)=0,"",INDEX(EmployeeTrackingSheet!$C$6:$C$1005,Calculations!P333,1))</f>
        <v/>
      </c>
      <c r="W333" s="90" t="str">
        <f>IF(INDEX(EmployeeTrackingSheet!$D$6:$D$1005,Calculations!P333,1)=0,"",INDEX(EmployeeTrackingSheet!$D$6:$D$1005,Calculations!P333,1))</f>
        <v/>
      </c>
      <c r="X333" s="269" t="str">
        <f>IF(INDEX(EmployeeTrackingSheet!$E$6:$E$1005,Calculations!P333,1)=0,"",INDEX(EmployeeTrackingSheet!$E$6:$E$1005,Calculations!P333,1))</f>
        <v/>
      </c>
      <c r="Y333" s="269" t="str">
        <f>IF(INDEX(EmployeeTrackingSheet!$F$6:$F$1005,Calculations!P333,1)=0,"",INDEX(EmployeeTrackingSheet!$F$6:$F$1005,Calculations!P333,1))</f>
        <v/>
      </c>
      <c r="Z333" s="94" t="str">
        <f t="shared" si="38"/>
        <v/>
      </c>
      <c r="AA333" s="94" t="str">
        <f>IF(INDEX(EmployeeTrackingSheet!$G$6:$G$1005,Calculations!P333,1)=0,"",INDEX(EmployeeTrackingSheet!$G$6:$G$1005,Calculations!P333,1))</f>
        <v/>
      </c>
      <c r="AB333" s="94" t="str">
        <f>IF(INDEX(EmployeeTrackingSheet!$H$6:$H$1005,Calculations!P333,1)=0,"",INDEX(EmployeeTrackingSheet!$H$6:$H$1005,Calculations!P333,1))</f>
        <v/>
      </c>
      <c r="AC333" s="47"/>
      <c r="AD333" s="47"/>
      <c r="AE333" s="47"/>
      <c r="AF333" s="47"/>
      <c r="AG333" s="47"/>
      <c r="AM333" s="47"/>
      <c r="AN333" s="47"/>
      <c r="AO333" s="47"/>
      <c r="AP333" s="47"/>
      <c r="AQ333" s="47"/>
      <c r="AR333" s="47"/>
      <c r="AS333" s="47"/>
      <c r="AT333" s="47"/>
      <c r="AU333" s="47"/>
      <c r="AV333" s="47"/>
      <c r="AW333" s="47"/>
      <c r="AX333" s="47"/>
      <c r="AY333" s="47"/>
      <c r="AZ333" s="47"/>
      <c r="BA333" s="47"/>
      <c r="BB333" s="47"/>
      <c r="BC333" s="47"/>
      <c r="BD333" s="47"/>
      <c r="BE333" s="47"/>
      <c r="BF333" s="47"/>
      <c r="BG333" s="47"/>
      <c r="BH333" s="47"/>
      <c r="BI333" s="47"/>
      <c r="BJ333" s="47"/>
      <c r="BK333" s="47"/>
      <c r="BL333" s="47"/>
      <c r="BM333" s="47"/>
      <c r="BN333" s="47"/>
      <c r="BO333" s="47"/>
      <c r="BP333" s="47"/>
      <c r="BQ333" s="47"/>
    </row>
    <row r="334" spans="16:69" x14ac:dyDescent="0.25">
      <c r="P334" s="34">
        <v>331</v>
      </c>
      <c r="Q334" s="147" t="str">
        <f>IF(INDEX(EmployeeTrackingSheet!$B$6:$B$1005,Calculations!P334,1)=0,"",INDEX(EmployeeTrackingSheet!$B$6:$B$1005,Calculations!P334,1))</f>
        <v/>
      </c>
      <c r="R334" s="91" t="str">
        <f t="shared" si="34"/>
        <v/>
      </c>
      <c r="S334" s="91" t="str">
        <f t="shared" si="35"/>
        <v/>
      </c>
      <c r="T334" s="92" t="str">
        <f t="shared" si="36"/>
        <v/>
      </c>
      <c r="U334" s="92" t="str">
        <f t="shared" si="37"/>
        <v/>
      </c>
      <c r="V334" s="90" t="str">
        <f>IF(INDEX(EmployeeTrackingSheet!$C$6:$C$1005,Calculations!P334,1)=0,"",INDEX(EmployeeTrackingSheet!$C$6:$C$1005,Calculations!P334,1))</f>
        <v/>
      </c>
      <c r="W334" s="90" t="str">
        <f>IF(INDEX(EmployeeTrackingSheet!$D$6:$D$1005,Calculations!P334,1)=0,"",INDEX(EmployeeTrackingSheet!$D$6:$D$1005,Calculations!P334,1))</f>
        <v/>
      </c>
      <c r="X334" s="269" t="str">
        <f>IF(INDEX(EmployeeTrackingSheet!$E$6:$E$1005,Calculations!P334,1)=0,"",INDEX(EmployeeTrackingSheet!$E$6:$E$1005,Calculations!P334,1))</f>
        <v/>
      </c>
      <c r="Y334" s="269" t="str">
        <f>IF(INDEX(EmployeeTrackingSheet!$F$6:$F$1005,Calculations!P334,1)=0,"",INDEX(EmployeeTrackingSheet!$F$6:$F$1005,Calculations!P334,1))</f>
        <v/>
      </c>
      <c r="Z334" s="94" t="str">
        <f t="shared" si="38"/>
        <v/>
      </c>
      <c r="AA334" s="94" t="str">
        <f>IF(INDEX(EmployeeTrackingSheet!$G$6:$G$1005,Calculations!P334,1)=0,"",INDEX(EmployeeTrackingSheet!$G$6:$G$1005,Calculations!P334,1))</f>
        <v/>
      </c>
      <c r="AB334" s="94" t="str">
        <f>IF(INDEX(EmployeeTrackingSheet!$H$6:$H$1005,Calculations!P334,1)=0,"",INDEX(EmployeeTrackingSheet!$H$6:$H$1005,Calculations!P334,1))</f>
        <v/>
      </c>
      <c r="AC334" s="47"/>
      <c r="AD334" s="47"/>
      <c r="AE334" s="47"/>
      <c r="AF334" s="47"/>
      <c r="AG334" s="47"/>
      <c r="AM334" s="47"/>
      <c r="AN334" s="47"/>
      <c r="AO334" s="47"/>
      <c r="AP334" s="47"/>
      <c r="AQ334" s="47"/>
      <c r="AR334" s="47"/>
      <c r="AS334" s="47"/>
      <c r="AT334" s="47"/>
      <c r="AU334" s="47"/>
      <c r="AV334" s="47"/>
      <c r="AW334" s="47"/>
      <c r="AX334" s="47"/>
      <c r="AY334" s="47"/>
      <c r="AZ334" s="47"/>
      <c r="BA334" s="47"/>
      <c r="BB334" s="47"/>
      <c r="BC334" s="47"/>
      <c r="BD334" s="47"/>
      <c r="BE334" s="47"/>
      <c r="BF334" s="47"/>
      <c r="BG334" s="47"/>
      <c r="BH334" s="47"/>
      <c r="BI334" s="47"/>
      <c r="BJ334" s="47"/>
      <c r="BK334" s="47"/>
      <c r="BL334" s="47"/>
      <c r="BM334" s="47"/>
      <c r="BN334" s="47"/>
      <c r="BO334" s="47"/>
      <c r="BP334" s="47"/>
      <c r="BQ334" s="47"/>
    </row>
    <row r="335" spans="16:69" x14ac:dyDescent="0.25">
      <c r="P335" s="34">
        <v>332</v>
      </c>
      <c r="Q335" s="147" t="str">
        <f>IF(INDEX(EmployeeTrackingSheet!$B$6:$B$1005,Calculations!P335,1)=0,"",INDEX(EmployeeTrackingSheet!$B$6:$B$1005,Calculations!P335,1))</f>
        <v/>
      </c>
      <c r="R335" s="91" t="str">
        <f t="shared" si="34"/>
        <v/>
      </c>
      <c r="S335" s="91" t="str">
        <f t="shared" si="35"/>
        <v/>
      </c>
      <c r="T335" s="92" t="str">
        <f t="shared" si="36"/>
        <v/>
      </c>
      <c r="U335" s="92" t="str">
        <f t="shared" si="37"/>
        <v/>
      </c>
      <c r="V335" s="90" t="str">
        <f>IF(INDEX(EmployeeTrackingSheet!$C$6:$C$1005,Calculations!P335,1)=0,"",INDEX(EmployeeTrackingSheet!$C$6:$C$1005,Calculations!P335,1))</f>
        <v/>
      </c>
      <c r="W335" s="90" t="str">
        <f>IF(INDEX(EmployeeTrackingSheet!$D$6:$D$1005,Calculations!P335,1)=0,"",INDEX(EmployeeTrackingSheet!$D$6:$D$1005,Calculations!P335,1))</f>
        <v/>
      </c>
      <c r="X335" s="269" t="str">
        <f>IF(INDEX(EmployeeTrackingSheet!$E$6:$E$1005,Calculations!P335,1)=0,"",INDEX(EmployeeTrackingSheet!$E$6:$E$1005,Calculations!P335,1))</f>
        <v/>
      </c>
      <c r="Y335" s="269" t="str">
        <f>IF(INDEX(EmployeeTrackingSheet!$F$6:$F$1005,Calculations!P335,1)=0,"",INDEX(EmployeeTrackingSheet!$F$6:$F$1005,Calculations!P335,1))</f>
        <v/>
      </c>
      <c r="Z335" s="94" t="str">
        <f t="shared" si="38"/>
        <v/>
      </c>
      <c r="AA335" s="94" t="str">
        <f>IF(INDEX(EmployeeTrackingSheet!$G$6:$G$1005,Calculations!P335,1)=0,"",INDEX(EmployeeTrackingSheet!$G$6:$G$1005,Calculations!P335,1))</f>
        <v/>
      </c>
      <c r="AB335" s="94" t="str">
        <f>IF(INDEX(EmployeeTrackingSheet!$H$6:$H$1005,Calculations!P335,1)=0,"",INDEX(EmployeeTrackingSheet!$H$6:$H$1005,Calculations!P335,1))</f>
        <v/>
      </c>
      <c r="AC335" s="47"/>
      <c r="AD335" s="47"/>
      <c r="AE335" s="47"/>
      <c r="AF335" s="47"/>
      <c r="AG335" s="47"/>
      <c r="AM335" s="47"/>
      <c r="AN335" s="47"/>
      <c r="AO335" s="47"/>
      <c r="AP335" s="47"/>
      <c r="AQ335" s="47"/>
      <c r="AR335" s="47"/>
      <c r="AS335" s="47"/>
      <c r="AT335" s="47"/>
      <c r="AU335" s="47"/>
      <c r="AV335" s="47"/>
      <c r="AW335" s="47"/>
      <c r="AX335" s="47"/>
      <c r="AY335" s="47"/>
      <c r="AZ335" s="47"/>
      <c r="BA335" s="47"/>
      <c r="BB335" s="47"/>
      <c r="BC335" s="47"/>
      <c r="BD335" s="47"/>
      <c r="BE335" s="47"/>
      <c r="BF335" s="47"/>
      <c r="BG335" s="47"/>
      <c r="BH335" s="47"/>
      <c r="BI335" s="47"/>
      <c r="BJ335" s="47"/>
      <c r="BK335" s="47"/>
      <c r="BL335" s="47"/>
      <c r="BM335" s="47"/>
      <c r="BN335" s="47"/>
      <c r="BO335" s="47"/>
      <c r="BP335" s="47"/>
      <c r="BQ335" s="47"/>
    </row>
    <row r="336" spans="16:69" x14ac:dyDescent="0.25">
      <c r="P336" s="34">
        <v>333</v>
      </c>
      <c r="Q336" s="147" t="str">
        <f>IF(INDEX(EmployeeTrackingSheet!$B$6:$B$1005,Calculations!P336,1)=0,"",INDEX(EmployeeTrackingSheet!$B$6:$B$1005,Calculations!P336,1))</f>
        <v/>
      </c>
      <c r="R336" s="91" t="str">
        <f t="shared" si="34"/>
        <v/>
      </c>
      <c r="S336" s="91" t="str">
        <f t="shared" si="35"/>
        <v/>
      </c>
      <c r="T336" s="92" t="str">
        <f t="shared" si="36"/>
        <v/>
      </c>
      <c r="U336" s="92" t="str">
        <f t="shared" si="37"/>
        <v/>
      </c>
      <c r="V336" s="90" t="str">
        <f>IF(INDEX(EmployeeTrackingSheet!$C$6:$C$1005,Calculations!P336,1)=0,"",INDEX(EmployeeTrackingSheet!$C$6:$C$1005,Calculations!P336,1))</f>
        <v/>
      </c>
      <c r="W336" s="90" t="str">
        <f>IF(INDEX(EmployeeTrackingSheet!$D$6:$D$1005,Calculations!P336,1)=0,"",INDEX(EmployeeTrackingSheet!$D$6:$D$1005,Calculations!P336,1))</f>
        <v/>
      </c>
      <c r="X336" s="269" t="str">
        <f>IF(INDEX(EmployeeTrackingSheet!$E$6:$E$1005,Calculations!P336,1)=0,"",INDEX(EmployeeTrackingSheet!$E$6:$E$1005,Calculations!P336,1))</f>
        <v/>
      </c>
      <c r="Y336" s="269" t="str">
        <f>IF(INDEX(EmployeeTrackingSheet!$F$6:$F$1005,Calculations!P336,1)=0,"",INDEX(EmployeeTrackingSheet!$F$6:$F$1005,Calculations!P336,1))</f>
        <v/>
      </c>
      <c r="Z336" s="94" t="str">
        <f t="shared" si="38"/>
        <v/>
      </c>
      <c r="AA336" s="94" t="str">
        <f>IF(INDEX(EmployeeTrackingSheet!$G$6:$G$1005,Calculations!P336,1)=0,"",INDEX(EmployeeTrackingSheet!$G$6:$G$1005,Calculations!P336,1))</f>
        <v/>
      </c>
      <c r="AB336" s="94" t="str">
        <f>IF(INDEX(EmployeeTrackingSheet!$H$6:$H$1005,Calculations!P336,1)=0,"",INDEX(EmployeeTrackingSheet!$H$6:$H$1005,Calculations!P336,1))</f>
        <v/>
      </c>
      <c r="AC336" s="47"/>
      <c r="AD336" s="47"/>
      <c r="AE336" s="47"/>
      <c r="AF336" s="47"/>
      <c r="AG336" s="47"/>
      <c r="AM336" s="47"/>
      <c r="AN336" s="47"/>
      <c r="AO336" s="47"/>
      <c r="AP336" s="47"/>
      <c r="AQ336" s="47"/>
      <c r="AR336" s="47"/>
      <c r="AS336" s="47"/>
      <c r="AT336" s="47"/>
      <c r="AU336" s="47"/>
      <c r="AV336" s="47"/>
      <c r="AW336" s="47"/>
      <c r="AX336" s="47"/>
      <c r="AY336" s="47"/>
      <c r="AZ336" s="47"/>
      <c r="BA336" s="47"/>
      <c r="BB336" s="47"/>
      <c r="BC336" s="47"/>
      <c r="BD336" s="47"/>
      <c r="BE336" s="47"/>
      <c r="BF336" s="47"/>
      <c r="BG336" s="47"/>
      <c r="BH336" s="47"/>
      <c r="BI336" s="47"/>
      <c r="BJ336" s="47"/>
      <c r="BK336" s="47"/>
      <c r="BL336" s="47"/>
      <c r="BM336" s="47"/>
      <c r="BN336" s="47"/>
      <c r="BO336" s="47"/>
      <c r="BP336" s="47"/>
      <c r="BQ336" s="47"/>
    </row>
    <row r="337" spans="16:69" x14ac:dyDescent="0.25">
      <c r="P337" s="34">
        <v>334</v>
      </c>
      <c r="Q337" s="147" t="str">
        <f>IF(INDEX(EmployeeTrackingSheet!$B$6:$B$1005,Calculations!P337,1)=0,"",INDEX(EmployeeTrackingSheet!$B$6:$B$1005,Calculations!P337,1))</f>
        <v/>
      </c>
      <c r="R337" s="91" t="str">
        <f t="shared" si="34"/>
        <v/>
      </c>
      <c r="S337" s="91" t="str">
        <f t="shared" si="35"/>
        <v/>
      </c>
      <c r="T337" s="92" t="str">
        <f t="shared" si="36"/>
        <v/>
      </c>
      <c r="U337" s="92" t="str">
        <f t="shared" si="37"/>
        <v/>
      </c>
      <c r="V337" s="90" t="str">
        <f>IF(INDEX(EmployeeTrackingSheet!$C$6:$C$1005,Calculations!P337,1)=0,"",INDEX(EmployeeTrackingSheet!$C$6:$C$1005,Calculations!P337,1))</f>
        <v/>
      </c>
      <c r="W337" s="90" t="str">
        <f>IF(INDEX(EmployeeTrackingSheet!$D$6:$D$1005,Calculations!P337,1)=0,"",INDEX(EmployeeTrackingSheet!$D$6:$D$1005,Calculations!P337,1))</f>
        <v/>
      </c>
      <c r="X337" s="269" t="str">
        <f>IF(INDEX(EmployeeTrackingSheet!$E$6:$E$1005,Calculations!P337,1)=0,"",INDEX(EmployeeTrackingSheet!$E$6:$E$1005,Calculations!P337,1))</f>
        <v/>
      </c>
      <c r="Y337" s="269" t="str">
        <f>IF(INDEX(EmployeeTrackingSheet!$F$6:$F$1005,Calculations!P337,1)=0,"",INDEX(EmployeeTrackingSheet!$F$6:$F$1005,Calculations!P337,1))</f>
        <v/>
      </c>
      <c r="Z337" s="94" t="str">
        <f t="shared" si="38"/>
        <v/>
      </c>
      <c r="AA337" s="94" t="str">
        <f>IF(INDEX(EmployeeTrackingSheet!$G$6:$G$1005,Calculations!P337,1)=0,"",INDEX(EmployeeTrackingSheet!$G$6:$G$1005,Calculations!P337,1))</f>
        <v/>
      </c>
      <c r="AB337" s="94" t="str">
        <f>IF(INDEX(EmployeeTrackingSheet!$H$6:$H$1005,Calculations!P337,1)=0,"",INDEX(EmployeeTrackingSheet!$H$6:$H$1005,Calculations!P337,1))</f>
        <v/>
      </c>
      <c r="AC337" s="47"/>
      <c r="AD337" s="47"/>
      <c r="AE337" s="47"/>
      <c r="AF337" s="47"/>
      <c r="AG337" s="47"/>
      <c r="AM337" s="47"/>
      <c r="AN337" s="47"/>
      <c r="AO337" s="47"/>
      <c r="AP337" s="47"/>
      <c r="AQ337" s="47"/>
      <c r="AR337" s="47"/>
      <c r="AS337" s="47"/>
      <c r="AT337" s="47"/>
      <c r="AU337" s="47"/>
      <c r="AV337" s="47"/>
      <c r="AW337" s="47"/>
      <c r="AX337" s="47"/>
      <c r="AY337" s="47"/>
      <c r="AZ337" s="47"/>
      <c r="BA337" s="47"/>
      <c r="BB337" s="47"/>
      <c r="BC337" s="47"/>
      <c r="BD337" s="47"/>
      <c r="BE337" s="47"/>
      <c r="BF337" s="47"/>
      <c r="BG337" s="47"/>
      <c r="BH337" s="47"/>
      <c r="BI337" s="47"/>
      <c r="BJ337" s="47"/>
      <c r="BK337" s="47"/>
      <c r="BL337" s="47"/>
      <c r="BM337" s="47"/>
      <c r="BN337" s="47"/>
      <c r="BO337" s="47"/>
      <c r="BP337" s="47"/>
      <c r="BQ337" s="47"/>
    </row>
    <row r="338" spans="16:69" x14ac:dyDescent="0.25">
      <c r="P338" s="34">
        <v>335</v>
      </c>
      <c r="Q338" s="147" t="str">
        <f>IF(INDEX(EmployeeTrackingSheet!$B$6:$B$1005,Calculations!P338,1)=0,"",INDEX(EmployeeTrackingSheet!$B$6:$B$1005,Calculations!P338,1))</f>
        <v/>
      </c>
      <c r="R338" s="91" t="str">
        <f t="shared" si="34"/>
        <v/>
      </c>
      <c r="S338" s="91" t="str">
        <f t="shared" si="35"/>
        <v/>
      </c>
      <c r="T338" s="92" t="str">
        <f t="shared" si="36"/>
        <v/>
      </c>
      <c r="U338" s="92" t="str">
        <f t="shared" si="37"/>
        <v/>
      </c>
      <c r="V338" s="90" t="str">
        <f>IF(INDEX(EmployeeTrackingSheet!$C$6:$C$1005,Calculations!P338,1)=0,"",INDEX(EmployeeTrackingSheet!$C$6:$C$1005,Calculations!P338,1))</f>
        <v/>
      </c>
      <c r="W338" s="90" t="str">
        <f>IF(INDEX(EmployeeTrackingSheet!$D$6:$D$1005,Calculations!P338,1)=0,"",INDEX(EmployeeTrackingSheet!$D$6:$D$1005,Calculations!P338,1))</f>
        <v/>
      </c>
      <c r="X338" s="269" t="str">
        <f>IF(INDEX(EmployeeTrackingSheet!$E$6:$E$1005,Calculations!P338,1)=0,"",INDEX(EmployeeTrackingSheet!$E$6:$E$1005,Calculations!P338,1))</f>
        <v/>
      </c>
      <c r="Y338" s="269" t="str">
        <f>IF(INDEX(EmployeeTrackingSheet!$F$6:$F$1005,Calculations!P338,1)=0,"",INDEX(EmployeeTrackingSheet!$F$6:$F$1005,Calculations!P338,1))</f>
        <v/>
      </c>
      <c r="Z338" s="94" t="str">
        <f t="shared" si="38"/>
        <v/>
      </c>
      <c r="AA338" s="94" t="str">
        <f>IF(INDEX(EmployeeTrackingSheet!$G$6:$G$1005,Calculations!P338,1)=0,"",INDEX(EmployeeTrackingSheet!$G$6:$G$1005,Calculations!P338,1))</f>
        <v/>
      </c>
      <c r="AB338" s="94" t="str">
        <f>IF(INDEX(EmployeeTrackingSheet!$H$6:$H$1005,Calculations!P338,1)=0,"",INDEX(EmployeeTrackingSheet!$H$6:$H$1005,Calculations!P338,1))</f>
        <v/>
      </c>
      <c r="AC338" s="47"/>
      <c r="AD338" s="47"/>
      <c r="AE338" s="47"/>
      <c r="AF338" s="47"/>
      <c r="AG338" s="47"/>
      <c r="AM338" s="47"/>
      <c r="AN338" s="47"/>
      <c r="AO338" s="47"/>
      <c r="AP338" s="47"/>
      <c r="AQ338" s="47"/>
      <c r="AR338" s="47"/>
      <c r="AS338" s="47"/>
      <c r="AT338" s="47"/>
      <c r="AU338" s="47"/>
      <c r="AV338" s="47"/>
      <c r="AW338" s="47"/>
      <c r="AX338" s="47"/>
      <c r="AY338" s="47"/>
      <c r="AZ338" s="47"/>
      <c r="BA338" s="47"/>
      <c r="BB338" s="47"/>
      <c r="BC338" s="47"/>
      <c r="BD338" s="47"/>
      <c r="BE338" s="47"/>
      <c r="BF338" s="47"/>
      <c r="BG338" s="47"/>
      <c r="BH338" s="47"/>
      <c r="BI338" s="47"/>
      <c r="BJ338" s="47"/>
      <c r="BK338" s="47"/>
      <c r="BL338" s="47"/>
      <c r="BM338" s="47"/>
      <c r="BN338" s="47"/>
      <c r="BO338" s="47"/>
      <c r="BP338" s="47"/>
      <c r="BQ338" s="47"/>
    </row>
    <row r="339" spans="16:69" x14ac:dyDescent="0.25">
      <c r="P339" s="34">
        <v>336</v>
      </c>
      <c r="Q339" s="147" t="str">
        <f>IF(INDEX(EmployeeTrackingSheet!$B$6:$B$1005,Calculations!P339,1)=0,"",INDEX(EmployeeTrackingSheet!$B$6:$B$1005,Calculations!P339,1))</f>
        <v/>
      </c>
      <c r="R339" s="91" t="str">
        <f t="shared" si="34"/>
        <v/>
      </c>
      <c r="S339" s="91" t="str">
        <f t="shared" si="35"/>
        <v/>
      </c>
      <c r="T339" s="92" t="str">
        <f t="shared" si="36"/>
        <v/>
      </c>
      <c r="U339" s="92" t="str">
        <f t="shared" si="37"/>
        <v/>
      </c>
      <c r="V339" s="90" t="str">
        <f>IF(INDEX(EmployeeTrackingSheet!$C$6:$C$1005,Calculations!P339,1)=0,"",INDEX(EmployeeTrackingSheet!$C$6:$C$1005,Calculations!P339,1))</f>
        <v/>
      </c>
      <c r="W339" s="90" t="str">
        <f>IF(INDEX(EmployeeTrackingSheet!$D$6:$D$1005,Calculations!P339,1)=0,"",INDEX(EmployeeTrackingSheet!$D$6:$D$1005,Calculations!P339,1))</f>
        <v/>
      </c>
      <c r="X339" s="269" t="str">
        <f>IF(INDEX(EmployeeTrackingSheet!$E$6:$E$1005,Calculations!P339,1)=0,"",INDEX(EmployeeTrackingSheet!$E$6:$E$1005,Calculations!P339,1))</f>
        <v/>
      </c>
      <c r="Y339" s="269" t="str">
        <f>IF(INDEX(EmployeeTrackingSheet!$F$6:$F$1005,Calculations!P339,1)=0,"",INDEX(EmployeeTrackingSheet!$F$6:$F$1005,Calculations!P339,1))</f>
        <v/>
      </c>
      <c r="Z339" s="94" t="str">
        <f t="shared" si="38"/>
        <v/>
      </c>
      <c r="AA339" s="94" t="str">
        <f>IF(INDEX(EmployeeTrackingSheet!$G$6:$G$1005,Calculations!P339,1)=0,"",INDEX(EmployeeTrackingSheet!$G$6:$G$1005,Calculations!P339,1))</f>
        <v/>
      </c>
      <c r="AB339" s="94" t="str">
        <f>IF(INDEX(EmployeeTrackingSheet!$H$6:$H$1005,Calculations!P339,1)=0,"",INDEX(EmployeeTrackingSheet!$H$6:$H$1005,Calculations!P339,1))</f>
        <v/>
      </c>
      <c r="AC339" s="47"/>
      <c r="AD339" s="47"/>
      <c r="AE339" s="47"/>
      <c r="AF339" s="47"/>
      <c r="AG339" s="47"/>
      <c r="AM339" s="47"/>
      <c r="AN339" s="47"/>
      <c r="AO339" s="47"/>
      <c r="AP339" s="47"/>
      <c r="AQ339" s="47"/>
      <c r="AR339" s="47"/>
      <c r="AS339" s="47"/>
      <c r="AT339" s="47"/>
      <c r="AU339" s="47"/>
      <c r="AV339" s="47"/>
      <c r="AW339" s="47"/>
      <c r="AX339" s="47"/>
      <c r="AY339" s="47"/>
      <c r="AZ339" s="47"/>
      <c r="BA339" s="47"/>
      <c r="BB339" s="47"/>
      <c r="BC339" s="47"/>
      <c r="BD339" s="47"/>
      <c r="BE339" s="47"/>
      <c r="BF339" s="47"/>
      <c r="BG339" s="47"/>
      <c r="BH339" s="47"/>
      <c r="BI339" s="47"/>
      <c r="BJ339" s="47"/>
      <c r="BK339" s="47"/>
      <c r="BL339" s="47"/>
      <c r="BM339" s="47"/>
      <c r="BN339" s="47"/>
      <c r="BO339" s="47"/>
      <c r="BP339" s="47"/>
      <c r="BQ339" s="47"/>
    </row>
    <row r="340" spans="16:69" x14ac:dyDescent="0.25">
      <c r="P340" s="34">
        <v>337</v>
      </c>
      <c r="Q340" s="147" t="str">
        <f>IF(INDEX(EmployeeTrackingSheet!$B$6:$B$1005,Calculations!P340,1)=0,"",INDEX(EmployeeTrackingSheet!$B$6:$B$1005,Calculations!P340,1))</f>
        <v/>
      </c>
      <c r="R340" s="91" t="str">
        <f t="shared" si="34"/>
        <v/>
      </c>
      <c r="S340" s="91" t="str">
        <f t="shared" si="35"/>
        <v/>
      </c>
      <c r="T340" s="92" t="str">
        <f t="shared" si="36"/>
        <v/>
      </c>
      <c r="U340" s="92" t="str">
        <f t="shared" si="37"/>
        <v/>
      </c>
      <c r="V340" s="90" t="str">
        <f>IF(INDEX(EmployeeTrackingSheet!$C$6:$C$1005,Calculations!P340,1)=0,"",INDEX(EmployeeTrackingSheet!$C$6:$C$1005,Calculations!P340,1))</f>
        <v/>
      </c>
      <c r="W340" s="90" t="str">
        <f>IF(INDEX(EmployeeTrackingSheet!$D$6:$D$1005,Calculations!P340,1)=0,"",INDEX(EmployeeTrackingSheet!$D$6:$D$1005,Calculations!P340,1))</f>
        <v/>
      </c>
      <c r="X340" s="269" t="str">
        <f>IF(INDEX(EmployeeTrackingSheet!$E$6:$E$1005,Calculations!P340,1)=0,"",INDEX(EmployeeTrackingSheet!$E$6:$E$1005,Calculations!P340,1))</f>
        <v/>
      </c>
      <c r="Y340" s="269" t="str">
        <f>IF(INDEX(EmployeeTrackingSheet!$F$6:$F$1005,Calculations!P340,1)=0,"",INDEX(EmployeeTrackingSheet!$F$6:$F$1005,Calculations!P340,1))</f>
        <v/>
      </c>
      <c r="Z340" s="94" t="str">
        <f t="shared" si="38"/>
        <v/>
      </c>
      <c r="AA340" s="94" t="str">
        <f>IF(INDEX(EmployeeTrackingSheet!$G$6:$G$1005,Calculations!P340,1)=0,"",INDEX(EmployeeTrackingSheet!$G$6:$G$1005,Calculations!P340,1))</f>
        <v/>
      </c>
      <c r="AB340" s="94" t="str">
        <f>IF(INDEX(EmployeeTrackingSheet!$H$6:$H$1005,Calculations!P340,1)=0,"",INDEX(EmployeeTrackingSheet!$H$6:$H$1005,Calculations!P340,1))</f>
        <v/>
      </c>
      <c r="AC340" s="47"/>
      <c r="AD340" s="47"/>
      <c r="AE340" s="47"/>
      <c r="AF340" s="47"/>
      <c r="AG340" s="47"/>
      <c r="AM340" s="47"/>
      <c r="AN340" s="47"/>
      <c r="AO340" s="47"/>
      <c r="AP340" s="47"/>
      <c r="AQ340" s="47"/>
      <c r="AR340" s="47"/>
      <c r="AS340" s="47"/>
      <c r="AT340" s="47"/>
      <c r="AU340" s="47"/>
      <c r="AV340" s="47"/>
      <c r="AW340" s="47"/>
      <c r="AX340" s="47"/>
      <c r="AY340" s="47"/>
      <c r="AZ340" s="47"/>
      <c r="BA340" s="47"/>
      <c r="BB340" s="47"/>
      <c r="BC340" s="47"/>
      <c r="BD340" s="47"/>
      <c r="BE340" s="47"/>
      <c r="BF340" s="47"/>
      <c r="BG340" s="47"/>
      <c r="BH340" s="47"/>
      <c r="BI340" s="47"/>
      <c r="BJ340" s="47"/>
      <c r="BK340" s="47"/>
      <c r="BL340" s="47"/>
      <c r="BM340" s="47"/>
      <c r="BN340" s="47"/>
      <c r="BO340" s="47"/>
      <c r="BP340" s="47"/>
      <c r="BQ340" s="47"/>
    </row>
    <row r="341" spans="16:69" x14ac:dyDescent="0.25">
      <c r="P341" s="34">
        <v>338</v>
      </c>
      <c r="Q341" s="147" t="str">
        <f>IF(INDEX(EmployeeTrackingSheet!$B$6:$B$1005,Calculations!P341,1)=0,"",INDEX(EmployeeTrackingSheet!$B$6:$B$1005,Calculations!P341,1))</f>
        <v/>
      </c>
      <c r="R341" s="91" t="str">
        <f t="shared" si="34"/>
        <v/>
      </c>
      <c r="S341" s="91" t="str">
        <f t="shared" si="35"/>
        <v/>
      </c>
      <c r="T341" s="92" t="str">
        <f t="shared" si="36"/>
        <v/>
      </c>
      <c r="U341" s="92" t="str">
        <f t="shared" si="37"/>
        <v/>
      </c>
      <c r="V341" s="90" t="str">
        <f>IF(INDEX(EmployeeTrackingSheet!$C$6:$C$1005,Calculations!P341,1)=0,"",INDEX(EmployeeTrackingSheet!$C$6:$C$1005,Calculations!P341,1))</f>
        <v/>
      </c>
      <c r="W341" s="90" t="str">
        <f>IF(INDEX(EmployeeTrackingSheet!$D$6:$D$1005,Calculations!P341,1)=0,"",INDEX(EmployeeTrackingSheet!$D$6:$D$1005,Calculations!P341,1))</f>
        <v/>
      </c>
      <c r="X341" s="269" t="str">
        <f>IF(INDEX(EmployeeTrackingSheet!$E$6:$E$1005,Calculations!P341,1)=0,"",INDEX(EmployeeTrackingSheet!$E$6:$E$1005,Calculations!P341,1))</f>
        <v/>
      </c>
      <c r="Y341" s="269" t="str">
        <f>IF(INDEX(EmployeeTrackingSheet!$F$6:$F$1005,Calculations!P341,1)=0,"",INDEX(EmployeeTrackingSheet!$F$6:$F$1005,Calculations!P341,1))</f>
        <v/>
      </c>
      <c r="Z341" s="94" t="str">
        <f t="shared" si="38"/>
        <v/>
      </c>
      <c r="AA341" s="94" t="str">
        <f>IF(INDEX(EmployeeTrackingSheet!$G$6:$G$1005,Calculations!P341,1)=0,"",INDEX(EmployeeTrackingSheet!$G$6:$G$1005,Calculations!P341,1))</f>
        <v/>
      </c>
      <c r="AB341" s="94" t="str">
        <f>IF(INDEX(EmployeeTrackingSheet!$H$6:$H$1005,Calculations!P341,1)=0,"",INDEX(EmployeeTrackingSheet!$H$6:$H$1005,Calculations!P341,1))</f>
        <v/>
      </c>
      <c r="AC341" s="47"/>
      <c r="AD341" s="47"/>
      <c r="AE341" s="47"/>
      <c r="AF341" s="47"/>
      <c r="AG341" s="47"/>
      <c r="AM341" s="47"/>
      <c r="AN341" s="47"/>
      <c r="AO341" s="47"/>
      <c r="AP341" s="47"/>
      <c r="AQ341" s="47"/>
      <c r="AR341" s="47"/>
      <c r="AS341" s="47"/>
      <c r="AT341" s="47"/>
      <c r="AU341" s="47"/>
      <c r="AV341" s="47"/>
      <c r="AW341" s="47"/>
      <c r="AX341" s="47"/>
      <c r="AY341" s="47"/>
      <c r="AZ341" s="47"/>
      <c r="BA341" s="47"/>
      <c r="BB341" s="47"/>
      <c r="BC341" s="47"/>
      <c r="BD341" s="47"/>
      <c r="BE341" s="47"/>
      <c r="BF341" s="47"/>
      <c r="BG341" s="47"/>
      <c r="BH341" s="47"/>
      <c r="BI341" s="47"/>
      <c r="BJ341" s="47"/>
      <c r="BK341" s="47"/>
      <c r="BL341" s="47"/>
      <c r="BM341" s="47"/>
      <c r="BN341" s="47"/>
      <c r="BO341" s="47"/>
      <c r="BP341" s="47"/>
      <c r="BQ341" s="47"/>
    </row>
    <row r="342" spans="16:69" x14ac:dyDescent="0.25">
      <c r="P342" s="34">
        <v>339</v>
      </c>
      <c r="Q342" s="147" t="str">
        <f>IF(INDEX(EmployeeTrackingSheet!$B$6:$B$1005,Calculations!P342,1)=0,"",INDEX(EmployeeTrackingSheet!$B$6:$B$1005,Calculations!P342,1))</f>
        <v/>
      </c>
      <c r="R342" s="91" t="str">
        <f t="shared" si="34"/>
        <v/>
      </c>
      <c r="S342" s="91" t="str">
        <f t="shared" si="35"/>
        <v/>
      </c>
      <c r="T342" s="92" t="str">
        <f t="shared" si="36"/>
        <v/>
      </c>
      <c r="U342" s="92" t="str">
        <f t="shared" si="37"/>
        <v/>
      </c>
      <c r="V342" s="90" t="str">
        <f>IF(INDEX(EmployeeTrackingSheet!$C$6:$C$1005,Calculations!P342,1)=0,"",INDEX(EmployeeTrackingSheet!$C$6:$C$1005,Calculations!P342,1))</f>
        <v/>
      </c>
      <c r="W342" s="90" t="str">
        <f>IF(INDEX(EmployeeTrackingSheet!$D$6:$D$1005,Calculations!P342,1)=0,"",INDEX(EmployeeTrackingSheet!$D$6:$D$1005,Calculations!P342,1))</f>
        <v/>
      </c>
      <c r="X342" s="269" t="str">
        <f>IF(INDEX(EmployeeTrackingSheet!$E$6:$E$1005,Calculations!P342,1)=0,"",INDEX(EmployeeTrackingSheet!$E$6:$E$1005,Calculations!P342,1))</f>
        <v/>
      </c>
      <c r="Y342" s="269" t="str">
        <f>IF(INDEX(EmployeeTrackingSheet!$F$6:$F$1005,Calculations!P342,1)=0,"",INDEX(EmployeeTrackingSheet!$F$6:$F$1005,Calculations!P342,1))</f>
        <v/>
      </c>
      <c r="Z342" s="94" t="str">
        <f t="shared" si="38"/>
        <v/>
      </c>
      <c r="AA342" s="94" t="str">
        <f>IF(INDEX(EmployeeTrackingSheet!$G$6:$G$1005,Calculations!P342,1)=0,"",INDEX(EmployeeTrackingSheet!$G$6:$G$1005,Calculations!P342,1))</f>
        <v/>
      </c>
      <c r="AB342" s="94" t="str">
        <f>IF(INDEX(EmployeeTrackingSheet!$H$6:$H$1005,Calculations!P342,1)=0,"",INDEX(EmployeeTrackingSheet!$H$6:$H$1005,Calculations!P342,1))</f>
        <v/>
      </c>
      <c r="AC342" s="47"/>
      <c r="AD342" s="47"/>
      <c r="AE342" s="47"/>
      <c r="AF342" s="47"/>
      <c r="AG342" s="47"/>
      <c r="AM342" s="47"/>
      <c r="AN342" s="47"/>
      <c r="AO342" s="47"/>
      <c r="AP342" s="47"/>
      <c r="AQ342" s="47"/>
      <c r="AR342" s="47"/>
      <c r="AS342" s="47"/>
      <c r="AT342" s="47"/>
      <c r="AU342" s="47"/>
      <c r="AV342" s="47"/>
      <c r="AW342" s="47"/>
      <c r="AX342" s="47"/>
      <c r="AY342" s="47"/>
      <c r="AZ342" s="47"/>
      <c r="BA342" s="47"/>
      <c r="BB342" s="47"/>
      <c r="BC342" s="47"/>
      <c r="BD342" s="47"/>
      <c r="BE342" s="47"/>
      <c r="BF342" s="47"/>
      <c r="BG342" s="47"/>
      <c r="BH342" s="47"/>
      <c r="BI342" s="47"/>
      <c r="BJ342" s="47"/>
      <c r="BK342" s="47"/>
      <c r="BL342" s="47"/>
      <c r="BM342" s="47"/>
      <c r="BN342" s="47"/>
      <c r="BO342" s="47"/>
      <c r="BP342" s="47"/>
      <c r="BQ342" s="47"/>
    </row>
    <row r="343" spans="16:69" x14ac:dyDescent="0.25">
      <c r="P343" s="34">
        <v>340</v>
      </c>
      <c r="Q343" s="147" t="str">
        <f>IF(INDEX(EmployeeTrackingSheet!$B$6:$B$1005,Calculations!P343,1)=0,"",INDEX(EmployeeTrackingSheet!$B$6:$B$1005,Calculations!P343,1))</f>
        <v/>
      </c>
      <c r="R343" s="91" t="str">
        <f t="shared" si="34"/>
        <v/>
      </c>
      <c r="S343" s="91" t="str">
        <f t="shared" si="35"/>
        <v/>
      </c>
      <c r="T343" s="92" t="str">
        <f t="shared" si="36"/>
        <v/>
      </c>
      <c r="U343" s="92" t="str">
        <f t="shared" si="37"/>
        <v/>
      </c>
      <c r="V343" s="90" t="str">
        <f>IF(INDEX(EmployeeTrackingSheet!$C$6:$C$1005,Calculations!P343,1)=0,"",INDEX(EmployeeTrackingSheet!$C$6:$C$1005,Calculations!P343,1))</f>
        <v/>
      </c>
      <c r="W343" s="90" t="str">
        <f>IF(INDEX(EmployeeTrackingSheet!$D$6:$D$1005,Calculations!P343,1)=0,"",INDEX(EmployeeTrackingSheet!$D$6:$D$1005,Calculations!P343,1))</f>
        <v/>
      </c>
      <c r="X343" s="269" t="str">
        <f>IF(INDEX(EmployeeTrackingSheet!$E$6:$E$1005,Calculations!P343,1)=0,"",INDEX(EmployeeTrackingSheet!$E$6:$E$1005,Calculations!P343,1))</f>
        <v/>
      </c>
      <c r="Y343" s="269" t="str">
        <f>IF(INDEX(EmployeeTrackingSheet!$F$6:$F$1005,Calculations!P343,1)=0,"",INDEX(EmployeeTrackingSheet!$F$6:$F$1005,Calculations!P343,1))</f>
        <v/>
      </c>
      <c r="Z343" s="94" t="str">
        <f t="shared" si="38"/>
        <v/>
      </c>
      <c r="AA343" s="94" t="str">
        <f>IF(INDEX(EmployeeTrackingSheet!$G$6:$G$1005,Calculations!P343,1)=0,"",INDEX(EmployeeTrackingSheet!$G$6:$G$1005,Calculations!P343,1))</f>
        <v/>
      </c>
      <c r="AB343" s="94" t="str">
        <f>IF(INDEX(EmployeeTrackingSheet!$H$6:$H$1005,Calculations!P343,1)=0,"",INDEX(EmployeeTrackingSheet!$H$6:$H$1005,Calculations!P343,1))</f>
        <v/>
      </c>
      <c r="AC343" s="47"/>
      <c r="AD343" s="47"/>
      <c r="AE343" s="47"/>
      <c r="AF343" s="47"/>
      <c r="AG343" s="47"/>
      <c r="AM343" s="47"/>
      <c r="AN343" s="47"/>
      <c r="AO343" s="47"/>
      <c r="AP343" s="47"/>
      <c r="AQ343" s="47"/>
      <c r="AR343" s="47"/>
      <c r="AS343" s="47"/>
      <c r="AT343" s="47"/>
      <c r="AU343" s="47"/>
      <c r="AV343" s="47"/>
      <c r="AW343" s="47"/>
      <c r="AX343" s="47"/>
      <c r="AY343" s="47"/>
      <c r="AZ343" s="47"/>
      <c r="BA343" s="47"/>
      <c r="BB343" s="47"/>
      <c r="BC343" s="47"/>
      <c r="BD343" s="47"/>
      <c r="BE343" s="47"/>
      <c r="BF343" s="47"/>
      <c r="BG343" s="47"/>
      <c r="BH343" s="47"/>
      <c r="BI343" s="47"/>
      <c r="BJ343" s="47"/>
      <c r="BK343" s="47"/>
      <c r="BL343" s="47"/>
      <c r="BM343" s="47"/>
      <c r="BN343" s="47"/>
      <c r="BO343" s="47"/>
      <c r="BP343" s="47"/>
      <c r="BQ343" s="47"/>
    </row>
    <row r="344" spans="16:69" x14ac:dyDescent="0.25">
      <c r="P344" s="34">
        <v>341</v>
      </c>
      <c r="Q344" s="147" t="str">
        <f>IF(INDEX(EmployeeTrackingSheet!$B$6:$B$1005,Calculations!P344,1)=0,"",INDEX(EmployeeTrackingSheet!$B$6:$B$1005,Calculations!P344,1))</f>
        <v/>
      </c>
      <c r="R344" s="91" t="str">
        <f t="shared" si="34"/>
        <v/>
      </c>
      <c r="S344" s="91" t="str">
        <f t="shared" si="35"/>
        <v/>
      </c>
      <c r="T344" s="92" t="str">
        <f t="shared" si="36"/>
        <v/>
      </c>
      <c r="U344" s="92" t="str">
        <f t="shared" si="37"/>
        <v/>
      </c>
      <c r="V344" s="90" t="str">
        <f>IF(INDEX(EmployeeTrackingSheet!$C$6:$C$1005,Calculations!P344,1)=0,"",INDEX(EmployeeTrackingSheet!$C$6:$C$1005,Calculations!P344,1))</f>
        <v/>
      </c>
      <c r="W344" s="90" t="str">
        <f>IF(INDEX(EmployeeTrackingSheet!$D$6:$D$1005,Calculations!P344,1)=0,"",INDEX(EmployeeTrackingSheet!$D$6:$D$1005,Calculations!P344,1))</f>
        <v/>
      </c>
      <c r="X344" s="269" t="str">
        <f>IF(INDEX(EmployeeTrackingSheet!$E$6:$E$1005,Calculations!P344,1)=0,"",INDEX(EmployeeTrackingSheet!$E$6:$E$1005,Calculations!P344,1))</f>
        <v/>
      </c>
      <c r="Y344" s="269" t="str">
        <f>IF(INDEX(EmployeeTrackingSheet!$F$6:$F$1005,Calculations!P344,1)=0,"",INDEX(EmployeeTrackingSheet!$F$6:$F$1005,Calculations!P344,1))</f>
        <v/>
      </c>
      <c r="Z344" s="94" t="str">
        <f t="shared" si="38"/>
        <v/>
      </c>
      <c r="AA344" s="94" t="str">
        <f>IF(INDEX(EmployeeTrackingSheet!$G$6:$G$1005,Calculations!P344,1)=0,"",INDEX(EmployeeTrackingSheet!$G$6:$G$1005,Calculations!P344,1))</f>
        <v/>
      </c>
      <c r="AB344" s="94" t="str">
        <f>IF(INDEX(EmployeeTrackingSheet!$H$6:$H$1005,Calculations!P344,1)=0,"",INDEX(EmployeeTrackingSheet!$H$6:$H$1005,Calculations!P344,1))</f>
        <v/>
      </c>
      <c r="AC344" s="47"/>
      <c r="AD344" s="47"/>
      <c r="AE344" s="47"/>
      <c r="AF344" s="47"/>
      <c r="AG344" s="47"/>
      <c r="AM344" s="47"/>
      <c r="AN344" s="47"/>
      <c r="AO344" s="47"/>
      <c r="AP344" s="47"/>
      <c r="AQ344" s="47"/>
      <c r="AR344" s="47"/>
      <c r="AS344" s="47"/>
      <c r="AT344" s="47"/>
      <c r="AU344" s="47"/>
      <c r="AV344" s="47"/>
      <c r="AW344" s="47"/>
      <c r="AX344" s="47"/>
      <c r="AY344" s="47"/>
      <c r="AZ344" s="47"/>
      <c r="BA344" s="47"/>
      <c r="BB344" s="47"/>
      <c r="BC344" s="47"/>
      <c r="BD344" s="47"/>
      <c r="BE344" s="47"/>
      <c r="BF344" s="47"/>
      <c r="BG344" s="47"/>
      <c r="BH344" s="47"/>
      <c r="BI344" s="47"/>
      <c r="BJ344" s="47"/>
      <c r="BK344" s="47"/>
      <c r="BL344" s="47"/>
      <c r="BM344" s="47"/>
      <c r="BN344" s="47"/>
      <c r="BO344" s="47"/>
      <c r="BP344" s="47"/>
      <c r="BQ344" s="47"/>
    </row>
    <row r="345" spans="16:69" x14ac:dyDescent="0.25">
      <c r="P345" s="34">
        <v>342</v>
      </c>
      <c r="Q345" s="147" t="str">
        <f>IF(INDEX(EmployeeTrackingSheet!$B$6:$B$1005,Calculations!P345,1)=0,"",INDEX(EmployeeTrackingSheet!$B$6:$B$1005,Calculations!P345,1))</f>
        <v/>
      </c>
      <c r="R345" s="91" t="str">
        <f t="shared" si="34"/>
        <v/>
      </c>
      <c r="S345" s="91" t="str">
        <f t="shared" si="35"/>
        <v/>
      </c>
      <c r="T345" s="92" t="str">
        <f t="shared" si="36"/>
        <v/>
      </c>
      <c r="U345" s="92" t="str">
        <f t="shared" si="37"/>
        <v/>
      </c>
      <c r="V345" s="90" t="str">
        <f>IF(INDEX(EmployeeTrackingSheet!$C$6:$C$1005,Calculations!P345,1)=0,"",INDEX(EmployeeTrackingSheet!$C$6:$C$1005,Calculations!P345,1))</f>
        <v/>
      </c>
      <c r="W345" s="90" t="str">
        <f>IF(INDEX(EmployeeTrackingSheet!$D$6:$D$1005,Calculations!P345,1)=0,"",INDEX(EmployeeTrackingSheet!$D$6:$D$1005,Calculations!P345,1))</f>
        <v/>
      </c>
      <c r="X345" s="269" t="str">
        <f>IF(INDEX(EmployeeTrackingSheet!$E$6:$E$1005,Calculations!P345,1)=0,"",INDEX(EmployeeTrackingSheet!$E$6:$E$1005,Calculations!P345,1))</f>
        <v/>
      </c>
      <c r="Y345" s="269" t="str">
        <f>IF(INDEX(EmployeeTrackingSheet!$F$6:$F$1005,Calculations!P345,1)=0,"",INDEX(EmployeeTrackingSheet!$F$6:$F$1005,Calculations!P345,1))</f>
        <v/>
      </c>
      <c r="Z345" s="94" t="str">
        <f t="shared" si="38"/>
        <v/>
      </c>
      <c r="AA345" s="94" t="str">
        <f>IF(INDEX(EmployeeTrackingSheet!$G$6:$G$1005,Calculations!P345,1)=0,"",INDEX(EmployeeTrackingSheet!$G$6:$G$1005,Calculations!P345,1))</f>
        <v/>
      </c>
      <c r="AB345" s="94" t="str">
        <f>IF(INDEX(EmployeeTrackingSheet!$H$6:$H$1005,Calculations!P345,1)=0,"",INDEX(EmployeeTrackingSheet!$H$6:$H$1005,Calculations!P345,1))</f>
        <v/>
      </c>
      <c r="AC345" s="47"/>
      <c r="AD345" s="47"/>
      <c r="AE345" s="47"/>
      <c r="AF345" s="47"/>
      <c r="AG345" s="47"/>
      <c r="AM345" s="47"/>
      <c r="AN345" s="47"/>
      <c r="AO345" s="47"/>
      <c r="AP345" s="47"/>
      <c r="AQ345" s="47"/>
      <c r="AR345" s="47"/>
      <c r="AS345" s="47"/>
      <c r="AT345" s="47"/>
      <c r="AU345" s="47"/>
      <c r="AV345" s="47"/>
      <c r="AW345" s="47"/>
      <c r="AX345" s="47"/>
      <c r="AY345" s="47"/>
      <c r="AZ345" s="47"/>
      <c r="BA345" s="47"/>
      <c r="BB345" s="47"/>
      <c r="BC345" s="47"/>
      <c r="BD345" s="47"/>
      <c r="BE345" s="47"/>
      <c r="BF345" s="47"/>
      <c r="BG345" s="47"/>
      <c r="BH345" s="47"/>
      <c r="BI345" s="47"/>
      <c r="BJ345" s="47"/>
      <c r="BK345" s="47"/>
      <c r="BL345" s="47"/>
      <c r="BM345" s="47"/>
      <c r="BN345" s="47"/>
      <c r="BO345" s="47"/>
      <c r="BP345" s="47"/>
      <c r="BQ345" s="47"/>
    </row>
    <row r="346" spans="16:69" x14ac:dyDescent="0.25">
      <c r="P346" s="34">
        <v>343</v>
      </c>
      <c r="Q346" s="147" t="str">
        <f>IF(INDEX(EmployeeTrackingSheet!$B$6:$B$1005,Calculations!P346,1)=0,"",INDEX(EmployeeTrackingSheet!$B$6:$B$1005,Calculations!P346,1))</f>
        <v/>
      </c>
      <c r="R346" s="91" t="str">
        <f t="shared" si="34"/>
        <v/>
      </c>
      <c r="S346" s="91" t="str">
        <f t="shared" si="35"/>
        <v/>
      </c>
      <c r="T346" s="92" t="str">
        <f t="shared" si="36"/>
        <v/>
      </c>
      <c r="U346" s="92" t="str">
        <f t="shared" si="37"/>
        <v/>
      </c>
      <c r="V346" s="90" t="str">
        <f>IF(INDEX(EmployeeTrackingSheet!$C$6:$C$1005,Calculations!P346,1)=0,"",INDEX(EmployeeTrackingSheet!$C$6:$C$1005,Calculations!P346,1))</f>
        <v/>
      </c>
      <c r="W346" s="90" t="str">
        <f>IF(INDEX(EmployeeTrackingSheet!$D$6:$D$1005,Calculations!P346,1)=0,"",INDEX(EmployeeTrackingSheet!$D$6:$D$1005,Calculations!P346,1))</f>
        <v/>
      </c>
      <c r="X346" s="269" t="str">
        <f>IF(INDEX(EmployeeTrackingSheet!$E$6:$E$1005,Calculations!P346,1)=0,"",INDEX(EmployeeTrackingSheet!$E$6:$E$1005,Calculations!P346,1))</f>
        <v/>
      </c>
      <c r="Y346" s="269" t="str">
        <f>IF(INDEX(EmployeeTrackingSheet!$F$6:$F$1005,Calculations!P346,1)=0,"",INDEX(EmployeeTrackingSheet!$F$6:$F$1005,Calculations!P346,1))</f>
        <v/>
      </c>
      <c r="Z346" s="94" t="str">
        <f t="shared" si="38"/>
        <v/>
      </c>
      <c r="AA346" s="94" t="str">
        <f>IF(INDEX(EmployeeTrackingSheet!$G$6:$G$1005,Calculations!P346,1)=0,"",INDEX(EmployeeTrackingSheet!$G$6:$G$1005,Calculations!P346,1))</f>
        <v/>
      </c>
      <c r="AB346" s="94" t="str">
        <f>IF(INDEX(EmployeeTrackingSheet!$H$6:$H$1005,Calculations!P346,1)=0,"",INDEX(EmployeeTrackingSheet!$H$6:$H$1005,Calculations!P346,1))</f>
        <v/>
      </c>
      <c r="AC346" s="47"/>
      <c r="AD346" s="47"/>
      <c r="AE346" s="47"/>
      <c r="AF346" s="47"/>
      <c r="AG346" s="47"/>
      <c r="AM346" s="47"/>
      <c r="AN346" s="47"/>
      <c r="AO346" s="47"/>
      <c r="AP346" s="47"/>
      <c r="AQ346" s="47"/>
      <c r="AR346" s="47"/>
      <c r="AS346" s="47"/>
      <c r="AT346" s="47"/>
      <c r="AU346" s="47"/>
      <c r="AV346" s="47"/>
      <c r="AW346" s="47"/>
      <c r="AX346" s="47"/>
      <c r="AY346" s="47"/>
      <c r="AZ346" s="47"/>
      <c r="BA346" s="47"/>
      <c r="BB346" s="47"/>
      <c r="BC346" s="47"/>
      <c r="BD346" s="47"/>
      <c r="BE346" s="47"/>
      <c r="BF346" s="47"/>
      <c r="BG346" s="47"/>
      <c r="BH346" s="47"/>
      <c r="BI346" s="47"/>
      <c r="BJ346" s="47"/>
      <c r="BK346" s="47"/>
      <c r="BL346" s="47"/>
      <c r="BM346" s="47"/>
      <c r="BN346" s="47"/>
      <c r="BO346" s="47"/>
      <c r="BP346" s="47"/>
      <c r="BQ346" s="47"/>
    </row>
    <row r="347" spans="16:69" x14ac:dyDescent="0.25">
      <c r="P347" s="34">
        <v>344</v>
      </c>
      <c r="Q347" s="147" t="str">
        <f>IF(INDEX(EmployeeTrackingSheet!$B$6:$B$1005,Calculations!P347,1)=0,"",INDEX(EmployeeTrackingSheet!$B$6:$B$1005,Calculations!P347,1))</f>
        <v/>
      </c>
      <c r="R347" s="91" t="str">
        <f t="shared" si="34"/>
        <v/>
      </c>
      <c r="S347" s="91" t="str">
        <f t="shared" si="35"/>
        <v/>
      </c>
      <c r="T347" s="92" t="str">
        <f t="shared" si="36"/>
        <v/>
      </c>
      <c r="U347" s="92" t="str">
        <f t="shared" si="37"/>
        <v/>
      </c>
      <c r="V347" s="90" t="str">
        <f>IF(INDEX(EmployeeTrackingSheet!$C$6:$C$1005,Calculations!P347,1)=0,"",INDEX(EmployeeTrackingSheet!$C$6:$C$1005,Calculations!P347,1))</f>
        <v/>
      </c>
      <c r="W347" s="90" t="str">
        <f>IF(INDEX(EmployeeTrackingSheet!$D$6:$D$1005,Calculations!P347,1)=0,"",INDEX(EmployeeTrackingSheet!$D$6:$D$1005,Calculations!P347,1))</f>
        <v/>
      </c>
      <c r="X347" s="269" t="str">
        <f>IF(INDEX(EmployeeTrackingSheet!$E$6:$E$1005,Calculations!P347,1)=0,"",INDEX(EmployeeTrackingSheet!$E$6:$E$1005,Calculations!P347,1))</f>
        <v/>
      </c>
      <c r="Y347" s="269" t="str">
        <f>IF(INDEX(EmployeeTrackingSheet!$F$6:$F$1005,Calculations!P347,1)=0,"",INDEX(EmployeeTrackingSheet!$F$6:$F$1005,Calculations!P347,1))</f>
        <v/>
      </c>
      <c r="Z347" s="94" t="str">
        <f t="shared" si="38"/>
        <v/>
      </c>
      <c r="AA347" s="94" t="str">
        <f>IF(INDEX(EmployeeTrackingSheet!$G$6:$G$1005,Calculations!P347,1)=0,"",INDEX(EmployeeTrackingSheet!$G$6:$G$1005,Calculations!P347,1))</f>
        <v/>
      </c>
      <c r="AB347" s="94" t="str">
        <f>IF(INDEX(EmployeeTrackingSheet!$H$6:$H$1005,Calculations!P347,1)=0,"",INDEX(EmployeeTrackingSheet!$H$6:$H$1005,Calculations!P347,1))</f>
        <v/>
      </c>
      <c r="AC347" s="47"/>
      <c r="AD347" s="47"/>
      <c r="AE347" s="47"/>
      <c r="AF347" s="47"/>
      <c r="AG347" s="47"/>
      <c r="AM347" s="47"/>
      <c r="AN347" s="47"/>
      <c r="AO347" s="47"/>
      <c r="AP347" s="47"/>
      <c r="AQ347" s="47"/>
      <c r="AR347" s="47"/>
      <c r="AS347" s="47"/>
      <c r="AT347" s="47"/>
      <c r="AU347" s="47"/>
      <c r="AV347" s="47"/>
      <c r="AW347" s="47"/>
      <c r="AX347" s="47"/>
      <c r="AY347" s="47"/>
      <c r="AZ347" s="47"/>
      <c r="BA347" s="47"/>
      <c r="BB347" s="47"/>
      <c r="BC347" s="47"/>
      <c r="BD347" s="47"/>
      <c r="BE347" s="47"/>
      <c r="BF347" s="47"/>
      <c r="BG347" s="47"/>
      <c r="BH347" s="47"/>
      <c r="BI347" s="47"/>
      <c r="BJ347" s="47"/>
      <c r="BK347" s="47"/>
      <c r="BL347" s="47"/>
      <c r="BM347" s="47"/>
      <c r="BN347" s="47"/>
      <c r="BO347" s="47"/>
      <c r="BP347" s="47"/>
      <c r="BQ347" s="47"/>
    </row>
    <row r="348" spans="16:69" x14ac:dyDescent="0.25">
      <c r="P348" s="34">
        <v>345</v>
      </c>
      <c r="Q348" s="147" t="str">
        <f>IF(INDEX(EmployeeTrackingSheet!$B$6:$B$1005,Calculations!P348,1)=0,"",INDEX(EmployeeTrackingSheet!$B$6:$B$1005,Calculations!P348,1))</f>
        <v/>
      </c>
      <c r="R348" s="91" t="str">
        <f t="shared" si="34"/>
        <v/>
      </c>
      <c r="S348" s="91" t="str">
        <f t="shared" si="35"/>
        <v/>
      </c>
      <c r="T348" s="92" t="str">
        <f t="shared" si="36"/>
        <v/>
      </c>
      <c r="U348" s="92" t="str">
        <f t="shared" si="37"/>
        <v/>
      </c>
      <c r="V348" s="90" t="str">
        <f>IF(INDEX(EmployeeTrackingSheet!$C$6:$C$1005,Calculations!P348,1)=0,"",INDEX(EmployeeTrackingSheet!$C$6:$C$1005,Calculations!P348,1))</f>
        <v/>
      </c>
      <c r="W348" s="90" t="str">
        <f>IF(INDEX(EmployeeTrackingSheet!$D$6:$D$1005,Calculations!P348,1)=0,"",INDEX(EmployeeTrackingSheet!$D$6:$D$1005,Calculations!P348,1))</f>
        <v/>
      </c>
      <c r="X348" s="269" t="str">
        <f>IF(INDEX(EmployeeTrackingSheet!$E$6:$E$1005,Calculations!P348,1)=0,"",INDEX(EmployeeTrackingSheet!$E$6:$E$1005,Calculations!P348,1))</f>
        <v/>
      </c>
      <c r="Y348" s="269" t="str">
        <f>IF(INDEX(EmployeeTrackingSheet!$F$6:$F$1005,Calculations!P348,1)=0,"",INDEX(EmployeeTrackingSheet!$F$6:$F$1005,Calculations!P348,1))</f>
        <v/>
      </c>
      <c r="Z348" s="94" t="str">
        <f t="shared" si="38"/>
        <v/>
      </c>
      <c r="AA348" s="94" t="str">
        <f>IF(INDEX(EmployeeTrackingSheet!$G$6:$G$1005,Calculations!P348,1)=0,"",INDEX(EmployeeTrackingSheet!$G$6:$G$1005,Calculations!P348,1))</f>
        <v/>
      </c>
      <c r="AB348" s="94" t="str">
        <f>IF(INDEX(EmployeeTrackingSheet!$H$6:$H$1005,Calculations!P348,1)=0,"",INDEX(EmployeeTrackingSheet!$H$6:$H$1005,Calculations!P348,1))</f>
        <v/>
      </c>
      <c r="AC348" s="47"/>
      <c r="AD348" s="47"/>
      <c r="AE348" s="47"/>
      <c r="AF348" s="47"/>
      <c r="AG348" s="47"/>
      <c r="AM348" s="47"/>
      <c r="AN348" s="47"/>
      <c r="AO348" s="47"/>
      <c r="AP348" s="47"/>
      <c r="AQ348" s="47"/>
      <c r="AR348" s="47"/>
      <c r="AS348" s="47"/>
      <c r="AT348" s="47"/>
      <c r="AU348" s="47"/>
      <c r="AV348" s="47"/>
      <c r="AW348" s="47"/>
      <c r="AX348" s="47"/>
      <c r="AY348" s="47"/>
      <c r="AZ348" s="47"/>
      <c r="BA348" s="47"/>
      <c r="BB348" s="47"/>
      <c r="BC348" s="47"/>
      <c r="BD348" s="47"/>
      <c r="BE348" s="47"/>
      <c r="BF348" s="47"/>
      <c r="BG348" s="47"/>
      <c r="BH348" s="47"/>
      <c r="BI348" s="47"/>
      <c r="BJ348" s="47"/>
      <c r="BK348" s="47"/>
      <c r="BL348" s="47"/>
      <c r="BM348" s="47"/>
      <c r="BN348" s="47"/>
      <c r="BO348" s="47"/>
      <c r="BP348" s="47"/>
      <c r="BQ348" s="47"/>
    </row>
    <row r="349" spans="16:69" x14ac:dyDescent="0.25">
      <c r="P349" s="34">
        <v>346</v>
      </c>
      <c r="Q349" s="147" t="str">
        <f>IF(INDEX(EmployeeTrackingSheet!$B$6:$B$1005,Calculations!P349,1)=0,"",INDEX(EmployeeTrackingSheet!$B$6:$B$1005,Calculations!P349,1))</f>
        <v/>
      </c>
      <c r="R349" s="91" t="str">
        <f t="shared" si="34"/>
        <v/>
      </c>
      <c r="S349" s="91" t="str">
        <f t="shared" si="35"/>
        <v/>
      </c>
      <c r="T349" s="92" t="str">
        <f t="shared" si="36"/>
        <v/>
      </c>
      <c r="U349" s="92" t="str">
        <f t="shared" si="37"/>
        <v/>
      </c>
      <c r="V349" s="90" t="str">
        <f>IF(INDEX(EmployeeTrackingSheet!$C$6:$C$1005,Calculations!P349,1)=0,"",INDEX(EmployeeTrackingSheet!$C$6:$C$1005,Calculations!P349,1))</f>
        <v/>
      </c>
      <c r="W349" s="90" t="str">
        <f>IF(INDEX(EmployeeTrackingSheet!$D$6:$D$1005,Calculations!P349,1)=0,"",INDEX(EmployeeTrackingSheet!$D$6:$D$1005,Calculations!P349,1))</f>
        <v/>
      </c>
      <c r="X349" s="269" t="str">
        <f>IF(INDEX(EmployeeTrackingSheet!$E$6:$E$1005,Calculations!P349,1)=0,"",INDEX(EmployeeTrackingSheet!$E$6:$E$1005,Calculations!P349,1))</f>
        <v/>
      </c>
      <c r="Y349" s="269" t="str">
        <f>IF(INDEX(EmployeeTrackingSheet!$F$6:$F$1005,Calculations!P349,1)=0,"",INDEX(EmployeeTrackingSheet!$F$6:$F$1005,Calculations!P349,1))</f>
        <v/>
      </c>
      <c r="Z349" s="94" t="str">
        <f t="shared" si="38"/>
        <v/>
      </c>
      <c r="AA349" s="94" t="str">
        <f>IF(INDEX(EmployeeTrackingSheet!$G$6:$G$1005,Calculations!P349,1)=0,"",INDEX(EmployeeTrackingSheet!$G$6:$G$1005,Calculations!P349,1))</f>
        <v/>
      </c>
      <c r="AB349" s="94" t="str">
        <f>IF(INDEX(EmployeeTrackingSheet!$H$6:$H$1005,Calculations!P349,1)=0,"",INDEX(EmployeeTrackingSheet!$H$6:$H$1005,Calculations!P349,1))</f>
        <v/>
      </c>
      <c r="AC349" s="47"/>
      <c r="AD349" s="47"/>
      <c r="AE349" s="47"/>
      <c r="AF349" s="47"/>
      <c r="AG349" s="47"/>
      <c r="AM349" s="47"/>
      <c r="AN349" s="47"/>
      <c r="AO349" s="47"/>
      <c r="AP349" s="47"/>
      <c r="AQ349" s="47"/>
      <c r="AR349" s="47"/>
      <c r="AS349" s="47"/>
      <c r="AT349" s="47"/>
      <c r="AU349" s="47"/>
      <c r="AV349" s="47"/>
      <c r="AW349" s="47"/>
      <c r="AX349" s="47"/>
      <c r="AY349" s="47"/>
      <c r="AZ349" s="47"/>
      <c r="BA349" s="47"/>
      <c r="BB349" s="47"/>
      <c r="BC349" s="47"/>
      <c r="BD349" s="47"/>
      <c r="BE349" s="47"/>
      <c r="BF349" s="47"/>
      <c r="BG349" s="47"/>
      <c r="BH349" s="47"/>
      <c r="BI349" s="47"/>
      <c r="BJ349" s="47"/>
      <c r="BK349" s="47"/>
      <c r="BL349" s="47"/>
      <c r="BM349" s="47"/>
      <c r="BN349" s="47"/>
      <c r="BO349" s="47"/>
      <c r="BP349" s="47"/>
      <c r="BQ349" s="47"/>
    </row>
    <row r="350" spans="16:69" x14ac:dyDescent="0.25">
      <c r="P350" s="34">
        <v>347</v>
      </c>
      <c r="Q350" s="147" t="str">
        <f>IF(INDEX(EmployeeTrackingSheet!$B$6:$B$1005,Calculations!P350,1)=0,"",INDEX(EmployeeTrackingSheet!$B$6:$B$1005,Calculations!P350,1))</f>
        <v/>
      </c>
      <c r="R350" s="91" t="str">
        <f t="shared" si="34"/>
        <v/>
      </c>
      <c r="S350" s="91" t="str">
        <f t="shared" si="35"/>
        <v/>
      </c>
      <c r="T350" s="92" t="str">
        <f t="shared" si="36"/>
        <v/>
      </c>
      <c r="U350" s="92" t="str">
        <f t="shared" si="37"/>
        <v/>
      </c>
      <c r="V350" s="90" t="str">
        <f>IF(INDEX(EmployeeTrackingSheet!$C$6:$C$1005,Calculations!P350,1)=0,"",INDEX(EmployeeTrackingSheet!$C$6:$C$1005,Calculations!P350,1))</f>
        <v/>
      </c>
      <c r="W350" s="90" t="str">
        <f>IF(INDEX(EmployeeTrackingSheet!$D$6:$D$1005,Calculations!P350,1)=0,"",INDEX(EmployeeTrackingSheet!$D$6:$D$1005,Calculations!P350,1))</f>
        <v/>
      </c>
      <c r="X350" s="269" t="str">
        <f>IF(INDEX(EmployeeTrackingSheet!$E$6:$E$1005,Calculations!P350,1)=0,"",INDEX(EmployeeTrackingSheet!$E$6:$E$1005,Calculations!P350,1))</f>
        <v/>
      </c>
      <c r="Y350" s="269" t="str">
        <f>IF(INDEX(EmployeeTrackingSheet!$F$6:$F$1005,Calculations!P350,1)=0,"",INDEX(EmployeeTrackingSheet!$F$6:$F$1005,Calculations!P350,1))</f>
        <v/>
      </c>
      <c r="Z350" s="94" t="str">
        <f t="shared" si="38"/>
        <v/>
      </c>
      <c r="AA350" s="94" t="str">
        <f>IF(INDEX(EmployeeTrackingSheet!$G$6:$G$1005,Calculations!P350,1)=0,"",INDEX(EmployeeTrackingSheet!$G$6:$G$1005,Calculations!P350,1))</f>
        <v/>
      </c>
      <c r="AB350" s="94" t="str">
        <f>IF(INDEX(EmployeeTrackingSheet!$H$6:$H$1005,Calculations!P350,1)=0,"",INDEX(EmployeeTrackingSheet!$H$6:$H$1005,Calculations!P350,1))</f>
        <v/>
      </c>
      <c r="AC350" s="47"/>
      <c r="AD350" s="47"/>
      <c r="AE350" s="47"/>
      <c r="AF350" s="47"/>
      <c r="AG350" s="47"/>
      <c r="AM350" s="47"/>
      <c r="AN350" s="47"/>
      <c r="AO350" s="47"/>
      <c r="AP350" s="47"/>
      <c r="AQ350" s="47"/>
      <c r="AR350" s="47"/>
      <c r="AS350" s="47"/>
      <c r="AT350" s="47"/>
      <c r="AU350" s="47"/>
      <c r="AV350" s="47"/>
      <c r="AW350" s="47"/>
      <c r="AX350" s="47"/>
      <c r="AY350" s="47"/>
      <c r="AZ350" s="47"/>
      <c r="BA350" s="47"/>
      <c r="BB350" s="47"/>
      <c r="BC350" s="47"/>
      <c r="BD350" s="47"/>
      <c r="BE350" s="47"/>
      <c r="BF350" s="47"/>
      <c r="BG350" s="47"/>
      <c r="BH350" s="47"/>
      <c r="BI350" s="47"/>
      <c r="BJ350" s="47"/>
      <c r="BK350" s="47"/>
      <c r="BL350" s="47"/>
      <c r="BM350" s="47"/>
      <c r="BN350" s="47"/>
      <c r="BO350" s="47"/>
      <c r="BP350" s="47"/>
      <c r="BQ350" s="47"/>
    </row>
    <row r="351" spans="16:69" x14ac:dyDescent="0.25">
      <c r="P351" s="34">
        <v>348</v>
      </c>
      <c r="Q351" s="147" t="str">
        <f>IF(INDEX(EmployeeTrackingSheet!$B$6:$B$1005,Calculations!P351,1)=0,"",INDEX(EmployeeTrackingSheet!$B$6:$B$1005,Calculations!P351,1))</f>
        <v/>
      </c>
      <c r="R351" s="91" t="str">
        <f t="shared" si="34"/>
        <v/>
      </c>
      <c r="S351" s="91" t="str">
        <f t="shared" si="35"/>
        <v/>
      </c>
      <c r="T351" s="92" t="str">
        <f t="shared" si="36"/>
        <v/>
      </c>
      <c r="U351" s="92" t="str">
        <f t="shared" si="37"/>
        <v/>
      </c>
      <c r="V351" s="90" t="str">
        <f>IF(INDEX(EmployeeTrackingSheet!$C$6:$C$1005,Calculations!P351,1)=0,"",INDEX(EmployeeTrackingSheet!$C$6:$C$1005,Calculations!P351,1))</f>
        <v/>
      </c>
      <c r="W351" s="90" t="str">
        <f>IF(INDEX(EmployeeTrackingSheet!$D$6:$D$1005,Calculations!P351,1)=0,"",INDEX(EmployeeTrackingSheet!$D$6:$D$1005,Calculations!P351,1))</f>
        <v/>
      </c>
      <c r="X351" s="269" t="str">
        <f>IF(INDEX(EmployeeTrackingSheet!$E$6:$E$1005,Calculations!P351,1)=0,"",INDEX(EmployeeTrackingSheet!$E$6:$E$1005,Calculations!P351,1))</f>
        <v/>
      </c>
      <c r="Y351" s="269" t="str">
        <f>IF(INDEX(EmployeeTrackingSheet!$F$6:$F$1005,Calculations!P351,1)=0,"",INDEX(EmployeeTrackingSheet!$F$6:$F$1005,Calculations!P351,1))</f>
        <v/>
      </c>
      <c r="Z351" s="94" t="str">
        <f t="shared" si="38"/>
        <v/>
      </c>
      <c r="AA351" s="94" t="str">
        <f>IF(INDEX(EmployeeTrackingSheet!$G$6:$G$1005,Calculations!P351,1)=0,"",INDEX(EmployeeTrackingSheet!$G$6:$G$1005,Calculations!P351,1))</f>
        <v/>
      </c>
      <c r="AB351" s="94" t="str">
        <f>IF(INDEX(EmployeeTrackingSheet!$H$6:$H$1005,Calculations!P351,1)=0,"",INDEX(EmployeeTrackingSheet!$H$6:$H$1005,Calculations!P351,1))</f>
        <v/>
      </c>
      <c r="AC351" s="47"/>
      <c r="AD351" s="47"/>
      <c r="AE351" s="47"/>
      <c r="AF351" s="47"/>
      <c r="AG351" s="47"/>
      <c r="AM351" s="47"/>
      <c r="AN351" s="47"/>
      <c r="AO351" s="47"/>
      <c r="AP351" s="47"/>
      <c r="AQ351" s="47"/>
      <c r="AR351" s="47"/>
      <c r="AS351" s="47"/>
      <c r="AT351" s="47"/>
      <c r="AU351" s="47"/>
      <c r="AV351" s="47"/>
      <c r="AW351" s="47"/>
      <c r="AX351" s="47"/>
      <c r="AY351" s="47"/>
      <c r="AZ351" s="47"/>
      <c r="BA351" s="47"/>
      <c r="BB351" s="47"/>
      <c r="BC351" s="47"/>
      <c r="BD351" s="47"/>
      <c r="BE351" s="47"/>
      <c r="BF351" s="47"/>
      <c r="BG351" s="47"/>
      <c r="BH351" s="47"/>
      <c r="BI351" s="47"/>
      <c r="BJ351" s="47"/>
      <c r="BK351" s="47"/>
      <c r="BL351" s="47"/>
      <c r="BM351" s="47"/>
      <c r="BN351" s="47"/>
      <c r="BO351" s="47"/>
      <c r="BP351" s="47"/>
      <c r="BQ351" s="47"/>
    </row>
    <row r="352" spans="16:69" x14ac:dyDescent="0.25">
      <c r="P352" s="34">
        <v>349</v>
      </c>
      <c r="Q352" s="147" t="str">
        <f>IF(INDEX(EmployeeTrackingSheet!$B$6:$B$1005,Calculations!P352,1)=0,"",INDEX(EmployeeTrackingSheet!$B$6:$B$1005,Calculations!P352,1))</f>
        <v/>
      </c>
      <c r="R352" s="91" t="str">
        <f t="shared" si="34"/>
        <v/>
      </c>
      <c r="S352" s="91" t="str">
        <f t="shared" si="35"/>
        <v/>
      </c>
      <c r="T352" s="92" t="str">
        <f t="shared" si="36"/>
        <v/>
      </c>
      <c r="U352" s="92" t="str">
        <f t="shared" si="37"/>
        <v/>
      </c>
      <c r="V352" s="90" t="str">
        <f>IF(INDEX(EmployeeTrackingSheet!$C$6:$C$1005,Calculations!P352,1)=0,"",INDEX(EmployeeTrackingSheet!$C$6:$C$1005,Calculations!P352,1))</f>
        <v/>
      </c>
      <c r="W352" s="90" t="str">
        <f>IF(INDEX(EmployeeTrackingSheet!$D$6:$D$1005,Calculations!P352,1)=0,"",INDEX(EmployeeTrackingSheet!$D$6:$D$1005,Calculations!P352,1))</f>
        <v/>
      </c>
      <c r="X352" s="269" t="str">
        <f>IF(INDEX(EmployeeTrackingSheet!$E$6:$E$1005,Calculations!P352,1)=0,"",INDEX(EmployeeTrackingSheet!$E$6:$E$1005,Calculations!P352,1))</f>
        <v/>
      </c>
      <c r="Y352" s="269" t="str">
        <f>IF(INDEX(EmployeeTrackingSheet!$F$6:$F$1005,Calculations!P352,1)=0,"",INDEX(EmployeeTrackingSheet!$F$6:$F$1005,Calculations!P352,1))</f>
        <v/>
      </c>
      <c r="Z352" s="94" t="str">
        <f t="shared" si="38"/>
        <v/>
      </c>
      <c r="AA352" s="94" t="str">
        <f>IF(INDEX(EmployeeTrackingSheet!$G$6:$G$1005,Calculations!P352,1)=0,"",INDEX(EmployeeTrackingSheet!$G$6:$G$1005,Calculations!P352,1))</f>
        <v/>
      </c>
      <c r="AB352" s="94" t="str">
        <f>IF(INDEX(EmployeeTrackingSheet!$H$6:$H$1005,Calculations!P352,1)=0,"",INDEX(EmployeeTrackingSheet!$H$6:$H$1005,Calculations!P352,1))</f>
        <v/>
      </c>
      <c r="AC352" s="47"/>
      <c r="AD352" s="47"/>
      <c r="AE352" s="47"/>
      <c r="AF352" s="47"/>
      <c r="AG352" s="47"/>
      <c r="AM352" s="47"/>
      <c r="AN352" s="47"/>
      <c r="AO352" s="47"/>
      <c r="AP352" s="47"/>
      <c r="AQ352" s="47"/>
      <c r="AR352" s="47"/>
      <c r="AS352" s="47"/>
      <c r="AT352" s="47"/>
      <c r="AU352" s="47"/>
      <c r="AV352" s="47"/>
      <c r="AW352" s="47"/>
      <c r="AX352" s="47"/>
      <c r="AY352" s="47"/>
      <c r="AZ352" s="47"/>
      <c r="BA352" s="47"/>
      <c r="BB352" s="47"/>
      <c r="BC352" s="47"/>
      <c r="BD352" s="47"/>
      <c r="BE352" s="47"/>
      <c r="BF352" s="47"/>
      <c r="BG352" s="47"/>
      <c r="BH352" s="47"/>
      <c r="BI352" s="47"/>
      <c r="BJ352" s="47"/>
      <c r="BK352" s="47"/>
      <c r="BL352" s="47"/>
      <c r="BM352" s="47"/>
      <c r="BN352" s="47"/>
      <c r="BO352" s="47"/>
      <c r="BP352" s="47"/>
      <c r="BQ352" s="47"/>
    </row>
    <row r="353" spans="16:69" x14ac:dyDescent="0.25">
      <c r="P353" s="34">
        <v>350</v>
      </c>
      <c r="Q353" s="147" t="str">
        <f>IF(INDEX(EmployeeTrackingSheet!$B$6:$B$1005,Calculations!P353,1)=0,"",INDEX(EmployeeTrackingSheet!$B$6:$B$1005,Calculations!P353,1))</f>
        <v/>
      </c>
      <c r="R353" s="91" t="str">
        <f t="shared" si="34"/>
        <v/>
      </c>
      <c r="S353" s="91" t="str">
        <f t="shared" si="35"/>
        <v/>
      </c>
      <c r="T353" s="92" t="str">
        <f t="shared" si="36"/>
        <v/>
      </c>
      <c r="U353" s="92" t="str">
        <f t="shared" si="37"/>
        <v/>
      </c>
      <c r="V353" s="90" t="str">
        <f>IF(INDEX(EmployeeTrackingSheet!$C$6:$C$1005,Calculations!P353,1)=0,"",INDEX(EmployeeTrackingSheet!$C$6:$C$1005,Calculations!P353,1))</f>
        <v/>
      </c>
      <c r="W353" s="90" t="str">
        <f>IF(INDEX(EmployeeTrackingSheet!$D$6:$D$1005,Calculations!P353,1)=0,"",INDEX(EmployeeTrackingSheet!$D$6:$D$1005,Calculations!P353,1))</f>
        <v/>
      </c>
      <c r="X353" s="269" t="str">
        <f>IF(INDEX(EmployeeTrackingSheet!$E$6:$E$1005,Calculations!P353,1)=0,"",INDEX(EmployeeTrackingSheet!$E$6:$E$1005,Calculations!P353,1))</f>
        <v/>
      </c>
      <c r="Y353" s="269" t="str">
        <f>IF(INDEX(EmployeeTrackingSheet!$F$6:$F$1005,Calculations!P353,1)=0,"",INDEX(EmployeeTrackingSheet!$F$6:$F$1005,Calculations!P353,1))</f>
        <v/>
      </c>
      <c r="Z353" s="94" t="str">
        <f t="shared" si="38"/>
        <v/>
      </c>
      <c r="AA353" s="94" t="str">
        <f>IF(INDEX(EmployeeTrackingSheet!$G$6:$G$1005,Calculations!P353,1)=0,"",INDEX(EmployeeTrackingSheet!$G$6:$G$1005,Calculations!P353,1))</f>
        <v/>
      </c>
      <c r="AB353" s="94" t="str">
        <f>IF(INDEX(EmployeeTrackingSheet!$H$6:$H$1005,Calculations!P353,1)=0,"",INDEX(EmployeeTrackingSheet!$H$6:$H$1005,Calculations!P353,1))</f>
        <v/>
      </c>
      <c r="AC353" s="47"/>
      <c r="AD353" s="47"/>
      <c r="AE353" s="47"/>
      <c r="AF353" s="47"/>
      <c r="AG353" s="47"/>
      <c r="AM353" s="47"/>
      <c r="AN353" s="47"/>
      <c r="AO353" s="47"/>
      <c r="AP353" s="47"/>
      <c r="AQ353" s="47"/>
      <c r="AR353" s="47"/>
      <c r="AS353" s="47"/>
      <c r="AT353" s="47"/>
      <c r="AU353" s="47"/>
      <c r="AV353" s="47"/>
      <c r="AW353" s="47"/>
      <c r="AX353" s="47"/>
      <c r="AY353" s="47"/>
      <c r="AZ353" s="47"/>
      <c r="BA353" s="47"/>
      <c r="BB353" s="47"/>
      <c r="BC353" s="47"/>
      <c r="BD353" s="47"/>
      <c r="BE353" s="47"/>
      <c r="BF353" s="47"/>
      <c r="BG353" s="47"/>
      <c r="BH353" s="47"/>
      <c r="BI353" s="47"/>
      <c r="BJ353" s="47"/>
      <c r="BK353" s="47"/>
      <c r="BL353" s="47"/>
      <c r="BM353" s="47"/>
      <c r="BN353" s="47"/>
      <c r="BO353" s="47"/>
      <c r="BP353" s="47"/>
      <c r="BQ353" s="47"/>
    </row>
    <row r="354" spans="16:69" x14ac:dyDescent="0.25">
      <c r="P354" s="34">
        <v>351</v>
      </c>
      <c r="Q354" s="147" t="str">
        <f>IF(INDEX(EmployeeTrackingSheet!$B$6:$B$1005,Calculations!P354,1)=0,"",INDEX(EmployeeTrackingSheet!$B$6:$B$1005,Calculations!P354,1))</f>
        <v/>
      </c>
      <c r="R354" s="91" t="str">
        <f t="shared" si="34"/>
        <v/>
      </c>
      <c r="S354" s="91" t="str">
        <f t="shared" si="35"/>
        <v/>
      </c>
      <c r="T354" s="92" t="str">
        <f t="shared" si="36"/>
        <v/>
      </c>
      <c r="U354" s="92" t="str">
        <f t="shared" si="37"/>
        <v/>
      </c>
      <c r="V354" s="90" t="str">
        <f>IF(INDEX(EmployeeTrackingSheet!$C$6:$C$1005,Calculations!P354,1)=0,"",INDEX(EmployeeTrackingSheet!$C$6:$C$1005,Calculations!P354,1))</f>
        <v/>
      </c>
      <c r="W354" s="90" t="str">
        <f>IF(INDEX(EmployeeTrackingSheet!$D$6:$D$1005,Calculations!P354,1)=0,"",INDEX(EmployeeTrackingSheet!$D$6:$D$1005,Calculations!P354,1))</f>
        <v/>
      </c>
      <c r="X354" s="269" t="str">
        <f>IF(INDEX(EmployeeTrackingSheet!$E$6:$E$1005,Calculations!P354,1)=0,"",INDEX(EmployeeTrackingSheet!$E$6:$E$1005,Calculations!P354,1))</f>
        <v/>
      </c>
      <c r="Y354" s="269" t="str">
        <f>IF(INDEX(EmployeeTrackingSheet!$F$6:$F$1005,Calculations!P354,1)=0,"",INDEX(EmployeeTrackingSheet!$F$6:$F$1005,Calculations!P354,1))</f>
        <v/>
      </c>
      <c r="Z354" s="94" t="str">
        <f t="shared" si="38"/>
        <v/>
      </c>
      <c r="AA354" s="94" t="str">
        <f>IF(INDEX(EmployeeTrackingSheet!$G$6:$G$1005,Calculations!P354,1)=0,"",INDEX(EmployeeTrackingSheet!$G$6:$G$1005,Calculations!P354,1))</f>
        <v/>
      </c>
      <c r="AB354" s="94" t="str">
        <f>IF(INDEX(EmployeeTrackingSheet!$H$6:$H$1005,Calculations!P354,1)=0,"",INDEX(EmployeeTrackingSheet!$H$6:$H$1005,Calculations!P354,1))</f>
        <v/>
      </c>
      <c r="AC354" s="47"/>
      <c r="AD354" s="47"/>
      <c r="AE354" s="47"/>
      <c r="AF354" s="47"/>
      <c r="AG354" s="47"/>
      <c r="AM354" s="47"/>
      <c r="AN354" s="47"/>
      <c r="AO354" s="47"/>
      <c r="AP354" s="47"/>
      <c r="AQ354" s="47"/>
      <c r="AR354" s="47"/>
      <c r="AS354" s="47"/>
      <c r="AT354" s="47"/>
      <c r="AU354" s="47"/>
      <c r="AV354" s="47"/>
      <c r="AW354" s="47"/>
      <c r="AX354" s="47"/>
      <c r="AY354" s="47"/>
      <c r="AZ354" s="47"/>
      <c r="BA354" s="47"/>
      <c r="BB354" s="47"/>
      <c r="BC354" s="47"/>
      <c r="BD354" s="47"/>
      <c r="BE354" s="47"/>
      <c r="BF354" s="47"/>
      <c r="BG354" s="47"/>
      <c r="BH354" s="47"/>
      <c r="BI354" s="47"/>
      <c r="BJ354" s="47"/>
      <c r="BK354" s="47"/>
      <c r="BL354" s="47"/>
      <c r="BM354" s="47"/>
      <c r="BN354" s="47"/>
      <c r="BO354" s="47"/>
      <c r="BP354" s="47"/>
      <c r="BQ354" s="47"/>
    </row>
    <row r="355" spans="16:69" x14ac:dyDescent="0.25">
      <c r="P355" s="34">
        <v>352</v>
      </c>
      <c r="Q355" s="147" t="str">
        <f>IF(INDEX(EmployeeTrackingSheet!$B$6:$B$1005,Calculations!P355,1)=0,"",INDEX(EmployeeTrackingSheet!$B$6:$B$1005,Calculations!P355,1))</f>
        <v/>
      </c>
      <c r="R355" s="91" t="str">
        <f t="shared" si="34"/>
        <v/>
      </c>
      <c r="S355" s="91" t="str">
        <f t="shared" si="35"/>
        <v/>
      </c>
      <c r="T355" s="92" t="str">
        <f t="shared" si="36"/>
        <v/>
      </c>
      <c r="U355" s="92" t="str">
        <f t="shared" si="37"/>
        <v/>
      </c>
      <c r="V355" s="90" t="str">
        <f>IF(INDEX(EmployeeTrackingSheet!$C$6:$C$1005,Calculations!P355,1)=0,"",INDEX(EmployeeTrackingSheet!$C$6:$C$1005,Calculations!P355,1))</f>
        <v/>
      </c>
      <c r="W355" s="90" t="str">
        <f>IF(INDEX(EmployeeTrackingSheet!$D$6:$D$1005,Calculations!P355,1)=0,"",INDEX(EmployeeTrackingSheet!$D$6:$D$1005,Calculations!P355,1))</f>
        <v/>
      </c>
      <c r="X355" s="269" t="str">
        <f>IF(INDEX(EmployeeTrackingSheet!$E$6:$E$1005,Calculations!P355,1)=0,"",INDEX(EmployeeTrackingSheet!$E$6:$E$1005,Calculations!P355,1))</f>
        <v/>
      </c>
      <c r="Y355" s="269" t="str">
        <f>IF(INDEX(EmployeeTrackingSheet!$F$6:$F$1005,Calculations!P355,1)=0,"",INDEX(EmployeeTrackingSheet!$F$6:$F$1005,Calculations!P355,1))</f>
        <v/>
      </c>
      <c r="Z355" s="94" t="str">
        <f t="shared" si="38"/>
        <v/>
      </c>
      <c r="AA355" s="94" t="str">
        <f>IF(INDEX(EmployeeTrackingSheet!$G$6:$G$1005,Calculations!P355,1)=0,"",INDEX(EmployeeTrackingSheet!$G$6:$G$1005,Calculations!P355,1))</f>
        <v/>
      </c>
      <c r="AB355" s="94" t="str">
        <f>IF(INDEX(EmployeeTrackingSheet!$H$6:$H$1005,Calculations!P355,1)=0,"",INDEX(EmployeeTrackingSheet!$H$6:$H$1005,Calculations!P355,1))</f>
        <v/>
      </c>
      <c r="AC355" s="47"/>
      <c r="AD355" s="47"/>
      <c r="AE355" s="47"/>
      <c r="AF355" s="47"/>
      <c r="AG355" s="47"/>
      <c r="AM355" s="47"/>
      <c r="AN355" s="47"/>
      <c r="AO355" s="47"/>
      <c r="AP355" s="47"/>
      <c r="AQ355" s="47"/>
      <c r="AR355" s="47"/>
      <c r="AS355" s="47"/>
      <c r="AT355" s="47"/>
      <c r="AU355" s="47"/>
      <c r="AV355" s="47"/>
      <c r="AW355" s="47"/>
      <c r="AX355" s="47"/>
      <c r="AY355" s="47"/>
      <c r="AZ355" s="47"/>
      <c r="BA355" s="47"/>
      <c r="BB355" s="47"/>
      <c r="BC355" s="47"/>
      <c r="BD355" s="47"/>
      <c r="BE355" s="47"/>
      <c r="BF355" s="47"/>
      <c r="BG355" s="47"/>
      <c r="BH355" s="47"/>
      <c r="BI355" s="47"/>
      <c r="BJ355" s="47"/>
      <c r="BK355" s="47"/>
      <c r="BL355" s="47"/>
      <c r="BM355" s="47"/>
      <c r="BN355" s="47"/>
      <c r="BO355" s="47"/>
      <c r="BP355" s="47"/>
      <c r="BQ355" s="47"/>
    </row>
    <row r="356" spans="16:69" x14ac:dyDescent="0.25">
      <c r="P356" s="34">
        <v>353</v>
      </c>
      <c r="Q356" s="147" t="str">
        <f>IF(INDEX(EmployeeTrackingSheet!$B$6:$B$1005,Calculations!P356,1)=0,"",INDEX(EmployeeTrackingSheet!$B$6:$B$1005,Calculations!P356,1))</f>
        <v/>
      </c>
      <c r="R356" s="91" t="str">
        <f t="shared" si="34"/>
        <v/>
      </c>
      <c r="S356" s="91" t="str">
        <f t="shared" si="35"/>
        <v/>
      </c>
      <c r="T356" s="92" t="str">
        <f t="shared" si="36"/>
        <v/>
      </c>
      <c r="U356" s="92" t="str">
        <f t="shared" si="37"/>
        <v/>
      </c>
      <c r="V356" s="90" t="str">
        <f>IF(INDEX(EmployeeTrackingSheet!$C$6:$C$1005,Calculations!P356,1)=0,"",INDEX(EmployeeTrackingSheet!$C$6:$C$1005,Calculations!P356,1))</f>
        <v/>
      </c>
      <c r="W356" s="90" t="str">
        <f>IF(INDEX(EmployeeTrackingSheet!$D$6:$D$1005,Calculations!P356,1)=0,"",INDEX(EmployeeTrackingSheet!$D$6:$D$1005,Calculations!P356,1))</f>
        <v/>
      </c>
      <c r="X356" s="269" t="str">
        <f>IF(INDEX(EmployeeTrackingSheet!$E$6:$E$1005,Calculations!P356,1)=0,"",INDEX(EmployeeTrackingSheet!$E$6:$E$1005,Calculations!P356,1))</f>
        <v/>
      </c>
      <c r="Y356" s="269" t="str">
        <f>IF(INDEX(EmployeeTrackingSheet!$F$6:$F$1005,Calculations!P356,1)=0,"",INDEX(EmployeeTrackingSheet!$F$6:$F$1005,Calculations!P356,1))</f>
        <v/>
      </c>
      <c r="Z356" s="94" t="str">
        <f t="shared" si="38"/>
        <v/>
      </c>
      <c r="AA356" s="94" t="str">
        <f>IF(INDEX(EmployeeTrackingSheet!$G$6:$G$1005,Calculations!P356,1)=0,"",INDEX(EmployeeTrackingSheet!$G$6:$G$1005,Calculations!P356,1))</f>
        <v/>
      </c>
      <c r="AB356" s="94" t="str">
        <f>IF(INDEX(EmployeeTrackingSheet!$H$6:$H$1005,Calculations!P356,1)=0,"",INDEX(EmployeeTrackingSheet!$H$6:$H$1005,Calculations!P356,1))</f>
        <v/>
      </c>
      <c r="AC356" s="47"/>
      <c r="AD356" s="47"/>
      <c r="AE356" s="47"/>
      <c r="AF356" s="47"/>
      <c r="AG356" s="47"/>
      <c r="AM356" s="47"/>
      <c r="AN356" s="47"/>
      <c r="AO356" s="47"/>
      <c r="AP356" s="47"/>
      <c r="AQ356" s="47"/>
      <c r="AR356" s="47"/>
      <c r="AS356" s="47"/>
      <c r="AT356" s="47"/>
      <c r="AU356" s="47"/>
      <c r="AV356" s="47"/>
      <c r="AW356" s="47"/>
      <c r="AX356" s="47"/>
      <c r="AY356" s="47"/>
      <c r="AZ356" s="47"/>
      <c r="BA356" s="47"/>
      <c r="BB356" s="47"/>
      <c r="BC356" s="47"/>
      <c r="BD356" s="47"/>
      <c r="BE356" s="47"/>
      <c r="BF356" s="47"/>
      <c r="BG356" s="47"/>
      <c r="BH356" s="47"/>
      <c r="BI356" s="47"/>
      <c r="BJ356" s="47"/>
      <c r="BK356" s="47"/>
      <c r="BL356" s="47"/>
      <c r="BM356" s="47"/>
      <c r="BN356" s="47"/>
      <c r="BO356" s="47"/>
      <c r="BP356" s="47"/>
      <c r="BQ356" s="47"/>
    </row>
    <row r="357" spans="16:69" x14ac:dyDescent="0.25">
      <c r="P357" s="34">
        <v>354</v>
      </c>
      <c r="Q357" s="147" t="str">
        <f>IF(INDEX(EmployeeTrackingSheet!$B$6:$B$1005,Calculations!P357,1)=0,"",INDEX(EmployeeTrackingSheet!$B$6:$B$1005,Calculations!P357,1))</f>
        <v/>
      </c>
      <c r="R357" s="91" t="str">
        <f t="shared" si="34"/>
        <v/>
      </c>
      <c r="S357" s="91" t="str">
        <f t="shared" si="35"/>
        <v/>
      </c>
      <c r="T357" s="92" t="str">
        <f t="shared" si="36"/>
        <v/>
      </c>
      <c r="U357" s="92" t="str">
        <f t="shared" si="37"/>
        <v/>
      </c>
      <c r="V357" s="90" t="str">
        <f>IF(INDEX(EmployeeTrackingSheet!$C$6:$C$1005,Calculations!P357,1)=0,"",INDEX(EmployeeTrackingSheet!$C$6:$C$1005,Calculations!P357,1))</f>
        <v/>
      </c>
      <c r="W357" s="90" t="str">
        <f>IF(INDEX(EmployeeTrackingSheet!$D$6:$D$1005,Calculations!P357,1)=0,"",INDEX(EmployeeTrackingSheet!$D$6:$D$1005,Calculations!P357,1))</f>
        <v/>
      </c>
      <c r="X357" s="269" t="str">
        <f>IF(INDEX(EmployeeTrackingSheet!$E$6:$E$1005,Calculations!P357,1)=0,"",INDEX(EmployeeTrackingSheet!$E$6:$E$1005,Calculations!P357,1))</f>
        <v/>
      </c>
      <c r="Y357" s="269" t="str">
        <f>IF(INDEX(EmployeeTrackingSheet!$F$6:$F$1005,Calculations!P357,1)=0,"",INDEX(EmployeeTrackingSheet!$F$6:$F$1005,Calculations!P357,1))</f>
        <v/>
      </c>
      <c r="Z357" s="94" t="str">
        <f t="shared" si="38"/>
        <v/>
      </c>
      <c r="AA357" s="94" t="str">
        <f>IF(INDEX(EmployeeTrackingSheet!$G$6:$G$1005,Calculations!P357,1)=0,"",INDEX(EmployeeTrackingSheet!$G$6:$G$1005,Calculations!P357,1))</f>
        <v/>
      </c>
      <c r="AB357" s="94" t="str">
        <f>IF(INDEX(EmployeeTrackingSheet!$H$6:$H$1005,Calculations!P357,1)=0,"",INDEX(EmployeeTrackingSheet!$H$6:$H$1005,Calculations!P357,1))</f>
        <v/>
      </c>
      <c r="AC357" s="47"/>
      <c r="AD357" s="47"/>
      <c r="AE357" s="47"/>
      <c r="AF357" s="47"/>
      <c r="AG357" s="47"/>
      <c r="AM357" s="47"/>
      <c r="AN357" s="47"/>
      <c r="AO357" s="47"/>
      <c r="AP357" s="47"/>
      <c r="AQ357" s="47"/>
      <c r="AR357" s="47"/>
      <c r="AS357" s="47"/>
      <c r="AT357" s="47"/>
      <c r="AU357" s="47"/>
      <c r="AV357" s="47"/>
      <c r="AW357" s="47"/>
      <c r="AX357" s="47"/>
      <c r="AY357" s="47"/>
      <c r="AZ357" s="47"/>
      <c r="BA357" s="47"/>
      <c r="BB357" s="47"/>
      <c r="BC357" s="47"/>
      <c r="BD357" s="47"/>
      <c r="BE357" s="47"/>
      <c r="BF357" s="47"/>
      <c r="BG357" s="47"/>
      <c r="BH357" s="47"/>
      <c r="BI357" s="47"/>
      <c r="BJ357" s="47"/>
      <c r="BK357" s="47"/>
      <c r="BL357" s="47"/>
      <c r="BM357" s="47"/>
      <c r="BN357" s="47"/>
      <c r="BO357" s="47"/>
      <c r="BP357" s="47"/>
      <c r="BQ357" s="47"/>
    </row>
    <row r="358" spans="16:69" x14ac:dyDescent="0.25">
      <c r="P358" s="34">
        <v>355</v>
      </c>
      <c r="Q358" s="147" t="str">
        <f>IF(INDEX(EmployeeTrackingSheet!$B$6:$B$1005,Calculations!P358,1)=0,"",INDEX(EmployeeTrackingSheet!$B$6:$B$1005,Calculations!P358,1))</f>
        <v/>
      </c>
      <c r="R358" s="91" t="str">
        <f t="shared" si="34"/>
        <v/>
      </c>
      <c r="S358" s="91" t="str">
        <f t="shared" si="35"/>
        <v/>
      </c>
      <c r="T358" s="92" t="str">
        <f t="shared" si="36"/>
        <v/>
      </c>
      <c r="U358" s="92" t="str">
        <f t="shared" si="37"/>
        <v/>
      </c>
      <c r="V358" s="90" t="str">
        <f>IF(INDEX(EmployeeTrackingSheet!$C$6:$C$1005,Calculations!P358,1)=0,"",INDEX(EmployeeTrackingSheet!$C$6:$C$1005,Calculations!P358,1))</f>
        <v/>
      </c>
      <c r="W358" s="90" t="str">
        <f>IF(INDEX(EmployeeTrackingSheet!$D$6:$D$1005,Calculations!P358,1)=0,"",INDEX(EmployeeTrackingSheet!$D$6:$D$1005,Calculations!P358,1))</f>
        <v/>
      </c>
      <c r="X358" s="269" t="str">
        <f>IF(INDEX(EmployeeTrackingSheet!$E$6:$E$1005,Calculations!P358,1)=0,"",INDEX(EmployeeTrackingSheet!$E$6:$E$1005,Calculations!P358,1))</f>
        <v/>
      </c>
      <c r="Y358" s="269" t="str">
        <f>IF(INDEX(EmployeeTrackingSheet!$F$6:$F$1005,Calculations!P358,1)=0,"",INDEX(EmployeeTrackingSheet!$F$6:$F$1005,Calculations!P358,1))</f>
        <v/>
      </c>
      <c r="Z358" s="94" t="str">
        <f t="shared" si="38"/>
        <v/>
      </c>
      <c r="AA358" s="94" t="str">
        <f>IF(INDEX(EmployeeTrackingSheet!$G$6:$G$1005,Calculations!P358,1)=0,"",INDEX(EmployeeTrackingSheet!$G$6:$G$1005,Calculations!P358,1))</f>
        <v/>
      </c>
      <c r="AB358" s="94" t="str">
        <f>IF(INDEX(EmployeeTrackingSheet!$H$6:$H$1005,Calculations!P358,1)=0,"",INDEX(EmployeeTrackingSheet!$H$6:$H$1005,Calculations!P358,1))</f>
        <v/>
      </c>
      <c r="AC358" s="47"/>
      <c r="AD358" s="47"/>
      <c r="AE358" s="47"/>
      <c r="AF358" s="47"/>
      <c r="AG358" s="47"/>
      <c r="AM358" s="47"/>
      <c r="AN358" s="47"/>
      <c r="AO358" s="47"/>
      <c r="AP358" s="47"/>
      <c r="AQ358" s="47"/>
      <c r="AR358" s="47"/>
      <c r="AS358" s="47"/>
      <c r="AT358" s="47"/>
      <c r="AU358" s="47"/>
      <c r="AV358" s="47"/>
      <c r="AW358" s="47"/>
      <c r="AX358" s="47"/>
      <c r="AY358" s="47"/>
      <c r="AZ358" s="47"/>
      <c r="BA358" s="47"/>
      <c r="BB358" s="47"/>
      <c r="BC358" s="47"/>
      <c r="BD358" s="47"/>
      <c r="BE358" s="47"/>
      <c r="BF358" s="47"/>
      <c r="BG358" s="47"/>
      <c r="BH358" s="47"/>
      <c r="BI358" s="47"/>
      <c r="BJ358" s="47"/>
      <c r="BK358" s="47"/>
      <c r="BL358" s="47"/>
      <c r="BM358" s="47"/>
      <c r="BN358" s="47"/>
      <c r="BO358" s="47"/>
      <c r="BP358" s="47"/>
      <c r="BQ358" s="47"/>
    </row>
    <row r="359" spans="16:69" x14ac:dyDescent="0.25">
      <c r="P359" s="34">
        <v>356</v>
      </c>
      <c r="Q359" s="147" t="str">
        <f>IF(INDEX(EmployeeTrackingSheet!$B$6:$B$1005,Calculations!P359,1)=0,"",INDEX(EmployeeTrackingSheet!$B$6:$B$1005,Calculations!P359,1))</f>
        <v/>
      </c>
      <c r="R359" s="91" t="str">
        <f t="shared" si="34"/>
        <v/>
      </c>
      <c r="S359" s="91" t="str">
        <f t="shared" si="35"/>
        <v/>
      </c>
      <c r="T359" s="92" t="str">
        <f t="shared" si="36"/>
        <v/>
      </c>
      <c r="U359" s="92" t="str">
        <f t="shared" si="37"/>
        <v/>
      </c>
      <c r="V359" s="90" t="str">
        <f>IF(INDEX(EmployeeTrackingSheet!$C$6:$C$1005,Calculations!P359,1)=0,"",INDEX(EmployeeTrackingSheet!$C$6:$C$1005,Calculations!P359,1))</f>
        <v/>
      </c>
      <c r="W359" s="90" t="str">
        <f>IF(INDEX(EmployeeTrackingSheet!$D$6:$D$1005,Calculations!P359,1)=0,"",INDEX(EmployeeTrackingSheet!$D$6:$D$1005,Calculations!P359,1))</f>
        <v/>
      </c>
      <c r="X359" s="269" t="str">
        <f>IF(INDEX(EmployeeTrackingSheet!$E$6:$E$1005,Calculations!P359,1)=0,"",INDEX(EmployeeTrackingSheet!$E$6:$E$1005,Calculations!P359,1))</f>
        <v/>
      </c>
      <c r="Y359" s="269" t="str">
        <f>IF(INDEX(EmployeeTrackingSheet!$F$6:$F$1005,Calculations!P359,1)=0,"",INDEX(EmployeeTrackingSheet!$F$6:$F$1005,Calculations!P359,1))</f>
        <v/>
      </c>
      <c r="Z359" s="94" t="str">
        <f t="shared" si="38"/>
        <v/>
      </c>
      <c r="AA359" s="94" t="str">
        <f>IF(INDEX(EmployeeTrackingSheet!$G$6:$G$1005,Calculations!P359,1)=0,"",INDEX(EmployeeTrackingSheet!$G$6:$G$1005,Calculations!P359,1))</f>
        <v/>
      </c>
      <c r="AB359" s="94" t="str">
        <f>IF(INDEX(EmployeeTrackingSheet!$H$6:$H$1005,Calculations!P359,1)=0,"",INDEX(EmployeeTrackingSheet!$H$6:$H$1005,Calculations!P359,1))</f>
        <v/>
      </c>
      <c r="AC359" s="47"/>
      <c r="AD359" s="47"/>
      <c r="AE359" s="47"/>
      <c r="AF359" s="47"/>
      <c r="AG359" s="47"/>
      <c r="AM359" s="47"/>
      <c r="AN359" s="47"/>
      <c r="AO359" s="47"/>
      <c r="AP359" s="47"/>
      <c r="AQ359" s="47"/>
      <c r="AR359" s="47"/>
      <c r="AS359" s="47"/>
      <c r="AT359" s="47"/>
      <c r="AU359" s="47"/>
      <c r="AV359" s="47"/>
      <c r="AW359" s="47"/>
      <c r="AX359" s="47"/>
      <c r="AY359" s="47"/>
      <c r="AZ359" s="47"/>
      <c r="BA359" s="47"/>
      <c r="BB359" s="47"/>
      <c r="BC359" s="47"/>
      <c r="BD359" s="47"/>
      <c r="BE359" s="47"/>
      <c r="BF359" s="47"/>
      <c r="BG359" s="47"/>
      <c r="BH359" s="47"/>
      <c r="BI359" s="47"/>
      <c r="BJ359" s="47"/>
      <c r="BK359" s="47"/>
      <c r="BL359" s="47"/>
      <c r="BM359" s="47"/>
      <c r="BN359" s="47"/>
      <c r="BO359" s="47"/>
      <c r="BP359" s="47"/>
      <c r="BQ359" s="47"/>
    </row>
    <row r="360" spans="16:69" x14ac:dyDescent="0.25">
      <c r="P360" s="34">
        <v>357</v>
      </c>
      <c r="Q360" s="147" t="str">
        <f>IF(INDEX(EmployeeTrackingSheet!$B$6:$B$1005,Calculations!P360,1)=0,"",INDEX(EmployeeTrackingSheet!$B$6:$B$1005,Calculations!P360,1))</f>
        <v/>
      </c>
      <c r="R360" s="91" t="str">
        <f t="shared" si="34"/>
        <v/>
      </c>
      <c r="S360" s="91" t="str">
        <f t="shared" si="35"/>
        <v/>
      </c>
      <c r="T360" s="92" t="str">
        <f t="shared" si="36"/>
        <v/>
      </c>
      <c r="U360" s="92" t="str">
        <f t="shared" si="37"/>
        <v/>
      </c>
      <c r="V360" s="90" t="str">
        <f>IF(INDEX(EmployeeTrackingSheet!$C$6:$C$1005,Calculations!P360,1)=0,"",INDEX(EmployeeTrackingSheet!$C$6:$C$1005,Calculations!P360,1))</f>
        <v/>
      </c>
      <c r="W360" s="90" t="str">
        <f>IF(INDEX(EmployeeTrackingSheet!$D$6:$D$1005,Calculations!P360,1)=0,"",INDEX(EmployeeTrackingSheet!$D$6:$D$1005,Calculations!P360,1))</f>
        <v/>
      </c>
      <c r="X360" s="269" t="str">
        <f>IF(INDEX(EmployeeTrackingSheet!$E$6:$E$1005,Calculations!P360,1)=0,"",INDEX(EmployeeTrackingSheet!$E$6:$E$1005,Calculations!P360,1))</f>
        <v/>
      </c>
      <c r="Y360" s="269" t="str">
        <f>IF(INDEX(EmployeeTrackingSheet!$F$6:$F$1005,Calculations!P360,1)=0,"",INDEX(EmployeeTrackingSheet!$F$6:$F$1005,Calculations!P360,1))</f>
        <v/>
      </c>
      <c r="Z360" s="94" t="str">
        <f t="shared" si="38"/>
        <v/>
      </c>
      <c r="AA360" s="94" t="str">
        <f>IF(INDEX(EmployeeTrackingSheet!$G$6:$G$1005,Calculations!P360,1)=0,"",INDEX(EmployeeTrackingSheet!$G$6:$G$1005,Calculations!P360,1))</f>
        <v/>
      </c>
      <c r="AB360" s="94" t="str">
        <f>IF(INDEX(EmployeeTrackingSheet!$H$6:$H$1005,Calculations!P360,1)=0,"",INDEX(EmployeeTrackingSheet!$H$6:$H$1005,Calculations!P360,1))</f>
        <v/>
      </c>
      <c r="AC360" s="47"/>
      <c r="AD360" s="47"/>
      <c r="AE360" s="47"/>
      <c r="AF360" s="47"/>
      <c r="AG360" s="47"/>
      <c r="AM360" s="47"/>
      <c r="AN360" s="47"/>
      <c r="AO360" s="47"/>
      <c r="AP360" s="47"/>
      <c r="AQ360" s="47"/>
      <c r="AR360" s="47"/>
      <c r="AS360" s="47"/>
      <c r="AT360" s="47"/>
      <c r="AU360" s="47"/>
      <c r="AV360" s="47"/>
      <c r="AW360" s="47"/>
      <c r="AX360" s="47"/>
      <c r="AY360" s="47"/>
      <c r="AZ360" s="47"/>
      <c r="BA360" s="47"/>
      <c r="BB360" s="47"/>
      <c r="BC360" s="47"/>
      <c r="BD360" s="47"/>
      <c r="BE360" s="47"/>
      <c r="BF360" s="47"/>
      <c r="BG360" s="47"/>
      <c r="BH360" s="47"/>
      <c r="BI360" s="47"/>
      <c r="BJ360" s="47"/>
      <c r="BK360" s="47"/>
      <c r="BL360" s="47"/>
      <c r="BM360" s="47"/>
      <c r="BN360" s="47"/>
      <c r="BO360" s="47"/>
      <c r="BP360" s="47"/>
      <c r="BQ360" s="47"/>
    </row>
    <row r="361" spans="16:69" x14ac:dyDescent="0.25">
      <c r="P361" s="34">
        <v>358</v>
      </c>
      <c r="Q361" s="147" t="str">
        <f>IF(INDEX(EmployeeTrackingSheet!$B$6:$B$1005,Calculations!P361,1)=0,"",INDEX(EmployeeTrackingSheet!$B$6:$B$1005,Calculations!P361,1))</f>
        <v/>
      </c>
      <c r="R361" s="91" t="str">
        <f t="shared" si="34"/>
        <v/>
      </c>
      <c r="S361" s="91" t="str">
        <f t="shared" si="35"/>
        <v/>
      </c>
      <c r="T361" s="92" t="str">
        <f t="shared" si="36"/>
        <v/>
      </c>
      <c r="U361" s="92" t="str">
        <f t="shared" si="37"/>
        <v/>
      </c>
      <c r="V361" s="90" t="str">
        <f>IF(INDEX(EmployeeTrackingSheet!$C$6:$C$1005,Calculations!P361,1)=0,"",INDEX(EmployeeTrackingSheet!$C$6:$C$1005,Calculations!P361,1))</f>
        <v/>
      </c>
      <c r="W361" s="90" t="str">
        <f>IF(INDEX(EmployeeTrackingSheet!$D$6:$D$1005,Calculations!P361,1)=0,"",INDEX(EmployeeTrackingSheet!$D$6:$D$1005,Calculations!P361,1))</f>
        <v/>
      </c>
      <c r="X361" s="269" t="str">
        <f>IF(INDEX(EmployeeTrackingSheet!$E$6:$E$1005,Calculations!P361,1)=0,"",INDEX(EmployeeTrackingSheet!$E$6:$E$1005,Calculations!P361,1))</f>
        <v/>
      </c>
      <c r="Y361" s="269" t="str">
        <f>IF(INDEX(EmployeeTrackingSheet!$F$6:$F$1005,Calculations!P361,1)=0,"",INDEX(EmployeeTrackingSheet!$F$6:$F$1005,Calculations!P361,1))</f>
        <v/>
      </c>
      <c r="Z361" s="94" t="str">
        <f t="shared" si="38"/>
        <v/>
      </c>
      <c r="AA361" s="94" t="str">
        <f>IF(INDEX(EmployeeTrackingSheet!$G$6:$G$1005,Calculations!P361,1)=0,"",INDEX(EmployeeTrackingSheet!$G$6:$G$1005,Calculations!P361,1))</f>
        <v/>
      </c>
      <c r="AB361" s="94" t="str">
        <f>IF(INDEX(EmployeeTrackingSheet!$H$6:$H$1005,Calculations!P361,1)=0,"",INDEX(EmployeeTrackingSheet!$H$6:$H$1005,Calculations!P361,1))</f>
        <v/>
      </c>
      <c r="AC361" s="47"/>
      <c r="AD361" s="47"/>
      <c r="AE361" s="47"/>
      <c r="AF361" s="47"/>
      <c r="AG361" s="47"/>
      <c r="AM361" s="47"/>
      <c r="AN361" s="47"/>
      <c r="AO361" s="47"/>
      <c r="AP361" s="47"/>
      <c r="AQ361" s="47"/>
      <c r="AR361" s="47"/>
      <c r="AS361" s="47"/>
      <c r="AT361" s="47"/>
      <c r="AU361" s="47"/>
      <c r="AV361" s="47"/>
      <c r="AW361" s="47"/>
      <c r="AX361" s="47"/>
      <c r="AY361" s="47"/>
      <c r="AZ361" s="47"/>
      <c r="BA361" s="47"/>
      <c r="BB361" s="47"/>
      <c r="BC361" s="47"/>
      <c r="BD361" s="47"/>
      <c r="BE361" s="47"/>
      <c r="BF361" s="47"/>
      <c r="BG361" s="47"/>
      <c r="BH361" s="47"/>
      <c r="BI361" s="47"/>
      <c r="BJ361" s="47"/>
      <c r="BK361" s="47"/>
      <c r="BL361" s="47"/>
      <c r="BM361" s="47"/>
      <c r="BN361" s="47"/>
      <c r="BO361" s="47"/>
      <c r="BP361" s="47"/>
      <c r="BQ361" s="47"/>
    </row>
    <row r="362" spans="16:69" x14ac:dyDescent="0.25">
      <c r="P362" s="34">
        <v>359</v>
      </c>
      <c r="Q362" s="147" t="str">
        <f>IF(INDEX(EmployeeTrackingSheet!$B$6:$B$1005,Calculations!P362,1)=0,"",INDEX(EmployeeTrackingSheet!$B$6:$B$1005,Calculations!P362,1))</f>
        <v/>
      </c>
      <c r="R362" s="91" t="str">
        <f t="shared" si="34"/>
        <v/>
      </c>
      <c r="S362" s="91" t="str">
        <f t="shared" si="35"/>
        <v/>
      </c>
      <c r="T362" s="92" t="str">
        <f t="shared" si="36"/>
        <v/>
      </c>
      <c r="U362" s="92" t="str">
        <f t="shared" si="37"/>
        <v/>
      </c>
      <c r="V362" s="90" t="str">
        <f>IF(INDEX(EmployeeTrackingSheet!$C$6:$C$1005,Calculations!P362,1)=0,"",INDEX(EmployeeTrackingSheet!$C$6:$C$1005,Calculations!P362,1))</f>
        <v/>
      </c>
      <c r="W362" s="90" t="str">
        <f>IF(INDEX(EmployeeTrackingSheet!$D$6:$D$1005,Calculations!P362,1)=0,"",INDEX(EmployeeTrackingSheet!$D$6:$D$1005,Calculations!P362,1))</f>
        <v/>
      </c>
      <c r="X362" s="269" t="str">
        <f>IF(INDEX(EmployeeTrackingSheet!$E$6:$E$1005,Calculations!P362,1)=0,"",INDEX(EmployeeTrackingSheet!$E$6:$E$1005,Calculations!P362,1))</f>
        <v/>
      </c>
      <c r="Y362" s="269" t="str">
        <f>IF(INDEX(EmployeeTrackingSheet!$F$6:$F$1005,Calculations!P362,1)=0,"",INDEX(EmployeeTrackingSheet!$F$6:$F$1005,Calculations!P362,1))</f>
        <v/>
      </c>
      <c r="Z362" s="94" t="str">
        <f t="shared" si="38"/>
        <v/>
      </c>
      <c r="AA362" s="94" t="str">
        <f>IF(INDEX(EmployeeTrackingSheet!$G$6:$G$1005,Calculations!P362,1)=0,"",INDEX(EmployeeTrackingSheet!$G$6:$G$1005,Calculations!P362,1))</f>
        <v/>
      </c>
      <c r="AB362" s="94" t="str">
        <f>IF(INDEX(EmployeeTrackingSheet!$H$6:$H$1005,Calculations!P362,1)=0,"",INDEX(EmployeeTrackingSheet!$H$6:$H$1005,Calculations!P362,1))</f>
        <v/>
      </c>
      <c r="AC362" s="47"/>
      <c r="AD362" s="47"/>
      <c r="AE362" s="47"/>
      <c r="AF362" s="47"/>
      <c r="AG362" s="47"/>
      <c r="AM362" s="47"/>
      <c r="AN362" s="47"/>
      <c r="AO362" s="47"/>
      <c r="AP362" s="47"/>
      <c r="AQ362" s="47"/>
      <c r="AR362" s="47"/>
      <c r="AS362" s="47"/>
      <c r="AT362" s="47"/>
      <c r="AU362" s="47"/>
      <c r="AV362" s="47"/>
      <c r="AW362" s="47"/>
      <c r="AX362" s="47"/>
      <c r="AY362" s="47"/>
      <c r="AZ362" s="47"/>
      <c r="BA362" s="47"/>
      <c r="BB362" s="47"/>
      <c r="BC362" s="47"/>
      <c r="BD362" s="47"/>
      <c r="BE362" s="47"/>
      <c r="BF362" s="47"/>
      <c r="BG362" s="47"/>
      <c r="BH362" s="47"/>
      <c r="BI362" s="47"/>
      <c r="BJ362" s="47"/>
      <c r="BK362" s="47"/>
      <c r="BL362" s="47"/>
      <c r="BM362" s="47"/>
      <c r="BN362" s="47"/>
      <c r="BO362" s="47"/>
      <c r="BP362" s="47"/>
      <c r="BQ362" s="47"/>
    </row>
    <row r="363" spans="16:69" x14ac:dyDescent="0.25">
      <c r="P363" s="34">
        <v>360</v>
      </c>
      <c r="Q363" s="147" t="str">
        <f>IF(INDEX(EmployeeTrackingSheet!$B$6:$B$1005,Calculations!P363,1)=0,"",INDEX(EmployeeTrackingSheet!$B$6:$B$1005,Calculations!P363,1))</f>
        <v/>
      </c>
      <c r="R363" s="91" t="str">
        <f t="shared" si="34"/>
        <v/>
      </c>
      <c r="S363" s="91" t="str">
        <f t="shared" si="35"/>
        <v/>
      </c>
      <c r="T363" s="92" t="str">
        <f t="shared" si="36"/>
        <v/>
      </c>
      <c r="U363" s="92" t="str">
        <f t="shared" si="37"/>
        <v/>
      </c>
      <c r="V363" s="90" t="str">
        <f>IF(INDEX(EmployeeTrackingSheet!$C$6:$C$1005,Calculations!P363,1)=0,"",INDEX(EmployeeTrackingSheet!$C$6:$C$1005,Calculations!P363,1))</f>
        <v/>
      </c>
      <c r="W363" s="90" t="str">
        <f>IF(INDEX(EmployeeTrackingSheet!$D$6:$D$1005,Calculations!P363,1)=0,"",INDEX(EmployeeTrackingSheet!$D$6:$D$1005,Calculations!P363,1))</f>
        <v/>
      </c>
      <c r="X363" s="269" t="str">
        <f>IF(INDEX(EmployeeTrackingSheet!$E$6:$E$1005,Calculations!P363,1)=0,"",INDEX(EmployeeTrackingSheet!$E$6:$E$1005,Calculations!P363,1))</f>
        <v/>
      </c>
      <c r="Y363" s="269" t="str">
        <f>IF(INDEX(EmployeeTrackingSheet!$F$6:$F$1005,Calculations!P363,1)=0,"",INDEX(EmployeeTrackingSheet!$F$6:$F$1005,Calculations!P363,1))</f>
        <v/>
      </c>
      <c r="Z363" s="94" t="str">
        <f t="shared" si="38"/>
        <v/>
      </c>
      <c r="AA363" s="94" t="str">
        <f>IF(INDEX(EmployeeTrackingSheet!$G$6:$G$1005,Calculations!P363,1)=0,"",INDEX(EmployeeTrackingSheet!$G$6:$G$1005,Calculations!P363,1))</f>
        <v/>
      </c>
      <c r="AB363" s="94" t="str">
        <f>IF(INDEX(EmployeeTrackingSheet!$H$6:$H$1005,Calculations!P363,1)=0,"",INDEX(EmployeeTrackingSheet!$H$6:$H$1005,Calculations!P363,1))</f>
        <v/>
      </c>
      <c r="AC363" s="47"/>
      <c r="AD363" s="47"/>
      <c r="AE363" s="47"/>
      <c r="AF363" s="47"/>
      <c r="AG363" s="47"/>
      <c r="AM363" s="47"/>
      <c r="AN363" s="47"/>
      <c r="AO363" s="47"/>
      <c r="AP363" s="47"/>
      <c r="AQ363" s="47"/>
      <c r="AR363" s="47"/>
      <c r="AS363" s="47"/>
      <c r="AT363" s="47"/>
      <c r="AU363" s="47"/>
      <c r="AV363" s="47"/>
      <c r="AW363" s="47"/>
      <c r="AX363" s="47"/>
      <c r="AY363" s="47"/>
      <c r="AZ363" s="47"/>
      <c r="BA363" s="47"/>
      <c r="BB363" s="47"/>
      <c r="BC363" s="47"/>
      <c r="BD363" s="47"/>
      <c r="BE363" s="47"/>
      <c r="BF363" s="47"/>
      <c r="BG363" s="47"/>
      <c r="BH363" s="47"/>
      <c r="BI363" s="47"/>
      <c r="BJ363" s="47"/>
      <c r="BK363" s="47"/>
      <c r="BL363" s="47"/>
      <c r="BM363" s="47"/>
      <c r="BN363" s="47"/>
      <c r="BO363" s="47"/>
      <c r="BP363" s="47"/>
      <c r="BQ363" s="47"/>
    </row>
    <row r="364" spans="16:69" x14ac:dyDescent="0.25">
      <c r="P364" s="34">
        <v>361</v>
      </c>
      <c r="Q364" s="147" t="str">
        <f>IF(INDEX(EmployeeTrackingSheet!$B$6:$B$1005,Calculations!P364,1)=0,"",INDEX(EmployeeTrackingSheet!$B$6:$B$1005,Calculations!P364,1))</f>
        <v/>
      </c>
      <c r="R364" s="91" t="str">
        <f t="shared" si="34"/>
        <v/>
      </c>
      <c r="S364" s="91" t="str">
        <f t="shared" si="35"/>
        <v/>
      </c>
      <c r="T364" s="92" t="str">
        <f t="shared" si="36"/>
        <v/>
      </c>
      <c r="U364" s="92" t="str">
        <f t="shared" si="37"/>
        <v/>
      </c>
      <c r="V364" s="90" t="str">
        <f>IF(INDEX(EmployeeTrackingSheet!$C$6:$C$1005,Calculations!P364,1)=0,"",INDEX(EmployeeTrackingSheet!$C$6:$C$1005,Calculations!P364,1))</f>
        <v/>
      </c>
      <c r="W364" s="90" t="str">
        <f>IF(INDEX(EmployeeTrackingSheet!$D$6:$D$1005,Calculations!P364,1)=0,"",INDEX(EmployeeTrackingSheet!$D$6:$D$1005,Calculations!P364,1))</f>
        <v/>
      </c>
      <c r="X364" s="269" t="str">
        <f>IF(INDEX(EmployeeTrackingSheet!$E$6:$E$1005,Calculations!P364,1)=0,"",INDEX(EmployeeTrackingSheet!$E$6:$E$1005,Calculations!P364,1))</f>
        <v/>
      </c>
      <c r="Y364" s="269" t="str">
        <f>IF(INDEX(EmployeeTrackingSheet!$F$6:$F$1005,Calculations!P364,1)=0,"",INDEX(EmployeeTrackingSheet!$F$6:$F$1005,Calculations!P364,1))</f>
        <v/>
      </c>
      <c r="Z364" s="94" t="str">
        <f t="shared" si="38"/>
        <v/>
      </c>
      <c r="AA364" s="94" t="str">
        <f>IF(INDEX(EmployeeTrackingSheet!$G$6:$G$1005,Calculations!P364,1)=0,"",INDEX(EmployeeTrackingSheet!$G$6:$G$1005,Calculations!P364,1))</f>
        <v/>
      </c>
      <c r="AB364" s="94" t="str">
        <f>IF(INDEX(EmployeeTrackingSheet!$H$6:$H$1005,Calculations!P364,1)=0,"",INDEX(EmployeeTrackingSheet!$H$6:$H$1005,Calculations!P364,1))</f>
        <v/>
      </c>
      <c r="AC364" s="47"/>
      <c r="AD364" s="47"/>
      <c r="AE364" s="47"/>
      <c r="AF364" s="47"/>
      <c r="AG364" s="47"/>
      <c r="AM364" s="47"/>
      <c r="AN364" s="47"/>
      <c r="AO364" s="47"/>
      <c r="AP364" s="47"/>
      <c r="AQ364" s="47"/>
      <c r="AR364" s="47"/>
      <c r="AS364" s="47"/>
      <c r="AT364" s="47"/>
      <c r="AU364" s="47"/>
      <c r="AV364" s="47"/>
      <c r="AW364" s="47"/>
      <c r="AX364" s="47"/>
      <c r="AY364" s="47"/>
      <c r="AZ364" s="47"/>
      <c r="BA364" s="47"/>
      <c r="BB364" s="47"/>
      <c r="BC364" s="47"/>
      <c r="BD364" s="47"/>
      <c r="BE364" s="47"/>
      <c r="BF364" s="47"/>
      <c r="BG364" s="47"/>
      <c r="BH364" s="47"/>
      <c r="BI364" s="47"/>
      <c r="BJ364" s="47"/>
      <c r="BK364" s="47"/>
      <c r="BL364" s="47"/>
      <c r="BM364" s="47"/>
      <c r="BN364" s="47"/>
      <c r="BO364" s="47"/>
      <c r="BP364" s="47"/>
      <c r="BQ364" s="47"/>
    </row>
    <row r="365" spans="16:69" x14ac:dyDescent="0.25">
      <c r="P365" s="34">
        <v>362</v>
      </c>
      <c r="Q365" s="147" t="str">
        <f>IF(INDEX(EmployeeTrackingSheet!$B$6:$B$1005,Calculations!P365,1)=0,"",INDEX(EmployeeTrackingSheet!$B$6:$B$1005,Calculations!P365,1))</f>
        <v/>
      </c>
      <c r="R365" s="91" t="str">
        <f t="shared" si="34"/>
        <v/>
      </c>
      <c r="S365" s="91" t="str">
        <f t="shared" si="35"/>
        <v/>
      </c>
      <c r="T365" s="92" t="str">
        <f t="shared" si="36"/>
        <v/>
      </c>
      <c r="U365" s="92" t="str">
        <f t="shared" si="37"/>
        <v/>
      </c>
      <c r="V365" s="90" t="str">
        <f>IF(INDEX(EmployeeTrackingSheet!$C$6:$C$1005,Calculations!P365,1)=0,"",INDEX(EmployeeTrackingSheet!$C$6:$C$1005,Calculations!P365,1))</f>
        <v/>
      </c>
      <c r="W365" s="90" t="str">
        <f>IF(INDEX(EmployeeTrackingSheet!$D$6:$D$1005,Calculations!P365,1)=0,"",INDEX(EmployeeTrackingSheet!$D$6:$D$1005,Calculations!P365,1))</f>
        <v/>
      </c>
      <c r="X365" s="269" t="str">
        <f>IF(INDEX(EmployeeTrackingSheet!$E$6:$E$1005,Calculations!P365,1)=0,"",INDEX(EmployeeTrackingSheet!$E$6:$E$1005,Calculations!P365,1))</f>
        <v/>
      </c>
      <c r="Y365" s="269" t="str">
        <f>IF(INDEX(EmployeeTrackingSheet!$F$6:$F$1005,Calculations!P365,1)=0,"",INDEX(EmployeeTrackingSheet!$F$6:$F$1005,Calculations!P365,1))</f>
        <v/>
      </c>
      <c r="Z365" s="94" t="str">
        <f t="shared" si="38"/>
        <v/>
      </c>
      <c r="AA365" s="94" t="str">
        <f>IF(INDEX(EmployeeTrackingSheet!$G$6:$G$1005,Calculations!P365,1)=0,"",INDEX(EmployeeTrackingSheet!$G$6:$G$1005,Calculations!P365,1))</f>
        <v/>
      </c>
      <c r="AB365" s="94" t="str">
        <f>IF(INDEX(EmployeeTrackingSheet!$H$6:$H$1005,Calculations!P365,1)=0,"",INDEX(EmployeeTrackingSheet!$H$6:$H$1005,Calculations!P365,1))</f>
        <v/>
      </c>
      <c r="AC365" s="47"/>
      <c r="AD365" s="47"/>
      <c r="AE365" s="47"/>
      <c r="AF365" s="47"/>
      <c r="AG365" s="47"/>
      <c r="AM365" s="47"/>
      <c r="AN365" s="47"/>
      <c r="AO365" s="47"/>
      <c r="AP365" s="47"/>
      <c r="AQ365" s="47"/>
      <c r="AR365" s="47"/>
      <c r="AS365" s="47"/>
      <c r="AT365" s="47"/>
      <c r="AU365" s="47"/>
      <c r="AV365" s="47"/>
      <c r="AW365" s="47"/>
      <c r="AX365" s="47"/>
      <c r="AY365" s="47"/>
      <c r="AZ365" s="47"/>
      <c r="BA365" s="47"/>
      <c r="BB365" s="47"/>
      <c r="BC365" s="47"/>
      <c r="BD365" s="47"/>
      <c r="BE365" s="47"/>
      <c r="BF365" s="47"/>
      <c r="BG365" s="47"/>
      <c r="BH365" s="47"/>
      <c r="BI365" s="47"/>
      <c r="BJ365" s="47"/>
      <c r="BK365" s="47"/>
      <c r="BL365" s="47"/>
      <c r="BM365" s="47"/>
      <c r="BN365" s="47"/>
      <c r="BO365" s="47"/>
      <c r="BP365" s="47"/>
      <c r="BQ365" s="47"/>
    </row>
    <row r="366" spans="16:69" x14ac:dyDescent="0.25">
      <c r="P366" s="34">
        <v>363</v>
      </c>
      <c r="Q366" s="147" t="str">
        <f>IF(INDEX(EmployeeTrackingSheet!$B$6:$B$1005,Calculations!P366,1)=0,"",INDEX(EmployeeTrackingSheet!$B$6:$B$1005,Calculations!P366,1))</f>
        <v/>
      </c>
      <c r="R366" s="91" t="str">
        <f t="shared" si="34"/>
        <v/>
      </c>
      <c r="S366" s="91" t="str">
        <f t="shared" si="35"/>
        <v/>
      </c>
      <c r="T366" s="92" t="str">
        <f t="shared" si="36"/>
        <v/>
      </c>
      <c r="U366" s="92" t="str">
        <f t="shared" si="37"/>
        <v/>
      </c>
      <c r="V366" s="90" t="str">
        <f>IF(INDEX(EmployeeTrackingSheet!$C$6:$C$1005,Calculations!P366,1)=0,"",INDEX(EmployeeTrackingSheet!$C$6:$C$1005,Calculations!P366,1))</f>
        <v/>
      </c>
      <c r="W366" s="90" t="str">
        <f>IF(INDEX(EmployeeTrackingSheet!$D$6:$D$1005,Calculations!P366,1)=0,"",INDEX(EmployeeTrackingSheet!$D$6:$D$1005,Calculations!P366,1))</f>
        <v/>
      </c>
      <c r="X366" s="269" t="str">
        <f>IF(INDEX(EmployeeTrackingSheet!$E$6:$E$1005,Calculations!P366,1)=0,"",INDEX(EmployeeTrackingSheet!$E$6:$E$1005,Calculations!P366,1))</f>
        <v/>
      </c>
      <c r="Y366" s="269" t="str">
        <f>IF(INDEX(EmployeeTrackingSheet!$F$6:$F$1005,Calculations!P366,1)=0,"",INDEX(EmployeeTrackingSheet!$F$6:$F$1005,Calculations!P366,1))</f>
        <v/>
      </c>
      <c r="Z366" s="94" t="str">
        <f t="shared" si="38"/>
        <v/>
      </c>
      <c r="AA366" s="94" t="str">
        <f>IF(INDEX(EmployeeTrackingSheet!$G$6:$G$1005,Calculations!P366,1)=0,"",INDEX(EmployeeTrackingSheet!$G$6:$G$1005,Calculations!P366,1))</f>
        <v/>
      </c>
      <c r="AB366" s="94" t="str">
        <f>IF(INDEX(EmployeeTrackingSheet!$H$6:$H$1005,Calculations!P366,1)=0,"",INDEX(EmployeeTrackingSheet!$H$6:$H$1005,Calculations!P366,1))</f>
        <v/>
      </c>
      <c r="AC366" s="47"/>
      <c r="AD366" s="47"/>
      <c r="AE366" s="47"/>
      <c r="AF366" s="47"/>
      <c r="AG366" s="47"/>
      <c r="AM366" s="47"/>
      <c r="AN366" s="47"/>
      <c r="AO366" s="47"/>
      <c r="AP366" s="47"/>
      <c r="AQ366" s="47"/>
      <c r="AR366" s="47"/>
      <c r="AS366" s="47"/>
      <c r="AT366" s="47"/>
      <c r="AU366" s="47"/>
      <c r="AV366" s="47"/>
      <c r="AW366" s="47"/>
      <c r="AX366" s="47"/>
      <c r="AY366" s="47"/>
      <c r="AZ366" s="47"/>
      <c r="BA366" s="47"/>
      <c r="BB366" s="47"/>
      <c r="BC366" s="47"/>
      <c r="BD366" s="47"/>
      <c r="BE366" s="47"/>
      <c r="BF366" s="47"/>
      <c r="BG366" s="47"/>
      <c r="BH366" s="47"/>
      <c r="BI366" s="47"/>
      <c r="BJ366" s="47"/>
      <c r="BK366" s="47"/>
      <c r="BL366" s="47"/>
      <c r="BM366" s="47"/>
      <c r="BN366" s="47"/>
      <c r="BO366" s="47"/>
      <c r="BP366" s="47"/>
      <c r="BQ366" s="47"/>
    </row>
    <row r="367" spans="16:69" x14ac:dyDescent="0.25">
      <c r="P367" s="34">
        <v>364</v>
      </c>
      <c r="Q367" s="147" t="str">
        <f>IF(INDEX(EmployeeTrackingSheet!$B$6:$B$1005,Calculations!P367,1)=0,"",INDEX(EmployeeTrackingSheet!$B$6:$B$1005,Calculations!P367,1))</f>
        <v/>
      </c>
      <c r="R367" s="91" t="str">
        <f t="shared" si="34"/>
        <v/>
      </c>
      <c r="S367" s="91" t="str">
        <f t="shared" si="35"/>
        <v/>
      </c>
      <c r="T367" s="92" t="str">
        <f t="shared" si="36"/>
        <v/>
      </c>
      <c r="U367" s="92" t="str">
        <f t="shared" si="37"/>
        <v/>
      </c>
      <c r="V367" s="90" t="str">
        <f>IF(INDEX(EmployeeTrackingSheet!$C$6:$C$1005,Calculations!P367,1)=0,"",INDEX(EmployeeTrackingSheet!$C$6:$C$1005,Calculations!P367,1))</f>
        <v/>
      </c>
      <c r="W367" s="90" t="str">
        <f>IF(INDEX(EmployeeTrackingSheet!$D$6:$D$1005,Calculations!P367,1)=0,"",INDEX(EmployeeTrackingSheet!$D$6:$D$1005,Calculations!P367,1))</f>
        <v/>
      </c>
      <c r="X367" s="269" t="str">
        <f>IF(INDEX(EmployeeTrackingSheet!$E$6:$E$1005,Calculations!P367,1)=0,"",INDEX(EmployeeTrackingSheet!$E$6:$E$1005,Calculations!P367,1))</f>
        <v/>
      </c>
      <c r="Y367" s="269" t="str">
        <f>IF(INDEX(EmployeeTrackingSheet!$F$6:$F$1005,Calculations!P367,1)=0,"",INDEX(EmployeeTrackingSheet!$F$6:$F$1005,Calculations!P367,1))</f>
        <v/>
      </c>
      <c r="Z367" s="94" t="str">
        <f t="shared" si="38"/>
        <v/>
      </c>
      <c r="AA367" s="94" t="str">
        <f>IF(INDEX(EmployeeTrackingSheet!$G$6:$G$1005,Calculations!P367,1)=0,"",INDEX(EmployeeTrackingSheet!$G$6:$G$1005,Calculations!P367,1))</f>
        <v/>
      </c>
      <c r="AB367" s="94" t="str">
        <f>IF(INDEX(EmployeeTrackingSheet!$H$6:$H$1005,Calculations!P367,1)=0,"",INDEX(EmployeeTrackingSheet!$H$6:$H$1005,Calculations!P367,1))</f>
        <v/>
      </c>
      <c r="AC367" s="47"/>
      <c r="AD367" s="47"/>
      <c r="AE367" s="47"/>
      <c r="AF367" s="47"/>
      <c r="AG367" s="47"/>
      <c r="AM367" s="47"/>
      <c r="AN367" s="47"/>
      <c r="AO367" s="47"/>
      <c r="AP367" s="47"/>
      <c r="AQ367" s="47"/>
      <c r="AR367" s="47"/>
      <c r="AS367" s="47"/>
      <c r="AT367" s="47"/>
      <c r="AU367" s="47"/>
      <c r="AV367" s="47"/>
      <c r="AW367" s="47"/>
      <c r="AX367" s="47"/>
      <c r="AY367" s="47"/>
      <c r="AZ367" s="47"/>
      <c r="BA367" s="47"/>
      <c r="BB367" s="47"/>
      <c r="BC367" s="47"/>
      <c r="BD367" s="47"/>
      <c r="BE367" s="47"/>
      <c r="BF367" s="47"/>
      <c r="BG367" s="47"/>
      <c r="BH367" s="47"/>
      <c r="BI367" s="47"/>
      <c r="BJ367" s="47"/>
      <c r="BK367" s="47"/>
      <c r="BL367" s="47"/>
      <c r="BM367" s="47"/>
      <c r="BN367" s="47"/>
      <c r="BO367" s="47"/>
      <c r="BP367" s="47"/>
      <c r="BQ367" s="47"/>
    </row>
    <row r="368" spans="16:69" x14ac:dyDescent="0.25">
      <c r="P368" s="34">
        <v>365</v>
      </c>
      <c r="Q368" s="147" t="str">
        <f>IF(INDEX(EmployeeTrackingSheet!$B$6:$B$1005,Calculations!P368,1)=0,"",INDEX(EmployeeTrackingSheet!$B$6:$B$1005,Calculations!P368,1))</f>
        <v/>
      </c>
      <c r="R368" s="91" t="str">
        <f t="shared" si="34"/>
        <v/>
      </c>
      <c r="S368" s="91" t="str">
        <f t="shared" si="35"/>
        <v/>
      </c>
      <c r="T368" s="92" t="str">
        <f t="shared" si="36"/>
        <v/>
      </c>
      <c r="U368" s="92" t="str">
        <f t="shared" si="37"/>
        <v/>
      </c>
      <c r="V368" s="90" t="str">
        <f>IF(INDEX(EmployeeTrackingSheet!$C$6:$C$1005,Calculations!P368,1)=0,"",INDEX(EmployeeTrackingSheet!$C$6:$C$1005,Calculations!P368,1))</f>
        <v/>
      </c>
      <c r="W368" s="90" t="str">
        <f>IF(INDEX(EmployeeTrackingSheet!$D$6:$D$1005,Calculations!P368,1)=0,"",INDEX(EmployeeTrackingSheet!$D$6:$D$1005,Calculations!P368,1))</f>
        <v/>
      </c>
      <c r="X368" s="269" t="str">
        <f>IF(INDEX(EmployeeTrackingSheet!$E$6:$E$1005,Calculations!P368,1)=0,"",INDEX(EmployeeTrackingSheet!$E$6:$E$1005,Calculations!P368,1))</f>
        <v/>
      </c>
      <c r="Y368" s="269" t="str">
        <f>IF(INDEX(EmployeeTrackingSheet!$F$6:$F$1005,Calculations!P368,1)=0,"",INDEX(EmployeeTrackingSheet!$F$6:$F$1005,Calculations!P368,1))</f>
        <v/>
      </c>
      <c r="Z368" s="94" t="str">
        <f t="shared" si="38"/>
        <v/>
      </c>
      <c r="AA368" s="94" t="str">
        <f>IF(INDEX(EmployeeTrackingSheet!$G$6:$G$1005,Calculations!P368,1)=0,"",INDEX(EmployeeTrackingSheet!$G$6:$G$1005,Calculations!P368,1))</f>
        <v/>
      </c>
      <c r="AB368" s="94" t="str">
        <f>IF(INDEX(EmployeeTrackingSheet!$H$6:$H$1005,Calculations!P368,1)=0,"",INDEX(EmployeeTrackingSheet!$H$6:$H$1005,Calculations!P368,1))</f>
        <v/>
      </c>
      <c r="AC368" s="47"/>
      <c r="AD368" s="47"/>
      <c r="AE368" s="47"/>
      <c r="AF368" s="47"/>
      <c r="AG368" s="47"/>
      <c r="AM368" s="47"/>
      <c r="AN368" s="47"/>
      <c r="AO368" s="47"/>
      <c r="AP368" s="47"/>
      <c r="AQ368" s="47"/>
      <c r="AR368" s="47"/>
      <c r="AS368" s="47"/>
      <c r="AT368" s="47"/>
      <c r="AU368" s="47"/>
      <c r="AV368" s="47"/>
      <c r="AW368" s="47"/>
      <c r="AX368" s="47"/>
      <c r="AY368" s="47"/>
      <c r="AZ368" s="47"/>
      <c r="BA368" s="47"/>
      <c r="BB368" s="47"/>
      <c r="BC368" s="47"/>
      <c r="BD368" s="47"/>
      <c r="BE368" s="47"/>
      <c r="BF368" s="47"/>
      <c r="BG368" s="47"/>
      <c r="BH368" s="47"/>
      <c r="BI368" s="47"/>
      <c r="BJ368" s="47"/>
      <c r="BK368" s="47"/>
      <c r="BL368" s="47"/>
      <c r="BM368" s="47"/>
      <c r="BN368" s="47"/>
      <c r="BO368" s="47"/>
      <c r="BP368" s="47"/>
      <c r="BQ368" s="47"/>
    </row>
    <row r="369" spans="16:69" x14ac:dyDescent="0.25">
      <c r="P369" s="34">
        <v>366</v>
      </c>
      <c r="Q369" s="147" t="str">
        <f>IF(INDEX(EmployeeTrackingSheet!$B$6:$B$1005,Calculations!P369,1)=0,"",INDEX(EmployeeTrackingSheet!$B$6:$B$1005,Calculations!P369,1))</f>
        <v/>
      </c>
      <c r="R369" s="91" t="str">
        <f t="shared" si="34"/>
        <v/>
      </c>
      <c r="S369" s="91" t="str">
        <f t="shared" si="35"/>
        <v/>
      </c>
      <c r="T369" s="92" t="str">
        <f t="shared" si="36"/>
        <v/>
      </c>
      <c r="U369" s="92" t="str">
        <f t="shared" si="37"/>
        <v/>
      </c>
      <c r="V369" s="90" t="str">
        <f>IF(INDEX(EmployeeTrackingSheet!$C$6:$C$1005,Calculations!P369,1)=0,"",INDEX(EmployeeTrackingSheet!$C$6:$C$1005,Calculations!P369,1))</f>
        <v/>
      </c>
      <c r="W369" s="90" t="str">
        <f>IF(INDEX(EmployeeTrackingSheet!$D$6:$D$1005,Calculations!P369,1)=0,"",INDEX(EmployeeTrackingSheet!$D$6:$D$1005,Calculations!P369,1))</f>
        <v/>
      </c>
      <c r="X369" s="269" t="str">
        <f>IF(INDEX(EmployeeTrackingSheet!$E$6:$E$1005,Calculations!P369,1)=0,"",INDEX(EmployeeTrackingSheet!$E$6:$E$1005,Calculations!P369,1))</f>
        <v/>
      </c>
      <c r="Y369" s="269" t="str">
        <f>IF(INDEX(EmployeeTrackingSheet!$F$6:$F$1005,Calculations!P369,1)=0,"",INDEX(EmployeeTrackingSheet!$F$6:$F$1005,Calculations!P369,1))</f>
        <v/>
      </c>
      <c r="Z369" s="94" t="str">
        <f t="shared" si="38"/>
        <v/>
      </c>
      <c r="AA369" s="94" t="str">
        <f>IF(INDEX(EmployeeTrackingSheet!$G$6:$G$1005,Calculations!P369,1)=0,"",INDEX(EmployeeTrackingSheet!$G$6:$G$1005,Calculations!P369,1))</f>
        <v/>
      </c>
      <c r="AB369" s="94" t="str">
        <f>IF(INDEX(EmployeeTrackingSheet!$H$6:$H$1005,Calculations!P369,1)=0,"",INDEX(EmployeeTrackingSheet!$H$6:$H$1005,Calculations!P369,1))</f>
        <v/>
      </c>
      <c r="AC369" s="47"/>
      <c r="AD369" s="47"/>
      <c r="AE369" s="47"/>
      <c r="AF369" s="47"/>
      <c r="AG369" s="47"/>
      <c r="AM369" s="47"/>
      <c r="AN369" s="47"/>
      <c r="AO369" s="47"/>
      <c r="AP369" s="47"/>
      <c r="AQ369" s="47"/>
      <c r="AR369" s="47"/>
      <c r="AS369" s="47"/>
      <c r="AT369" s="47"/>
      <c r="AU369" s="47"/>
      <c r="AV369" s="47"/>
      <c r="AW369" s="47"/>
      <c r="AX369" s="47"/>
      <c r="AY369" s="47"/>
      <c r="AZ369" s="47"/>
      <c r="BA369" s="47"/>
      <c r="BB369" s="47"/>
      <c r="BC369" s="47"/>
      <c r="BD369" s="47"/>
      <c r="BE369" s="47"/>
      <c r="BF369" s="47"/>
      <c r="BG369" s="47"/>
      <c r="BH369" s="47"/>
      <c r="BI369" s="47"/>
      <c r="BJ369" s="47"/>
      <c r="BK369" s="47"/>
      <c r="BL369" s="47"/>
      <c r="BM369" s="47"/>
      <c r="BN369" s="47"/>
      <c r="BO369" s="47"/>
      <c r="BP369" s="47"/>
      <c r="BQ369" s="47"/>
    </row>
    <row r="370" spans="16:69" x14ac:dyDescent="0.25">
      <c r="P370" s="34">
        <v>367</v>
      </c>
      <c r="Q370" s="147" t="str">
        <f>IF(INDEX(EmployeeTrackingSheet!$B$6:$B$1005,Calculations!P370,1)=0,"",INDEX(EmployeeTrackingSheet!$B$6:$B$1005,Calculations!P370,1))</f>
        <v/>
      </c>
      <c r="R370" s="91" t="str">
        <f t="shared" si="34"/>
        <v/>
      </c>
      <c r="S370" s="91" t="str">
        <f t="shared" si="35"/>
        <v/>
      </c>
      <c r="T370" s="92" t="str">
        <f t="shared" si="36"/>
        <v/>
      </c>
      <c r="U370" s="92" t="str">
        <f t="shared" si="37"/>
        <v/>
      </c>
      <c r="V370" s="90" t="str">
        <f>IF(INDEX(EmployeeTrackingSheet!$C$6:$C$1005,Calculations!P370,1)=0,"",INDEX(EmployeeTrackingSheet!$C$6:$C$1005,Calculations!P370,1))</f>
        <v/>
      </c>
      <c r="W370" s="90" t="str">
        <f>IF(INDEX(EmployeeTrackingSheet!$D$6:$D$1005,Calculations!P370,1)=0,"",INDEX(EmployeeTrackingSheet!$D$6:$D$1005,Calculations!P370,1))</f>
        <v/>
      </c>
      <c r="X370" s="269" t="str">
        <f>IF(INDEX(EmployeeTrackingSheet!$E$6:$E$1005,Calculations!P370,1)=0,"",INDEX(EmployeeTrackingSheet!$E$6:$E$1005,Calculations!P370,1))</f>
        <v/>
      </c>
      <c r="Y370" s="269" t="str">
        <f>IF(INDEX(EmployeeTrackingSheet!$F$6:$F$1005,Calculations!P370,1)=0,"",INDEX(EmployeeTrackingSheet!$F$6:$F$1005,Calculations!P370,1))</f>
        <v/>
      </c>
      <c r="Z370" s="94" t="str">
        <f t="shared" si="38"/>
        <v/>
      </c>
      <c r="AA370" s="94" t="str">
        <f>IF(INDEX(EmployeeTrackingSheet!$G$6:$G$1005,Calculations!P370,1)=0,"",INDEX(EmployeeTrackingSheet!$G$6:$G$1005,Calculations!P370,1))</f>
        <v/>
      </c>
      <c r="AB370" s="94" t="str">
        <f>IF(INDEX(EmployeeTrackingSheet!$H$6:$H$1005,Calculations!P370,1)=0,"",INDEX(EmployeeTrackingSheet!$H$6:$H$1005,Calculations!P370,1))</f>
        <v/>
      </c>
      <c r="AC370" s="47"/>
      <c r="AD370" s="47"/>
      <c r="AE370" s="47"/>
      <c r="AF370" s="47"/>
      <c r="AG370" s="47"/>
      <c r="AM370" s="47"/>
      <c r="AN370" s="47"/>
      <c r="AO370" s="47"/>
      <c r="AP370" s="47"/>
      <c r="AQ370" s="47"/>
      <c r="AR370" s="47"/>
      <c r="AS370" s="47"/>
      <c r="AT370" s="47"/>
      <c r="AU370" s="47"/>
      <c r="AV370" s="47"/>
      <c r="AW370" s="47"/>
      <c r="AX370" s="47"/>
      <c r="AY370" s="47"/>
      <c r="AZ370" s="47"/>
      <c r="BA370" s="47"/>
      <c r="BB370" s="47"/>
      <c r="BC370" s="47"/>
      <c r="BD370" s="47"/>
      <c r="BE370" s="47"/>
      <c r="BF370" s="47"/>
      <c r="BG370" s="47"/>
      <c r="BH370" s="47"/>
      <c r="BI370" s="47"/>
      <c r="BJ370" s="47"/>
      <c r="BK370" s="47"/>
      <c r="BL370" s="47"/>
      <c r="BM370" s="47"/>
      <c r="BN370" s="47"/>
      <c r="BO370" s="47"/>
      <c r="BP370" s="47"/>
      <c r="BQ370" s="47"/>
    </row>
    <row r="371" spans="16:69" x14ac:dyDescent="0.25">
      <c r="P371" s="34">
        <v>368</v>
      </c>
      <c r="Q371" s="147" t="str">
        <f>IF(INDEX(EmployeeTrackingSheet!$B$6:$B$1005,Calculations!P371,1)=0,"",INDEX(EmployeeTrackingSheet!$B$6:$B$1005,Calculations!P371,1))</f>
        <v/>
      </c>
      <c r="R371" s="91" t="str">
        <f t="shared" si="34"/>
        <v/>
      </c>
      <c r="S371" s="91" t="str">
        <f t="shared" si="35"/>
        <v/>
      </c>
      <c r="T371" s="92" t="str">
        <f t="shared" si="36"/>
        <v/>
      </c>
      <c r="U371" s="92" t="str">
        <f t="shared" si="37"/>
        <v/>
      </c>
      <c r="V371" s="90" t="str">
        <f>IF(INDEX(EmployeeTrackingSheet!$C$6:$C$1005,Calculations!P371,1)=0,"",INDEX(EmployeeTrackingSheet!$C$6:$C$1005,Calculations!P371,1))</f>
        <v/>
      </c>
      <c r="W371" s="90" t="str">
        <f>IF(INDEX(EmployeeTrackingSheet!$D$6:$D$1005,Calculations!P371,1)=0,"",INDEX(EmployeeTrackingSheet!$D$6:$D$1005,Calculations!P371,1))</f>
        <v/>
      </c>
      <c r="X371" s="269" t="str">
        <f>IF(INDEX(EmployeeTrackingSheet!$E$6:$E$1005,Calculations!P371,1)=0,"",INDEX(EmployeeTrackingSheet!$E$6:$E$1005,Calculations!P371,1))</f>
        <v/>
      </c>
      <c r="Y371" s="269" t="str">
        <f>IF(INDEX(EmployeeTrackingSheet!$F$6:$F$1005,Calculations!P371,1)=0,"",INDEX(EmployeeTrackingSheet!$F$6:$F$1005,Calculations!P371,1))</f>
        <v/>
      </c>
      <c r="Z371" s="94" t="str">
        <f t="shared" si="38"/>
        <v/>
      </c>
      <c r="AA371" s="94" t="str">
        <f>IF(INDEX(EmployeeTrackingSheet!$G$6:$G$1005,Calculations!P371,1)=0,"",INDEX(EmployeeTrackingSheet!$G$6:$G$1005,Calculations!P371,1))</f>
        <v/>
      </c>
      <c r="AB371" s="94" t="str">
        <f>IF(INDEX(EmployeeTrackingSheet!$H$6:$H$1005,Calculations!P371,1)=0,"",INDEX(EmployeeTrackingSheet!$H$6:$H$1005,Calculations!P371,1))</f>
        <v/>
      </c>
      <c r="AC371" s="47"/>
      <c r="AD371" s="47"/>
      <c r="AE371" s="47"/>
      <c r="AF371" s="47"/>
      <c r="AG371" s="47"/>
      <c r="AM371" s="47"/>
      <c r="AN371" s="47"/>
      <c r="AO371" s="47"/>
      <c r="AP371" s="47"/>
      <c r="AQ371" s="47"/>
      <c r="AR371" s="47"/>
      <c r="AS371" s="47"/>
      <c r="AT371" s="47"/>
      <c r="AU371" s="47"/>
      <c r="AV371" s="47"/>
      <c r="AW371" s="47"/>
      <c r="AX371" s="47"/>
      <c r="AY371" s="47"/>
      <c r="AZ371" s="47"/>
      <c r="BA371" s="47"/>
      <c r="BB371" s="47"/>
      <c r="BC371" s="47"/>
      <c r="BD371" s="47"/>
      <c r="BE371" s="47"/>
      <c r="BF371" s="47"/>
      <c r="BG371" s="47"/>
      <c r="BH371" s="47"/>
      <c r="BI371" s="47"/>
      <c r="BJ371" s="47"/>
      <c r="BK371" s="47"/>
      <c r="BL371" s="47"/>
      <c r="BM371" s="47"/>
      <c r="BN371" s="47"/>
      <c r="BO371" s="47"/>
      <c r="BP371" s="47"/>
      <c r="BQ371" s="47"/>
    </row>
    <row r="372" spans="16:69" x14ac:dyDescent="0.25">
      <c r="P372" s="34">
        <v>369</v>
      </c>
      <c r="Q372" s="147" t="str">
        <f>IF(INDEX(EmployeeTrackingSheet!$B$6:$B$1005,Calculations!P372,1)=0,"",INDEX(EmployeeTrackingSheet!$B$6:$B$1005,Calculations!P372,1))</f>
        <v/>
      </c>
      <c r="R372" s="91" t="str">
        <f t="shared" si="34"/>
        <v/>
      </c>
      <c r="S372" s="91" t="str">
        <f t="shared" si="35"/>
        <v/>
      </c>
      <c r="T372" s="92" t="str">
        <f t="shared" si="36"/>
        <v/>
      </c>
      <c r="U372" s="92" t="str">
        <f t="shared" si="37"/>
        <v/>
      </c>
      <c r="V372" s="90" t="str">
        <f>IF(INDEX(EmployeeTrackingSheet!$C$6:$C$1005,Calculations!P372,1)=0,"",INDEX(EmployeeTrackingSheet!$C$6:$C$1005,Calculations!P372,1))</f>
        <v/>
      </c>
      <c r="W372" s="90" t="str">
        <f>IF(INDEX(EmployeeTrackingSheet!$D$6:$D$1005,Calculations!P372,1)=0,"",INDEX(EmployeeTrackingSheet!$D$6:$D$1005,Calculations!P372,1))</f>
        <v/>
      </c>
      <c r="X372" s="269" t="str">
        <f>IF(INDEX(EmployeeTrackingSheet!$E$6:$E$1005,Calculations!P372,1)=0,"",INDEX(EmployeeTrackingSheet!$E$6:$E$1005,Calculations!P372,1))</f>
        <v/>
      </c>
      <c r="Y372" s="269" t="str">
        <f>IF(INDEX(EmployeeTrackingSheet!$F$6:$F$1005,Calculations!P372,1)=0,"",INDEX(EmployeeTrackingSheet!$F$6:$F$1005,Calculations!P372,1))</f>
        <v/>
      </c>
      <c r="Z372" s="94" t="str">
        <f t="shared" si="38"/>
        <v/>
      </c>
      <c r="AA372" s="94" t="str">
        <f>IF(INDEX(EmployeeTrackingSheet!$G$6:$G$1005,Calculations!P372,1)=0,"",INDEX(EmployeeTrackingSheet!$G$6:$G$1005,Calculations!P372,1))</f>
        <v/>
      </c>
      <c r="AB372" s="94" t="str">
        <f>IF(INDEX(EmployeeTrackingSheet!$H$6:$H$1005,Calculations!P372,1)=0,"",INDEX(EmployeeTrackingSheet!$H$6:$H$1005,Calculations!P372,1))</f>
        <v/>
      </c>
      <c r="AC372" s="47"/>
      <c r="AD372" s="47"/>
      <c r="AE372" s="47"/>
      <c r="AF372" s="47"/>
      <c r="AG372" s="47"/>
      <c r="AM372" s="47"/>
      <c r="AN372" s="47"/>
      <c r="AO372" s="47"/>
      <c r="AP372" s="47"/>
      <c r="AQ372" s="47"/>
      <c r="AR372" s="47"/>
      <c r="AS372" s="47"/>
      <c r="AT372" s="47"/>
      <c r="AU372" s="47"/>
      <c r="AV372" s="47"/>
      <c r="AW372" s="47"/>
      <c r="AX372" s="47"/>
      <c r="AY372" s="47"/>
      <c r="AZ372" s="47"/>
      <c r="BA372" s="47"/>
      <c r="BB372" s="47"/>
      <c r="BC372" s="47"/>
      <c r="BD372" s="47"/>
      <c r="BE372" s="47"/>
      <c r="BF372" s="47"/>
      <c r="BG372" s="47"/>
      <c r="BH372" s="47"/>
      <c r="BI372" s="47"/>
      <c r="BJ372" s="47"/>
      <c r="BK372" s="47"/>
      <c r="BL372" s="47"/>
      <c r="BM372" s="47"/>
      <c r="BN372" s="47"/>
      <c r="BO372" s="47"/>
      <c r="BP372" s="47"/>
      <c r="BQ372" s="47"/>
    </row>
    <row r="373" spans="16:69" x14ac:dyDescent="0.25">
      <c r="P373" s="34">
        <v>370</v>
      </c>
      <c r="Q373" s="147" t="str">
        <f>IF(INDEX(EmployeeTrackingSheet!$B$6:$B$1005,Calculations!P373,1)=0,"",INDEX(EmployeeTrackingSheet!$B$6:$B$1005,Calculations!P373,1))</f>
        <v/>
      </c>
      <c r="R373" s="91" t="str">
        <f t="shared" si="34"/>
        <v/>
      </c>
      <c r="S373" s="91" t="str">
        <f t="shared" si="35"/>
        <v/>
      </c>
      <c r="T373" s="92" t="str">
        <f t="shared" si="36"/>
        <v/>
      </c>
      <c r="U373" s="92" t="str">
        <f t="shared" si="37"/>
        <v/>
      </c>
      <c r="V373" s="90" t="str">
        <f>IF(INDEX(EmployeeTrackingSheet!$C$6:$C$1005,Calculations!P373,1)=0,"",INDEX(EmployeeTrackingSheet!$C$6:$C$1005,Calculations!P373,1))</f>
        <v/>
      </c>
      <c r="W373" s="90" t="str">
        <f>IF(INDEX(EmployeeTrackingSheet!$D$6:$D$1005,Calculations!P373,1)=0,"",INDEX(EmployeeTrackingSheet!$D$6:$D$1005,Calculations!P373,1))</f>
        <v/>
      </c>
      <c r="X373" s="269" t="str">
        <f>IF(INDEX(EmployeeTrackingSheet!$E$6:$E$1005,Calculations!P373,1)=0,"",INDEX(EmployeeTrackingSheet!$E$6:$E$1005,Calculations!P373,1))</f>
        <v/>
      </c>
      <c r="Y373" s="269" t="str">
        <f>IF(INDEX(EmployeeTrackingSheet!$F$6:$F$1005,Calculations!P373,1)=0,"",INDEX(EmployeeTrackingSheet!$F$6:$F$1005,Calculations!P373,1))</f>
        <v/>
      </c>
      <c r="Z373" s="94" t="str">
        <f t="shared" si="38"/>
        <v/>
      </c>
      <c r="AA373" s="94" t="str">
        <f>IF(INDEX(EmployeeTrackingSheet!$G$6:$G$1005,Calculations!P373,1)=0,"",INDEX(EmployeeTrackingSheet!$G$6:$G$1005,Calculations!P373,1))</f>
        <v/>
      </c>
      <c r="AB373" s="94" t="str">
        <f>IF(INDEX(EmployeeTrackingSheet!$H$6:$H$1005,Calculations!P373,1)=0,"",INDEX(EmployeeTrackingSheet!$H$6:$H$1005,Calculations!P373,1))</f>
        <v/>
      </c>
      <c r="AC373" s="47"/>
      <c r="AD373" s="47"/>
      <c r="AE373" s="47"/>
      <c r="AF373" s="47"/>
      <c r="AG373" s="47"/>
      <c r="AM373" s="47"/>
      <c r="AN373" s="47"/>
      <c r="AO373" s="47"/>
      <c r="AP373" s="47"/>
      <c r="AQ373" s="47"/>
      <c r="AR373" s="47"/>
      <c r="AS373" s="47"/>
      <c r="AT373" s="47"/>
      <c r="AU373" s="47"/>
      <c r="AV373" s="47"/>
      <c r="AW373" s="47"/>
      <c r="AX373" s="47"/>
      <c r="AY373" s="47"/>
      <c r="AZ373" s="47"/>
      <c r="BA373" s="47"/>
      <c r="BB373" s="47"/>
      <c r="BC373" s="47"/>
      <c r="BD373" s="47"/>
      <c r="BE373" s="47"/>
      <c r="BF373" s="47"/>
      <c r="BG373" s="47"/>
      <c r="BH373" s="47"/>
      <c r="BI373" s="47"/>
      <c r="BJ373" s="47"/>
      <c r="BK373" s="47"/>
      <c r="BL373" s="47"/>
      <c r="BM373" s="47"/>
      <c r="BN373" s="47"/>
      <c r="BO373" s="47"/>
      <c r="BP373" s="47"/>
      <c r="BQ373" s="47"/>
    </row>
    <row r="374" spans="16:69" x14ac:dyDescent="0.25">
      <c r="P374" s="34">
        <v>371</v>
      </c>
      <c r="Q374" s="147" t="str">
        <f>IF(INDEX(EmployeeTrackingSheet!$B$6:$B$1005,Calculations!P374,1)=0,"",INDEX(EmployeeTrackingSheet!$B$6:$B$1005,Calculations!P374,1))</f>
        <v/>
      </c>
      <c r="R374" s="91" t="str">
        <f t="shared" si="34"/>
        <v/>
      </c>
      <c r="S374" s="91" t="str">
        <f t="shared" si="35"/>
        <v/>
      </c>
      <c r="T374" s="92" t="str">
        <f t="shared" si="36"/>
        <v/>
      </c>
      <c r="U374" s="92" t="str">
        <f t="shared" si="37"/>
        <v/>
      </c>
      <c r="V374" s="90" t="str">
        <f>IF(INDEX(EmployeeTrackingSheet!$C$6:$C$1005,Calculations!P374,1)=0,"",INDEX(EmployeeTrackingSheet!$C$6:$C$1005,Calculations!P374,1))</f>
        <v/>
      </c>
      <c r="W374" s="90" t="str">
        <f>IF(INDEX(EmployeeTrackingSheet!$D$6:$D$1005,Calculations!P374,1)=0,"",INDEX(EmployeeTrackingSheet!$D$6:$D$1005,Calculations!P374,1))</f>
        <v/>
      </c>
      <c r="X374" s="269" t="str">
        <f>IF(INDEX(EmployeeTrackingSheet!$E$6:$E$1005,Calculations!P374,1)=0,"",INDEX(EmployeeTrackingSheet!$E$6:$E$1005,Calculations!P374,1))</f>
        <v/>
      </c>
      <c r="Y374" s="269" t="str">
        <f>IF(INDEX(EmployeeTrackingSheet!$F$6:$F$1005,Calculations!P374,1)=0,"",INDEX(EmployeeTrackingSheet!$F$6:$F$1005,Calculations!P374,1))</f>
        <v/>
      </c>
      <c r="Z374" s="94" t="str">
        <f t="shared" si="38"/>
        <v/>
      </c>
      <c r="AA374" s="94" t="str">
        <f>IF(INDEX(EmployeeTrackingSheet!$G$6:$G$1005,Calculations!P374,1)=0,"",INDEX(EmployeeTrackingSheet!$G$6:$G$1005,Calculations!P374,1))</f>
        <v/>
      </c>
      <c r="AB374" s="94" t="str">
        <f>IF(INDEX(EmployeeTrackingSheet!$H$6:$H$1005,Calculations!P374,1)=0,"",INDEX(EmployeeTrackingSheet!$H$6:$H$1005,Calculations!P374,1))</f>
        <v/>
      </c>
      <c r="AC374" s="47"/>
      <c r="AD374" s="47"/>
      <c r="AE374" s="47"/>
      <c r="AF374" s="47"/>
      <c r="AG374" s="47"/>
      <c r="AM374" s="47"/>
      <c r="AN374" s="47"/>
      <c r="AO374" s="47"/>
      <c r="AP374" s="47"/>
      <c r="AQ374" s="47"/>
      <c r="AR374" s="47"/>
      <c r="AS374" s="47"/>
      <c r="AT374" s="47"/>
      <c r="AU374" s="47"/>
      <c r="AV374" s="47"/>
      <c r="AW374" s="47"/>
      <c r="AX374" s="47"/>
      <c r="AY374" s="47"/>
      <c r="AZ374" s="47"/>
      <c r="BA374" s="47"/>
      <c r="BB374" s="47"/>
      <c r="BC374" s="47"/>
      <c r="BD374" s="47"/>
      <c r="BE374" s="47"/>
      <c r="BF374" s="47"/>
      <c r="BG374" s="47"/>
      <c r="BH374" s="47"/>
      <c r="BI374" s="47"/>
      <c r="BJ374" s="47"/>
      <c r="BK374" s="47"/>
      <c r="BL374" s="47"/>
      <c r="BM374" s="47"/>
      <c r="BN374" s="47"/>
      <c r="BO374" s="47"/>
      <c r="BP374" s="47"/>
      <c r="BQ374" s="47"/>
    </row>
    <row r="375" spans="16:69" x14ac:dyDescent="0.25">
      <c r="P375" s="34">
        <v>372</v>
      </c>
      <c r="Q375" s="147" t="str">
        <f>IF(INDEX(EmployeeTrackingSheet!$B$6:$B$1005,Calculations!P375,1)=0,"",INDEX(EmployeeTrackingSheet!$B$6:$B$1005,Calculations!P375,1))</f>
        <v/>
      </c>
      <c r="R375" s="91" t="str">
        <f t="shared" si="34"/>
        <v/>
      </c>
      <c r="S375" s="91" t="str">
        <f t="shared" si="35"/>
        <v/>
      </c>
      <c r="T375" s="92" t="str">
        <f t="shared" si="36"/>
        <v/>
      </c>
      <c r="U375" s="92" t="str">
        <f t="shared" si="37"/>
        <v/>
      </c>
      <c r="V375" s="90" t="str">
        <f>IF(INDEX(EmployeeTrackingSheet!$C$6:$C$1005,Calculations!P375,1)=0,"",INDEX(EmployeeTrackingSheet!$C$6:$C$1005,Calculations!P375,1))</f>
        <v/>
      </c>
      <c r="W375" s="90" t="str">
        <f>IF(INDEX(EmployeeTrackingSheet!$D$6:$D$1005,Calculations!P375,1)=0,"",INDEX(EmployeeTrackingSheet!$D$6:$D$1005,Calculations!P375,1))</f>
        <v/>
      </c>
      <c r="X375" s="269" t="str">
        <f>IF(INDEX(EmployeeTrackingSheet!$E$6:$E$1005,Calculations!P375,1)=0,"",INDEX(EmployeeTrackingSheet!$E$6:$E$1005,Calculations!P375,1))</f>
        <v/>
      </c>
      <c r="Y375" s="269" t="str">
        <f>IF(INDEX(EmployeeTrackingSheet!$F$6:$F$1005,Calculations!P375,1)=0,"",INDEX(EmployeeTrackingSheet!$F$6:$F$1005,Calculations!P375,1))</f>
        <v/>
      </c>
      <c r="Z375" s="94" t="str">
        <f t="shared" si="38"/>
        <v/>
      </c>
      <c r="AA375" s="94" t="str">
        <f>IF(INDEX(EmployeeTrackingSheet!$G$6:$G$1005,Calculations!P375,1)=0,"",INDEX(EmployeeTrackingSheet!$G$6:$G$1005,Calculations!P375,1))</f>
        <v/>
      </c>
      <c r="AB375" s="94" t="str">
        <f>IF(INDEX(EmployeeTrackingSheet!$H$6:$H$1005,Calculations!P375,1)=0,"",INDEX(EmployeeTrackingSheet!$H$6:$H$1005,Calculations!P375,1))</f>
        <v/>
      </c>
      <c r="AC375" s="47"/>
      <c r="AD375" s="47"/>
      <c r="AE375" s="47"/>
      <c r="AF375" s="47"/>
      <c r="AG375" s="47"/>
      <c r="AM375" s="47"/>
      <c r="AN375" s="47"/>
      <c r="AO375" s="47"/>
      <c r="AP375" s="47"/>
      <c r="AQ375" s="47"/>
      <c r="AR375" s="47"/>
      <c r="AS375" s="47"/>
      <c r="AT375" s="47"/>
      <c r="AU375" s="47"/>
      <c r="AV375" s="47"/>
      <c r="AW375" s="47"/>
      <c r="AX375" s="47"/>
      <c r="AY375" s="47"/>
      <c r="AZ375" s="47"/>
      <c r="BA375" s="47"/>
      <c r="BB375" s="47"/>
      <c r="BC375" s="47"/>
      <c r="BD375" s="47"/>
      <c r="BE375" s="47"/>
      <c r="BF375" s="47"/>
      <c r="BG375" s="47"/>
      <c r="BH375" s="47"/>
      <c r="BI375" s="47"/>
      <c r="BJ375" s="47"/>
      <c r="BK375" s="47"/>
      <c r="BL375" s="47"/>
      <c r="BM375" s="47"/>
      <c r="BN375" s="47"/>
      <c r="BO375" s="47"/>
      <c r="BP375" s="47"/>
      <c r="BQ375" s="47"/>
    </row>
    <row r="376" spans="16:69" x14ac:dyDescent="0.25">
      <c r="P376" s="34">
        <v>373</v>
      </c>
      <c r="Q376" s="147" t="str">
        <f>IF(INDEX(EmployeeTrackingSheet!$B$6:$B$1005,Calculations!P376,1)=0,"",INDEX(EmployeeTrackingSheet!$B$6:$B$1005,Calculations!P376,1))</f>
        <v/>
      </c>
      <c r="R376" s="91" t="str">
        <f t="shared" si="34"/>
        <v/>
      </c>
      <c r="S376" s="91" t="str">
        <f t="shared" si="35"/>
        <v/>
      </c>
      <c r="T376" s="92" t="str">
        <f t="shared" si="36"/>
        <v/>
      </c>
      <c r="U376" s="92" t="str">
        <f t="shared" si="37"/>
        <v/>
      </c>
      <c r="V376" s="90" t="str">
        <f>IF(INDEX(EmployeeTrackingSheet!$C$6:$C$1005,Calculations!P376,1)=0,"",INDEX(EmployeeTrackingSheet!$C$6:$C$1005,Calculations!P376,1))</f>
        <v/>
      </c>
      <c r="W376" s="90" t="str">
        <f>IF(INDEX(EmployeeTrackingSheet!$D$6:$D$1005,Calculations!P376,1)=0,"",INDEX(EmployeeTrackingSheet!$D$6:$D$1005,Calculations!P376,1))</f>
        <v/>
      </c>
      <c r="X376" s="269" t="str">
        <f>IF(INDEX(EmployeeTrackingSheet!$E$6:$E$1005,Calculations!P376,1)=0,"",INDEX(EmployeeTrackingSheet!$E$6:$E$1005,Calculations!P376,1))</f>
        <v/>
      </c>
      <c r="Y376" s="269" t="str">
        <f>IF(INDEX(EmployeeTrackingSheet!$F$6:$F$1005,Calculations!P376,1)=0,"",INDEX(EmployeeTrackingSheet!$F$6:$F$1005,Calculations!P376,1))</f>
        <v/>
      </c>
      <c r="Z376" s="94" t="str">
        <f t="shared" si="38"/>
        <v/>
      </c>
      <c r="AA376" s="94" t="str">
        <f>IF(INDEX(EmployeeTrackingSheet!$G$6:$G$1005,Calculations!P376,1)=0,"",INDEX(EmployeeTrackingSheet!$G$6:$G$1005,Calculations!P376,1))</f>
        <v/>
      </c>
      <c r="AB376" s="94" t="str">
        <f>IF(INDEX(EmployeeTrackingSheet!$H$6:$H$1005,Calculations!P376,1)=0,"",INDEX(EmployeeTrackingSheet!$H$6:$H$1005,Calculations!P376,1))</f>
        <v/>
      </c>
      <c r="AC376" s="47"/>
      <c r="AD376" s="47"/>
      <c r="AE376" s="47"/>
      <c r="AF376" s="47"/>
      <c r="AG376" s="47"/>
      <c r="AM376" s="47"/>
      <c r="AN376" s="47"/>
      <c r="AO376" s="47"/>
      <c r="AP376" s="47"/>
      <c r="AQ376" s="47"/>
      <c r="AR376" s="47"/>
      <c r="AS376" s="47"/>
      <c r="AT376" s="47"/>
      <c r="AU376" s="47"/>
      <c r="AV376" s="47"/>
      <c r="AW376" s="47"/>
      <c r="AX376" s="47"/>
      <c r="AY376" s="47"/>
      <c r="AZ376" s="47"/>
      <c r="BA376" s="47"/>
      <c r="BB376" s="47"/>
      <c r="BC376" s="47"/>
      <c r="BD376" s="47"/>
      <c r="BE376" s="47"/>
      <c r="BF376" s="47"/>
      <c r="BG376" s="47"/>
      <c r="BH376" s="47"/>
      <c r="BI376" s="47"/>
      <c r="BJ376" s="47"/>
      <c r="BK376" s="47"/>
      <c r="BL376" s="47"/>
      <c r="BM376" s="47"/>
      <c r="BN376" s="47"/>
      <c r="BO376" s="47"/>
      <c r="BP376" s="47"/>
      <c r="BQ376" s="47"/>
    </row>
    <row r="377" spans="16:69" x14ac:dyDescent="0.25">
      <c r="P377" s="34">
        <v>374</v>
      </c>
      <c r="Q377" s="147" t="str">
        <f>IF(INDEX(EmployeeTrackingSheet!$B$6:$B$1005,Calculations!P377,1)=0,"",INDEX(EmployeeTrackingSheet!$B$6:$B$1005,Calculations!P377,1))</f>
        <v/>
      </c>
      <c r="R377" s="91" t="str">
        <f t="shared" si="34"/>
        <v/>
      </c>
      <c r="S377" s="91" t="str">
        <f t="shared" si="35"/>
        <v/>
      </c>
      <c r="T377" s="92" t="str">
        <f t="shared" si="36"/>
        <v/>
      </c>
      <c r="U377" s="92" t="str">
        <f t="shared" si="37"/>
        <v/>
      </c>
      <c r="V377" s="90" t="str">
        <f>IF(INDEX(EmployeeTrackingSheet!$C$6:$C$1005,Calculations!P377,1)=0,"",INDEX(EmployeeTrackingSheet!$C$6:$C$1005,Calculations!P377,1))</f>
        <v/>
      </c>
      <c r="W377" s="90" t="str">
        <f>IF(INDEX(EmployeeTrackingSheet!$D$6:$D$1005,Calculations!P377,1)=0,"",INDEX(EmployeeTrackingSheet!$D$6:$D$1005,Calculations!P377,1))</f>
        <v/>
      </c>
      <c r="X377" s="269" t="str">
        <f>IF(INDEX(EmployeeTrackingSheet!$E$6:$E$1005,Calculations!P377,1)=0,"",INDEX(EmployeeTrackingSheet!$E$6:$E$1005,Calculations!P377,1))</f>
        <v/>
      </c>
      <c r="Y377" s="269" t="str">
        <f>IF(INDEX(EmployeeTrackingSheet!$F$6:$F$1005,Calculations!P377,1)=0,"",INDEX(EmployeeTrackingSheet!$F$6:$F$1005,Calculations!P377,1))</f>
        <v/>
      </c>
      <c r="Z377" s="94" t="str">
        <f t="shared" si="38"/>
        <v/>
      </c>
      <c r="AA377" s="94" t="str">
        <f>IF(INDEX(EmployeeTrackingSheet!$G$6:$G$1005,Calculations!P377,1)=0,"",INDEX(EmployeeTrackingSheet!$G$6:$G$1005,Calculations!P377,1))</f>
        <v/>
      </c>
      <c r="AB377" s="94" t="str">
        <f>IF(INDEX(EmployeeTrackingSheet!$H$6:$H$1005,Calculations!P377,1)=0,"",INDEX(EmployeeTrackingSheet!$H$6:$H$1005,Calculations!P377,1))</f>
        <v/>
      </c>
      <c r="AC377" s="47"/>
      <c r="AD377" s="47"/>
      <c r="AE377" s="47"/>
      <c r="AF377" s="47"/>
      <c r="AG377" s="47"/>
      <c r="AM377" s="47"/>
      <c r="AN377" s="47"/>
      <c r="AO377" s="47"/>
      <c r="AP377" s="47"/>
      <c r="AQ377" s="47"/>
      <c r="AR377" s="47"/>
      <c r="AS377" s="47"/>
      <c r="AT377" s="47"/>
      <c r="AU377" s="47"/>
      <c r="AV377" s="47"/>
      <c r="AW377" s="47"/>
      <c r="AX377" s="47"/>
      <c r="AY377" s="47"/>
      <c r="AZ377" s="47"/>
      <c r="BA377" s="47"/>
      <c r="BB377" s="47"/>
      <c r="BC377" s="47"/>
      <c r="BD377" s="47"/>
      <c r="BE377" s="47"/>
      <c r="BF377" s="47"/>
      <c r="BG377" s="47"/>
      <c r="BH377" s="47"/>
      <c r="BI377" s="47"/>
      <c r="BJ377" s="47"/>
      <c r="BK377" s="47"/>
      <c r="BL377" s="47"/>
      <c r="BM377" s="47"/>
      <c r="BN377" s="47"/>
      <c r="BO377" s="47"/>
      <c r="BP377" s="47"/>
      <c r="BQ377" s="47"/>
    </row>
    <row r="378" spans="16:69" x14ac:dyDescent="0.25">
      <c r="P378" s="34">
        <v>375</v>
      </c>
      <c r="Q378" s="147" t="str">
        <f>IF(INDEX(EmployeeTrackingSheet!$B$6:$B$1005,Calculations!P378,1)=0,"",INDEX(EmployeeTrackingSheet!$B$6:$B$1005,Calculations!P378,1))</f>
        <v/>
      </c>
      <c r="R378" s="91" t="str">
        <f t="shared" si="34"/>
        <v/>
      </c>
      <c r="S378" s="91" t="str">
        <f t="shared" si="35"/>
        <v/>
      </c>
      <c r="T378" s="92" t="str">
        <f t="shared" si="36"/>
        <v/>
      </c>
      <c r="U378" s="92" t="str">
        <f t="shared" si="37"/>
        <v/>
      </c>
      <c r="V378" s="90" t="str">
        <f>IF(INDEX(EmployeeTrackingSheet!$C$6:$C$1005,Calculations!P378,1)=0,"",INDEX(EmployeeTrackingSheet!$C$6:$C$1005,Calculations!P378,1))</f>
        <v/>
      </c>
      <c r="W378" s="90" t="str">
        <f>IF(INDEX(EmployeeTrackingSheet!$D$6:$D$1005,Calculations!P378,1)=0,"",INDEX(EmployeeTrackingSheet!$D$6:$D$1005,Calculations!P378,1))</f>
        <v/>
      </c>
      <c r="X378" s="269" t="str">
        <f>IF(INDEX(EmployeeTrackingSheet!$E$6:$E$1005,Calculations!P378,1)=0,"",INDEX(EmployeeTrackingSheet!$E$6:$E$1005,Calculations!P378,1))</f>
        <v/>
      </c>
      <c r="Y378" s="269" t="str">
        <f>IF(INDEX(EmployeeTrackingSheet!$F$6:$F$1005,Calculations!P378,1)=0,"",INDEX(EmployeeTrackingSheet!$F$6:$F$1005,Calculations!P378,1))</f>
        <v/>
      </c>
      <c r="Z378" s="94" t="str">
        <f t="shared" si="38"/>
        <v/>
      </c>
      <c r="AA378" s="94" t="str">
        <f>IF(INDEX(EmployeeTrackingSheet!$G$6:$G$1005,Calculations!P378,1)=0,"",INDEX(EmployeeTrackingSheet!$G$6:$G$1005,Calculations!P378,1))</f>
        <v/>
      </c>
      <c r="AB378" s="94" t="str">
        <f>IF(INDEX(EmployeeTrackingSheet!$H$6:$H$1005,Calculations!P378,1)=0,"",INDEX(EmployeeTrackingSheet!$H$6:$H$1005,Calculations!P378,1))</f>
        <v/>
      </c>
      <c r="AC378" s="47"/>
      <c r="AD378" s="47"/>
      <c r="AE378" s="47"/>
      <c r="AF378" s="47"/>
      <c r="AG378" s="47"/>
      <c r="AM378" s="47"/>
      <c r="AN378" s="47"/>
      <c r="AO378" s="47"/>
      <c r="AP378" s="47"/>
      <c r="AQ378" s="47"/>
      <c r="AR378" s="47"/>
      <c r="AS378" s="47"/>
      <c r="AT378" s="47"/>
      <c r="AU378" s="47"/>
      <c r="AV378" s="47"/>
      <c r="AW378" s="47"/>
      <c r="AX378" s="47"/>
      <c r="AY378" s="47"/>
      <c r="AZ378" s="47"/>
      <c r="BA378" s="47"/>
      <c r="BB378" s="47"/>
      <c r="BC378" s="47"/>
      <c r="BD378" s="47"/>
      <c r="BE378" s="47"/>
      <c r="BF378" s="47"/>
      <c r="BG378" s="47"/>
      <c r="BH378" s="47"/>
      <c r="BI378" s="47"/>
      <c r="BJ378" s="47"/>
      <c r="BK378" s="47"/>
      <c r="BL378" s="47"/>
      <c r="BM378" s="47"/>
      <c r="BN378" s="47"/>
      <c r="BO378" s="47"/>
      <c r="BP378" s="47"/>
      <c r="BQ378" s="47"/>
    </row>
    <row r="379" spans="16:69" x14ac:dyDescent="0.25">
      <c r="P379" s="34">
        <v>376</v>
      </c>
      <c r="Q379" s="147" t="str">
        <f>IF(INDEX(EmployeeTrackingSheet!$B$6:$B$1005,Calculations!P379,1)=0,"",INDEX(EmployeeTrackingSheet!$B$6:$B$1005,Calculations!P379,1))</f>
        <v/>
      </c>
      <c r="R379" s="91" t="str">
        <f t="shared" si="34"/>
        <v/>
      </c>
      <c r="S379" s="91" t="str">
        <f t="shared" si="35"/>
        <v/>
      </c>
      <c r="T379" s="92" t="str">
        <f t="shared" si="36"/>
        <v/>
      </c>
      <c r="U379" s="92" t="str">
        <f t="shared" si="37"/>
        <v/>
      </c>
      <c r="V379" s="90" t="str">
        <f>IF(INDEX(EmployeeTrackingSheet!$C$6:$C$1005,Calculations!P379,1)=0,"",INDEX(EmployeeTrackingSheet!$C$6:$C$1005,Calculations!P379,1))</f>
        <v/>
      </c>
      <c r="W379" s="90" t="str">
        <f>IF(INDEX(EmployeeTrackingSheet!$D$6:$D$1005,Calculations!P379,1)=0,"",INDEX(EmployeeTrackingSheet!$D$6:$D$1005,Calculations!P379,1))</f>
        <v/>
      </c>
      <c r="X379" s="269" t="str">
        <f>IF(INDEX(EmployeeTrackingSheet!$E$6:$E$1005,Calculations!P379,1)=0,"",INDEX(EmployeeTrackingSheet!$E$6:$E$1005,Calculations!P379,1))</f>
        <v/>
      </c>
      <c r="Y379" s="269" t="str">
        <f>IF(INDEX(EmployeeTrackingSheet!$F$6:$F$1005,Calculations!P379,1)=0,"",INDEX(EmployeeTrackingSheet!$F$6:$F$1005,Calculations!P379,1))</f>
        <v/>
      </c>
      <c r="Z379" s="94" t="str">
        <f t="shared" si="38"/>
        <v/>
      </c>
      <c r="AA379" s="94" t="str">
        <f>IF(INDEX(EmployeeTrackingSheet!$G$6:$G$1005,Calculations!P379,1)=0,"",INDEX(EmployeeTrackingSheet!$G$6:$G$1005,Calculations!P379,1))</f>
        <v/>
      </c>
      <c r="AB379" s="94" t="str">
        <f>IF(INDEX(EmployeeTrackingSheet!$H$6:$H$1005,Calculations!P379,1)=0,"",INDEX(EmployeeTrackingSheet!$H$6:$H$1005,Calculations!P379,1))</f>
        <v/>
      </c>
      <c r="AC379" s="47"/>
      <c r="AD379" s="47"/>
      <c r="AE379" s="47"/>
      <c r="AF379" s="47"/>
      <c r="AG379" s="47"/>
      <c r="AM379" s="47"/>
      <c r="AN379" s="47"/>
      <c r="AO379" s="47"/>
      <c r="AP379" s="47"/>
      <c r="AQ379" s="47"/>
      <c r="AR379" s="47"/>
      <c r="AS379" s="47"/>
      <c r="AT379" s="47"/>
      <c r="AU379" s="47"/>
      <c r="AV379" s="47"/>
      <c r="AW379" s="47"/>
      <c r="AX379" s="47"/>
      <c r="AY379" s="47"/>
      <c r="AZ379" s="47"/>
      <c r="BA379" s="47"/>
      <c r="BB379" s="47"/>
      <c r="BC379" s="47"/>
      <c r="BD379" s="47"/>
      <c r="BE379" s="47"/>
      <c r="BF379" s="47"/>
      <c r="BG379" s="47"/>
      <c r="BH379" s="47"/>
      <c r="BI379" s="47"/>
      <c r="BJ379" s="47"/>
      <c r="BK379" s="47"/>
      <c r="BL379" s="47"/>
      <c r="BM379" s="47"/>
      <c r="BN379" s="47"/>
      <c r="BO379" s="47"/>
      <c r="BP379" s="47"/>
      <c r="BQ379" s="47"/>
    </row>
    <row r="380" spans="16:69" x14ac:dyDescent="0.25">
      <c r="P380" s="34">
        <v>377</v>
      </c>
      <c r="Q380" s="147" t="str">
        <f>IF(INDEX(EmployeeTrackingSheet!$B$6:$B$1005,Calculations!P380,1)=0,"",INDEX(EmployeeTrackingSheet!$B$6:$B$1005,Calculations!P380,1))</f>
        <v/>
      </c>
      <c r="R380" s="91" t="str">
        <f t="shared" si="34"/>
        <v/>
      </c>
      <c r="S380" s="91" t="str">
        <f t="shared" si="35"/>
        <v/>
      </c>
      <c r="T380" s="92" t="str">
        <f t="shared" si="36"/>
        <v/>
      </c>
      <c r="U380" s="92" t="str">
        <f t="shared" si="37"/>
        <v/>
      </c>
      <c r="V380" s="90" t="str">
        <f>IF(INDEX(EmployeeTrackingSheet!$C$6:$C$1005,Calculations!P380,1)=0,"",INDEX(EmployeeTrackingSheet!$C$6:$C$1005,Calculations!P380,1))</f>
        <v/>
      </c>
      <c r="W380" s="90" t="str">
        <f>IF(INDEX(EmployeeTrackingSheet!$D$6:$D$1005,Calculations!P380,1)=0,"",INDEX(EmployeeTrackingSheet!$D$6:$D$1005,Calculations!P380,1))</f>
        <v/>
      </c>
      <c r="X380" s="269" t="str">
        <f>IF(INDEX(EmployeeTrackingSheet!$E$6:$E$1005,Calculations!P380,1)=0,"",INDEX(EmployeeTrackingSheet!$E$6:$E$1005,Calculations!P380,1))</f>
        <v/>
      </c>
      <c r="Y380" s="269" t="str">
        <f>IF(INDEX(EmployeeTrackingSheet!$F$6:$F$1005,Calculations!P380,1)=0,"",INDEX(EmployeeTrackingSheet!$F$6:$F$1005,Calculations!P380,1))</f>
        <v/>
      </c>
      <c r="Z380" s="94" t="str">
        <f t="shared" si="38"/>
        <v/>
      </c>
      <c r="AA380" s="94" t="str">
        <f>IF(INDEX(EmployeeTrackingSheet!$G$6:$G$1005,Calculations!P380,1)=0,"",INDEX(EmployeeTrackingSheet!$G$6:$G$1005,Calculations!P380,1))</f>
        <v/>
      </c>
      <c r="AB380" s="94" t="str">
        <f>IF(INDEX(EmployeeTrackingSheet!$H$6:$H$1005,Calculations!P380,1)=0,"",INDEX(EmployeeTrackingSheet!$H$6:$H$1005,Calculations!P380,1))</f>
        <v/>
      </c>
      <c r="AC380" s="47"/>
      <c r="AD380" s="47"/>
      <c r="AE380" s="47"/>
      <c r="AF380" s="47"/>
      <c r="AG380" s="47"/>
      <c r="AM380" s="47"/>
      <c r="AN380" s="47"/>
      <c r="AO380" s="47"/>
      <c r="AP380" s="47"/>
      <c r="AQ380" s="47"/>
      <c r="AR380" s="47"/>
      <c r="AS380" s="47"/>
      <c r="AT380" s="47"/>
      <c r="AU380" s="47"/>
      <c r="AV380" s="47"/>
      <c r="AW380" s="47"/>
      <c r="AX380" s="47"/>
      <c r="AY380" s="47"/>
      <c r="AZ380" s="47"/>
      <c r="BA380" s="47"/>
      <c r="BB380" s="47"/>
      <c r="BC380" s="47"/>
      <c r="BD380" s="47"/>
      <c r="BE380" s="47"/>
      <c r="BF380" s="47"/>
      <c r="BG380" s="47"/>
      <c r="BH380" s="47"/>
      <c r="BI380" s="47"/>
      <c r="BJ380" s="47"/>
      <c r="BK380" s="47"/>
      <c r="BL380" s="47"/>
      <c r="BM380" s="47"/>
      <c r="BN380" s="47"/>
      <c r="BO380" s="47"/>
      <c r="BP380" s="47"/>
      <c r="BQ380" s="47"/>
    </row>
    <row r="381" spans="16:69" x14ac:dyDescent="0.25">
      <c r="P381" s="34">
        <v>378</v>
      </c>
      <c r="Q381" s="147" t="str">
        <f>IF(INDEX(EmployeeTrackingSheet!$B$6:$B$1005,Calculations!P381,1)=0,"",INDEX(EmployeeTrackingSheet!$B$6:$B$1005,Calculations!P381,1))</f>
        <v/>
      </c>
      <c r="R381" s="91" t="str">
        <f t="shared" si="34"/>
        <v/>
      </c>
      <c r="S381" s="91" t="str">
        <f t="shared" si="35"/>
        <v/>
      </c>
      <c r="T381" s="92" t="str">
        <f t="shared" si="36"/>
        <v/>
      </c>
      <c r="U381" s="92" t="str">
        <f t="shared" si="37"/>
        <v/>
      </c>
      <c r="V381" s="90" t="str">
        <f>IF(INDEX(EmployeeTrackingSheet!$C$6:$C$1005,Calculations!P381,1)=0,"",INDEX(EmployeeTrackingSheet!$C$6:$C$1005,Calculations!P381,1))</f>
        <v/>
      </c>
      <c r="W381" s="90" t="str">
        <f>IF(INDEX(EmployeeTrackingSheet!$D$6:$D$1005,Calculations!P381,1)=0,"",INDEX(EmployeeTrackingSheet!$D$6:$D$1005,Calculations!P381,1))</f>
        <v/>
      </c>
      <c r="X381" s="269" t="str">
        <f>IF(INDEX(EmployeeTrackingSheet!$E$6:$E$1005,Calculations!P381,1)=0,"",INDEX(EmployeeTrackingSheet!$E$6:$E$1005,Calculations!P381,1))</f>
        <v/>
      </c>
      <c r="Y381" s="269" t="str">
        <f>IF(INDEX(EmployeeTrackingSheet!$F$6:$F$1005,Calculations!P381,1)=0,"",INDEX(EmployeeTrackingSheet!$F$6:$F$1005,Calculations!P381,1))</f>
        <v/>
      </c>
      <c r="Z381" s="94" t="str">
        <f t="shared" si="38"/>
        <v/>
      </c>
      <c r="AA381" s="94" t="str">
        <f>IF(INDEX(EmployeeTrackingSheet!$G$6:$G$1005,Calculations!P381,1)=0,"",INDEX(EmployeeTrackingSheet!$G$6:$G$1005,Calculations!P381,1))</f>
        <v/>
      </c>
      <c r="AB381" s="94" t="str">
        <f>IF(INDEX(EmployeeTrackingSheet!$H$6:$H$1005,Calculations!P381,1)=0,"",INDEX(EmployeeTrackingSheet!$H$6:$H$1005,Calculations!P381,1))</f>
        <v/>
      </c>
      <c r="AC381" s="47"/>
      <c r="AD381" s="47"/>
      <c r="AE381" s="47"/>
      <c r="AF381" s="47"/>
      <c r="AG381" s="47"/>
      <c r="AM381" s="47"/>
      <c r="AN381" s="47"/>
      <c r="AO381" s="47"/>
      <c r="AP381" s="47"/>
      <c r="AQ381" s="47"/>
      <c r="AR381" s="47"/>
      <c r="AS381" s="47"/>
      <c r="AT381" s="47"/>
      <c r="AU381" s="47"/>
      <c r="AV381" s="47"/>
      <c r="AW381" s="47"/>
      <c r="AX381" s="47"/>
      <c r="AY381" s="47"/>
      <c r="AZ381" s="47"/>
      <c r="BA381" s="47"/>
      <c r="BB381" s="47"/>
      <c r="BC381" s="47"/>
      <c r="BD381" s="47"/>
      <c r="BE381" s="47"/>
      <c r="BF381" s="47"/>
      <c r="BG381" s="47"/>
      <c r="BH381" s="47"/>
      <c r="BI381" s="47"/>
      <c r="BJ381" s="47"/>
      <c r="BK381" s="47"/>
      <c r="BL381" s="47"/>
      <c r="BM381" s="47"/>
      <c r="BN381" s="47"/>
      <c r="BO381" s="47"/>
      <c r="BP381" s="47"/>
      <c r="BQ381" s="47"/>
    </row>
    <row r="382" spans="16:69" x14ac:dyDescent="0.25">
      <c r="P382" s="34">
        <v>379</v>
      </c>
      <c r="Q382" s="147" t="str">
        <f>IF(INDEX(EmployeeTrackingSheet!$B$6:$B$1005,Calculations!P382,1)=0,"",INDEX(EmployeeTrackingSheet!$B$6:$B$1005,Calculations!P382,1))</f>
        <v/>
      </c>
      <c r="R382" s="91" t="str">
        <f t="shared" si="34"/>
        <v/>
      </c>
      <c r="S382" s="91" t="str">
        <f t="shared" si="35"/>
        <v/>
      </c>
      <c r="T382" s="92" t="str">
        <f t="shared" si="36"/>
        <v/>
      </c>
      <c r="U382" s="92" t="str">
        <f t="shared" si="37"/>
        <v/>
      </c>
      <c r="V382" s="90" t="str">
        <f>IF(INDEX(EmployeeTrackingSheet!$C$6:$C$1005,Calculations!P382,1)=0,"",INDEX(EmployeeTrackingSheet!$C$6:$C$1005,Calculations!P382,1))</f>
        <v/>
      </c>
      <c r="W382" s="90" t="str">
        <f>IF(INDEX(EmployeeTrackingSheet!$D$6:$D$1005,Calculations!P382,1)=0,"",INDEX(EmployeeTrackingSheet!$D$6:$D$1005,Calculations!P382,1))</f>
        <v/>
      </c>
      <c r="X382" s="269" t="str">
        <f>IF(INDEX(EmployeeTrackingSheet!$E$6:$E$1005,Calculations!P382,1)=0,"",INDEX(EmployeeTrackingSheet!$E$6:$E$1005,Calculations!P382,1))</f>
        <v/>
      </c>
      <c r="Y382" s="269" t="str">
        <f>IF(INDEX(EmployeeTrackingSheet!$F$6:$F$1005,Calculations!P382,1)=0,"",INDEX(EmployeeTrackingSheet!$F$6:$F$1005,Calculations!P382,1))</f>
        <v/>
      </c>
      <c r="Z382" s="94" t="str">
        <f t="shared" si="38"/>
        <v/>
      </c>
      <c r="AA382" s="94" t="str">
        <f>IF(INDEX(EmployeeTrackingSheet!$G$6:$G$1005,Calculations!P382,1)=0,"",INDEX(EmployeeTrackingSheet!$G$6:$G$1005,Calculations!P382,1))</f>
        <v/>
      </c>
      <c r="AB382" s="94" t="str">
        <f>IF(INDEX(EmployeeTrackingSheet!$H$6:$H$1005,Calculations!P382,1)=0,"",INDEX(EmployeeTrackingSheet!$H$6:$H$1005,Calculations!P382,1))</f>
        <v/>
      </c>
      <c r="AC382" s="47"/>
      <c r="AD382" s="47"/>
      <c r="AE382" s="47"/>
      <c r="AF382" s="47"/>
      <c r="AG382" s="47"/>
      <c r="AM382" s="47"/>
      <c r="AN382" s="47"/>
      <c r="AO382" s="47"/>
      <c r="AP382" s="47"/>
      <c r="AQ382" s="47"/>
      <c r="AR382" s="47"/>
      <c r="AS382" s="47"/>
      <c r="AT382" s="47"/>
      <c r="AU382" s="47"/>
      <c r="AV382" s="47"/>
      <c r="AW382" s="47"/>
      <c r="AX382" s="47"/>
      <c r="AY382" s="47"/>
      <c r="AZ382" s="47"/>
      <c r="BA382" s="47"/>
      <c r="BB382" s="47"/>
      <c r="BC382" s="47"/>
      <c r="BD382" s="47"/>
      <c r="BE382" s="47"/>
      <c r="BF382" s="47"/>
      <c r="BG382" s="47"/>
      <c r="BH382" s="47"/>
      <c r="BI382" s="47"/>
      <c r="BJ382" s="47"/>
      <c r="BK382" s="47"/>
      <c r="BL382" s="47"/>
      <c r="BM382" s="47"/>
      <c r="BN382" s="47"/>
      <c r="BO382" s="47"/>
      <c r="BP382" s="47"/>
      <c r="BQ382" s="47"/>
    </row>
    <row r="383" spans="16:69" x14ac:dyDescent="0.25">
      <c r="P383" s="34">
        <v>380</v>
      </c>
      <c r="Q383" s="147" t="str">
        <f>IF(INDEX(EmployeeTrackingSheet!$B$6:$B$1005,Calculations!P383,1)=0,"",INDEX(EmployeeTrackingSheet!$B$6:$B$1005,Calculations!P383,1))</f>
        <v/>
      </c>
      <c r="R383" s="91" t="str">
        <f t="shared" si="34"/>
        <v/>
      </c>
      <c r="S383" s="91" t="str">
        <f t="shared" si="35"/>
        <v/>
      </c>
      <c r="T383" s="92" t="str">
        <f t="shared" si="36"/>
        <v/>
      </c>
      <c r="U383" s="92" t="str">
        <f t="shared" si="37"/>
        <v/>
      </c>
      <c r="V383" s="90" t="str">
        <f>IF(INDEX(EmployeeTrackingSheet!$C$6:$C$1005,Calculations!P383,1)=0,"",INDEX(EmployeeTrackingSheet!$C$6:$C$1005,Calculations!P383,1))</f>
        <v/>
      </c>
      <c r="W383" s="90" t="str">
        <f>IF(INDEX(EmployeeTrackingSheet!$D$6:$D$1005,Calculations!P383,1)=0,"",INDEX(EmployeeTrackingSheet!$D$6:$D$1005,Calculations!P383,1))</f>
        <v/>
      </c>
      <c r="X383" s="269" t="str">
        <f>IF(INDEX(EmployeeTrackingSheet!$E$6:$E$1005,Calculations!P383,1)=0,"",INDEX(EmployeeTrackingSheet!$E$6:$E$1005,Calculations!P383,1))</f>
        <v/>
      </c>
      <c r="Y383" s="269" t="str">
        <f>IF(INDEX(EmployeeTrackingSheet!$F$6:$F$1005,Calculations!P383,1)=0,"",INDEX(EmployeeTrackingSheet!$F$6:$F$1005,Calculations!P383,1))</f>
        <v/>
      </c>
      <c r="Z383" s="94" t="str">
        <f t="shared" si="38"/>
        <v/>
      </c>
      <c r="AA383" s="94" t="str">
        <f>IF(INDEX(EmployeeTrackingSheet!$G$6:$G$1005,Calculations!P383,1)=0,"",INDEX(EmployeeTrackingSheet!$G$6:$G$1005,Calculations!P383,1))</f>
        <v/>
      </c>
      <c r="AB383" s="94" t="str">
        <f>IF(INDEX(EmployeeTrackingSheet!$H$6:$H$1005,Calculations!P383,1)=0,"",INDEX(EmployeeTrackingSheet!$H$6:$H$1005,Calculations!P383,1))</f>
        <v/>
      </c>
      <c r="AC383" s="47"/>
      <c r="AD383" s="47"/>
      <c r="AE383" s="47"/>
      <c r="AF383" s="47"/>
      <c r="AG383" s="47"/>
      <c r="AM383" s="47"/>
      <c r="AN383" s="47"/>
      <c r="AO383" s="47"/>
      <c r="AP383" s="47"/>
      <c r="AQ383" s="47"/>
      <c r="AR383" s="47"/>
      <c r="AS383" s="47"/>
      <c r="AT383" s="47"/>
      <c r="AU383" s="47"/>
      <c r="AV383" s="47"/>
      <c r="AW383" s="47"/>
      <c r="AX383" s="47"/>
      <c r="AY383" s="47"/>
      <c r="AZ383" s="47"/>
      <c r="BA383" s="47"/>
      <c r="BB383" s="47"/>
      <c r="BC383" s="47"/>
      <c r="BD383" s="47"/>
      <c r="BE383" s="47"/>
      <c r="BF383" s="47"/>
      <c r="BG383" s="47"/>
      <c r="BH383" s="47"/>
      <c r="BI383" s="47"/>
      <c r="BJ383" s="47"/>
      <c r="BK383" s="47"/>
      <c r="BL383" s="47"/>
      <c r="BM383" s="47"/>
      <c r="BN383" s="47"/>
      <c r="BO383" s="47"/>
      <c r="BP383" s="47"/>
      <c r="BQ383" s="47"/>
    </row>
    <row r="384" spans="16:69" x14ac:dyDescent="0.25">
      <c r="P384" s="34">
        <v>381</v>
      </c>
      <c r="Q384" s="147" t="str">
        <f>IF(INDEX(EmployeeTrackingSheet!$B$6:$B$1005,Calculations!P384,1)=0,"",INDEX(EmployeeTrackingSheet!$B$6:$B$1005,Calculations!P384,1))</f>
        <v/>
      </c>
      <c r="R384" s="91" t="str">
        <f t="shared" si="34"/>
        <v/>
      </c>
      <c r="S384" s="91" t="str">
        <f t="shared" si="35"/>
        <v/>
      </c>
      <c r="T384" s="92" t="str">
        <f t="shared" si="36"/>
        <v/>
      </c>
      <c r="U384" s="92" t="str">
        <f t="shared" si="37"/>
        <v/>
      </c>
      <c r="V384" s="90" t="str">
        <f>IF(INDEX(EmployeeTrackingSheet!$C$6:$C$1005,Calculations!P384,1)=0,"",INDEX(EmployeeTrackingSheet!$C$6:$C$1005,Calculations!P384,1))</f>
        <v/>
      </c>
      <c r="W384" s="90" t="str">
        <f>IF(INDEX(EmployeeTrackingSheet!$D$6:$D$1005,Calculations!P384,1)=0,"",INDEX(EmployeeTrackingSheet!$D$6:$D$1005,Calculations!P384,1))</f>
        <v/>
      </c>
      <c r="X384" s="269" t="str">
        <f>IF(INDEX(EmployeeTrackingSheet!$E$6:$E$1005,Calculations!P384,1)=0,"",INDEX(EmployeeTrackingSheet!$E$6:$E$1005,Calculations!P384,1))</f>
        <v/>
      </c>
      <c r="Y384" s="269" t="str">
        <f>IF(INDEX(EmployeeTrackingSheet!$F$6:$F$1005,Calculations!P384,1)=0,"",INDEX(EmployeeTrackingSheet!$F$6:$F$1005,Calculations!P384,1))</f>
        <v/>
      </c>
      <c r="Z384" s="94" t="str">
        <f t="shared" si="38"/>
        <v/>
      </c>
      <c r="AA384" s="94" t="str">
        <f>IF(INDEX(EmployeeTrackingSheet!$G$6:$G$1005,Calculations!P384,1)=0,"",INDEX(EmployeeTrackingSheet!$G$6:$G$1005,Calculations!P384,1))</f>
        <v/>
      </c>
      <c r="AB384" s="94" t="str">
        <f>IF(INDEX(EmployeeTrackingSheet!$H$6:$H$1005,Calculations!P384,1)=0,"",INDEX(EmployeeTrackingSheet!$H$6:$H$1005,Calculations!P384,1))</f>
        <v/>
      </c>
      <c r="AC384" s="47"/>
      <c r="AD384" s="47"/>
      <c r="AE384" s="47"/>
      <c r="AF384" s="47"/>
      <c r="AG384" s="47"/>
      <c r="AM384" s="47"/>
      <c r="AN384" s="47"/>
      <c r="AO384" s="47"/>
      <c r="AP384" s="47"/>
      <c r="AQ384" s="47"/>
      <c r="AR384" s="47"/>
      <c r="AS384" s="47"/>
      <c r="AT384" s="47"/>
      <c r="AU384" s="47"/>
      <c r="AV384" s="47"/>
      <c r="AW384" s="47"/>
      <c r="AX384" s="47"/>
      <c r="AY384" s="47"/>
      <c r="AZ384" s="47"/>
      <c r="BA384" s="47"/>
      <c r="BB384" s="47"/>
      <c r="BC384" s="47"/>
      <c r="BD384" s="47"/>
      <c r="BE384" s="47"/>
      <c r="BF384" s="47"/>
      <c r="BG384" s="47"/>
      <c r="BH384" s="47"/>
      <c r="BI384" s="47"/>
      <c r="BJ384" s="47"/>
      <c r="BK384" s="47"/>
      <c r="BL384" s="47"/>
      <c r="BM384" s="47"/>
      <c r="BN384" s="47"/>
      <c r="BO384" s="47"/>
      <c r="BP384" s="47"/>
      <c r="BQ384" s="47"/>
    </row>
    <row r="385" spans="16:69" x14ac:dyDescent="0.25">
      <c r="P385" s="34">
        <v>382</v>
      </c>
      <c r="Q385" s="147" t="str">
        <f>IF(INDEX(EmployeeTrackingSheet!$B$6:$B$1005,Calculations!P385,1)=0,"",INDEX(EmployeeTrackingSheet!$B$6:$B$1005,Calculations!P385,1))</f>
        <v/>
      </c>
      <c r="R385" s="91" t="str">
        <f t="shared" si="34"/>
        <v/>
      </c>
      <c r="S385" s="91" t="str">
        <f t="shared" si="35"/>
        <v/>
      </c>
      <c r="T385" s="92" t="str">
        <f t="shared" si="36"/>
        <v/>
      </c>
      <c r="U385" s="92" t="str">
        <f t="shared" si="37"/>
        <v/>
      </c>
      <c r="V385" s="90" t="str">
        <f>IF(INDEX(EmployeeTrackingSheet!$C$6:$C$1005,Calculations!P385,1)=0,"",INDEX(EmployeeTrackingSheet!$C$6:$C$1005,Calculations!P385,1))</f>
        <v/>
      </c>
      <c r="W385" s="90" t="str">
        <f>IF(INDEX(EmployeeTrackingSheet!$D$6:$D$1005,Calculations!P385,1)=0,"",INDEX(EmployeeTrackingSheet!$D$6:$D$1005,Calculations!P385,1))</f>
        <v/>
      </c>
      <c r="X385" s="269" t="str">
        <f>IF(INDEX(EmployeeTrackingSheet!$E$6:$E$1005,Calculations!P385,1)=0,"",INDEX(EmployeeTrackingSheet!$E$6:$E$1005,Calculations!P385,1))</f>
        <v/>
      </c>
      <c r="Y385" s="269" t="str">
        <f>IF(INDEX(EmployeeTrackingSheet!$F$6:$F$1005,Calculations!P385,1)=0,"",INDEX(EmployeeTrackingSheet!$F$6:$F$1005,Calculations!P385,1))</f>
        <v/>
      </c>
      <c r="Z385" s="94" t="str">
        <f t="shared" si="38"/>
        <v/>
      </c>
      <c r="AA385" s="94" t="str">
        <f>IF(INDEX(EmployeeTrackingSheet!$G$6:$G$1005,Calculations!P385,1)=0,"",INDEX(EmployeeTrackingSheet!$G$6:$G$1005,Calculations!P385,1))</f>
        <v/>
      </c>
      <c r="AB385" s="94" t="str">
        <f>IF(INDEX(EmployeeTrackingSheet!$H$6:$H$1005,Calculations!P385,1)=0,"",INDEX(EmployeeTrackingSheet!$H$6:$H$1005,Calculations!P385,1))</f>
        <v/>
      </c>
      <c r="AC385" s="47"/>
      <c r="AD385" s="47"/>
      <c r="AE385" s="47"/>
      <c r="AF385" s="47"/>
      <c r="AG385" s="47"/>
      <c r="AM385" s="47"/>
      <c r="AN385" s="47"/>
      <c r="AO385" s="47"/>
      <c r="AP385" s="47"/>
      <c r="AQ385" s="47"/>
      <c r="AR385" s="47"/>
      <c r="AS385" s="47"/>
      <c r="AT385" s="47"/>
      <c r="AU385" s="47"/>
      <c r="AV385" s="47"/>
      <c r="AW385" s="47"/>
      <c r="AX385" s="47"/>
      <c r="AY385" s="47"/>
      <c r="AZ385" s="47"/>
      <c r="BA385" s="47"/>
      <c r="BB385" s="47"/>
      <c r="BC385" s="47"/>
      <c r="BD385" s="47"/>
      <c r="BE385" s="47"/>
      <c r="BF385" s="47"/>
      <c r="BG385" s="47"/>
      <c r="BH385" s="47"/>
      <c r="BI385" s="47"/>
      <c r="BJ385" s="47"/>
      <c r="BK385" s="47"/>
      <c r="BL385" s="47"/>
      <c r="BM385" s="47"/>
      <c r="BN385" s="47"/>
      <c r="BO385" s="47"/>
      <c r="BP385" s="47"/>
      <c r="BQ385" s="47"/>
    </row>
    <row r="386" spans="16:69" x14ac:dyDescent="0.25">
      <c r="P386" s="34">
        <v>383</v>
      </c>
      <c r="Q386" s="147" t="str">
        <f>IF(INDEX(EmployeeTrackingSheet!$B$6:$B$1005,Calculations!P386,1)=0,"",INDEX(EmployeeTrackingSheet!$B$6:$B$1005,Calculations!P386,1))</f>
        <v/>
      </c>
      <c r="R386" s="91" t="str">
        <f t="shared" si="34"/>
        <v/>
      </c>
      <c r="S386" s="91" t="str">
        <f t="shared" si="35"/>
        <v/>
      </c>
      <c r="T386" s="92" t="str">
        <f t="shared" si="36"/>
        <v/>
      </c>
      <c r="U386" s="92" t="str">
        <f t="shared" si="37"/>
        <v/>
      </c>
      <c r="V386" s="90" t="str">
        <f>IF(INDEX(EmployeeTrackingSheet!$C$6:$C$1005,Calculations!P386,1)=0,"",INDEX(EmployeeTrackingSheet!$C$6:$C$1005,Calculations!P386,1))</f>
        <v/>
      </c>
      <c r="W386" s="90" t="str">
        <f>IF(INDEX(EmployeeTrackingSheet!$D$6:$D$1005,Calculations!P386,1)=0,"",INDEX(EmployeeTrackingSheet!$D$6:$D$1005,Calculations!P386,1))</f>
        <v/>
      </c>
      <c r="X386" s="269" t="str">
        <f>IF(INDEX(EmployeeTrackingSheet!$E$6:$E$1005,Calculations!P386,1)=0,"",INDEX(EmployeeTrackingSheet!$E$6:$E$1005,Calculations!P386,1))</f>
        <v/>
      </c>
      <c r="Y386" s="269" t="str">
        <f>IF(INDEX(EmployeeTrackingSheet!$F$6:$F$1005,Calculations!P386,1)=0,"",INDEX(EmployeeTrackingSheet!$F$6:$F$1005,Calculations!P386,1))</f>
        <v/>
      </c>
      <c r="Z386" s="94" t="str">
        <f t="shared" si="38"/>
        <v/>
      </c>
      <c r="AA386" s="94" t="str">
        <f>IF(INDEX(EmployeeTrackingSheet!$G$6:$G$1005,Calculations!P386,1)=0,"",INDEX(EmployeeTrackingSheet!$G$6:$G$1005,Calculations!P386,1))</f>
        <v/>
      </c>
      <c r="AB386" s="94" t="str">
        <f>IF(INDEX(EmployeeTrackingSheet!$H$6:$H$1005,Calculations!P386,1)=0,"",INDEX(EmployeeTrackingSheet!$H$6:$H$1005,Calculations!P386,1))</f>
        <v/>
      </c>
      <c r="AC386" s="47"/>
      <c r="AD386" s="47"/>
      <c r="AE386" s="47"/>
      <c r="AF386" s="47"/>
      <c r="AG386" s="47"/>
      <c r="AM386" s="47"/>
      <c r="AN386" s="47"/>
      <c r="AO386" s="47"/>
      <c r="AP386" s="47"/>
      <c r="AQ386" s="47"/>
      <c r="AR386" s="47"/>
      <c r="AS386" s="47"/>
      <c r="AT386" s="47"/>
      <c r="AU386" s="47"/>
      <c r="AV386" s="47"/>
      <c r="AW386" s="47"/>
      <c r="AX386" s="47"/>
      <c r="AY386" s="47"/>
      <c r="AZ386" s="47"/>
      <c r="BA386" s="47"/>
      <c r="BB386" s="47"/>
      <c r="BC386" s="47"/>
      <c r="BD386" s="47"/>
      <c r="BE386" s="47"/>
      <c r="BF386" s="47"/>
      <c r="BG386" s="47"/>
      <c r="BH386" s="47"/>
      <c r="BI386" s="47"/>
      <c r="BJ386" s="47"/>
      <c r="BK386" s="47"/>
      <c r="BL386" s="47"/>
      <c r="BM386" s="47"/>
      <c r="BN386" s="47"/>
      <c r="BO386" s="47"/>
      <c r="BP386" s="47"/>
      <c r="BQ386" s="47"/>
    </row>
    <row r="387" spans="16:69" x14ac:dyDescent="0.25">
      <c r="P387" s="34">
        <v>384</v>
      </c>
      <c r="Q387" s="147" t="str">
        <f>IF(INDEX(EmployeeTrackingSheet!$B$6:$B$1005,Calculations!P387,1)=0,"",INDEX(EmployeeTrackingSheet!$B$6:$B$1005,Calculations!P387,1))</f>
        <v/>
      </c>
      <c r="R387" s="91" t="str">
        <f t="shared" si="34"/>
        <v/>
      </c>
      <c r="S387" s="91" t="str">
        <f t="shared" si="35"/>
        <v/>
      </c>
      <c r="T387" s="92" t="str">
        <f t="shared" si="36"/>
        <v/>
      </c>
      <c r="U387" s="92" t="str">
        <f t="shared" si="37"/>
        <v/>
      </c>
      <c r="V387" s="90" t="str">
        <f>IF(INDEX(EmployeeTrackingSheet!$C$6:$C$1005,Calculations!P387,1)=0,"",INDEX(EmployeeTrackingSheet!$C$6:$C$1005,Calculations!P387,1))</f>
        <v/>
      </c>
      <c r="W387" s="90" t="str">
        <f>IF(INDEX(EmployeeTrackingSheet!$D$6:$D$1005,Calculations!P387,1)=0,"",INDEX(EmployeeTrackingSheet!$D$6:$D$1005,Calculations!P387,1))</f>
        <v/>
      </c>
      <c r="X387" s="269" t="str">
        <f>IF(INDEX(EmployeeTrackingSheet!$E$6:$E$1005,Calculations!P387,1)=0,"",INDEX(EmployeeTrackingSheet!$E$6:$E$1005,Calculations!P387,1))</f>
        <v/>
      </c>
      <c r="Y387" s="269" t="str">
        <f>IF(INDEX(EmployeeTrackingSheet!$F$6:$F$1005,Calculations!P387,1)=0,"",INDEX(EmployeeTrackingSheet!$F$6:$F$1005,Calculations!P387,1))</f>
        <v/>
      </c>
      <c r="Z387" s="94" t="str">
        <f t="shared" si="38"/>
        <v/>
      </c>
      <c r="AA387" s="94" t="str">
        <f>IF(INDEX(EmployeeTrackingSheet!$G$6:$G$1005,Calculations!P387,1)=0,"",INDEX(EmployeeTrackingSheet!$G$6:$G$1005,Calculations!P387,1))</f>
        <v/>
      </c>
      <c r="AB387" s="94" t="str">
        <f>IF(INDEX(EmployeeTrackingSheet!$H$6:$H$1005,Calculations!P387,1)=0,"",INDEX(EmployeeTrackingSheet!$H$6:$H$1005,Calculations!P387,1))</f>
        <v/>
      </c>
      <c r="AC387" s="47"/>
      <c r="AD387" s="47"/>
      <c r="AE387" s="47"/>
      <c r="AF387" s="47"/>
      <c r="AG387" s="47"/>
      <c r="AM387" s="47"/>
      <c r="AN387" s="47"/>
      <c r="AO387" s="47"/>
      <c r="AP387" s="47"/>
      <c r="AQ387" s="47"/>
      <c r="AR387" s="47"/>
      <c r="AS387" s="47"/>
      <c r="AT387" s="47"/>
      <c r="AU387" s="47"/>
      <c r="AV387" s="47"/>
      <c r="AW387" s="47"/>
      <c r="AX387" s="47"/>
      <c r="AY387" s="47"/>
      <c r="AZ387" s="47"/>
      <c r="BA387" s="47"/>
      <c r="BB387" s="47"/>
      <c r="BC387" s="47"/>
      <c r="BD387" s="47"/>
      <c r="BE387" s="47"/>
      <c r="BF387" s="47"/>
      <c r="BG387" s="47"/>
      <c r="BH387" s="47"/>
      <c r="BI387" s="47"/>
      <c r="BJ387" s="47"/>
      <c r="BK387" s="47"/>
      <c r="BL387" s="47"/>
      <c r="BM387" s="47"/>
      <c r="BN387" s="47"/>
      <c r="BO387" s="47"/>
      <c r="BP387" s="47"/>
      <c r="BQ387" s="47"/>
    </row>
    <row r="388" spans="16:69" x14ac:dyDescent="0.25">
      <c r="P388" s="34">
        <v>385</v>
      </c>
      <c r="Q388" s="147" t="str">
        <f>IF(INDEX(EmployeeTrackingSheet!$B$6:$B$1005,Calculations!P388,1)=0,"",INDEX(EmployeeTrackingSheet!$B$6:$B$1005,Calculations!P388,1))</f>
        <v/>
      </c>
      <c r="R388" s="91" t="str">
        <f t="shared" si="34"/>
        <v/>
      </c>
      <c r="S388" s="91" t="str">
        <f t="shared" si="35"/>
        <v/>
      </c>
      <c r="T388" s="92" t="str">
        <f t="shared" si="36"/>
        <v/>
      </c>
      <c r="U388" s="92" t="str">
        <f t="shared" si="37"/>
        <v/>
      </c>
      <c r="V388" s="90" t="str">
        <f>IF(INDEX(EmployeeTrackingSheet!$C$6:$C$1005,Calculations!P388,1)=0,"",INDEX(EmployeeTrackingSheet!$C$6:$C$1005,Calculations!P388,1))</f>
        <v/>
      </c>
      <c r="W388" s="90" t="str">
        <f>IF(INDEX(EmployeeTrackingSheet!$D$6:$D$1005,Calculations!P388,1)=0,"",INDEX(EmployeeTrackingSheet!$D$6:$D$1005,Calculations!P388,1))</f>
        <v/>
      </c>
      <c r="X388" s="269" t="str">
        <f>IF(INDEX(EmployeeTrackingSheet!$E$6:$E$1005,Calculations!P388,1)=0,"",INDEX(EmployeeTrackingSheet!$E$6:$E$1005,Calculations!P388,1))</f>
        <v/>
      </c>
      <c r="Y388" s="269" t="str">
        <f>IF(INDEX(EmployeeTrackingSheet!$F$6:$F$1005,Calculations!P388,1)=0,"",INDEX(EmployeeTrackingSheet!$F$6:$F$1005,Calculations!P388,1))</f>
        <v/>
      </c>
      <c r="Z388" s="94" t="str">
        <f t="shared" si="38"/>
        <v/>
      </c>
      <c r="AA388" s="94" t="str">
        <f>IF(INDEX(EmployeeTrackingSheet!$G$6:$G$1005,Calculations!P388,1)=0,"",INDEX(EmployeeTrackingSheet!$G$6:$G$1005,Calculations!P388,1))</f>
        <v/>
      </c>
      <c r="AB388" s="94" t="str">
        <f>IF(INDEX(EmployeeTrackingSheet!$H$6:$H$1005,Calculations!P388,1)=0,"",INDEX(EmployeeTrackingSheet!$H$6:$H$1005,Calculations!P388,1))</f>
        <v/>
      </c>
      <c r="AC388" s="47"/>
      <c r="AD388" s="47"/>
      <c r="AE388" s="47"/>
      <c r="AF388" s="47"/>
      <c r="AG388" s="47"/>
      <c r="AM388" s="47"/>
      <c r="AN388" s="47"/>
      <c r="AO388" s="47"/>
      <c r="AP388" s="47"/>
      <c r="AQ388" s="47"/>
      <c r="AR388" s="47"/>
      <c r="AS388" s="47"/>
      <c r="AT388" s="47"/>
      <c r="AU388" s="47"/>
      <c r="AV388" s="47"/>
      <c r="AW388" s="47"/>
      <c r="AX388" s="47"/>
      <c r="AY388" s="47"/>
      <c r="AZ388" s="47"/>
      <c r="BA388" s="47"/>
      <c r="BB388" s="47"/>
      <c r="BC388" s="47"/>
      <c r="BD388" s="47"/>
      <c r="BE388" s="47"/>
      <c r="BF388" s="47"/>
      <c r="BG388" s="47"/>
      <c r="BH388" s="47"/>
      <c r="BI388" s="47"/>
      <c r="BJ388" s="47"/>
      <c r="BK388" s="47"/>
      <c r="BL388" s="47"/>
      <c r="BM388" s="47"/>
      <c r="BN388" s="47"/>
      <c r="BO388" s="47"/>
      <c r="BP388" s="47"/>
      <c r="BQ388" s="47"/>
    </row>
    <row r="389" spans="16:69" x14ac:dyDescent="0.25">
      <c r="P389" s="34">
        <v>386</v>
      </c>
      <c r="Q389" s="147" t="str">
        <f>IF(INDEX(EmployeeTrackingSheet!$B$6:$B$1005,Calculations!P389,1)=0,"",INDEX(EmployeeTrackingSheet!$B$6:$B$1005,Calculations!P389,1))</f>
        <v/>
      </c>
      <c r="R389" s="91" t="str">
        <f t="shared" ref="R389:R452" si="39">IF(LEN($Q389)=0,"",YEAR($Q389))</f>
        <v/>
      </c>
      <c r="S389" s="91" t="str">
        <f t="shared" ref="S389:S452" si="40">IF(LEN($Q389)=0,"",MONTH($Q389))</f>
        <v/>
      </c>
      <c r="T389" s="92" t="str">
        <f t="shared" ref="T389:T452" si="41">IF(LEN($Q389)=0,"",WEEKNUM($Q389))</f>
        <v/>
      </c>
      <c r="U389" s="92" t="str">
        <f t="shared" ref="U389:U452" si="42">IF(LEN($Q389)=0,"",DAY($Q389))</f>
        <v/>
      </c>
      <c r="V389" s="90" t="str">
        <f>IF(INDEX(EmployeeTrackingSheet!$C$6:$C$1005,Calculations!P389,1)=0,"",INDEX(EmployeeTrackingSheet!$C$6:$C$1005,Calculations!P389,1))</f>
        <v/>
      </c>
      <c r="W389" s="90" t="str">
        <f>IF(INDEX(EmployeeTrackingSheet!$D$6:$D$1005,Calculations!P389,1)=0,"",INDEX(EmployeeTrackingSheet!$D$6:$D$1005,Calculations!P389,1))</f>
        <v/>
      </c>
      <c r="X389" s="269" t="str">
        <f>IF(INDEX(EmployeeTrackingSheet!$E$6:$E$1005,Calculations!P389,1)=0,"",INDEX(EmployeeTrackingSheet!$E$6:$E$1005,Calculations!P389,1))</f>
        <v/>
      </c>
      <c r="Y389" s="269" t="str">
        <f>IF(INDEX(EmployeeTrackingSheet!$F$6:$F$1005,Calculations!P389,1)=0,"",INDEX(EmployeeTrackingSheet!$F$6:$F$1005,Calculations!P389,1))</f>
        <v/>
      </c>
      <c r="Z389" s="94" t="str">
        <f t="shared" ref="Z389:Z452" si="43">IFERROR(WEEKNUM(DATE(YEAR($Q389),$S389,$U389),1)-WEEKNUM(DATE(YEAR($Q389),$S389,1),1)+1,"")</f>
        <v/>
      </c>
      <c r="AA389" s="94" t="str">
        <f>IF(INDEX(EmployeeTrackingSheet!$G$6:$G$1005,Calculations!P389,1)=0,"",INDEX(EmployeeTrackingSheet!$G$6:$G$1005,Calculations!P389,1))</f>
        <v/>
      </c>
      <c r="AB389" s="94" t="str">
        <f>IF(INDEX(EmployeeTrackingSheet!$H$6:$H$1005,Calculations!P389,1)=0,"",INDEX(EmployeeTrackingSheet!$H$6:$H$1005,Calculations!P389,1))</f>
        <v/>
      </c>
      <c r="AC389" s="47"/>
      <c r="AD389" s="47"/>
      <c r="AE389" s="47"/>
      <c r="AF389" s="47"/>
      <c r="AG389" s="47"/>
      <c r="AM389" s="47"/>
      <c r="AN389" s="47"/>
      <c r="AO389" s="47"/>
      <c r="AP389" s="47"/>
      <c r="AQ389" s="47"/>
      <c r="AR389" s="47"/>
      <c r="AS389" s="47"/>
      <c r="AT389" s="47"/>
      <c r="AU389" s="47"/>
      <c r="AV389" s="47"/>
      <c r="AW389" s="47"/>
      <c r="AX389" s="47"/>
      <c r="AY389" s="47"/>
      <c r="AZ389" s="47"/>
      <c r="BA389" s="47"/>
      <c r="BB389" s="47"/>
      <c r="BC389" s="47"/>
      <c r="BD389" s="47"/>
      <c r="BE389" s="47"/>
      <c r="BF389" s="47"/>
      <c r="BG389" s="47"/>
      <c r="BH389" s="47"/>
      <c r="BI389" s="47"/>
      <c r="BJ389" s="47"/>
      <c r="BK389" s="47"/>
      <c r="BL389" s="47"/>
      <c r="BM389" s="47"/>
      <c r="BN389" s="47"/>
      <c r="BO389" s="47"/>
      <c r="BP389" s="47"/>
      <c r="BQ389" s="47"/>
    </row>
    <row r="390" spans="16:69" x14ac:dyDescent="0.25">
      <c r="P390" s="34">
        <v>387</v>
      </c>
      <c r="Q390" s="147" t="str">
        <f>IF(INDEX(EmployeeTrackingSheet!$B$6:$B$1005,Calculations!P390,1)=0,"",INDEX(EmployeeTrackingSheet!$B$6:$B$1005,Calculations!P390,1))</f>
        <v/>
      </c>
      <c r="R390" s="91" t="str">
        <f t="shared" si="39"/>
        <v/>
      </c>
      <c r="S390" s="91" t="str">
        <f t="shared" si="40"/>
        <v/>
      </c>
      <c r="T390" s="92" t="str">
        <f t="shared" si="41"/>
        <v/>
      </c>
      <c r="U390" s="92" t="str">
        <f t="shared" si="42"/>
        <v/>
      </c>
      <c r="V390" s="90" t="str">
        <f>IF(INDEX(EmployeeTrackingSheet!$C$6:$C$1005,Calculations!P390,1)=0,"",INDEX(EmployeeTrackingSheet!$C$6:$C$1005,Calculations!P390,1))</f>
        <v/>
      </c>
      <c r="W390" s="90" t="str">
        <f>IF(INDEX(EmployeeTrackingSheet!$D$6:$D$1005,Calculations!P390,1)=0,"",INDEX(EmployeeTrackingSheet!$D$6:$D$1005,Calculations!P390,1))</f>
        <v/>
      </c>
      <c r="X390" s="269" t="str">
        <f>IF(INDEX(EmployeeTrackingSheet!$E$6:$E$1005,Calculations!P390,1)=0,"",INDEX(EmployeeTrackingSheet!$E$6:$E$1005,Calculations!P390,1))</f>
        <v/>
      </c>
      <c r="Y390" s="269" t="str">
        <f>IF(INDEX(EmployeeTrackingSheet!$F$6:$F$1005,Calculations!P390,1)=0,"",INDEX(EmployeeTrackingSheet!$F$6:$F$1005,Calculations!P390,1))</f>
        <v/>
      </c>
      <c r="Z390" s="94" t="str">
        <f t="shared" si="43"/>
        <v/>
      </c>
      <c r="AA390" s="94" t="str">
        <f>IF(INDEX(EmployeeTrackingSheet!$G$6:$G$1005,Calculations!P390,1)=0,"",INDEX(EmployeeTrackingSheet!$G$6:$G$1005,Calculations!P390,1))</f>
        <v/>
      </c>
      <c r="AB390" s="94" t="str">
        <f>IF(INDEX(EmployeeTrackingSheet!$H$6:$H$1005,Calculations!P390,1)=0,"",INDEX(EmployeeTrackingSheet!$H$6:$H$1005,Calculations!P390,1))</f>
        <v/>
      </c>
      <c r="AC390" s="47"/>
      <c r="AD390" s="47"/>
      <c r="AE390" s="47"/>
      <c r="AF390" s="47"/>
      <c r="AG390" s="47"/>
      <c r="AM390" s="47"/>
      <c r="AN390" s="47"/>
      <c r="AO390" s="47"/>
      <c r="AP390" s="47"/>
      <c r="AQ390" s="47"/>
      <c r="AR390" s="47"/>
      <c r="AS390" s="47"/>
      <c r="AT390" s="47"/>
      <c r="AU390" s="47"/>
      <c r="AV390" s="47"/>
      <c r="AW390" s="47"/>
      <c r="AX390" s="47"/>
      <c r="AY390" s="47"/>
      <c r="AZ390" s="47"/>
      <c r="BA390" s="47"/>
      <c r="BB390" s="47"/>
      <c r="BC390" s="47"/>
      <c r="BD390" s="47"/>
      <c r="BE390" s="47"/>
      <c r="BF390" s="47"/>
      <c r="BG390" s="47"/>
      <c r="BH390" s="47"/>
      <c r="BI390" s="47"/>
      <c r="BJ390" s="47"/>
      <c r="BK390" s="47"/>
      <c r="BL390" s="47"/>
      <c r="BM390" s="47"/>
      <c r="BN390" s="47"/>
      <c r="BO390" s="47"/>
      <c r="BP390" s="47"/>
      <c r="BQ390" s="47"/>
    </row>
    <row r="391" spans="16:69" x14ac:dyDescent="0.25">
      <c r="P391" s="34">
        <v>388</v>
      </c>
      <c r="Q391" s="147" t="str">
        <f>IF(INDEX(EmployeeTrackingSheet!$B$6:$B$1005,Calculations!P391,1)=0,"",INDEX(EmployeeTrackingSheet!$B$6:$B$1005,Calculations!P391,1))</f>
        <v/>
      </c>
      <c r="R391" s="91" t="str">
        <f t="shared" si="39"/>
        <v/>
      </c>
      <c r="S391" s="91" t="str">
        <f t="shared" si="40"/>
        <v/>
      </c>
      <c r="T391" s="92" t="str">
        <f t="shared" si="41"/>
        <v/>
      </c>
      <c r="U391" s="92" t="str">
        <f t="shared" si="42"/>
        <v/>
      </c>
      <c r="V391" s="90" t="str">
        <f>IF(INDEX(EmployeeTrackingSheet!$C$6:$C$1005,Calculations!P391,1)=0,"",INDEX(EmployeeTrackingSheet!$C$6:$C$1005,Calculations!P391,1))</f>
        <v/>
      </c>
      <c r="W391" s="90" t="str">
        <f>IF(INDEX(EmployeeTrackingSheet!$D$6:$D$1005,Calculations!P391,1)=0,"",INDEX(EmployeeTrackingSheet!$D$6:$D$1005,Calculations!P391,1))</f>
        <v/>
      </c>
      <c r="X391" s="269" t="str">
        <f>IF(INDEX(EmployeeTrackingSheet!$E$6:$E$1005,Calculations!P391,1)=0,"",INDEX(EmployeeTrackingSheet!$E$6:$E$1005,Calculations!P391,1))</f>
        <v/>
      </c>
      <c r="Y391" s="269" t="str">
        <f>IF(INDEX(EmployeeTrackingSheet!$F$6:$F$1005,Calculations!P391,1)=0,"",INDEX(EmployeeTrackingSheet!$F$6:$F$1005,Calculations!P391,1))</f>
        <v/>
      </c>
      <c r="Z391" s="94" t="str">
        <f t="shared" si="43"/>
        <v/>
      </c>
      <c r="AA391" s="94" t="str">
        <f>IF(INDEX(EmployeeTrackingSheet!$G$6:$G$1005,Calculations!P391,1)=0,"",INDEX(EmployeeTrackingSheet!$G$6:$G$1005,Calculations!P391,1))</f>
        <v/>
      </c>
      <c r="AB391" s="94" t="str">
        <f>IF(INDEX(EmployeeTrackingSheet!$H$6:$H$1005,Calculations!P391,1)=0,"",INDEX(EmployeeTrackingSheet!$H$6:$H$1005,Calculations!P391,1))</f>
        <v/>
      </c>
      <c r="AC391" s="47"/>
      <c r="AD391" s="47"/>
      <c r="AE391" s="47"/>
      <c r="AF391" s="47"/>
      <c r="AG391" s="47"/>
      <c r="AM391" s="47"/>
      <c r="AN391" s="47"/>
      <c r="AO391" s="47"/>
      <c r="AP391" s="47"/>
      <c r="AQ391" s="47"/>
      <c r="AR391" s="47"/>
      <c r="AS391" s="47"/>
      <c r="AT391" s="47"/>
      <c r="AU391" s="47"/>
      <c r="AV391" s="47"/>
      <c r="AW391" s="47"/>
      <c r="AX391" s="47"/>
      <c r="AY391" s="47"/>
      <c r="AZ391" s="47"/>
      <c r="BA391" s="47"/>
      <c r="BB391" s="47"/>
      <c r="BC391" s="47"/>
      <c r="BD391" s="47"/>
      <c r="BE391" s="47"/>
      <c r="BF391" s="47"/>
      <c r="BG391" s="47"/>
      <c r="BH391" s="47"/>
      <c r="BI391" s="47"/>
      <c r="BJ391" s="47"/>
      <c r="BK391" s="47"/>
      <c r="BL391" s="47"/>
      <c r="BM391" s="47"/>
      <c r="BN391" s="47"/>
      <c r="BO391" s="47"/>
      <c r="BP391" s="47"/>
      <c r="BQ391" s="47"/>
    </row>
    <row r="392" spans="16:69" x14ac:dyDescent="0.25">
      <c r="P392" s="34">
        <v>389</v>
      </c>
      <c r="Q392" s="147" t="str">
        <f>IF(INDEX(EmployeeTrackingSheet!$B$6:$B$1005,Calculations!P392,1)=0,"",INDEX(EmployeeTrackingSheet!$B$6:$B$1005,Calculations!P392,1))</f>
        <v/>
      </c>
      <c r="R392" s="91" t="str">
        <f t="shared" si="39"/>
        <v/>
      </c>
      <c r="S392" s="91" t="str">
        <f t="shared" si="40"/>
        <v/>
      </c>
      <c r="T392" s="92" t="str">
        <f t="shared" si="41"/>
        <v/>
      </c>
      <c r="U392" s="92" t="str">
        <f t="shared" si="42"/>
        <v/>
      </c>
      <c r="V392" s="90" t="str">
        <f>IF(INDEX(EmployeeTrackingSheet!$C$6:$C$1005,Calculations!P392,1)=0,"",INDEX(EmployeeTrackingSheet!$C$6:$C$1005,Calculations!P392,1))</f>
        <v/>
      </c>
      <c r="W392" s="90" t="str">
        <f>IF(INDEX(EmployeeTrackingSheet!$D$6:$D$1005,Calculations!P392,1)=0,"",INDEX(EmployeeTrackingSheet!$D$6:$D$1005,Calculations!P392,1))</f>
        <v/>
      </c>
      <c r="X392" s="269" t="str">
        <f>IF(INDEX(EmployeeTrackingSheet!$E$6:$E$1005,Calculations!P392,1)=0,"",INDEX(EmployeeTrackingSheet!$E$6:$E$1005,Calculations!P392,1))</f>
        <v/>
      </c>
      <c r="Y392" s="269" t="str">
        <f>IF(INDEX(EmployeeTrackingSheet!$F$6:$F$1005,Calculations!P392,1)=0,"",INDEX(EmployeeTrackingSheet!$F$6:$F$1005,Calculations!P392,1))</f>
        <v/>
      </c>
      <c r="Z392" s="94" t="str">
        <f t="shared" si="43"/>
        <v/>
      </c>
      <c r="AA392" s="94" t="str">
        <f>IF(INDEX(EmployeeTrackingSheet!$G$6:$G$1005,Calculations!P392,1)=0,"",INDEX(EmployeeTrackingSheet!$G$6:$G$1005,Calculations!P392,1))</f>
        <v/>
      </c>
      <c r="AB392" s="94" t="str">
        <f>IF(INDEX(EmployeeTrackingSheet!$H$6:$H$1005,Calculations!P392,1)=0,"",INDEX(EmployeeTrackingSheet!$H$6:$H$1005,Calculations!P392,1))</f>
        <v/>
      </c>
      <c r="AC392" s="47"/>
      <c r="AD392" s="47"/>
      <c r="AE392" s="47"/>
      <c r="AF392" s="47"/>
      <c r="AG392" s="47"/>
      <c r="AM392" s="47"/>
      <c r="AN392" s="47"/>
      <c r="AO392" s="47"/>
      <c r="AP392" s="47"/>
      <c r="AQ392" s="47"/>
      <c r="AR392" s="47"/>
      <c r="AS392" s="47"/>
      <c r="AT392" s="47"/>
      <c r="AU392" s="47"/>
      <c r="AV392" s="47"/>
      <c r="AW392" s="47"/>
      <c r="AX392" s="47"/>
      <c r="AY392" s="47"/>
      <c r="AZ392" s="47"/>
      <c r="BA392" s="47"/>
      <c r="BB392" s="47"/>
      <c r="BC392" s="47"/>
      <c r="BD392" s="47"/>
      <c r="BE392" s="47"/>
      <c r="BF392" s="47"/>
      <c r="BG392" s="47"/>
      <c r="BH392" s="47"/>
      <c r="BI392" s="47"/>
      <c r="BJ392" s="47"/>
      <c r="BK392" s="47"/>
      <c r="BL392" s="47"/>
      <c r="BM392" s="47"/>
      <c r="BN392" s="47"/>
      <c r="BO392" s="47"/>
      <c r="BP392" s="47"/>
      <c r="BQ392" s="47"/>
    </row>
    <row r="393" spans="16:69" x14ac:dyDescent="0.25">
      <c r="P393" s="34">
        <v>390</v>
      </c>
      <c r="Q393" s="147" t="str">
        <f>IF(INDEX(EmployeeTrackingSheet!$B$6:$B$1005,Calculations!P393,1)=0,"",INDEX(EmployeeTrackingSheet!$B$6:$B$1005,Calculations!P393,1))</f>
        <v/>
      </c>
      <c r="R393" s="91" t="str">
        <f t="shared" si="39"/>
        <v/>
      </c>
      <c r="S393" s="91" t="str">
        <f t="shared" si="40"/>
        <v/>
      </c>
      <c r="T393" s="92" t="str">
        <f t="shared" si="41"/>
        <v/>
      </c>
      <c r="U393" s="92" t="str">
        <f t="shared" si="42"/>
        <v/>
      </c>
      <c r="V393" s="90" t="str">
        <f>IF(INDEX(EmployeeTrackingSheet!$C$6:$C$1005,Calculations!P393,1)=0,"",INDEX(EmployeeTrackingSheet!$C$6:$C$1005,Calculations!P393,1))</f>
        <v/>
      </c>
      <c r="W393" s="90" t="str">
        <f>IF(INDEX(EmployeeTrackingSheet!$D$6:$D$1005,Calculations!P393,1)=0,"",INDEX(EmployeeTrackingSheet!$D$6:$D$1005,Calculations!P393,1))</f>
        <v/>
      </c>
      <c r="X393" s="269" t="str">
        <f>IF(INDEX(EmployeeTrackingSheet!$E$6:$E$1005,Calculations!P393,1)=0,"",INDEX(EmployeeTrackingSheet!$E$6:$E$1005,Calculations!P393,1))</f>
        <v/>
      </c>
      <c r="Y393" s="269" t="str">
        <f>IF(INDEX(EmployeeTrackingSheet!$F$6:$F$1005,Calculations!P393,1)=0,"",INDEX(EmployeeTrackingSheet!$F$6:$F$1005,Calculations!P393,1))</f>
        <v/>
      </c>
      <c r="Z393" s="94" t="str">
        <f t="shared" si="43"/>
        <v/>
      </c>
      <c r="AA393" s="94" t="str">
        <f>IF(INDEX(EmployeeTrackingSheet!$G$6:$G$1005,Calculations!P393,1)=0,"",INDEX(EmployeeTrackingSheet!$G$6:$G$1005,Calculations!P393,1))</f>
        <v/>
      </c>
      <c r="AB393" s="94" t="str">
        <f>IF(INDEX(EmployeeTrackingSheet!$H$6:$H$1005,Calculations!P393,1)=0,"",INDEX(EmployeeTrackingSheet!$H$6:$H$1005,Calculations!P393,1))</f>
        <v/>
      </c>
      <c r="AC393" s="47"/>
      <c r="AD393" s="47"/>
      <c r="AE393" s="47"/>
      <c r="AF393" s="47"/>
      <c r="AG393" s="47"/>
      <c r="AM393" s="47"/>
      <c r="AN393" s="47"/>
      <c r="AO393" s="47"/>
      <c r="AP393" s="47"/>
      <c r="AQ393" s="47"/>
      <c r="AR393" s="47"/>
      <c r="AS393" s="47"/>
      <c r="AT393" s="47"/>
      <c r="AU393" s="47"/>
      <c r="AV393" s="47"/>
      <c r="AW393" s="47"/>
      <c r="AX393" s="47"/>
      <c r="AY393" s="47"/>
      <c r="AZ393" s="47"/>
      <c r="BA393" s="47"/>
      <c r="BB393" s="47"/>
      <c r="BC393" s="47"/>
      <c r="BD393" s="47"/>
      <c r="BE393" s="47"/>
      <c r="BF393" s="47"/>
      <c r="BG393" s="47"/>
      <c r="BH393" s="47"/>
      <c r="BI393" s="47"/>
      <c r="BJ393" s="47"/>
      <c r="BK393" s="47"/>
      <c r="BL393" s="47"/>
      <c r="BM393" s="47"/>
      <c r="BN393" s="47"/>
      <c r="BO393" s="47"/>
      <c r="BP393" s="47"/>
      <c r="BQ393" s="47"/>
    </row>
    <row r="394" spans="16:69" x14ac:dyDescent="0.25">
      <c r="P394" s="34">
        <v>391</v>
      </c>
      <c r="Q394" s="147" t="str">
        <f>IF(INDEX(EmployeeTrackingSheet!$B$6:$B$1005,Calculations!P394,1)=0,"",INDEX(EmployeeTrackingSheet!$B$6:$B$1005,Calculations!P394,1))</f>
        <v/>
      </c>
      <c r="R394" s="91" t="str">
        <f t="shared" si="39"/>
        <v/>
      </c>
      <c r="S394" s="91" t="str">
        <f t="shared" si="40"/>
        <v/>
      </c>
      <c r="T394" s="92" t="str">
        <f t="shared" si="41"/>
        <v/>
      </c>
      <c r="U394" s="92" t="str">
        <f t="shared" si="42"/>
        <v/>
      </c>
      <c r="V394" s="90" t="str">
        <f>IF(INDEX(EmployeeTrackingSheet!$C$6:$C$1005,Calculations!P394,1)=0,"",INDEX(EmployeeTrackingSheet!$C$6:$C$1005,Calculations!P394,1))</f>
        <v/>
      </c>
      <c r="W394" s="90" t="str">
        <f>IF(INDEX(EmployeeTrackingSheet!$D$6:$D$1005,Calculations!P394,1)=0,"",INDEX(EmployeeTrackingSheet!$D$6:$D$1005,Calculations!P394,1))</f>
        <v/>
      </c>
      <c r="X394" s="269" t="str">
        <f>IF(INDEX(EmployeeTrackingSheet!$E$6:$E$1005,Calculations!P394,1)=0,"",INDEX(EmployeeTrackingSheet!$E$6:$E$1005,Calculations!P394,1))</f>
        <v/>
      </c>
      <c r="Y394" s="269" t="str">
        <f>IF(INDEX(EmployeeTrackingSheet!$F$6:$F$1005,Calculations!P394,1)=0,"",INDEX(EmployeeTrackingSheet!$F$6:$F$1005,Calculations!P394,1))</f>
        <v/>
      </c>
      <c r="Z394" s="94" t="str">
        <f t="shared" si="43"/>
        <v/>
      </c>
      <c r="AA394" s="94" t="str">
        <f>IF(INDEX(EmployeeTrackingSheet!$G$6:$G$1005,Calculations!P394,1)=0,"",INDEX(EmployeeTrackingSheet!$G$6:$G$1005,Calculations!P394,1))</f>
        <v/>
      </c>
      <c r="AB394" s="94" t="str">
        <f>IF(INDEX(EmployeeTrackingSheet!$H$6:$H$1005,Calculations!P394,1)=0,"",INDEX(EmployeeTrackingSheet!$H$6:$H$1005,Calculations!P394,1))</f>
        <v/>
      </c>
      <c r="AC394" s="47"/>
      <c r="AD394" s="47"/>
      <c r="AE394" s="47"/>
      <c r="AF394" s="47"/>
      <c r="AG394" s="47"/>
      <c r="AM394" s="47"/>
      <c r="AN394" s="47"/>
      <c r="AO394" s="47"/>
      <c r="AP394" s="47"/>
      <c r="AQ394" s="47"/>
      <c r="AR394" s="47"/>
      <c r="AS394" s="47"/>
      <c r="AT394" s="47"/>
      <c r="AU394" s="47"/>
      <c r="AV394" s="47"/>
      <c r="AW394" s="47"/>
      <c r="AX394" s="47"/>
      <c r="AY394" s="47"/>
      <c r="AZ394" s="47"/>
      <c r="BA394" s="47"/>
      <c r="BB394" s="47"/>
      <c r="BC394" s="47"/>
      <c r="BD394" s="47"/>
      <c r="BE394" s="47"/>
      <c r="BF394" s="47"/>
      <c r="BG394" s="47"/>
      <c r="BH394" s="47"/>
      <c r="BI394" s="47"/>
      <c r="BJ394" s="47"/>
      <c r="BK394" s="47"/>
      <c r="BL394" s="47"/>
      <c r="BM394" s="47"/>
      <c r="BN394" s="47"/>
      <c r="BO394" s="47"/>
      <c r="BP394" s="47"/>
      <c r="BQ394" s="47"/>
    </row>
    <row r="395" spans="16:69" x14ac:dyDescent="0.25">
      <c r="P395" s="34">
        <v>392</v>
      </c>
      <c r="Q395" s="147" t="str">
        <f>IF(INDEX(EmployeeTrackingSheet!$B$6:$B$1005,Calculations!P395,1)=0,"",INDEX(EmployeeTrackingSheet!$B$6:$B$1005,Calculations!P395,1))</f>
        <v/>
      </c>
      <c r="R395" s="91" t="str">
        <f t="shared" si="39"/>
        <v/>
      </c>
      <c r="S395" s="91" t="str">
        <f t="shared" si="40"/>
        <v/>
      </c>
      <c r="T395" s="92" t="str">
        <f t="shared" si="41"/>
        <v/>
      </c>
      <c r="U395" s="92" t="str">
        <f t="shared" si="42"/>
        <v/>
      </c>
      <c r="V395" s="90" t="str">
        <f>IF(INDEX(EmployeeTrackingSheet!$C$6:$C$1005,Calculations!P395,1)=0,"",INDEX(EmployeeTrackingSheet!$C$6:$C$1005,Calculations!P395,1))</f>
        <v/>
      </c>
      <c r="W395" s="90" t="str">
        <f>IF(INDEX(EmployeeTrackingSheet!$D$6:$D$1005,Calculations!P395,1)=0,"",INDEX(EmployeeTrackingSheet!$D$6:$D$1005,Calculations!P395,1))</f>
        <v/>
      </c>
      <c r="X395" s="269" t="str">
        <f>IF(INDEX(EmployeeTrackingSheet!$E$6:$E$1005,Calculations!P395,1)=0,"",INDEX(EmployeeTrackingSheet!$E$6:$E$1005,Calculations!P395,1))</f>
        <v/>
      </c>
      <c r="Y395" s="269" t="str">
        <f>IF(INDEX(EmployeeTrackingSheet!$F$6:$F$1005,Calculations!P395,1)=0,"",INDEX(EmployeeTrackingSheet!$F$6:$F$1005,Calculations!P395,1))</f>
        <v/>
      </c>
      <c r="Z395" s="94" t="str">
        <f t="shared" si="43"/>
        <v/>
      </c>
      <c r="AA395" s="94" t="str">
        <f>IF(INDEX(EmployeeTrackingSheet!$G$6:$G$1005,Calculations!P395,1)=0,"",INDEX(EmployeeTrackingSheet!$G$6:$G$1005,Calculations!P395,1))</f>
        <v/>
      </c>
      <c r="AB395" s="94" t="str">
        <f>IF(INDEX(EmployeeTrackingSheet!$H$6:$H$1005,Calculations!P395,1)=0,"",INDEX(EmployeeTrackingSheet!$H$6:$H$1005,Calculations!P395,1))</f>
        <v/>
      </c>
      <c r="AC395" s="47"/>
      <c r="AD395" s="47"/>
      <c r="AE395" s="47"/>
      <c r="AF395" s="47"/>
      <c r="AG395" s="47"/>
      <c r="AM395" s="47"/>
      <c r="AN395" s="47"/>
      <c r="AO395" s="47"/>
      <c r="AP395" s="47"/>
      <c r="AQ395" s="47"/>
      <c r="AR395" s="47"/>
      <c r="AS395" s="47"/>
      <c r="AT395" s="47"/>
      <c r="AU395" s="47"/>
      <c r="AV395" s="47"/>
      <c r="AW395" s="47"/>
      <c r="AX395" s="47"/>
      <c r="AY395" s="47"/>
      <c r="AZ395" s="47"/>
      <c r="BA395" s="47"/>
      <c r="BB395" s="47"/>
      <c r="BC395" s="47"/>
      <c r="BD395" s="47"/>
      <c r="BE395" s="47"/>
      <c r="BF395" s="47"/>
      <c r="BG395" s="47"/>
      <c r="BH395" s="47"/>
      <c r="BI395" s="47"/>
      <c r="BJ395" s="47"/>
      <c r="BK395" s="47"/>
      <c r="BL395" s="47"/>
      <c r="BM395" s="47"/>
      <c r="BN395" s="47"/>
      <c r="BO395" s="47"/>
      <c r="BP395" s="47"/>
      <c r="BQ395" s="47"/>
    </row>
    <row r="396" spans="16:69" x14ac:dyDescent="0.25">
      <c r="P396" s="34">
        <v>393</v>
      </c>
      <c r="Q396" s="147" t="str">
        <f>IF(INDEX(EmployeeTrackingSheet!$B$6:$B$1005,Calculations!P396,1)=0,"",INDEX(EmployeeTrackingSheet!$B$6:$B$1005,Calculations!P396,1))</f>
        <v/>
      </c>
      <c r="R396" s="91" t="str">
        <f t="shared" si="39"/>
        <v/>
      </c>
      <c r="S396" s="91" t="str">
        <f t="shared" si="40"/>
        <v/>
      </c>
      <c r="T396" s="92" t="str">
        <f t="shared" si="41"/>
        <v/>
      </c>
      <c r="U396" s="92" t="str">
        <f t="shared" si="42"/>
        <v/>
      </c>
      <c r="V396" s="90" t="str">
        <f>IF(INDEX(EmployeeTrackingSheet!$C$6:$C$1005,Calculations!P396,1)=0,"",INDEX(EmployeeTrackingSheet!$C$6:$C$1005,Calculations!P396,1))</f>
        <v/>
      </c>
      <c r="W396" s="90" t="str">
        <f>IF(INDEX(EmployeeTrackingSheet!$D$6:$D$1005,Calculations!P396,1)=0,"",INDEX(EmployeeTrackingSheet!$D$6:$D$1005,Calculations!P396,1))</f>
        <v/>
      </c>
      <c r="X396" s="269" t="str">
        <f>IF(INDEX(EmployeeTrackingSheet!$E$6:$E$1005,Calculations!P396,1)=0,"",INDEX(EmployeeTrackingSheet!$E$6:$E$1005,Calculations!P396,1))</f>
        <v/>
      </c>
      <c r="Y396" s="269" t="str">
        <f>IF(INDEX(EmployeeTrackingSheet!$F$6:$F$1005,Calculations!P396,1)=0,"",INDEX(EmployeeTrackingSheet!$F$6:$F$1005,Calculations!P396,1))</f>
        <v/>
      </c>
      <c r="Z396" s="94" t="str">
        <f t="shared" si="43"/>
        <v/>
      </c>
      <c r="AA396" s="94" t="str">
        <f>IF(INDEX(EmployeeTrackingSheet!$G$6:$G$1005,Calculations!P396,1)=0,"",INDEX(EmployeeTrackingSheet!$G$6:$G$1005,Calculations!P396,1))</f>
        <v/>
      </c>
      <c r="AB396" s="94" t="str">
        <f>IF(INDEX(EmployeeTrackingSheet!$H$6:$H$1005,Calculations!P396,1)=0,"",INDEX(EmployeeTrackingSheet!$H$6:$H$1005,Calculations!P396,1))</f>
        <v/>
      </c>
      <c r="AC396" s="47"/>
      <c r="AD396" s="47"/>
      <c r="AE396" s="47"/>
      <c r="AF396" s="47"/>
      <c r="AG396" s="47"/>
      <c r="AM396" s="47"/>
      <c r="AN396" s="47"/>
      <c r="AO396" s="47"/>
      <c r="AP396" s="47"/>
      <c r="AQ396" s="47"/>
      <c r="AR396" s="47"/>
      <c r="AS396" s="47"/>
      <c r="AT396" s="47"/>
      <c r="AU396" s="47"/>
      <c r="AV396" s="47"/>
      <c r="AW396" s="47"/>
      <c r="AX396" s="47"/>
      <c r="AY396" s="47"/>
      <c r="AZ396" s="47"/>
      <c r="BA396" s="47"/>
      <c r="BB396" s="47"/>
      <c r="BC396" s="47"/>
      <c r="BD396" s="47"/>
      <c r="BE396" s="47"/>
      <c r="BF396" s="47"/>
      <c r="BG396" s="47"/>
      <c r="BH396" s="47"/>
      <c r="BI396" s="47"/>
      <c r="BJ396" s="47"/>
      <c r="BK396" s="47"/>
      <c r="BL396" s="47"/>
      <c r="BM396" s="47"/>
      <c r="BN396" s="47"/>
      <c r="BO396" s="47"/>
      <c r="BP396" s="47"/>
      <c r="BQ396" s="47"/>
    </row>
    <row r="397" spans="16:69" x14ac:dyDescent="0.25">
      <c r="P397" s="34">
        <v>394</v>
      </c>
      <c r="Q397" s="147" t="str">
        <f>IF(INDEX(EmployeeTrackingSheet!$B$6:$B$1005,Calculations!P397,1)=0,"",INDEX(EmployeeTrackingSheet!$B$6:$B$1005,Calculations!P397,1))</f>
        <v/>
      </c>
      <c r="R397" s="91" t="str">
        <f t="shared" si="39"/>
        <v/>
      </c>
      <c r="S397" s="91" t="str">
        <f t="shared" si="40"/>
        <v/>
      </c>
      <c r="T397" s="92" t="str">
        <f t="shared" si="41"/>
        <v/>
      </c>
      <c r="U397" s="92" t="str">
        <f t="shared" si="42"/>
        <v/>
      </c>
      <c r="V397" s="90" t="str">
        <f>IF(INDEX(EmployeeTrackingSheet!$C$6:$C$1005,Calculations!P397,1)=0,"",INDEX(EmployeeTrackingSheet!$C$6:$C$1005,Calculations!P397,1))</f>
        <v/>
      </c>
      <c r="W397" s="90" t="str">
        <f>IF(INDEX(EmployeeTrackingSheet!$D$6:$D$1005,Calculations!P397,1)=0,"",INDEX(EmployeeTrackingSheet!$D$6:$D$1005,Calculations!P397,1))</f>
        <v/>
      </c>
      <c r="X397" s="269" t="str">
        <f>IF(INDEX(EmployeeTrackingSheet!$E$6:$E$1005,Calculations!P397,1)=0,"",INDEX(EmployeeTrackingSheet!$E$6:$E$1005,Calculations!P397,1))</f>
        <v/>
      </c>
      <c r="Y397" s="269" t="str">
        <f>IF(INDEX(EmployeeTrackingSheet!$F$6:$F$1005,Calculations!P397,1)=0,"",INDEX(EmployeeTrackingSheet!$F$6:$F$1005,Calculations!P397,1))</f>
        <v/>
      </c>
      <c r="Z397" s="94" t="str">
        <f t="shared" si="43"/>
        <v/>
      </c>
      <c r="AA397" s="94" t="str">
        <f>IF(INDEX(EmployeeTrackingSheet!$G$6:$G$1005,Calculations!P397,1)=0,"",INDEX(EmployeeTrackingSheet!$G$6:$G$1005,Calculations!P397,1))</f>
        <v/>
      </c>
      <c r="AB397" s="94" t="str">
        <f>IF(INDEX(EmployeeTrackingSheet!$H$6:$H$1005,Calculations!P397,1)=0,"",INDEX(EmployeeTrackingSheet!$H$6:$H$1005,Calculations!P397,1))</f>
        <v/>
      </c>
      <c r="AC397" s="47"/>
      <c r="AD397" s="47"/>
      <c r="AE397" s="47"/>
      <c r="AF397" s="47"/>
      <c r="AG397" s="47"/>
      <c r="AM397" s="47"/>
      <c r="AN397" s="47"/>
      <c r="AO397" s="47"/>
      <c r="AP397" s="47"/>
      <c r="AQ397" s="47"/>
      <c r="AR397" s="47"/>
      <c r="AS397" s="47"/>
      <c r="AT397" s="47"/>
      <c r="AU397" s="47"/>
      <c r="AV397" s="47"/>
      <c r="AW397" s="47"/>
      <c r="AX397" s="47"/>
      <c r="AY397" s="47"/>
      <c r="AZ397" s="47"/>
      <c r="BA397" s="47"/>
      <c r="BB397" s="47"/>
      <c r="BC397" s="47"/>
      <c r="BD397" s="47"/>
      <c r="BE397" s="47"/>
      <c r="BF397" s="47"/>
      <c r="BG397" s="47"/>
      <c r="BH397" s="47"/>
      <c r="BI397" s="47"/>
      <c r="BJ397" s="47"/>
      <c r="BK397" s="47"/>
      <c r="BL397" s="47"/>
      <c r="BM397" s="47"/>
      <c r="BN397" s="47"/>
      <c r="BO397" s="47"/>
      <c r="BP397" s="47"/>
      <c r="BQ397" s="47"/>
    </row>
    <row r="398" spans="16:69" x14ac:dyDescent="0.25">
      <c r="P398" s="34">
        <v>395</v>
      </c>
      <c r="Q398" s="147" t="str">
        <f>IF(INDEX(EmployeeTrackingSheet!$B$6:$B$1005,Calculations!P398,1)=0,"",INDEX(EmployeeTrackingSheet!$B$6:$B$1005,Calculations!P398,1))</f>
        <v/>
      </c>
      <c r="R398" s="91" t="str">
        <f t="shared" si="39"/>
        <v/>
      </c>
      <c r="S398" s="91" t="str">
        <f t="shared" si="40"/>
        <v/>
      </c>
      <c r="T398" s="92" t="str">
        <f t="shared" si="41"/>
        <v/>
      </c>
      <c r="U398" s="92" t="str">
        <f t="shared" si="42"/>
        <v/>
      </c>
      <c r="V398" s="90" t="str">
        <f>IF(INDEX(EmployeeTrackingSheet!$C$6:$C$1005,Calculations!P398,1)=0,"",INDEX(EmployeeTrackingSheet!$C$6:$C$1005,Calculations!P398,1))</f>
        <v/>
      </c>
      <c r="W398" s="90" t="str">
        <f>IF(INDEX(EmployeeTrackingSheet!$D$6:$D$1005,Calculations!P398,1)=0,"",INDEX(EmployeeTrackingSheet!$D$6:$D$1005,Calculations!P398,1))</f>
        <v/>
      </c>
      <c r="X398" s="269" t="str">
        <f>IF(INDEX(EmployeeTrackingSheet!$E$6:$E$1005,Calculations!P398,1)=0,"",INDEX(EmployeeTrackingSheet!$E$6:$E$1005,Calculations!P398,1))</f>
        <v/>
      </c>
      <c r="Y398" s="269" t="str">
        <f>IF(INDEX(EmployeeTrackingSheet!$F$6:$F$1005,Calculations!P398,1)=0,"",INDEX(EmployeeTrackingSheet!$F$6:$F$1005,Calculations!P398,1))</f>
        <v/>
      </c>
      <c r="Z398" s="94" t="str">
        <f t="shared" si="43"/>
        <v/>
      </c>
      <c r="AA398" s="94" t="str">
        <f>IF(INDEX(EmployeeTrackingSheet!$G$6:$G$1005,Calculations!P398,1)=0,"",INDEX(EmployeeTrackingSheet!$G$6:$G$1005,Calculations!P398,1))</f>
        <v/>
      </c>
      <c r="AB398" s="94" t="str">
        <f>IF(INDEX(EmployeeTrackingSheet!$H$6:$H$1005,Calculations!P398,1)=0,"",INDEX(EmployeeTrackingSheet!$H$6:$H$1005,Calculations!P398,1))</f>
        <v/>
      </c>
      <c r="AC398" s="47"/>
      <c r="AD398" s="47"/>
      <c r="AE398" s="47"/>
      <c r="AF398" s="47"/>
      <c r="AG398" s="47"/>
      <c r="AM398" s="47"/>
      <c r="AN398" s="47"/>
      <c r="AO398" s="47"/>
      <c r="AP398" s="47"/>
      <c r="AQ398" s="47"/>
      <c r="AR398" s="47"/>
      <c r="AS398" s="47"/>
      <c r="AT398" s="47"/>
      <c r="AU398" s="47"/>
      <c r="AV398" s="47"/>
      <c r="AW398" s="47"/>
      <c r="AX398" s="47"/>
      <c r="AY398" s="47"/>
      <c r="AZ398" s="47"/>
      <c r="BA398" s="47"/>
      <c r="BB398" s="47"/>
      <c r="BC398" s="47"/>
      <c r="BD398" s="47"/>
      <c r="BE398" s="47"/>
      <c r="BF398" s="47"/>
      <c r="BG398" s="47"/>
      <c r="BH398" s="47"/>
      <c r="BI398" s="47"/>
      <c r="BJ398" s="47"/>
      <c r="BK398" s="47"/>
      <c r="BL398" s="47"/>
      <c r="BM398" s="47"/>
      <c r="BN398" s="47"/>
      <c r="BO398" s="47"/>
      <c r="BP398" s="47"/>
      <c r="BQ398" s="47"/>
    </row>
    <row r="399" spans="16:69" x14ac:dyDescent="0.25">
      <c r="P399" s="34">
        <v>396</v>
      </c>
      <c r="Q399" s="147" t="str">
        <f>IF(INDEX(EmployeeTrackingSheet!$B$6:$B$1005,Calculations!P399,1)=0,"",INDEX(EmployeeTrackingSheet!$B$6:$B$1005,Calculations!P399,1))</f>
        <v/>
      </c>
      <c r="R399" s="91" t="str">
        <f t="shared" si="39"/>
        <v/>
      </c>
      <c r="S399" s="91" t="str">
        <f t="shared" si="40"/>
        <v/>
      </c>
      <c r="T399" s="92" t="str">
        <f t="shared" si="41"/>
        <v/>
      </c>
      <c r="U399" s="92" t="str">
        <f t="shared" si="42"/>
        <v/>
      </c>
      <c r="V399" s="90" t="str">
        <f>IF(INDEX(EmployeeTrackingSheet!$C$6:$C$1005,Calculations!P399,1)=0,"",INDEX(EmployeeTrackingSheet!$C$6:$C$1005,Calculations!P399,1))</f>
        <v/>
      </c>
      <c r="W399" s="90" t="str">
        <f>IF(INDEX(EmployeeTrackingSheet!$D$6:$D$1005,Calculations!P399,1)=0,"",INDEX(EmployeeTrackingSheet!$D$6:$D$1005,Calculations!P399,1))</f>
        <v/>
      </c>
      <c r="X399" s="269" t="str">
        <f>IF(INDEX(EmployeeTrackingSheet!$E$6:$E$1005,Calculations!P399,1)=0,"",INDEX(EmployeeTrackingSheet!$E$6:$E$1005,Calculations!P399,1))</f>
        <v/>
      </c>
      <c r="Y399" s="269" t="str">
        <f>IF(INDEX(EmployeeTrackingSheet!$F$6:$F$1005,Calculations!P399,1)=0,"",INDEX(EmployeeTrackingSheet!$F$6:$F$1005,Calculations!P399,1))</f>
        <v/>
      </c>
      <c r="Z399" s="94" t="str">
        <f t="shared" si="43"/>
        <v/>
      </c>
      <c r="AA399" s="94" t="str">
        <f>IF(INDEX(EmployeeTrackingSheet!$G$6:$G$1005,Calculations!P399,1)=0,"",INDEX(EmployeeTrackingSheet!$G$6:$G$1005,Calculations!P399,1))</f>
        <v/>
      </c>
      <c r="AB399" s="94" t="str">
        <f>IF(INDEX(EmployeeTrackingSheet!$H$6:$H$1005,Calculations!P399,1)=0,"",INDEX(EmployeeTrackingSheet!$H$6:$H$1005,Calculations!P399,1))</f>
        <v/>
      </c>
      <c r="AC399" s="47"/>
      <c r="AD399" s="47"/>
      <c r="AE399" s="47"/>
      <c r="AF399" s="47"/>
      <c r="AG399" s="47"/>
      <c r="AM399" s="47"/>
      <c r="AN399" s="47"/>
      <c r="AO399" s="47"/>
      <c r="AP399" s="47"/>
      <c r="AQ399" s="47"/>
      <c r="AR399" s="47"/>
      <c r="AS399" s="47"/>
      <c r="AT399" s="47"/>
      <c r="AU399" s="47"/>
      <c r="AV399" s="47"/>
      <c r="AW399" s="47"/>
      <c r="AX399" s="47"/>
      <c r="AY399" s="47"/>
      <c r="AZ399" s="47"/>
      <c r="BA399" s="47"/>
      <c r="BB399" s="47"/>
      <c r="BC399" s="47"/>
      <c r="BD399" s="47"/>
      <c r="BE399" s="47"/>
      <c r="BF399" s="47"/>
      <c r="BG399" s="47"/>
      <c r="BH399" s="47"/>
      <c r="BI399" s="47"/>
      <c r="BJ399" s="47"/>
      <c r="BK399" s="47"/>
      <c r="BL399" s="47"/>
      <c r="BM399" s="47"/>
      <c r="BN399" s="47"/>
      <c r="BO399" s="47"/>
      <c r="BP399" s="47"/>
      <c r="BQ399" s="47"/>
    </row>
    <row r="400" spans="16:69" x14ac:dyDescent="0.25">
      <c r="P400" s="34">
        <v>397</v>
      </c>
      <c r="Q400" s="147" t="str">
        <f>IF(INDEX(EmployeeTrackingSheet!$B$6:$B$1005,Calculations!P400,1)=0,"",INDEX(EmployeeTrackingSheet!$B$6:$B$1005,Calculations!P400,1))</f>
        <v/>
      </c>
      <c r="R400" s="91" t="str">
        <f t="shared" si="39"/>
        <v/>
      </c>
      <c r="S400" s="91" t="str">
        <f t="shared" si="40"/>
        <v/>
      </c>
      <c r="T400" s="92" t="str">
        <f t="shared" si="41"/>
        <v/>
      </c>
      <c r="U400" s="92" t="str">
        <f t="shared" si="42"/>
        <v/>
      </c>
      <c r="V400" s="90" t="str">
        <f>IF(INDEX(EmployeeTrackingSheet!$C$6:$C$1005,Calculations!P400,1)=0,"",INDEX(EmployeeTrackingSheet!$C$6:$C$1005,Calculations!P400,1))</f>
        <v/>
      </c>
      <c r="W400" s="90" t="str">
        <f>IF(INDEX(EmployeeTrackingSheet!$D$6:$D$1005,Calculations!P400,1)=0,"",INDEX(EmployeeTrackingSheet!$D$6:$D$1005,Calculations!P400,1))</f>
        <v/>
      </c>
      <c r="X400" s="269" t="str">
        <f>IF(INDEX(EmployeeTrackingSheet!$E$6:$E$1005,Calculations!P400,1)=0,"",INDEX(EmployeeTrackingSheet!$E$6:$E$1005,Calculations!P400,1))</f>
        <v/>
      </c>
      <c r="Y400" s="269" t="str">
        <f>IF(INDEX(EmployeeTrackingSheet!$F$6:$F$1005,Calculations!P400,1)=0,"",INDEX(EmployeeTrackingSheet!$F$6:$F$1005,Calculations!P400,1))</f>
        <v/>
      </c>
      <c r="Z400" s="94" t="str">
        <f t="shared" si="43"/>
        <v/>
      </c>
      <c r="AA400" s="94" t="str">
        <f>IF(INDEX(EmployeeTrackingSheet!$G$6:$G$1005,Calculations!P400,1)=0,"",INDEX(EmployeeTrackingSheet!$G$6:$G$1005,Calculations!P400,1))</f>
        <v/>
      </c>
      <c r="AB400" s="94" t="str">
        <f>IF(INDEX(EmployeeTrackingSheet!$H$6:$H$1005,Calculations!P400,1)=0,"",INDEX(EmployeeTrackingSheet!$H$6:$H$1005,Calculations!P400,1))</f>
        <v/>
      </c>
      <c r="AC400" s="47"/>
      <c r="AD400" s="47"/>
      <c r="AE400" s="47"/>
      <c r="AF400" s="47"/>
      <c r="AG400" s="47"/>
      <c r="AM400" s="47"/>
      <c r="AN400" s="47"/>
      <c r="AO400" s="47"/>
      <c r="AP400" s="47"/>
      <c r="AQ400" s="47"/>
      <c r="AR400" s="47"/>
      <c r="AS400" s="47"/>
      <c r="AT400" s="47"/>
      <c r="AU400" s="47"/>
      <c r="AV400" s="47"/>
      <c r="AW400" s="47"/>
      <c r="AX400" s="47"/>
      <c r="AY400" s="47"/>
      <c r="AZ400" s="47"/>
      <c r="BA400" s="47"/>
      <c r="BB400" s="47"/>
      <c r="BC400" s="47"/>
      <c r="BD400" s="47"/>
      <c r="BE400" s="47"/>
      <c r="BF400" s="47"/>
      <c r="BG400" s="47"/>
      <c r="BH400" s="47"/>
      <c r="BI400" s="47"/>
      <c r="BJ400" s="47"/>
      <c r="BK400" s="47"/>
      <c r="BL400" s="47"/>
      <c r="BM400" s="47"/>
      <c r="BN400" s="47"/>
      <c r="BO400" s="47"/>
      <c r="BP400" s="47"/>
      <c r="BQ400" s="47"/>
    </row>
    <row r="401" spans="16:69" x14ac:dyDescent="0.25">
      <c r="P401" s="34">
        <v>398</v>
      </c>
      <c r="Q401" s="147" t="str">
        <f>IF(INDEX(EmployeeTrackingSheet!$B$6:$B$1005,Calculations!P401,1)=0,"",INDEX(EmployeeTrackingSheet!$B$6:$B$1005,Calculations!P401,1))</f>
        <v/>
      </c>
      <c r="R401" s="91" t="str">
        <f t="shared" si="39"/>
        <v/>
      </c>
      <c r="S401" s="91" t="str">
        <f t="shared" si="40"/>
        <v/>
      </c>
      <c r="T401" s="92" t="str">
        <f t="shared" si="41"/>
        <v/>
      </c>
      <c r="U401" s="92" t="str">
        <f t="shared" si="42"/>
        <v/>
      </c>
      <c r="V401" s="90" t="str">
        <f>IF(INDEX(EmployeeTrackingSheet!$C$6:$C$1005,Calculations!P401,1)=0,"",INDEX(EmployeeTrackingSheet!$C$6:$C$1005,Calculations!P401,1))</f>
        <v/>
      </c>
      <c r="W401" s="90" t="str">
        <f>IF(INDEX(EmployeeTrackingSheet!$D$6:$D$1005,Calculations!P401,1)=0,"",INDEX(EmployeeTrackingSheet!$D$6:$D$1005,Calculations!P401,1))</f>
        <v/>
      </c>
      <c r="X401" s="269" t="str">
        <f>IF(INDEX(EmployeeTrackingSheet!$E$6:$E$1005,Calculations!P401,1)=0,"",INDEX(EmployeeTrackingSheet!$E$6:$E$1005,Calculations!P401,1))</f>
        <v/>
      </c>
      <c r="Y401" s="269" t="str">
        <f>IF(INDEX(EmployeeTrackingSheet!$F$6:$F$1005,Calculations!P401,1)=0,"",INDEX(EmployeeTrackingSheet!$F$6:$F$1005,Calculations!P401,1))</f>
        <v/>
      </c>
      <c r="Z401" s="94" t="str">
        <f t="shared" si="43"/>
        <v/>
      </c>
      <c r="AA401" s="94" t="str">
        <f>IF(INDEX(EmployeeTrackingSheet!$G$6:$G$1005,Calculations!P401,1)=0,"",INDEX(EmployeeTrackingSheet!$G$6:$G$1005,Calculations!P401,1))</f>
        <v/>
      </c>
      <c r="AB401" s="94" t="str">
        <f>IF(INDEX(EmployeeTrackingSheet!$H$6:$H$1005,Calculations!P401,1)=0,"",INDEX(EmployeeTrackingSheet!$H$6:$H$1005,Calculations!P401,1))</f>
        <v/>
      </c>
      <c r="AC401" s="47"/>
      <c r="AD401" s="47"/>
      <c r="AE401" s="47"/>
      <c r="AF401" s="47"/>
      <c r="AG401" s="47"/>
      <c r="AM401" s="47"/>
      <c r="AN401" s="47"/>
      <c r="AO401" s="47"/>
      <c r="AP401" s="47"/>
      <c r="AQ401" s="47"/>
      <c r="AR401" s="47"/>
      <c r="AS401" s="47"/>
      <c r="AT401" s="47"/>
      <c r="AU401" s="47"/>
      <c r="AV401" s="47"/>
      <c r="AW401" s="47"/>
      <c r="AX401" s="47"/>
      <c r="AY401" s="47"/>
      <c r="AZ401" s="47"/>
      <c r="BA401" s="47"/>
      <c r="BB401" s="47"/>
      <c r="BC401" s="47"/>
      <c r="BD401" s="47"/>
      <c r="BE401" s="47"/>
      <c r="BF401" s="47"/>
      <c r="BG401" s="47"/>
      <c r="BH401" s="47"/>
      <c r="BI401" s="47"/>
      <c r="BJ401" s="47"/>
      <c r="BK401" s="47"/>
      <c r="BL401" s="47"/>
      <c r="BM401" s="47"/>
      <c r="BN401" s="47"/>
      <c r="BO401" s="47"/>
      <c r="BP401" s="47"/>
      <c r="BQ401" s="47"/>
    </row>
    <row r="402" spans="16:69" x14ac:dyDescent="0.25">
      <c r="P402" s="34">
        <v>399</v>
      </c>
      <c r="Q402" s="147" t="str">
        <f>IF(INDEX(EmployeeTrackingSheet!$B$6:$B$1005,Calculations!P402,1)=0,"",INDEX(EmployeeTrackingSheet!$B$6:$B$1005,Calculations!P402,1))</f>
        <v/>
      </c>
      <c r="R402" s="91" t="str">
        <f t="shared" si="39"/>
        <v/>
      </c>
      <c r="S402" s="91" t="str">
        <f t="shared" si="40"/>
        <v/>
      </c>
      <c r="T402" s="92" t="str">
        <f t="shared" si="41"/>
        <v/>
      </c>
      <c r="U402" s="92" t="str">
        <f t="shared" si="42"/>
        <v/>
      </c>
      <c r="V402" s="90" t="str">
        <f>IF(INDEX(EmployeeTrackingSheet!$C$6:$C$1005,Calculations!P402,1)=0,"",INDEX(EmployeeTrackingSheet!$C$6:$C$1005,Calculations!P402,1))</f>
        <v/>
      </c>
      <c r="W402" s="90" t="str">
        <f>IF(INDEX(EmployeeTrackingSheet!$D$6:$D$1005,Calculations!P402,1)=0,"",INDEX(EmployeeTrackingSheet!$D$6:$D$1005,Calculations!P402,1))</f>
        <v/>
      </c>
      <c r="X402" s="269" t="str">
        <f>IF(INDEX(EmployeeTrackingSheet!$E$6:$E$1005,Calculations!P402,1)=0,"",INDEX(EmployeeTrackingSheet!$E$6:$E$1005,Calculations!P402,1))</f>
        <v/>
      </c>
      <c r="Y402" s="269" t="str">
        <f>IF(INDEX(EmployeeTrackingSheet!$F$6:$F$1005,Calculations!P402,1)=0,"",INDEX(EmployeeTrackingSheet!$F$6:$F$1005,Calculations!P402,1))</f>
        <v/>
      </c>
      <c r="Z402" s="94" t="str">
        <f t="shared" si="43"/>
        <v/>
      </c>
      <c r="AA402" s="94" t="str">
        <f>IF(INDEX(EmployeeTrackingSheet!$G$6:$G$1005,Calculations!P402,1)=0,"",INDEX(EmployeeTrackingSheet!$G$6:$G$1005,Calculations!P402,1))</f>
        <v/>
      </c>
      <c r="AB402" s="94" t="str">
        <f>IF(INDEX(EmployeeTrackingSheet!$H$6:$H$1005,Calculations!P402,1)=0,"",INDEX(EmployeeTrackingSheet!$H$6:$H$1005,Calculations!P402,1))</f>
        <v/>
      </c>
      <c r="AC402" s="47"/>
      <c r="AD402" s="47"/>
      <c r="AE402" s="47"/>
      <c r="AF402" s="47"/>
      <c r="AG402" s="47"/>
      <c r="AM402" s="47"/>
      <c r="AN402" s="47"/>
      <c r="AO402" s="47"/>
      <c r="AP402" s="47"/>
      <c r="AQ402" s="47"/>
      <c r="AR402" s="47"/>
      <c r="AS402" s="47"/>
      <c r="AT402" s="47"/>
      <c r="AU402" s="47"/>
      <c r="AV402" s="47"/>
      <c r="AW402" s="47"/>
      <c r="AX402" s="47"/>
      <c r="AY402" s="47"/>
      <c r="AZ402" s="47"/>
      <c r="BA402" s="47"/>
      <c r="BB402" s="47"/>
      <c r="BC402" s="47"/>
      <c r="BD402" s="47"/>
      <c r="BE402" s="47"/>
      <c r="BF402" s="47"/>
      <c r="BG402" s="47"/>
      <c r="BH402" s="47"/>
      <c r="BI402" s="47"/>
      <c r="BJ402" s="47"/>
      <c r="BK402" s="47"/>
      <c r="BL402" s="47"/>
      <c r="BM402" s="47"/>
      <c r="BN402" s="47"/>
      <c r="BO402" s="47"/>
      <c r="BP402" s="47"/>
      <c r="BQ402" s="47"/>
    </row>
    <row r="403" spans="16:69" x14ac:dyDescent="0.25">
      <c r="P403" s="34">
        <v>400</v>
      </c>
      <c r="Q403" s="147" t="str">
        <f>IF(INDEX(EmployeeTrackingSheet!$B$6:$B$1005,Calculations!P403,1)=0,"",INDEX(EmployeeTrackingSheet!$B$6:$B$1005,Calculations!P403,1))</f>
        <v/>
      </c>
      <c r="R403" s="91" t="str">
        <f t="shared" si="39"/>
        <v/>
      </c>
      <c r="S403" s="91" t="str">
        <f t="shared" si="40"/>
        <v/>
      </c>
      <c r="T403" s="92" t="str">
        <f t="shared" si="41"/>
        <v/>
      </c>
      <c r="U403" s="92" t="str">
        <f t="shared" si="42"/>
        <v/>
      </c>
      <c r="V403" s="90" t="str">
        <f>IF(INDEX(EmployeeTrackingSheet!$C$6:$C$1005,Calculations!P403,1)=0,"",INDEX(EmployeeTrackingSheet!$C$6:$C$1005,Calculations!P403,1))</f>
        <v/>
      </c>
      <c r="W403" s="90" t="str">
        <f>IF(INDEX(EmployeeTrackingSheet!$D$6:$D$1005,Calculations!P403,1)=0,"",INDEX(EmployeeTrackingSheet!$D$6:$D$1005,Calculations!P403,1))</f>
        <v/>
      </c>
      <c r="X403" s="269" t="str">
        <f>IF(INDEX(EmployeeTrackingSheet!$E$6:$E$1005,Calculations!P403,1)=0,"",INDEX(EmployeeTrackingSheet!$E$6:$E$1005,Calculations!P403,1))</f>
        <v/>
      </c>
      <c r="Y403" s="269" t="str">
        <f>IF(INDEX(EmployeeTrackingSheet!$F$6:$F$1005,Calculations!P403,1)=0,"",INDEX(EmployeeTrackingSheet!$F$6:$F$1005,Calculations!P403,1))</f>
        <v/>
      </c>
      <c r="Z403" s="94" t="str">
        <f t="shared" si="43"/>
        <v/>
      </c>
      <c r="AA403" s="94" t="str">
        <f>IF(INDEX(EmployeeTrackingSheet!$G$6:$G$1005,Calculations!P403,1)=0,"",INDEX(EmployeeTrackingSheet!$G$6:$G$1005,Calculations!P403,1))</f>
        <v/>
      </c>
      <c r="AB403" s="94" t="str">
        <f>IF(INDEX(EmployeeTrackingSheet!$H$6:$H$1005,Calculations!P403,1)=0,"",INDEX(EmployeeTrackingSheet!$H$6:$H$1005,Calculations!P403,1))</f>
        <v/>
      </c>
      <c r="AC403" s="47"/>
      <c r="AD403" s="47"/>
      <c r="AE403" s="47"/>
      <c r="AF403" s="47"/>
      <c r="AG403" s="47"/>
      <c r="AM403" s="47"/>
      <c r="AN403" s="47"/>
      <c r="AO403" s="47"/>
      <c r="AP403" s="47"/>
      <c r="AQ403" s="47"/>
      <c r="AR403" s="47"/>
      <c r="AS403" s="47"/>
      <c r="AT403" s="47"/>
      <c r="AU403" s="47"/>
      <c r="AV403" s="47"/>
      <c r="AW403" s="47"/>
      <c r="AX403" s="47"/>
      <c r="AY403" s="47"/>
      <c r="AZ403" s="47"/>
      <c r="BA403" s="47"/>
      <c r="BB403" s="47"/>
      <c r="BC403" s="47"/>
      <c r="BD403" s="47"/>
      <c r="BE403" s="47"/>
      <c r="BF403" s="47"/>
      <c r="BG403" s="47"/>
      <c r="BH403" s="47"/>
      <c r="BI403" s="47"/>
      <c r="BJ403" s="47"/>
      <c r="BK403" s="47"/>
      <c r="BL403" s="47"/>
      <c r="BM403" s="47"/>
      <c r="BN403" s="47"/>
      <c r="BO403" s="47"/>
      <c r="BP403" s="47"/>
      <c r="BQ403" s="47"/>
    </row>
    <row r="404" spans="16:69" x14ac:dyDescent="0.25">
      <c r="P404" s="34">
        <v>401</v>
      </c>
      <c r="Q404" s="147" t="str">
        <f>IF(INDEX(EmployeeTrackingSheet!$B$6:$B$1005,Calculations!P404,1)=0,"",INDEX(EmployeeTrackingSheet!$B$6:$B$1005,Calculations!P404,1))</f>
        <v/>
      </c>
      <c r="R404" s="91" t="str">
        <f t="shared" si="39"/>
        <v/>
      </c>
      <c r="S404" s="91" t="str">
        <f t="shared" si="40"/>
        <v/>
      </c>
      <c r="T404" s="92" t="str">
        <f t="shared" si="41"/>
        <v/>
      </c>
      <c r="U404" s="92" t="str">
        <f t="shared" si="42"/>
        <v/>
      </c>
      <c r="V404" s="90" t="str">
        <f>IF(INDEX(EmployeeTrackingSheet!$C$6:$C$1005,Calculations!P404,1)=0,"",INDEX(EmployeeTrackingSheet!$C$6:$C$1005,Calculations!P404,1))</f>
        <v/>
      </c>
      <c r="W404" s="90" t="str">
        <f>IF(INDEX(EmployeeTrackingSheet!$D$6:$D$1005,Calculations!P404,1)=0,"",INDEX(EmployeeTrackingSheet!$D$6:$D$1005,Calculations!P404,1))</f>
        <v/>
      </c>
      <c r="X404" s="269" t="str">
        <f>IF(INDEX(EmployeeTrackingSheet!$E$6:$E$1005,Calculations!P404,1)=0,"",INDEX(EmployeeTrackingSheet!$E$6:$E$1005,Calculations!P404,1))</f>
        <v/>
      </c>
      <c r="Y404" s="269" t="str">
        <f>IF(INDEX(EmployeeTrackingSheet!$F$6:$F$1005,Calculations!P404,1)=0,"",INDEX(EmployeeTrackingSheet!$F$6:$F$1005,Calculations!P404,1))</f>
        <v/>
      </c>
      <c r="Z404" s="94" t="str">
        <f t="shared" si="43"/>
        <v/>
      </c>
      <c r="AA404" s="94" t="str">
        <f>IF(INDEX(EmployeeTrackingSheet!$G$6:$G$1005,Calculations!P404,1)=0,"",INDEX(EmployeeTrackingSheet!$G$6:$G$1005,Calculations!P404,1))</f>
        <v/>
      </c>
      <c r="AB404" s="94" t="str">
        <f>IF(INDEX(EmployeeTrackingSheet!$H$6:$H$1005,Calculations!P404,1)=0,"",INDEX(EmployeeTrackingSheet!$H$6:$H$1005,Calculations!P404,1))</f>
        <v/>
      </c>
      <c r="AC404" s="47"/>
      <c r="AD404" s="47"/>
      <c r="AE404" s="47"/>
      <c r="AF404" s="47"/>
      <c r="AG404" s="47"/>
      <c r="AM404" s="47"/>
      <c r="AN404" s="47"/>
      <c r="AO404" s="47"/>
      <c r="AP404" s="47"/>
      <c r="AQ404" s="47"/>
      <c r="AR404" s="47"/>
      <c r="AS404" s="47"/>
      <c r="AT404" s="47"/>
      <c r="AU404" s="47"/>
      <c r="AV404" s="47"/>
      <c r="AW404" s="47"/>
      <c r="AX404" s="47"/>
      <c r="AY404" s="47"/>
      <c r="AZ404" s="47"/>
      <c r="BA404" s="47"/>
      <c r="BB404" s="47"/>
      <c r="BC404" s="47"/>
      <c r="BD404" s="47"/>
      <c r="BE404" s="47"/>
      <c r="BF404" s="47"/>
      <c r="BG404" s="47"/>
      <c r="BH404" s="47"/>
      <c r="BI404" s="47"/>
      <c r="BJ404" s="47"/>
      <c r="BK404" s="47"/>
      <c r="BL404" s="47"/>
      <c r="BM404" s="47"/>
      <c r="BN404" s="47"/>
      <c r="BO404" s="47"/>
      <c r="BP404" s="47"/>
      <c r="BQ404" s="47"/>
    </row>
    <row r="405" spans="16:69" x14ac:dyDescent="0.25">
      <c r="P405" s="34">
        <v>402</v>
      </c>
      <c r="Q405" s="147" t="str">
        <f>IF(INDEX(EmployeeTrackingSheet!$B$6:$B$1005,Calculations!P405,1)=0,"",INDEX(EmployeeTrackingSheet!$B$6:$B$1005,Calculations!P405,1))</f>
        <v/>
      </c>
      <c r="R405" s="91" t="str">
        <f t="shared" si="39"/>
        <v/>
      </c>
      <c r="S405" s="91" t="str">
        <f t="shared" si="40"/>
        <v/>
      </c>
      <c r="T405" s="92" t="str">
        <f t="shared" si="41"/>
        <v/>
      </c>
      <c r="U405" s="92" t="str">
        <f t="shared" si="42"/>
        <v/>
      </c>
      <c r="V405" s="90" t="str">
        <f>IF(INDEX(EmployeeTrackingSheet!$C$6:$C$1005,Calculations!P405,1)=0,"",INDEX(EmployeeTrackingSheet!$C$6:$C$1005,Calculations!P405,1))</f>
        <v/>
      </c>
      <c r="W405" s="90" t="str">
        <f>IF(INDEX(EmployeeTrackingSheet!$D$6:$D$1005,Calculations!P405,1)=0,"",INDEX(EmployeeTrackingSheet!$D$6:$D$1005,Calculations!P405,1))</f>
        <v/>
      </c>
      <c r="X405" s="269" t="str">
        <f>IF(INDEX(EmployeeTrackingSheet!$E$6:$E$1005,Calculations!P405,1)=0,"",INDEX(EmployeeTrackingSheet!$E$6:$E$1005,Calculations!P405,1))</f>
        <v/>
      </c>
      <c r="Y405" s="269" t="str">
        <f>IF(INDEX(EmployeeTrackingSheet!$F$6:$F$1005,Calculations!P405,1)=0,"",INDEX(EmployeeTrackingSheet!$F$6:$F$1005,Calculations!P405,1))</f>
        <v/>
      </c>
      <c r="Z405" s="94" t="str">
        <f t="shared" si="43"/>
        <v/>
      </c>
      <c r="AA405" s="94" t="str">
        <f>IF(INDEX(EmployeeTrackingSheet!$G$6:$G$1005,Calculations!P405,1)=0,"",INDEX(EmployeeTrackingSheet!$G$6:$G$1005,Calculations!P405,1))</f>
        <v/>
      </c>
      <c r="AB405" s="94" t="str">
        <f>IF(INDEX(EmployeeTrackingSheet!$H$6:$H$1005,Calculations!P405,1)=0,"",INDEX(EmployeeTrackingSheet!$H$6:$H$1005,Calculations!P405,1))</f>
        <v/>
      </c>
      <c r="AC405" s="47"/>
      <c r="AD405" s="47"/>
      <c r="AE405" s="47"/>
      <c r="AF405" s="47"/>
      <c r="AG405" s="47"/>
      <c r="AM405" s="47"/>
      <c r="AN405" s="47"/>
      <c r="AO405" s="47"/>
      <c r="AP405" s="47"/>
      <c r="AQ405" s="47"/>
      <c r="AR405" s="47"/>
      <c r="AS405" s="47"/>
      <c r="AT405" s="47"/>
      <c r="AU405" s="47"/>
      <c r="AV405" s="47"/>
      <c r="AW405" s="47"/>
      <c r="AX405" s="47"/>
      <c r="AY405" s="47"/>
      <c r="AZ405" s="47"/>
      <c r="BA405" s="47"/>
      <c r="BB405" s="47"/>
      <c r="BC405" s="47"/>
      <c r="BD405" s="47"/>
      <c r="BE405" s="47"/>
      <c r="BF405" s="47"/>
      <c r="BG405" s="47"/>
      <c r="BH405" s="47"/>
      <c r="BI405" s="47"/>
      <c r="BJ405" s="47"/>
      <c r="BK405" s="47"/>
      <c r="BL405" s="47"/>
      <c r="BM405" s="47"/>
      <c r="BN405" s="47"/>
      <c r="BO405" s="47"/>
      <c r="BP405" s="47"/>
      <c r="BQ405" s="47"/>
    </row>
    <row r="406" spans="16:69" x14ac:dyDescent="0.25">
      <c r="P406" s="34">
        <v>403</v>
      </c>
      <c r="Q406" s="147" t="str">
        <f>IF(INDEX(EmployeeTrackingSheet!$B$6:$B$1005,Calculations!P406,1)=0,"",INDEX(EmployeeTrackingSheet!$B$6:$B$1005,Calculations!P406,1))</f>
        <v/>
      </c>
      <c r="R406" s="91" t="str">
        <f t="shared" si="39"/>
        <v/>
      </c>
      <c r="S406" s="91" t="str">
        <f t="shared" si="40"/>
        <v/>
      </c>
      <c r="T406" s="92" t="str">
        <f t="shared" si="41"/>
        <v/>
      </c>
      <c r="U406" s="92" t="str">
        <f t="shared" si="42"/>
        <v/>
      </c>
      <c r="V406" s="90" t="str">
        <f>IF(INDEX(EmployeeTrackingSheet!$C$6:$C$1005,Calculations!P406,1)=0,"",INDEX(EmployeeTrackingSheet!$C$6:$C$1005,Calculations!P406,1))</f>
        <v/>
      </c>
      <c r="W406" s="90" t="str">
        <f>IF(INDEX(EmployeeTrackingSheet!$D$6:$D$1005,Calculations!P406,1)=0,"",INDEX(EmployeeTrackingSheet!$D$6:$D$1005,Calculations!P406,1))</f>
        <v/>
      </c>
      <c r="X406" s="269" t="str">
        <f>IF(INDEX(EmployeeTrackingSheet!$E$6:$E$1005,Calculations!P406,1)=0,"",INDEX(EmployeeTrackingSheet!$E$6:$E$1005,Calculations!P406,1))</f>
        <v/>
      </c>
      <c r="Y406" s="269" t="str">
        <f>IF(INDEX(EmployeeTrackingSheet!$F$6:$F$1005,Calculations!P406,1)=0,"",INDEX(EmployeeTrackingSheet!$F$6:$F$1005,Calculations!P406,1))</f>
        <v/>
      </c>
      <c r="Z406" s="94" t="str">
        <f t="shared" si="43"/>
        <v/>
      </c>
      <c r="AA406" s="94" t="str">
        <f>IF(INDEX(EmployeeTrackingSheet!$G$6:$G$1005,Calculations!P406,1)=0,"",INDEX(EmployeeTrackingSheet!$G$6:$G$1005,Calculations!P406,1))</f>
        <v/>
      </c>
      <c r="AB406" s="94" t="str">
        <f>IF(INDEX(EmployeeTrackingSheet!$H$6:$H$1005,Calculations!P406,1)=0,"",INDEX(EmployeeTrackingSheet!$H$6:$H$1005,Calculations!P406,1))</f>
        <v/>
      </c>
      <c r="AC406" s="47"/>
      <c r="AD406" s="47"/>
      <c r="AE406" s="47"/>
      <c r="AF406" s="47"/>
      <c r="AG406" s="47"/>
      <c r="AM406" s="47"/>
      <c r="AN406" s="47"/>
      <c r="AO406" s="47"/>
      <c r="AP406" s="47"/>
      <c r="AQ406" s="47"/>
      <c r="AR406" s="47"/>
      <c r="AS406" s="47"/>
      <c r="AT406" s="47"/>
      <c r="AU406" s="47"/>
      <c r="AV406" s="47"/>
      <c r="AW406" s="47"/>
      <c r="AX406" s="47"/>
      <c r="AY406" s="47"/>
      <c r="AZ406" s="47"/>
      <c r="BA406" s="47"/>
      <c r="BB406" s="47"/>
      <c r="BC406" s="47"/>
      <c r="BD406" s="47"/>
      <c r="BE406" s="47"/>
      <c r="BF406" s="47"/>
      <c r="BG406" s="47"/>
      <c r="BH406" s="47"/>
      <c r="BI406" s="47"/>
      <c r="BJ406" s="47"/>
      <c r="BK406" s="47"/>
      <c r="BL406" s="47"/>
      <c r="BM406" s="47"/>
      <c r="BN406" s="47"/>
      <c r="BO406" s="47"/>
      <c r="BP406" s="47"/>
      <c r="BQ406" s="47"/>
    </row>
    <row r="407" spans="16:69" x14ac:dyDescent="0.25">
      <c r="P407" s="34">
        <v>404</v>
      </c>
      <c r="Q407" s="147" t="str">
        <f>IF(INDEX(EmployeeTrackingSheet!$B$6:$B$1005,Calculations!P407,1)=0,"",INDEX(EmployeeTrackingSheet!$B$6:$B$1005,Calculations!P407,1))</f>
        <v/>
      </c>
      <c r="R407" s="91" t="str">
        <f t="shared" si="39"/>
        <v/>
      </c>
      <c r="S407" s="91" t="str">
        <f t="shared" si="40"/>
        <v/>
      </c>
      <c r="T407" s="92" t="str">
        <f t="shared" si="41"/>
        <v/>
      </c>
      <c r="U407" s="92" t="str">
        <f t="shared" si="42"/>
        <v/>
      </c>
      <c r="V407" s="90" t="str">
        <f>IF(INDEX(EmployeeTrackingSheet!$C$6:$C$1005,Calculations!P407,1)=0,"",INDEX(EmployeeTrackingSheet!$C$6:$C$1005,Calculations!P407,1))</f>
        <v/>
      </c>
      <c r="W407" s="90" t="str">
        <f>IF(INDEX(EmployeeTrackingSheet!$D$6:$D$1005,Calculations!P407,1)=0,"",INDEX(EmployeeTrackingSheet!$D$6:$D$1005,Calculations!P407,1))</f>
        <v/>
      </c>
      <c r="X407" s="269" t="str">
        <f>IF(INDEX(EmployeeTrackingSheet!$E$6:$E$1005,Calculations!P407,1)=0,"",INDEX(EmployeeTrackingSheet!$E$6:$E$1005,Calculations!P407,1))</f>
        <v/>
      </c>
      <c r="Y407" s="269" t="str">
        <f>IF(INDEX(EmployeeTrackingSheet!$F$6:$F$1005,Calculations!P407,1)=0,"",INDEX(EmployeeTrackingSheet!$F$6:$F$1005,Calculations!P407,1))</f>
        <v/>
      </c>
      <c r="Z407" s="94" t="str">
        <f t="shared" si="43"/>
        <v/>
      </c>
      <c r="AA407" s="94" t="str">
        <f>IF(INDEX(EmployeeTrackingSheet!$G$6:$G$1005,Calculations!P407,1)=0,"",INDEX(EmployeeTrackingSheet!$G$6:$G$1005,Calculations!P407,1))</f>
        <v/>
      </c>
      <c r="AB407" s="94" t="str">
        <f>IF(INDEX(EmployeeTrackingSheet!$H$6:$H$1005,Calculations!P407,1)=0,"",INDEX(EmployeeTrackingSheet!$H$6:$H$1005,Calculations!P407,1))</f>
        <v/>
      </c>
      <c r="AC407" s="47"/>
      <c r="AD407" s="47"/>
      <c r="AE407" s="47"/>
      <c r="AF407" s="47"/>
      <c r="AG407" s="47"/>
      <c r="AM407" s="47"/>
      <c r="AN407" s="47"/>
      <c r="AO407" s="47"/>
      <c r="AP407" s="47"/>
      <c r="AQ407" s="47"/>
      <c r="AR407" s="47"/>
      <c r="AS407" s="47"/>
      <c r="AT407" s="47"/>
      <c r="AU407" s="47"/>
      <c r="AV407" s="47"/>
      <c r="AW407" s="47"/>
      <c r="AX407" s="47"/>
      <c r="AY407" s="47"/>
      <c r="AZ407" s="47"/>
      <c r="BA407" s="47"/>
      <c r="BB407" s="47"/>
      <c r="BC407" s="47"/>
      <c r="BD407" s="47"/>
      <c r="BE407" s="47"/>
      <c r="BF407" s="47"/>
      <c r="BG407" s="47"/>
      <c r="BH407" s="47"/>
      <c r="BI407" s="47"/>
      <c r="BJ407" s="47"/>
      <c r="BK407" s="47"/>
      <c r="BL407" s="47"/>
      <c r="BM407" s="47"/>
      <c r="BN407" s="47"/>
      <c r="BO407" s="47"/>
      <c r="BP407" s="47"/>
      <c r="BQ407" s="47"/>
    </row>
    <row r="408" spans="16:69" x14ac:dyDescent="0.25">
      <c r="P408" s="34">
        <v>405</v>
      </c>
      <c r="Q408" s="147" t="str">
        <f>IF(INDEX(EmployeeTrackingSheet!$B$6:$B$1005,Calculations!P408,1)=0,"",INDEX(EmployeeTrackingSheet!$B$6:$B$1005,Calculations!P408,1))</f>
        <v/>
      </c>
      <c r="R408" s="91" t="str">
        <f t="shared" si="39"/>
        <v/>
      </c>
      <c r="S408" s="91" t="str">
        <f t="shared" si="40"/>
        <v/>
      </c>
      <c r="T408" s="92" t="str">
        <f t="shared" si="41"/>
        <v/>
      </c>
      <c r="U408" s="92" t="str">
        <f t="shared" si="42"/>
        <v/>
      </c>
      <c r="V408" s="90" t="str">
        <f>IF(INDEX(EmployeeTrackingSheet!$C$6:$C$1005,Calculations!P408,1)=0,"",INDEX(EmployeeTrackingSheet!$C$6:$C$1005,Calculations!P408,1))</f>
        <v/>
      </c>
      <c r="W408" s="90" t="str">
        <f>IF(INDEX(EmployeeTrackingSheet!$D$6:$D$1005,Calculations!P408,1)=0,"",INDEX(EmployeeTrackingSheet!$D$6:$D$1005,Calculations!P408,1))</f>
        <v/>
      </c>
      <c r="X408" s="269" t="str">
        <f>IF(INDEX(EmployeeTrackingSheet!$E$6:$E$1005,Calculations!P408,1)=0,"",INDEX(EmployeeTrackingSheet!$E$6:$E$1005,Calculations!P408,1))</f>
        <v/>
      </c>
      <c r="Y408" s="269" t="str">
        <f>IF(INDEX(EmployeeTrackingSheet!$F$6:$F$1005,Calculations!P408,1)=0,"",INDEX(EmployeeTrackingSheet!$F$6:$F$1005,Calculations!P408,1))</f>
        <v/>
      </c>
      <c r="Z408" s="94" t="str">
        <f t="shared" si="43"/>
        <v/>
      </c>
      <c r="AA408" s="94" t="str">
        <f>IF(INDEX(EmployeeTrackingSheet!$G$6:$G$1005,Calculations!P408,1)=0,"",INDEX(EmployeeTrackingSheet!$G$6:$G$1005,Calculations!P408,1))</f>
        <v/>
      </c>
      <c r="AB408" s="94" t="str">
        <f>IF(INDEX(EmployeeTrackingSheet!$H$6:$H$1005,Calculations!P408,1)=0,"",INDEX(EmployeeTrackingSheet!$H$6:$H$1005,Calculations!P408,1))</f>
        <v/>
      </c>
      <c r="AC408" s="47"/>
      <c r="AD408" s="47"/>
      <c r="AE408" s="47"/>
      <c r="AF408" s="47"/>
      <c r="AG408" s="47"/>
      <c r="AM408" s="47"/>
      <c r="AN408" s="47"/>
      <c r="AO408" s="47"/>
      <c r="AP408" s="47"/>
      <c r="AQ408" s="47"/>
      <c r="AR408" s="47"/>
      <c r="AS408" s="47"/>
      <c r="AT408" s="47"/>
      <c r="AU408" s="47"/>
      <c r="AV408" s="47"/>
      <c r="AW408" s="47"/>
      <c r="AX408" s="47"/>
      <c r="AY408" s="47"/>
      <c r="AZ408" s="47"/>
      <c r="BA408" s="47"/>
      <c r="BB408" s="47"/>
      <c r="BC408" s="47"/>
      <c r="BD408" s="47"/>
      <c r="BE408" s="47"/>
      <c r="BF408" s="47"/>
      <c r="BG408" s="47"/>
      <c r="BH408" s="47"/>
      <c r="BI408" s="47"/>
      <c r="BJ408" s="47"/>
      <c r="BK408" s="47"/>
      <c r="BL408" s="47"/>
      <c r="BM408" s="47"/>
      <c r="BN408" s="47"/>
      <c r="BO408" s="47"/>
      <c r="BP408" s="47"/>
      <c r="BQ408" s="47"/>
    </row>
    <row r="409" spans="16:69" x14ac:dyDescent="0.25">
      <c r="P409" s="34">
        <v>406</v>
      </c>
      <c r="Q409" s="147" t="str">
        <f>IF(INDEX(EmployeeTrackingSheet!$B$6:$B$1005,Calculations!P409,1)=0,"",INDEX(EmployeeTrackingSheet!$B$6:$B$1005,Calculations!P409,1))</f>
        <v/>
      </c>
      <c r="R409" s="91" t="str">
        <f t="shared" si="39"/>
        <v/>
      </c>
      <c r="S409" s="91" t="str">
        <f t="shared" si="40"/>
        <v/>
      </c>
      <c r="T409" s="92" t="str">
        <f t="shared" si="41"/>
        <v/>
      </c>
      <c r="U409" s="92" t="str">
        <f t="shared" si="42"/>
        <v/>
      </c>
      <c r="V409" s="90" t="str">
        <f>IF(INDEX(EmployeeTrackingSheet!$C$6:$C$1005,Calculations!P409,1)=0,"",INDEX(EmployeeTrackingSheet!$C$6:$C$1005,Calculations!P409,1))</f>
        <v/>
      </c>
      <c r="W409" s="90" t="str">
        <f>IF(INDEX(EmployeeTrackingSheet!$D$6:$D$1005,Calculations!P409,1)=0,"",INDEX(EmployeeTrackingSheet!$D$6:$D$1005,Calculations!P409,1))</f>
        <v/>
      </c>
      <c r="X409" s="269" t="str">
        <f>IF(INDEX(EmployeeTrackingSheet!$E$6:$E$1005,Calculations!P409,1)=0,"",INDEX(EmployeeTrackingSheet!$E$6:$E$1005,Calculations!P409,1))</f>
        <v/>
      </c>
      <c r="Y409" s="269" t="str">
        <f>IF(INDEX(EmployeeTrackingSheet!$F$6:$F$1005,Calculations!P409,1)=0,"",INDEX(EmployeeTrackingSheet!$F$6:$F$1005,Calculations!P409,1))</f>
        <v/>
      </c>
      <c r="Z409" s="94" t="str">
        <f t="shared" si="43"/>
        <v/>
      </c>
      <c r="AA409" s="94" t="str">
        <f>IF(INDEX(EmployeeTrackingSheet!$G$6:$G$1005,Calculations!P409,1)=0,"",INDEX(EmployeeTrackingSheet!$G$6:$G$1005,Calculations!P409,1))</f>
        <v/>
      </c>
      <c r="AB409" s="94" t="str">
        <f>IF(INDEX(EmployeeTrackingSheet!$H$6:$H$1005,Calculations!P409,1)=0,"",INDEX(EmployeeTrackingSheet!$H$6:$H$1005,Calculations!P409,1))</f>
        <v/>
      </c>
      <c r="AC409" s="47"/>
      <c r="AD409" s="47"/>
      <c r="AE409" s="47"/>
      <c r="AF409" s="47"/>
      <c r="AG409" s="47"/>
      <c r="AM409" s="47"/>
      <c r="AN409" s="47"/>
      <c r="AO409" s="47"/>
      <c r="AP409" s="47"/>
      <c r="AQ409" s="47"/>
      <c r="AR409" s="47"/>
      <c r="AS409" s="47"/>
      <c r="AT409" s="47"/>
      <c r="AU409" s="47"/>
      <c r="AV409" s="47"/>
      <c r="AW409" s="47"/>
      <c r="AX409" s="47"/>
      <c r="AY409" s="47"/>
      <c r="AZ409" s="47"/>
      <c r="BA409" s="47"/>
      <c r="BB409" s="47"/>
      <c r="BC409" s="47"/>
      <c r="BD409" s="47"/>
      <c r="BE409" s="47"/>
      <c r="BF409" s="47"/>
      <c r="BG409" s="47"/>
      <c r="BH409" s="47"/>
      <c r="BI409" s="47"/>
      <c r="BJ409" s="47"/>
      <c r="BK409" s="47"/>
      <c r="BL409" s="47"/>
      <c r="BM409" s="47"/>
      <c r="BN409" s="47"/>
      <c r="BO409" s="47"/>
      <c r="BP409" s="47"/>
      <c r="BQ409" s="47"/>
    </row>
    <row r="410" spans="16:69" x14ac:dyDescent="0.25">
      <c r="P410" s="34">
        <v>407</v>
      </c>
      <c r="Q410" s="147" t="str">
        <f>IF(INDEX(EmployeeTrackingSheet!$B$6:$B$1005,Calculations!P410,1)=0,"",INDEX(EmployeeTrackingSheet!$B$6:$B$1005,Calculations!P410,1))</f>
        <v/>
      </c>
      <c r="R410" s="91" t="str">
        <f t="shared" si="39"/>
        <v/>
      </c>
      <c r="S410" s="91" t="str">
        <f t="shared" si="40"/>
        <v/>
      </c>
      <c r="T410" s="92" t="str">
        <f t="shared" si="41"/>
        <v/>
      </c>
      <c r="U410" s="92" t="str">
        <f t="shared" si="42"/>
        <v/>
      </c>
      <c r="V410" s="90" t="str">
        <f>IF(INDEX(EmployeeTrackingSheet!$C$6:$C$1005,Calculations!P410,1)=0,"",INDEX(EmployeeTrackingSheet!$C$6:$C$1005,Calculations!P410,1))</f>
        <v/>
      </c>
      <c r="W410" s="90" t="str">
        <f>IF(INDEX(EmployeeTrackingSheet!$D$6:$D$1005,Calculations!P410,1)=0,"",INDEX(EmployeeTrackingSheet!$D$6:$D$1005,Calculations!P410,1))</f>
        <v/>
      </c>
      <c r="X410" s="269" t="str">
        <f>IF(INDEX(EmployeeTrackingSheet!$E$6:$E$1005,Calculations!P410,1)=0,"",INDEX(EmployeeTrackingSheet!$E$6:$E$1005,Calculations!P410,1))</f>
        <v/>
      </c>
      <c r="Y410" s="269" t="str">
        <f>IF(INDEX(EmployeeTrackingSheet!$F$6:$F$1005,Calculations!P410,1)=0,"",INDEX(EmployeeTrackingSheet!$F$6:$F$1005,Calculations!P410,1))</f>
        <v/>
      </c>
      <c r="Z410" s="94" t="str">
        <f t="shared" si="43"/>
        <v/>
      </c>
      <c r="AA410" s="94" t="str">
        <f>IF(INDEX(EmployeeTrackingSheet!$G$6:$G$1005,Calculations!P410,1)=0,"",INDEX(EmployeeTrackingSheet!$G$6:$G$1005,Calculations!P410,1))</f>
        <v/>
      </c>
      <c r="AB410" s="94" t="str">
        <f>IF(INDEX(EmployeeTrackingSheet!$H$6:$H$1005,Calculations!P410,1)=0,"",INDEX(EmployeeTrackingSheet!$H$6:$H$1005,Calculations!P410,1))</f>
        <v/>
      </c>
      <c r="AC410" s="47"/>
      <c r="AD410" s="47"/>
      <c r="AE410" s="47"/>
      <c r="AF410" s="47"/>
      <c r="AG410" s="47"/>
      <c r="AM410" s="47"/>
      <c r="AN410" s="47"/>
      <c r="AO410" s="47"/>
      <c r="AP410" s="47"/>
      <c r="AQ410" s="47"/>
      <c r="AR410" s="47"/>
      <c r="AS410" s="47"/>
      <c r="AT410" s="47"/>
      <c r="AU410" s="47"/>
      <c r="AV410" s="47"/>
      <c r="AW410" s="47"/>
      <c r="AX410" s="47"/>
      <c r="AY410" s="47"/>
      <c r="AZ410" s="47"/>
      <c r="BA410" s="47"/>
      <c r="BB410" s="47"/>
      <c r="BC410" s="47"/>
      <c r="BD410" s="47"/>
      <c r="BE410" s="47"/>
      <c r="BF410" s="47"/>
      <c r="BG410" s="47"/>
      <c r="BH410" s="47"/>
      <c r="BI410" s="47"/>
      <c r="BJ410" s="47"/>
      <c r="BK410" s="47"/>
      <c r="BL410" s="47"/>
      <c r="BM410" s="47"/>
      <c r="BN410" s="47"/>
      <c r="BO410" s="47"/>
      <c r="BP410" s="47"/>
      <c r="BQ410" s="47"/>
    </row>
    <row r="411" spans="16:69" x14ac:dyDescent="0.25">
      <c r="P411" s="34">
        <v>408</v>
      </c>
      <c r="Q411" s="147" t="str">
        <f>IF(INDEX(EmployeeTrackingSheet!$B$6:$B$1005,Calculations!P411,1)=0,"",INDEX(EmployeeTrackingSheet!$B$6:$B$1005,Calculations!P411,1))</f>
        <v/>
      </c>
      <c r="R411" s="91" t="str">
        <f t="shared" si="39"/>
        <v/>
      </c>
      <c r="S411" s="91" t="str">
        <f t="shared" si="40"/>
        <v/>
      </c>
      <c r="T411" s="92" t="str">
        <f t="shared" si="41"/>
        <v/>
      </c>
      <c r="U411" s="92" t="str">
        <f t="shared" si="42"/>
        <v/>
      </c>
      <c r="V411" s="90" t="str">
        <f>IF(INDEX(EmployeeTrackingSheet!$C$6:$C$1005,Calculations!P411,1)=0,"",INDEX(EmployeeTrackingSheet!$C$6:$C$1005,Calculations!P411,1))</f>
        <v/>
      </c>
      <c r="W411" s="90" t="str">
        <f>IF(INDEX(EmployeeTrackingSheet!$D$6:$D$1005,Calculations!P411,1)=0,"",INDEX(EmployeeTrackingSheet!$D$6:$D$1005,Calculations!P411,1))</f>
        <v/>
      </c>
      <c r="X411" s="269" t="str">
        <f>IF(INDEX(EmployeeTrackingSheet!$E$6:$E$1005,Calculations!P411,1)=0,"",INDEX(EmployeeTrackingSheet!$E$6:$E$1005,Calculations!P411,1))</f>
        <v/>
      </c>
      <c r="Y411" s="269" t="str">
        <f>IF(INDEX(EmployeeTrackingSheet!$F$6:$F$1005,Calculations!P411,1)=0,"",INDEX(EmployeeTrackingSheet!$F$6:$F$1005,Calculations!P411,1))</f>
        <v/>
      </c>
      <c r="Z411" s="94" t="str">
        <f t="shared" si="43"/>
        <v/>
      </c>
      <c r="AA411" s="94" t="str">
        <f>IF(INDEX(EmployeeTrackingSheet!$G$6:$G$1005,Calculations!P411,1)=0,"",INDEX(EmployeeTrackingSheet!$G$6:$G$1005,Calculations!P411,1))</f>
        <v/>
      </c>
      <c r="AB411" s="94" t="str">
        <f>IF(INDEX(EmployeeTrackingSheet!$H$6:$H$1005,Calculations!P411,1)=0,"",INDEX(EmployeeTrackingSheet!$H$6:$H$1005,Calculations!P411,1))</f>
        <v/>
      </c>
      <c r="AC411" s="47"/>
      <c r="AD411" s="47"/>
      <c r="AE411" s="47"/>
      <c r="AF411" s="47"/>
      <c r="AG411" s="47"/>
      <c r="AM411" s="47"/>
      <c r="AN411" s="47"/>
      <c r="AO411" s="47"/>
      <c r="AP411" s="47"/>
      <c r="AQ411" s="47"/>
      <c r="AR411" s="47"/>
      <c r="AS411" s="47"/>
      <c r="AT411" s="47"/>
      <c r="AU411" s="47"/>
      <c r="AV411" s="47"/>
      <c r="AW411" s="47"/>
      <c r="AX411" s="47"/>
      <c r="AY411" s="47"/>
      <c r="AZ411" s="47"/>
      <c r="BA411" s="47"/>
      <c r="BB411" s="47"/>
      <c r="BC411" s="47"/>
      <c r="BD411" s="47"/>
      <c r="BE411" s="47"/>
      <c r="BF411" s="47"/>
      <c r="BG411" s="47"/>
      <c r="BH411" s="47"/>
      <c r="BI411" s="47"/>
      <c r="BJ411" s="47"/>
      <c r="BK411" s="47"/>
      <c r="BL411" s="47"/>
      <c r="BM411" s="47"/>
      <c r="BN411" s="47"/>
      <c r="BO411" s="47"/>
      <c r="BP411" s="47"/>
      <c r="BQ411" s="47"/>
    </row>
    <row r="412" spans="16:69" x14ac:dyDescent="0.25">
      <c r="P412" s="34">
        <v>409</v>
      </c>
      <c r="Q412" s="147" t="str">
        <f>IF(INDEX(EmployeeTrackingSheet!$B$6:$B$1005,Calculations!P412,1)=0,"",INDEX(EmployeeTrackingSheet!$B$6:$B$1005,Calculations!P412,1))</f>
        <v/>
      </c>
      <c r="R412" s="91" t="str">
        <f t="shared" si="39"/>
        <v/>
      </c>
      <c r="S412" s="91" t="str">
        <f t="shared" si="40"/>
        <v/>
      </c>
      <c r="T412" s="92" t="str">
        <f t="shared" si="41"/>
        <v/>
      </c>
      <c r="U412" s="92" t="str">
        <f t="shared" si="42"/>
        <v/>
      </c>
      <c r="V412" s="90" t="str">
        <f>IF(INDEX(EmployeeTrackingSheet!$C$6:$C$1005,Calculations!P412,1)=0,"",INDEX(EmployeeTrackingSheet!$C$6:$C$1005,Calculations!P412,1))</f>
        <v/>
      </c>
      <c r="W412" s="90" t="str">
        <f>IF(INDEX(EmployeeTrackingSheet!$D$6:$D$1005,Calculations!P412,1)=0,"",INDEX(EmployeeTrackingSheet!$D$6:$D$1005,Calculations!P412,1))</f>
        <v/>
      </c>
      <c r="X412" s="269" t="str">
        <f>IF(INDEX(EmployeeTrackingSheet!$E$6:$E$1005,Calculations!P412,1)=0,"",INDEX(EmployeeTrackingSheet!$E$6:$E$1005,Calculations!P412,1))</f>
        <v/>
      </c>
      <c r="Y412" s="269" t="str">
        <f>IF(INDEX(EmployeeTrackingSheet!$F$6:$F$1005,Calculations!P412,1)=0,"",INDEX(EmployeeTrackingSheet!$F$6:$F$1005,Calculations!P412,1))</f>
        <v/>
      </c>
      <c r="Z412" s="94" t="str">
        <f t="shared" si="43"/>
        <v/>
      </c>
      <c r="AA412" s="94" t="str">
        <f>IF(INDEX(EmployeeTrackingSheet!$G$6:$G$1005,Calculations!P412,1)=0,"",INDEX(EmployeeTrackingSheet!$G$6:$G$1005,Calculations!P412,1))</f>
        <v/>
      </c>
      <c r="AB412" s="94" t="str">
        <f>IF(INDEX(EmployeeTrackingSheet!$H$6:$H$1005,Calculations!P412,1)=0,"",INDEX(EmployeeTrackingSheet!$H$6:$H$1005,Calculations!P412,1))</f>
        <v/>
      </c>
      <c r="AC412" s="47"/>
      <c r="AD412" s="47"/>
      <c r="AE412" s="47"/>
      <c r="AF412" s="47"/>
      <c r="AG412" s="47"/>
      <c r="AM412" s="47"/>
      <c r="AN412" s="47"/>
      <c r="AO412" s="47"/>
      <c r="AP412" s="47"/>
      <c r="AQ412" s="47"/>
      <c r="AR412" s="47"/>
      <c r="AS412" s="47"/>
      <c r="AT412" s="47"/>
      <c r="AU412" s="47"/>
      <c r="AV412" s="47"/>
      <c r="AW412" s="47"/>
      <c r="AX412" s="47"/>
      <c r="AY412" s="47"/>
      <c r="AZ412" s="47"/>
      <c r="BA412" s="47"/>
      <c r="BB412" s="47"/>
      <c r="BC412" s="47"/>
      <c r="BD412" s="47"/>
      <c r="BE412" s="47"/>
      <c r="BF412" s="47"/>
      <c r="BG412" s="47"/>
      <c r="BH412" s="47"/>
      <c r="BI412" s="47"/>
      <c r="BJ412" s="47"/>
      <c r="BK412" s="47"/>
      <c r="BL412" s="47"/>
      <c r="BM412" s="47"/>
      <c r="BN412" s="47"/>
      <c r="BO412" s="47"/>
      <c r="BP412" s="47"/>
      <c r="BQ412" s="47"/>
    </row>
    <row r="413" spans="16:69" x14ac:dyDescent="0.25">
      <c r="P413" s="34">
        <v>410</v>
      </c>
      <c r="Q413" s="147" t="str">
        <f>IF(INDEX(EmployeeTrackingSheet!$B$6:$B$1005,Calculations!P413,1)=0,"",INDEX(EmployeeTrackingSheet!$B$6:$B$1005,Calculations!P413,1))</f>
        <v/>
      </c>
      <c r="R413" s="91" t="str">
        <f t="shared" si="39"/>
        <v/>
      </c>
      <c r="S413" s="91" t="str">
        <f t="shared" si="40"/>
        <v/>
      </c>
      <c r="T413" s="92" t="str">
        <f t="shared" si="41"/>
        <v/>
      </c>
      <c r="U413" s="92" t="str">
        <f t="shared" si="42"/>
        <v/>
      </c>
      <c r="V413" s="90" t="str">
        <f>IF(INDEX(EmployeeTrackingSheet!$C$6:$C$1005,Calculations!P413,1)=0,"",INDEX(EmployeeTrackingSheet!$C$6:$C$1005,Calculations!P413,1))</f>
        <v/>
      </c>
      <c r="W413" s="90" t="str">
        <f>IF(INDEX(EmployeeTrackingSheet!$D$6:$D$1005,Calculations!P413,1)=0,"",INDEX(EmployeeTrackingSheet!$D$6:$D$1005,Calculations!P413,1))</f>
        <v/>
      </c>
      <c r="X413" s="269" t="str">
        <f>IF(INDEX(EmployeeTrackingSheet!$E$6:$E$1005,Calculations!P413,1)=0,"",INDEX(EmployeeTrackingSheet!$E$6:$E$1005,Calculations!P413,1))</f>
        <v/>
      </c>
      <c r="Y413" s="269" t="str">
        <f>IF(INDEX(EmployeeTrackingSheet!$F$6:$F$1005,Calculations!P413,1)=0,"",INDEX(EmployeeTrackingSheet!$F$6:$F$1005,Calculations!P413,1))</f>
        <v/>
      </c>
      <c r="Z413" s="94" t="str">
        <f t="shared" si="43"/>
        <v/>
      </c>
      <c r="AA413" s="94" t="str">
        <f>IF(INDEX(EmployeeTrackingSheet!$G$6:$G$1005,Calculations!P413,1)=0,"",INDEX(EmployeeTrackingSheet!$G$6:$G$1005,Calculations!P413,1))</f>
        <v/>
      </c>
      <c r="AB413" s="94" t="str">
        <f>IF(INDEX(EmployeeTrackingSheet!$H$6:$H$1005,Calculations!P413,1)=0,"",INDEX(EmployeeTrackingSheet!$H$6:$H$1005,Calculations!P413,1))</f>
        <v/>
      </c>
      <c r="AC413" s="47"/>
      <c r="AD413" s="47"/>
      <c r="AE413" s="47"/>
      <c r="AF413" s="47"/>
      <c r="AG413" s="47"/>
      <c r="AM413" s="47"/>
      <c r="AN413" s="47"/>
      <c r="AO413" s="47"/>
      <c r="AP413" s="47"/>
      <c r="AQ413" s="47"/>
      <c r="AR413" s="47"/>
      <c r="AS413" s="47"/>
      <c r="AT413" s="47"/>
      <c r="AU413" s="47"/>
      <c r="AV413" s="47"/>
      <c r="AW413" s="47"/>
      <c r="AX413" s="47"/>
      <c r="AY413" s="47"/>
      <c r="AZ413" s="47"/>
      <c r="BA413" s="47"/>
      <c r="BB413" s="47"/>
      <c r="BC413" s="47"/>
      <c r="BD413" s="47"/>
      <c r="BE413" s="47"/>
      <c r="BF413" s="47"/>
      <c r="BG413" s="47"/>
      <c r="BH413" s="47"/>
      <c r="BI413" s="47"/>
      <c r="BJ413" s="47"/>
      <c r="BK413" s="47"/>
      <c r="BL413" s="47"/>
      <c r="BM413" s="47"/>
      <c r="BN413" s="47"/>
      <c r="BO413" s="47"/>
      <c r="BP413" s="47"/>
      <c r="BQ413" s="47"/>
    </row>
    <row r="414" spans="16:69" x14ac:dyDescent="0.25">
      <c r="P414" s="34">
        <v>411</v>
      </c>
      <c r="Q414" s="147" t="str">
        <f>IF(INDEX(EmployeeTrackingSheet!$B$6:$B$1005,Calculations!P414,1)=0,"",INDEX(EmployeeTrackingSheet!$B$6:$B$1005,Calculations!P414,1))</f>
        <v/>
      </c>
      <c r="R414" s="91" t="str">
        <f t="shared" si="39"/>
        <v/>
      </c>
      <c r="S414" s="91" t="str">
        <f t="shared" si="40"/>
        <v/>
      </c>
      <c r="T414" s="92" t="str">
        <f t="shared" si="41"/>
        <v/>
      </c>
      <c r="U414" s="92" t="str">
        <f t="shared" si="42"/>
        <v/>
      </c>
      <c r="V414" s="90" t="str">
        <f>IF(INDEX(EmployeeTrackingSheet!$C$6:$C$1005,Calculations!P414,1)=0,"",INDEX(EmployeeTrackingSheet!$C$6:$C$1005,Calculations!P414,1))</f>
        <v/>
      </c>
      <c r="W414" s="90" t="str">
        <f>IF(INDEX(EmployeeTrackingSheet!$D$6:$D$1005,Calculations!P414,1)=0,"",INDEX(EmployeeTrackingSheet!$D$6:$D$1005,Calculations!P414,1))</f>
        <v/>
      </c>
      <c r="X414" s="269" t="str">
        <f>IF(INDEX(EmployeeTrackingSheet!$E$6:$E$1005,Calculations!P414,1)=0,"",INDEX(EmployeeTrackingSheet!$E$6:$E$1005,Calculations!P414,1))</f>
        <v/>
      </c>
      <c r="Y414" s="269" t="str">
        <f>IF(INDEX(EmployeeTrackingSheet!$F$6:$F$1005,Calculations!P414,1)=0,"",INDEX(EmployeeTrackingSheet!$F$6:$F$1005,Calculations!P414,1))</f>
        <v/>
      </c>
      <c r="Z414" s="94" t="str">
        <f t="shared" si="43"/>
        <v/>
      </c>
      <c r="AA414" s="94" t="str">
        <f>IF(INDEX(EmployeeTrackingSheet!$G$6:$G$1005,Calculations!P414,1)=0,"",INDEX(EmployeeTrackingSheet!$G$6:$G$1005,Calculations!P414,1))</f>
        <v/>
      </c>
      <c r="AB414" s="94" t="str">
        <f>IF(INDEX(EmployeeTrackingSheet!$H$6:$H$1005,Calculations!P414,1)=0,"",INDEX(EmployeeTrackingSheet!$H$6:$H$1005,Calculations!P414,1))</f>
        <v/>
      </c>
      <c r="AC414" s="47"/>
      <c r="AD414" s="47"/>
      <c r="AE414" s="47"/>
      <c r="AF414" s="47"/>
      <c r="AG414" s="47"/>
      <c r="AM414" s="47"/>
      <c r="AN414" s="47"/>
      <c r="AO414" s="47"/>
      <c r="AP414" s="47"/>
      <c r="AQ414" s="47"/>
      <c r="AR414" s="47"/>
      <c r="AS414" s="47"/>
      <c r="AT414" s="47"/>
      <c r="AU414" s="47"/>
      <c r="AV414" s="47"/>
      <c r="AW414" s="47"/>
      <c r="AX414" s="47"/>
      <c r="AY414" s="47"/>
      <c r="AZ414" s="47"/>
      <c r="BA414" s="47"/>
      <c r="BB414" s="47"/>
      <c r="BC414" s="47"/>
      <c r="BD414" s="47"/>
      <c r="BE414" s="47"/>
      <c r="BF414" s="47"/>
      <c r="BG414" s="47"/>
      <c r="BH414" s="47"/>
      <c r="BI414" s="47"/>
      <c r="BJ414" s="47"/>
      <c r="BK414" s="47"/>
      <c r="BL414" s="47"/>
      <c r="BM414" s="47"/>
      <c r="BN414" s="47"/>
      <c r="BO414" s="47"/>
      <c r="BP414" s="47"/>
      <c r="BQ414" s="47"/>
    </row>
    <row r="415" spans="16:69" x14ac:dyDescent="0.25">
      <c r="P415" s="34">
        <v>412</v>
      </c>
      <c r="Q415" s="147" t="str">
        <f>IF(INDEX(EmployeeTrackingSheet!$B$6:$B$1005,Calculations!P415,1)=0,"",INDEX(EmployeeTrackingSheet!$B$6:$B$1005,Calculations!P415,1))</f>
        <v/>
      </c>
      <c r="R415" s="91" t="str">
        <f t="shared" si="39"/>
        <v/>
      </c>
      <c r="S415" s="91" t="str">
        <f t="shared" si="40"/>
        <v/>
      </c>
      <c r="T415" s="92" t="str">
        <f t="shared" si="41"/>
        <v/>
      </c>
      <c r="U415" s="92" t="str">
        <f t="shared" si="42"/>
        <v/>
      </c>
      <c r="V415" s="90" t="str">
        <f>IF(INDEX(EmployeeTrackingSheet!$C$6:$C$1005,Calculations!P415,1)=0,"",INDEX(EmployeeTrackingSheet!$C$6:$C$1005,Calculations!P415,1))</f>
        <v/>
      </c>
      <c r="W415" s="90" t="str">
        <f>IF(INDEX(EmployeeTrackingSheet!$D$6:$D$1005,Calculations!P415,1)=0,"",INDEX(EmployeeTrackingSheet!$D$6:$D$1005,Calculations!P415,1))</f>
        <v/>
      </c>
      <c r="X415" s="269" t="str">
        <f>IF(INDEX(EmployeeTrackingSheet!$E$6:$E$1005,Calculations!P415,1)=0,"",INDEX(EmployeeTrackingSheet!$E$6:$E$1005,Calculations!P415,1))</f>
        <v/>
      </c>
      <c r="Y415" s="269" t="str">
        <f>IF(INDEX(EmployeeTrackingSheet!$F$6:$F$1005,Calculations!P415,1)=0,"",INDEX(EmployeeTrackingSheet!$F$6:$F$1005,Calculations!P415,1))</f>
        <v/>
      </c>
      <c r="Z415" s="94" t="str">
        <f t="shared" si="43"/>
        <v/>
      </c>
      <c r="AA415" s="94" t="str">
        <f>IF(INDEX(EmployeeTrackingSheet!$G$6:$G$1005,Calculations!P415,1)=0,"",INDEX(EmployeeTrackingSheet!$G$6:$G$1005,Calculations!P415,1))</f>
        <v/>
      </c>
      <c r="AB415" s="94" t="str">
        <f>IF(INDEX(EmployeeTrackingSheet!$H$6:$H$1005,Calculations!P415,1)=0,"",INDEX(EmployeeTrackingSheet!$H$6:$H$1005,Calculations!P415,1))</f>
        <v/>
      </c>
      <c r="AC415" s="47"/>
      <c r="AD415" s="47"/>
      <c r="AE415" s="47"/>
      <c r="AF415" s="47"/>
      <c r="AG415" s="47"/>
      <c r="AM415" s="47"/>
      <c r="AN415" s="47"/>
      <c r="AO415" s="47"/>
      <c r="AP415" s="47"/>
      <c r="AQ415" s="47"/>
      <c r="AR415" s="47"/>
      <c r="AS415" s="47"/>
      <c r="AT415" s="47"/>
      <c r="AU415" s="47"/>
      <c r="AV415" s="47"/>
      <c r="AW415" s="47"/>
      <c r="AX415" s="47"/>
      <c r="AY415" s="47"/>
      <c r="AZ415" s="47"/>
      <c r="BA415" s="47"/>
      <c r="BB415" s="47"/>
      <c r="BC415" s="47"/>
      <c r="BD415" s="47"/>
      <c r="BE415" s="47"/>
      <c r="BF415" s="47"/>
      <c r="BG415" s="47"/>
      <c r="BH415" s="47"/>
      <c r="BI415" s="47"/>
      <c r="BJ415" s="47"/>
      <c r="BK415" s="47"/>
      <c r="BL415" s="47"/>
      <c r="BM415" s="47"/>
      <c r="BN415" s="47"/>
      <c r="BO415" s="47"/>
      <c r="BP415" s="47"/>
      <c r="BQ415" s="47"/>
    </row>
    <row r="416" spans="16:69" x14ac:dyDescent="0.25">
      <c r="P416" s="34">
        <v>413</v>
      </c>
      <c r="Q416" s="147" t="str">
        <f>IF(INDEX(EmployeeTrackingSheet!$B$6:$B$1005,Calculations!P416,1)=0,"",INDEX(EmployeeTrackingSheet!$B$6:$B$1005,Calculations!P416,1))</f>
        <v/>
      </c>
      <c r="R416" s="91" t="str">
        <f t="shared" si="39"/>
        <v/>
      </c>
      <c r="S416" s="91" t="str">
        <f t="shared" si="40"/>
        <v/>
      </c>
      <c r="T416" s="92" t="str">
        <f t="shared" si="41"/>
        <v/>
      </c>
      <c r="U416" s="92" t="str">
        <f t="shared" si="42"/>
        <v/>
      </c>
      <c r="V416" s="90" t="str">
        <f>IF(INDEX(EmployeeTrackingSheet!$C$6:$C$1005,Calculations!P416,1)=0,"",INDEX(EmployeeTrackingSheet!$C$6:$C$1005,Calculations!P416,1))</f>
        <v/>
      </c>
      <c r="W416" s="90" t="str">
        <f>IF(INDEX(EmployeeTrackingSheet!$D$6:$D$1005,Calculations!P416,1)=0,"",INDEX(EmployeeTrackingSheet!$D$6:$D$1005,Calculations!P416,1))</f>
        <v/>
      </c>
      <c r="X416" s="269" t="str">
        <f>IF(INDEX(EmployeeTrackingSheet!$E$6:$E$1005,Calculations!P416,1)=0,"",INDEX(EmployeeTrackingSheet!$E$6:$E$1005,Calculations!P416,1))</f>
        <v/>
      </c>
      <c r="Y416" s="269" t="str">
        <f>IF(INDEX(EmployeeTrackingSheet!$F$6:$F$1005,Calculations!P416,1)=0,"",INDEX(EmployeeTrackingSheet!$F$6:$F$1005,Calculations!P416,1))</f>
        <v/>
      </c>
      <c r="Z416" s="94" t="str">
        <f t="shared" si="43"/>
        <v/>
      </c>
      <c r="AA416" s="94" t="str">
        <f>IF(INDEX(EmployeeTrackingSheet!$G$6:$G$1005,Calculations!P416,1)=0,"",INDEX(EmployeeTrackingSheet!$G$6:$G$1005,Calculations!P416,1))</f>
        <v/>
      </c>
      <c r="AB416" s="94" t="str">
        <f>IF(INDEX(EmployeeTrackingSheet!$H$6:$H$1005,Calculations!P416,1)=0,"",INDEX(EmployeeTrackingSheet!$H$6:$H$1005,Calculations!P416,1))</f>
        <v/>
      </c>
      <c r="AC416" s="47"/>
      <c r="AD416" s="47"/>
      <c r="AE416" s="47"/>
      <c r="AF416" s="47"/>
      <c r="AG416" s="47"/>
      <c r="AM416" s="47"/>
      <c r="AN416" s="47"/>
      <c r="AO416" s="47"/>
      <c r="AP416" s="47"/>
      <c r="AQ416" s="47"/>
      <c r="AR416" s="47"/>
      <c r="AS416" s="47"/>
      <c r="AT416" s="47"/>
      <c r="AU416" s="47"/>
      <c r="AV416" s="47"/>
      <c r="AW416" s="47"/>
      <c r="AX416" s="47"/>
      <c r="AY416" s="47"/>
      <c r="AZ416" s="47"/>
      <c r="BA416" s="47"/>
      <c r="BB416" s="47"/>
      <c r="BC416" s="47"/>
      <c r="BD416" s="47"/>
      <c r="BE416" s="47"/>
      <c r="BF416" s="47"/>
      <c r="BG416" s="47"/>
      <c r="BH416" s="47"/>
      <c r="BI416" s="47"/>
      <c r="BJ416" s="47"/>
      <c r="BK416" s="47"/>
      <c r="BL416" s="47"/>
      <c r="BM416" s="47"/>
      <c r="BN416" s="47"/>
      <c r="BO416" s="47"/>
      <c r="BP416" s="47"/>
      <c r="BQ416" s="47"/>
    </row>
    <row r="417" spans="16:69" x14ac:dyDescent="0.25">
      <c r="P417" s="34">
        <v>414</v>
      </c>
      <c r="Q417" s="147" t="str">
        <f>IF(INDEX(EmployeeTrackingSheet!$B$6:$B$1005,Calculations!P417,1)=0,"",INDEX(EmployeeTrackingSheet!$B$6:$B$1005,Calculations!P417,1))</f>
        <v/>
      </c>
      <c r="R417" s="91" t="str">
        <f t="shared" si="39"/>
        <v/>
      </c>
      <c r="S417" s="91" t="str">
        <f t="shared" si="40"/>
        <v/>
      </c>
      <c r="T417" s="92" t="str">
        <f t="shared" si="41"/>
        <v/>
      </c>
      <c r="U417" s="92" t="str">
        <f t="shared" si="42"/>
        <v/>
      </c>
      <c r="V417" s="90" t="str">
        <f>IF(INDEX(EmployeeTrackingSheet!$C$6:$C$1005,Calculations!P417,1)=0,"",INDEX(EmployeeTrackingSheet!$C$6:$C$1005,Calculations!P417,1))</f>
        <v/>
      </c>
      <c r="W417" s="90" t="str">
        <f>IF(INDEX(EmployeeTrackingSheet!$D$6:$D$1005,Calculations!P417,1)=0,"",INDEX(EmployeeTrackingSheet!$D$6:$D$1005,Calculations!P417,1))</f>
        <v/>
      </c>
      <c r="X417" s="269" t="str">
        <f>IF(INDEX(EmployeeTrackingSheet!$E$6:$E$1005,Calculations!P417,1)=0,"",INDEX(EmployeeTrackingSheet!$E$6:$E$1005,Calculations!P417,1))</f>
        <v/>
      </c>
      <c r="Y417" s="269" t="str">
        <f>IF(INDEX(EmployeeTrackingSheet!$F$6:$F$1005,Calculations!P417,1)=0,"",INDEX(EmployeeTrackingSheet!$F$6:$F$1005,Calculations!P417,1))</f>
        <v/>
      </c>
      <c r="Z417" s="94" t="str">
        <f t="shared" si="43"/>
        <v/>
      </c>
      <c r="AA417" s="94" t="str">
        <f>IF(INDEX(EmployeeTrackingSheet!$G$6:$G$1005,Calculations!P417,1)=0,"",INDEX(EmployeeTrackingSheet!$G$6:$G$1005,Calculations!P417,1))</f>
        <v/>
      </c>
      <c r="AB417" s="94" t="str">
        <f>IF(INDEX(EmployeeTrackingSheet!$H$6:$H$1005,Calculations!P417,1)=0,"",INDEX(EmployeeTrackingSheet!$H$6:$H$1005,Calculations!P417,1))</f>
        <v/>
      </c>
      <c r="AC417" s="47"/>
      <c r="AD417" s="47"/>
      <c r="AE417" s="47"/>
      <c r="AF417" s="47"/>
      <c r="AG417" s="47"/>
      <c r="AM417" s="47"/>
      <c r="AN417" s="47"/>
      <c r="AO417" s="47"/>
      <c r="AP417" s="47"/>
      <c r="AQ417" s="47"/>
      <c r="AR417" s="47"/>
      <c r="AS417" s="47"/>
      <c r="AT417" s="47"/>
      <c r="AU417" s="47"/>
      <c r="AV417" s="47"/>
      <c r="AW417" s="47"/>
      <c r="AX417" s="47"/>
      <c r="AY417" s="47"/>
      <c r="AZ417" s="47"/>
      <c r="BA417" s="47"/>
      <c r="BB417" s="47"/>
      <c r="BC417" s="47"/>
      <c r="BD417" s="47"/>
      <c r="BE417" s="47"/>
      <c r="BF417" s="47"/>
      <c r="BG417" s="47"/>
      <c r="BH417" s="47"/>
      <c r="BI417" s="47"/>
      <c r="BJ417" s="47"/>
      <c r="BK417" s="47"/>
      <c r="BL417" s="47"/>
      <c r="BM417" s="47"/>
      <c r="BN417" s="47"/>
      <c r="BO417" s="47"/>
      <c r="BP417" s="47"/>
      <c r="BQ417" s="47"/>
    </row>
    <row r="418" spans="16:69" x14ac:dyDescent="0.25">
      <c r="P418" s="34">
        <v>415</v>
      </c>
      <c r="Q418" s="147" t="str">
        <f>IF(INDEX(EmployeeTrackingSheet!$B$6:$B$1005,Calculations!P418,1)=0,"",INDEX(EmployeeTrackingSheet!$B$6:$B$1005,Calculations!P418,1))</f>
        <v/>
      </c>
      <c r="R418" s="91" t="str">
        <f t="shared" si="39"/>
        <v/>
      </c>
      <c r="S418" s="91" t="str">
        <f t="shared" si="40"/>
        <v/>
      </c>
      <c r="T418" s="92" t="str">
        <f t="shared" si="41"/>
        <v/>
      </c>
      <c r="U418" s="92" t="str">
        <f t="shared" si="42"/>
        <v/>
      </c>
      <c r="V418" s="90" t="str">
        <f>IF(INDEX(EmployeeTrackingSheet!$C$6:$C$1005,Calculations!P418,1)=0,"",INDEX(EmployeeTrackingSheet!$C$6:$C$1005,Calculations!P418,1))</f>
        <v/>
      </c>
      <c r="W418" s="90" t="str">
        <f>IF(INDEX(EmployeeTrackingSheet!$D$6:$D$1005,Calculations!P418,1)=0,"",INDEX(EmployeeTrackingSheet!$D$6:$D$1005,Calculations!P418,1))</f>
        <v/>
      </c>
      <c r="X418" s="269" t="str">
        <f>IF(INDEX(EmployeeTrackingSheet!$E$6:$E$1005,Calculations!P418,1)=0,"",INDEX(EmployeeTrackingSheet!$E$6:$E$1005,Calculations!P418,1))</f>
        <v/>
      </c>
      <c r="Y418" s="269" t="str">
        <f>IF(INDEX(EmployeeTrackingSheet!$F$6:$F$1005,Calculations!P418,1)=0,"",INDEX(EmployeeTrackingSheet!$F$6:$F$1005,Calculations!P418,1))</f>
        <v/>
      </c>
      <c r="Z418" s="94" t="str">
        <f t="shared" si="43"/>
        <v/>
      </c>
      <c r="AA418" s="94" t="str">
        <f>IF(INDEX(EmployeeTrackingSheet!$G$6:$G$1005,Calculations!P418,1)=0,"",INDEX(EmployeeTrackingSheet!$G$6:$G$1005,Calculations!P418,1))</f>
        <v/>
      </c>
      <c r="AB418" s="94" t="str">
        <f>IF(INDEX(EmployeeTrackingSheet!$H$6:$H$1005,Calculations!P418,1)=0,"",INDEX(EmployeeTrackingSheet!$H$6:$H$1005,Calculations!P418,1))</f>
        <v/>
      </c>
      <c r="AC418" s="47"/>
      <c r="AD418" s="47"/>
      <c r="AE418" s="47"/>
      <c r="AF418" s="47"/>
      <c r="AG418" s="47"/>
      <c r="AM418" s="47"/>
      <c r="AN418" s="47"/>
      <c r="AO418" s="47"/>
      <c r="AP418" s="47"/>
      <c r="AQ418" s="47"/>
      <c r="AR418" s="47"/>
      <c r="AS418" s="47"/>
      <c r="AT418" s="47"/>
      <c r="AU418" s="47"/>
      <c r="AV418" s="47"/>
      <c r="AW418" s="47"/>
      <c r="AX418" s="47"/>
      <c r="AY418" s="47"/>
      <c r="AZ418" s="47"/>
      <c r="BA418" s="47"/>
      <c r="BB418" s="47"/>
      <c r="BC418" s="47"/>
      <c r="BD418" s="47"/>
      <c r="BE418" s="47"/>
      <c r="BF418" s="47"/>
      <c r="BG418" s="47"/>
      <c r="BH418" s="47"/>
      <c r="BI418" s="47"/>
      <c r="BJ418" s="47"/>
      <c r="BK418" s="47"/>
      <c r="BL418" s="47"/>
      <c r="BM418" s="47"/>
      <c r="BN418" s="47"/>
      <c r="BO418" s="47"/>
      <c r="BP418" s="47"/>
      <c r="BQ418" s="47"/>
    </row>
    <row r="419" spans="16:69" x14ac:dyDescent="0.25">
      <c r="P419" s="34">
        <v>416</v>
      </c>
      <c r="Q419" s="147" t="str">
        <f>IF(INDEX(EmployeeTrackingSheet!$B$6:$B$1005,Calculations!P419,1)=0,"",INDEX(EmployeeTrackingSheet!$B$6:$B$1005,Calculations!P419,1))</f>
        <v/>
      </c>
      <c r="R419" s="91" t="str">
        <f t="shared" si="39"/>
        <v/>
      </c>
      <c r="S419" s="91" t="str">
        <f t="shared" si="40"/>
        <v/>
      </c>
      <c r="T419" s="92" t="str">
        <f t="shared" si="41"/>
        <v/>
      </c>
      <c r="U419" s="92" t="str">
        <f t="shared" si="42"/>
        <v/>
      </c>
      <c r="V419" s="90" t="str">
        <f>IF(INDEX(EmployeeTrackingSheet!$C$6:$C$1005,Calculations!P419,1)=0,"",INDEX(EmployeeTrackingSheet!$C$6:$C$1005,Calculations!P419,1))</f>
        <v/>
      </c>
      <c r="W419" s="90" t="str">
        <f>IF(INDEX(EmployeeTrackingSheet!$D$6:$D$1005,Calculations!P419,1)=0,"",INDEX(EmployeeTrackingSheet!$D$6:$D$1005,Calculations!P419,1))</f>
        <v/>
      </c>
      <c r="X419" s="269" t="str">
        <f>IF(INDEX(EmployeeTrackingSheet!$E$6:$E$1005,Calculations!P419,1)=0,"",INDEX(EmployeeTrackingSheet!$E$6:$E$1005,Calculations!P419,1))</f>
        <v/>
      </c>
      <c r="Y419" s="269" t="str">
        <f>IF(INDEX(EmployeeTrackingSheet!$F$6:$F$1005,Calculations!P419,1)=0,"",INDEX(EmployeeTrackingSheet!$F$6:$F$1005,Calculations!P419,1))</f>
        <v/>
      </c>
      <c r="Z419" s="94" t="str">
        <f t="shared" si="43"/>
        <v/>
      </c>
      <c r="AA419" s="94" t="str">
        <f>IF(INDEX(EmployeeTrackingSheet!$G$6:$G$1005,Calculations!P419,1)=0,"",INDEX(EmployeeTrackingSheet!$G$6:$G$1005,Calculations!P419,1))</f>
        <v/>
      </c>
      <c r="AB419" s="94" t="str">
        <f>IF(INDEX(EmployeeTrackingSheet!$H$6:$H$1005,Calculations!P419,1)=0,"",INDEX(EmployeeTrackingSheet!$H$6:$H$1005,Calculations!P419,1))</f>
        <v/>
      </c>
      <c r="AC419" s="47"/>
      <c r="AD419" s="47"/>
      <c r="AE419" s="47"/>
      <c r="AF419" s="47"/>
      <c r="AG419" s="47"/>
      <c r="AM419" s="47"/>
      <c r="AN419" s="47"/>
      <c r="AO419" s="47"/>
      <c r="AP419" s="47"/>
      <c r="AQ419" s="47"/>
      <c r="AR419" s="47"/>
      <c r="AS419" s="47"/>
      <c r="AT419" s="47"/>
      <c r="AU419" s="47"/>
      <c r="AV419" s="47"/>
      <c r="AW419" s="47"/>
      <c r="AX419" s="47"/>
      <c r="AY419" s="47"/>
      <c r="AZ419" s="47"/>
      <c r="BA419" s="47"/>
      <c r="BB419" s="47"/>
      <c r="BC419" s="47"/>
      <c r="BD419" s="47"/>
      <c r="BE419" s="47"/>
      <c r="BF419" s="47"/>
      <c r="BG419" s="47"/>
      <c r="BH419" s="47"/>
      <c r="BI419" s="47"/>
      <c r="BJ419" s="47"/>
      <c r="BK419" s="47"/>
      <c r="BL419" s="47"/>
      <c r="BM419" s="47"/>
      <c r="BN419" s="47"/>
      <c r="BO419" s="47"/>
      <c r="BP419" s="47"/>
      <c r="BQ419" s="47"/>
    </row>
    <row r="420" spans="16:69" x14ac:dyDescent="0.25">
      <c r="P420" s="34">
        <v>417</v>
      </c>
      <c r="Q420" s="147" t="str">
        <f>IF(INDEX(EmployeeTrackingSheet!$B$6:$B$1005,Calculations!P420,1)=0,"",INDEX(EmployeeTrackingSheet!$B$6:$B$1005,Calculations!P420,1))</f>
        <v/>
      </c>
      <c r="R420" s="91" t="str">
        <f t="shared" si="39"/>
        <v/>
      </c>
      <c r="S420" s="91" t="str">
        <f t="shared" si="40"/>
        <v/>
      </c>
      <c r="T420" s="92" t="str">
        <f t="shared" si="41"/>
        <v/>
      </c>
      <c r="U420" s="92" t="str">
        <f t="shared" si="42"/>
        <v/>
      </c>
      <c r="V420" s="90" t="str">
        <f>IF(INDEX(EmployeeTrackingSheet!$C$6:$C$1005,Calculations!P420,1)=0,"",INDEX(EmployeeTrackingSheet!$C$6:$C$1005,Calculations!P420,1))</f>
        <v/>
      </c>
      <c r="W420" s="90" t="str">
        <f>IF(INDEX(EmployeeTrackingSheet!$D$6:$D$1005,Calculations!P420,1)=0,"",INDEX(EmployeeTrackingSheet!$D$6:$D$1005,Calculations!P420,1))</f>
        <v/>
      </c>
      <c r="X420" s="269" t="str">
        <f>IF(INDEX(EmployeeTrackingSheet!$E$6:$E$1005,Calculations!P420,1)=0,"",INDEX(EmployeeTrackingSheet!$E$6:$E$1005,Calculations!P420,1))</f>
        <v/>
      </c>
      <c r="Y420" s="269" t="str">
        <f>IF(INDEX(EmployeeTrackingSheet!$F$6:$F$1005,Calculations!P420,1)=0,"",INDEX(EmployeeTrackingSheet!$F$6:$F$1005,Calculations!P420,1))</f>
        <v/>
      </c>
      <c r="Z420" s="94" t="str">
        <f t="shared" si="43"/>
        <v/>
      </c>
      <c r="AA420" s="94" t="str">
        <f>IF(INDEX(EmployeeTrackingSheet!$G$6:$G$1005,Calculations!P420,1)=0,"",INDEX(EmployeeTrackingSheet!$G$6:$G$1005,Calculations!P420,1))</f>
        <v/>
      </c>
      <c r="AB420" s="94" t="str">
        <f>IF(INDEX(EmployeeTrackingSheet!$H$6:$H$1005,Calculations!P420,1)=0,"",INDEX(EmployeeTrackingSheet!$H$6:$H$1005,Calculations!P420,1))</f>
        <v/>
      </c>
      <c r="AC420" s="47"/>
      <c r="AD420" s="47"/>
      <c r="AE420" s="47"/>
      <c r="AF420" s="47"/>
      <c r="AG420" s="47"/>
      <c r="AM420" s="47"/>
      <c r="AN420" s="47"/>
      <c r="AO420" s="47"/>
      <c r="AP420" s="47"/>
      <c r="AQ420" s="47"/>
      <c r="AR420" s="47"/>
      <c r="AS420" s="47"/>
      <c r="AT420" s="47"/>
      <c r="AU420" s="47"/>
      <c r="AV420" s="47"/>
      <c r="AW420" s="47"/>
      <c r="AX420" s="47"/>
      <c r="AY420" s="47"/>
      <c r="AZ420" s="47"/>
      <c r="BA420" s="47"/>
      <c r="BB420" s="47"/>
      <c r="BC420" s="47"/>
      <c r="BD420" s="47"/>
      <c r="BE420" s="47"/>
      <c r="BF420" s="47"/>
      <c r="BG420" s="47"/>
      <c r="BH420" s="47"/>
      <c r="BI420" s="47"/>
      <c r="BJ420" s="47"/>
      <c r="BK420" s="47"/>
      <c r="BL420" s="47"/>
      <c r="BM420" s="47"/>
      <c r="BN420" s="47"/>
      <c r="BO420" s="47"/>
      <c r="BP420" s="47"/>
      <c r="BQ420" s="47"/>
    </row>
    <row r="421" spans="16:69" x14ac:dyDescent="0.25">
      <c r="P421" s="34">
        <v>418</v>
      </c>
      <c r="Q421" s="147" t="str">
        <f>IF(INDEX(EmployeeTrackingSheet!$B$6:$B$1005,Calculations!P421,1)=0,"",INDEX(EmployeeTrackingSheet!$B$6:$B$1005,Calculations!P421,1))</f>
        <v/>
      </c>
      <c r="R421" s="91" t="str">
        <f t="shared" si="39"/>
        <v/>
      </c>
      <c r="S421" s="91" t="str">
        <f t="shared" si="40"/>
        <v/>
      </c>
      <c r="T421" s="92" t="str">
        <f t="shared" si="41"/>
        <v/>
      </c>
      <c r="U421" s="92" t="str">
        <f t="shared" si="42"/>
        <v/>
      </c>
      <c r="V421" s="90" t="str">
        <f>IF(INDEX(EmployeeTrackingSheet!$C$6:$C$1005,Calculations!P421,1)=0,"",INDEX(EmployeeTrackingSheet!$C$6:$C$1005,Calculations!P421,1))</f>
        <v/>
      </c>
      <c r="W421" s="90" t="str">
        <f>IF(INDEX(EmployeeTrackingSheet!$D$6:$D$1005,Calculations!P421,1)=0,"",INDEX(EmployeeTrackingSheet!$D$6:$D$1005,Calculations!P421,1))</f>
        <v/>
      </c>
      <c r="X421" s="269" t="str">
        <f>IF(INDEX(EmployeeTrackingSheet!$E$6:$E$1005,Calculations!P421,1)=0,"",INDEX(EmployeeTrackingSheet!$E$6:$E$1005,Calculations!P421,1))</f>
        <v/>
      </c>
      <c r="Y421" s="269" t="str">
        <f>IF(INDEX(EmployeeTrackingSheet!$F$6:$F$1005,Calculations!P421,1)=0,"",INDEX(EmployeeTrackingSheet!$F$6:$F$1005,Calculations!P421,1))</f>
        <v/>
      </c>
      <c r="Z421" s="94" t="str">
        <f t="shared" si="43"/>
        <v/>
      </c>
      <c r="AA421" s="94" t="str">
        <f>IF(INDEX(EmployeeTrackingSheet!$G$6:$G$1005,Calculations!P421,1)=0,"",INDEX(EmployeeTrackingSheet!$G$6:$G$1005,Calculations!P421,1))</f>
        <v/>
      </c>
      <c r="AB421" s="94" t="str">
        <f>IF(INDEX(EmployeeTrackingSheet!$H$6:$H$1005,Calculations!P421,1)=0,"",INDEX(EmployeeTrackingSheet!$H$6:$H$1005,Calculations!P421,1))</f>
        <v/>
      </c>
      <c r="AC421" s="47"/>
      <c r="AD421" s="47"/>
      <c r="AE421" s="47"/>
      <c r="AF421" s="47"/>
      <c r="AG421" s="47"/>
      <c r="AM421" s="47"/>
      <c r="AN421" s="47"/>
      <c r="AO421" s="47"/>
      <c r="AP421" s="47"/>
      <c r="AQ421" s="47"/>
      <c r="AR421" s="47"/>
      <c r="AS421" s="47"/>
      <c r="AT421" s="47"/>
      <c r="AU421" s="47"/>
      <c r="AV421" s="47"/>
      <c r="AW421" s="47"/>
      <c r="AX421" s="47"/>
      <c r="AY421" s="47"/>
      <c r="AZ421" s="47"/>
      <c r="BA421" s="47"/>
      <c r="BB421" s="47"/>
      <c r="BC421" s="47"/>
      <c r="BD421" s="47"/>
      <c r="BE421" s="47"/>
      <c r="BF421" s="47"/>
      <c r="BG421" s="47"/>
      <c r="BH421" s="47"/>
      <c r="BI421" s="47"/>
      <c r="BJ421" s="47"/>
      <c r="BK421" s="47"/>
      <c r="BL421" s="47"/>
      <c r="BM421" s="47"/>
      <c r="BN421" s="47"/>
      <c r="BO421" s="47"/>
      <c r="BP421" s="47"/>
      <c r="BQ421" s="47"/>
    </row>
    <row r="422" spans="16:69" x14ac:dyDescent="0.25">
      <c r="P422" s="34">
        <v>419</v>
      </c>
      <c r="Q422" s="147" t="str">
        <f>IF(INDEX(EmployeeTrackingSheet!$B$6:$B$1005,Calculations!P422,1)=0,"",INDEX(EmployeeTrackingSheet!$B$6:$B$1005,Calculations!P422,1))</f>
        <v/>
      </c>
      <c r="R422" s="91" t="str">
        <f t="shared" si="39"/>
        <v/>
      </c>
      <c r="S422" s="91" t="str">
        <f t="shared" si="40"/>
        <v/>
      </c>
      <c r="T422" s="92" t="str">
        <f t="shared" si="41"/>
        <v/>
      </c>
      <c r="U422" s="92" t="str">
        <f t="shared" si="42"/>
        <v/>
      </c>
      <c r="V422" s="90" t="str">
        <f>IF(INDEX(EmployeeTrackingSheet!$C$6:$C$1005,Calculations!P422,1)=0,"",INDEX(EmployeeTrackingSheet!$C$6:$C$1005,Calculations!P422,1))</f>
        <v/>
      </c>
      <c r="W422" s="90" t="str">
        <f>IF(INDEX(EmployeeTrackingSheet!$D$6:$D$1005,Calculations!P422,1)=0,"",INDEX(EmployeeTrackingSheet!$D$6:$D$1005,Calculations!P422,1))</f>
        <v/>
      </c>
      <c r="X422" s="269" t="str">
        <f>IF(INDEX(EmployeeTrackingSheet!$E$6:$E$1005,Calculations!P422,1)=0,"",INDEX(EmployeeTrackingSheet!$E$6:$E$1005,Calculations!P422,1))</f>
        <v/>
      </c>
      <c r="Y422" s="269" t="str">
        <f>IF(INDEX(EmployeeTrackingSheet!$F$6:$F$1005,Calculations!P422,1)=0,"",INDEX(EmployeeTrackingSheet!$F$6:$F$1005,Calculations!P422,1))</f>
        <v/>
      </c>
      <c r="Z422" s="94" t="str">
        <f t="shared" si="43"/>
        <v/>
      </c>
      <c r="AA422" s="94" t="str">
        <f>IF(INDEX(EmployeeTrackingSheet!$G$6:$G$1005,Calculations!P422,1)=0,"",INDEX(EmployeeTrackingSheet!$G$6:$G$1005,Calculations!P422,1))</f>
        <v/>
      </c>
      <c r="AB422" s="94" t="str">
        <f>IF(INDEX(EmployeeTrackingSheet!$H$6:$H$1005,Calculations!P422,1)=0,"",INDEX(EmployeeTrackingSheet!$H$6:$H$1005,Calculations!P422,1))</f>
        <v/>
      </c>
      <c r="AC422" s="47"/>
      <c r="AD422" s="47"/>
      <c r="AE422" s="47"/>
      <c r="AF422" s="47"/>
      <c r="AG422" s="47"/>
      <c r="AM422" s="47"/>
      <c r="AN422" s="47"/>
      <c r="AO422" s="47"/>
      <c r="AP422" s="47"/>
      <c r="AQ422" s="47"/>
      <c r="AR422" s="47"/>
      <c r="AS422" s="47"/>
      <c r="AT422" s="47"/>
      <c r="AU422" s="47"/>
      <c r="AV422" s="47"/>
      <c r="AW422" s="47"/>
      <c r="AX422" s="47"/>
      <c r="AY422" s="47"/>
      <c r="AZ422" s="47"/>
      <c r="BA422" s="47"/>
      <c r="BB422" s="47"/>
      <c r="BC422" s="47"/>
      <c r="BD422" s="47"/>
      <c r="BE422" s="47"/>
      <c r="BF422" s="47"/>
      <c r="BG422" s="47"/>
      <c r="BH422" s="47"/>
      <c r="BI422" s="47"/>
      <c r="BJ422" s="47"/>
      <c r="BK422" s="47"/>
      <c r="BL422" s="47"/>
      <c r="BM422" s="47"/>
      <c r="BN422" s="47"/>
      <c r="BO422" s="47"/>
      <c r="BP422" s="47"/>
      <c r="BQ422" s="47"/>
    </row>
    <row r="423" spans="16:69" x14ac:dyDescent="0.25">
      <c r="P423" s="34">
        <v>420</v>
      </c>
      <c r="Q423" s="147" t="str">
        <f>IF(INDEX(EmployeeTrackingSheet!$B$6:$B$1005,Calculations!P423,1)=0,"",INDEX(EmployeeTrackingSheet!$B$6:$B$1005,Calculations!P423,1))</f>
        <v/>
      </c>
      <c r="R423" s="91" t="str">
        <f t="shared" si="39"/>
        <v/>
      </c>
      <c r="S423" s="91" t="str">
        <f t="shared" si="40"/>
        <v/>
      </c>
      <c r="T423" s="92" t="str">
        <f t="shared" si="41"/>
        <v/>
      </c>
      <c r="U423" s="92" t="str">
        <f t="shared" si="42"/>
        <v/>
      </c>
      <c r="V423" s="90" t="str">
        <f>IF(INDEX(EmployeeTrackingSheet!$C$6:$C$1005,Calculations!P423,1)=0,"",INDEX(EmployeeTrackingSheet!$C$6:$C$1005,Calculations!P423,1))</f>
        <v/>
      </c>
      <c r="W423" s="90" t="str">
        <f>IF(INDEX(EmployeeTrackingSheet!$D$6:$D$1005,Calculations!P423,1)=0,"",INDEX(EmployeeTrackingSheet!$D$6:$D$1005,Calculations!P423,1))</f>
        <v/>
      </c>
      <c r="X423" s="269" t="str">
        <f>IF(INDEX(EmployeeTrackingSheet!$E$6:$E$1005,Calculations!P423,1)=0,"",INDEX(EmployeeTrackingSheet!$E$6:$E$1005,Calculations!P423,1))</f>
        <v/>
      </c>
      <c r="Y423" s="269" t="str">
        <f>IF(INDEX(EmployeeTrackingSheet!$F$6:$F$1005,Calculations!P423,1)=0,"",INDEX(EmployeeTrackingSheet!$F$6:$F$1005,Calculations!P423,1))</f>
        <v/>
      </c>
      <c r="Z423" s="94" t="str">
        <f t="shared" si="43"/>
        <v/>
      </c>
      <c r="AA423" s="94" t="str">
        <f>IF(INDEX(EmployeeTrackingSheet!$G$6:$G$1005,Calculations!P423,1)=0,"",INDEX(EmployeeTrackingSheet!$G$6:$G$1005,Calculations!P423,1))</f>
        <v/>
      </c>
      <c r="AB423" s="94" t="str">
        <f>IF(INDEX(EmployeeTrackingSheet!$H$6:$H$1005,Calculations!P423,1)=0,"",INDEX(EmployeeTrackingSheet!$H$6:$H$1005,Calculations!P423,1))</f>
        <v/>
      </c>
      <c r="AC423" s="47"/>
      <c r="AD423" s="47"/>
      <c r="AE423" s="47"/>
      <c r="AF423" s="47"/>
      <c r="AG423" s="47"/>
      <c r="AM423" s="47"/>
      <c r="AN423" s="47"/>
      <c r="AO423" s="47"/>
      <c r="AP423" s="47"/>
      <c r="AQ423" s="47"/>
      <c r="AR423" s="47"/>
      <c r="AS423" s="47"/>
      <c r="AT423" s="47"/>
      <c r="AU423" s="47"/>
      <c r="AV423" s="47"/>
      <c r="AW423" s="47"/>
      <c r="AX423" s="47"/>
      <c r="AY423" s="47"/>
      <c r="AZ423" s="47"/>
      <c r="BA423" s="47"/>
      <c r="BB423" s="47"/>
      <c r="BC423" s="47"/>
      <c r="BD423" s="47"/>
      <c r="BE423" s="47"/>
      <c r="BF423" s="47"/>
      <c r="BG423" s="47"/>
      <c r="BH423" s="47"/>
      <c r="BI423" s="47"/>
      <c r="BJ423" s="47"/>
      <c r="BK423" s="47"/>
      <c r="BL423" s="47"/>
      <c r="BM423" s="47"/>
      <c r="BN423" s="47"/>
      <c r="BO423" s="47"/>
      <c r="BP423" s="47"/>
      <c r="BQ423" s="47"/>
    </row>
    <row r="424" spans="16:69" x14ac:dyDescent="0.25">
      <c r="P424" s="34">
        <v>421</v>
      </c>
      <c r="Q424" s="147" t="str">
        <f>IF(INDEX(EmployeeTrackingSheet!$B$6:$B$1005,Calculations!P424,1)=0,"",INDEX(EmployeeTrackingSheet!$B$6:$B$1005,Calculations!P424,1))</f>
        <v/>
      </c>
      <c r="R424" s="91" t="str">
        <f t="shared" si="39"/>
        <v/>
      </c>
      <c r="S424" s="91" t="str">
        <f t="shared" si="40"/>
        <v/>
      </c>
      <c r="T424" s="92" t="str">
        <f t="shared" si="41"/>
        <v/>
      </c>
      <c r="U424" s="92" t="str">
        <f t="shared" si="42"/>
        <v/>
      </c>
      <c r="V424" s="90" t="str">
        <f>IF(INDEX(EmployeeTrackingSheet!$C$6:$C$1005,Calculations!P424,1)=0,"",INDEX(EmployeeTrackingSheet!$C$6:$C$1005,Calculations!P424,1))</f>
        <v/>
      </c>
      <c r="W424" s="90" t="str">
        <f>IF(INDEX(EmployeeTrackingSheet!$D$6:$D$1005,Calculations!P424,1)=0,"",INDEX(EmployeeTrackingSheet!$D$6:$D$1005,Calculations!P424,1))</f>
        <v/>
      </c>
      <c r="X424" s="269" t="str">
        <f>IF(INDEX(EmployeeTrackingSheet!$E$6:$E$1005,Calculations!P424,1)=0,"",INDEX(EmployeeTrackingSheet!$E$6:$E$1005,Calculations!P424,1))</f>
        <v/>
      </c>
      <c r="Y424" s="269" t="str">
        <f>IF(INDEX(EmployeeTrackingSheet!$F$6:$F$1005,Calculations!P424,1)=0,"",INDEX(EmployeeTrackingSheet!$F$6:$F$1005,Calculations!P424,1))</f>
        <v/>
      </c>
      <c r="Z424" s="94" t="str">
        <f t="shared" si="43"/>
        <v/>
      </c>
      <c r="AA424" s="94" t="str">
        <f>IF(INDEX(EmployeeTrackingSheet!$G$6:$G$1005,Calculations!P424,1)=0,"",INDEX(EmployeeTrackingSheet!$G$6:$G$1005,Calculations!P424,1))</f>
        <v/>
      </c>
      <c r="AB424" s="94" t="str">
        <f>IF(INDEX(EmployeeTrackingSheet!$H$6:$H$1005,Calculations!P424,1)=0,"",INDEX(EmployeeTrackingSheet!$H$6:$H$1005,Calculations!P424,1))</f>
        <v/>
      </c>
      <c r="AC424" s="47"/>
      <c r="AD424" s="47"/>
      <c r="AE424" s="47"/>
      <c r="AF424" s="47"/>
      <c r="AG424" s="47"/>
      <c r="AM424" s="47"/>
      <c r="AN424" s="47"/>
      <c r="AO424" s="47"/>
      <c r="AP424" s="47"/>
      <c r="AQ424" s="47"/>
      <c r="AR424" s="47"/>
      <c r="AS424" s="47"/>
      <c r="AT424" s="47"/>
      <c r="AU424" s="47"/>
      <c r="AV424" s="47"/>
      <c r="AW424" s="47"/>
      <c r="AX424" s="47"/>
      <c r="AY424" s="47"/>
      <c r="AZ424" s="47"/>
      <c r="BA424" s="47"/>
      <c r="BB424" s="47"/>
      <c r="BC424" s="47"/>
      <c r="BD424" s="47"/>
      <c r="BE424" s="47"/>
      <c r="BF424" s="47"/>
      <c r="BG424" s="47"/>
      <c r="BH424" s="47"/>
      <c r="BI424" s="47"/>
      <c r="BJ424" s="47"/>
      <c r="BK424" s="47"/>
      <c r="BL424" s="47"/>
      <c r="BM424" s="47"/>
      <c r="BN424" s="47"/>
      <c r="BO424" s="47"/>
      <c r="BP424" s="47"/>
      <c r="BQ424" s="47"/>
    </row>
    <row r="425" spans="16:69" x14ac:dyDescent="0.25">
      <c r="P425" s="34">
        <v>422</v>
      </c>
      <c r="Q425" s="147" t="str">
        <f>IF(INDEX(EmployeeTrackingSheet!$B$6:$B$1005,Calculations!P425,1)=0,"",INDEX(EmployeeTrackingSheet!$B$6:$B$1005,Calculations!P425,1))</f>
        <v/>
      </c>
      <c r="R425" s="91" t="str">
        <f t="shared" si="39"/>
        <v/>
      </c>
      <c r="S425" s="91" t="str">
        <f t="shared" si="40"/>
        <v/>
      </c>
      <c r="T425" s="92" t="str">
        <f t="shared" si="41"/>
        <v/>
      </c>
      <c r="U425" s="92" t="str">
        <f t="shared" si="42"/>
        <v/>
      </c>
      <c r="V425" s="90" t="str">
        <f>IF(INDEX(EmployeeTrackingSheet!$C$6:$C$1005,Calculations!P425,1)=0,"",INDEX(EmployeeTrackingSheet!$C$6:$C$1005,Calculations!P425,1))</f>
        <v/>
      </c>
      <c r="W425" s="90" t="str">
        <f>IF(INDEX(EmployeeTrackingSheet!$D$6:$D$1005,Calculations!P425,1)=0,"",INDEX(EmployeeTrackingSheet!$D$6:$D$1005,Calculations!P425,1))</f>
        <v/>
      </c>
      <c r="X425" s="269" t="str">
        <f>IF(INDEX(EmployeeTrackingSheet!$E$6:$E$1005,Calculations!P425,1)=0,"",INDEX(EmployeeTrackingSheet!$E$6:$E$1005,Calculations!P425,1))</f>
        <v/>
      </c>
      <c r="Y425" s="269" t="str">
        <f>IF(INDEX(EmployeeTrackingSheet!$F$6:$F$1005,Calculations!P425,1)=0,"",INDEX(EmployeeTrackingSheet!$F$6:$F$1005,Calculations!P425,1))</f>
        <v/>
      </c>
      <c r="Z425" s="94" t="str">
        <f t="shared" si="43"/>
        <v/>
      </c>
      <c r="AA425" s="94" t="str">
        <f>IF(INDEX(EmployeeTrackingSheet!$G$6:$G$1005,Calculations!P425,1)=0,"",INDEX(EmployeeTrackingSheet!$G$6:$G$1005,Calculations!P425,1))</f>
        <v/>
      </c>
      <c r="AB425" s="94" t="str">
        <f>IF(INDEX(EmployeeTrackingSheet!$H$6:$H$1005,Calculations!P425,1)=0,"",INDEX(EmployeeTrackingSheet!$H$6:$H$1005,Calculations!P425,1))</f>
        <v/>
      </c>
      <c r="AC425" s="47"/>
      <c r="AD425" s="47"/>
      <c r="AE425" s="47"/>
      <c r="AF425" s="47"/>
      <c r="AG425" s="47"/>
      <c r="AM425" s="47"/>
      <c r="AN425" s="47"/>
      <c r="AO425" s="47"/>
      <c r="AP425" s="47"/>
      <c r="AQ425" s="47"/>
      <c r="AR425" s="47"/>
      <c r="AS425" s="47"/>
      <c r="AT425" s="47"/>
      <c r="AU425" s="47"/>
      <c r="AV425" s="47"/>
      <c r="AW425" s="47"/>
      <c r="AX425" s="47"/>
      <c r="AY425" s="47"/>
      <c r="AZ425" s="47"/>
      <c r="BA425" s="47"/>
      <c r="BB425" s="47"/>
      <c r="BC425" s="47"/>
      <c r="BD425" s="47"/>
      <c r="BE425" s="47"/>
      <c r="BF425" s="47"/>
      <c r="BG425" s="47"/>
      <c r="BH425" s="47"/>
      <c r="BI425" s="47"/>
      <c r="BJ425" s="47"/>
      <c r="BK425" s="47"/>
      <c r="BL425" s="47"/>
      <c r="BM425" s="47"/>
      <c r="BN425" s="47"/>
      <c r="BO425" s="47"/>
      <c r="BP425" s="47"/>
      <c r="BQ425" s="47"/>
    </row>
    <row r="426" spans="16:69" x14ac:dyDescent="0.25">
      <c r="P426" s="34">
        <v>423</v>
      </c>
      <c r="Q426" s="147" t="str">
        <f>IF(INDEX(EmployeeTrackingSheet!$B$6:$B$1005,Calculations!P426,1)=0,"",INDEX(EmployeeTrackingSheet!$B$6:$B$1005,Calculations!P426,1))</f>
        <v/>
      </c>
      <c r="R426" s="91" t="str">
        <f t="shared" si="39"/>
        <v/>
      </c>
      <c r="S426" s="91" t="str">
        <f t="shared" si="40"/>
        <v/>
      </c>
      <c r="T426" s="92" t="str">
        <f t="shared" si="41"/>
        <v/>
      </c>
      <c r="U426" s="92" t="str">
        <f t="shared" si="42"/>
        <v/>
      </c>
      <c r="V426" s="90" t="str">
        <f>IF(INDEX(EmployeeTrackingSheet!$C$6:$C$1005,Calculations!P426,1)=0,"",INDEX(EmployeeTrackingSheet!$C$6:$C$1005,Calculations!P426,1))</f>
        <v/>
      </c>
      <c r="W426" s="90" t="str">
        <f>IF(INDEX(EmployeeTrackingSheet!$D$6:$D$1005,Calculations!P426,1)=0,"",INDEX(EmployeeTrackingSheet!$D$6:$D$1005,Calculations!P426,1))</f>
        <v/>
      </c>
      <c r="X426" s="269" t="str">
        <f>IF(INDEX(EmployeeTrackingSheet!$E$6:$E$1005,Calculations!P426,1)=0,"",INDEX(EmployeeTrackingSheet!$E$6:$E$1005,Calculations!P426,1))</f>
        <v/>
      </c>
      <c r="Y426" s="269" t="str">
        <f>IF(INDEX(EmployeeTrackingSheet!$F$6:$F$1005,Calculations!P426,1)=0,"",INDEX(EmployeeTrackingSheet!$F$6:$F$1005,Calculations!P426,1))</f>
        <v/>
      </c>
      <c r="Z426" s="94" t="str">
        <f t="shared" si="43"/>
        <v/>
      </c>
      <c r="AA426" s="94" t="str">
        <f>IF(INDEX(EmployeeTrackingSheet!$G$6:$G$1005,Calculations!P426,1)=0,"",INDEX(EmployeeTrackingSheet!$G$6:$G$1005,Calculations!P426,1))</f>
        <v/>
      </c>
      <c r="AB426" s="94" t="str">
        <f>IF(INDEX(EmployeeTrackingSheet!$H$6:$H$1005,Calculations!P426,1)=0,"",INDEX(EmployeeTrackingSheet!$H$6:$H$1005,Calculations!P426,1))</f>
        <v/>
      </c>
      <c r="AC426" s="47"/>
      <c r="AD426" s="47"/>
      <c r="AE426" s="47"/>
      <c r="AF426" s="47"/>
      <c r="AG426" s="47"/>
      <c r="AM426" s="47"/>
      <c r="AN426" s="47"/>
      <c r="AO426" s="47"/>
      <c r="AP426" s="47"/>
      <c r="AQ426" s="47"/>
      <c r="AR426" s="47"/>
      <c r="AS426" s="47"/>
      <c r="AT426" s="47"/>
      <c r="AU426" s="47"/>
      <c r="AV426" s="47"/>
      <c r="AW426" s="47"/>
      <c r="AX426" s="47"/>
      <c r="AY426" s="47"/>
      <c r="AZ426" s="47"/>
      <c r="BA426" s="47"/>
      <c r="BB426" s="47"/>
      <c r="BC426" s="47"/>
      <c r="BD426" s="47"/>
      <c r="BE426" s="47"/>
      <c r="BF426" s="47"/>
      <c r="BG426" s="47"/>
      <c r="BH426" s="47"/>
      <c r="BI426" s="47"/>
      <c r="BJ426" s="47"/>
      <c r="BK426" s="47"/>
      <c r="BL426" s="47"/>
      <c r="BM426" s="47"/>
      <c r="BN426" s="47"/>
      <c r="BO426" s="47"/>
      <c r="BP426" s="47"/>
      <c r="BQ426" s="47"/>
    </row>
    <row r="427" spans="16:69" x14ac:dyDescent="0.25">
      <c r="P427" s="34">
        <v>424</v>
      </c>
      <c r="Q427" s="147" t="str">
        <f>IF(INDEX(EmployeeTrackingSheet!$B$6:$B$1005,Calculations!P427,1)=0,"",INDEX(EmployeeTrackingSheet!$B$6:$B$1005,Calculations!P427,1))</f>
        <v/>
      </c>
      <c r="R427" s="91" t="str">
        <f t="shared" si="39"/>
        <v/>
      </c>
      <c r="S427" s="91" t="str">
        <f t="shared" si="40"/>
        <v/>
      </c>
      <c r="T427" s="92" t="str">
        <f t="shared" si="41"/>
        <v/>
      </c>
      <c r="U427" s="92" t="str">
        <f t="shared" si="42"/>
        <v/>
      </c>
      <c r="V427" s="90" t="str">
        <f>IF(INDEX(EmployeeTrackingSheet!$C$6:$C$1005,Calculations!P427,1)=0,"",INDEX(EmployeeTrackingSheet!$C$6:$C$1005,Calculations!P427,1))</f>
        <v/>
      </c>
      <c r="W427" s="90" t="str">
        <f>IF(INDEX(EmployeeTrackingSheet!$D$6:$D$1005,Calculations!P427,1)=0,"",INDEX(EmployeeTrackingSheet!$D$6:$D$1005,Calculations!P427,1))</f>
        <v/>
      </c>
      <c r="X427" s="269" t="str">
        <f>IF(INDEX(EmployeeTrackingSheet!$E$6:$E$1005,Calculations!P427,1)=0,"",INDEX(EmployeeTrackingSheet!$E$6:$E$1005,Calculations!P427,1))</f>
        <v/>
      </c>
      <c r="Y427" s="269" t="str">
        <f>IF(INDEX(EmployeeTrackingSheet!$F$6:$F$1005,Calculations!P427,1)=0,"",INDEX(EmployeeTrackingSheet!$F$6:$F$1005,Calculations!P427,1))</f>
        <v/>
      </c>
      <c r="Z427" s="94" t="str">
        <f t="shared" si="43"/>
        <v/>
      </c>
      <c r="AA427" s="94" t="str">
        <f>IF(INDEX(EmployeeTrackingSheet!$G$6:$G$1005,Calculations!P427,1)=0,"",INDEX(EmployeeTrackingSheet!$G$6:$G$1005,Calculations!P427,1))</f>
        <v/>
      </c>
      <c r="AB427" s="94" t="str">
        <f>IF(INDEX(EmployeeTrackingSheet!$H$6:$H$1005,Calculations!P427,1)=0,"",INDEX(EmployeeTrackingSheet!$H$6:$H$1005,Calculations!P427,1))</f>
        <v/>
      </c>
      <c r="AC427" s="47"/>
      <c r="AD427" s="47"/>
      <c r="AE427" s="47"/>
      <c r="AF427" s="47"/>
      <c r="AG427" s="47"/>
      <c r="AM427" s="47"/>
      <c r="AN427" s="47"/>
      <c r="AO427" s="47"/>
      <c r="AP427" s="47"/>
      <c r="AQ427" s="47"/>
      <c r="AR427" s="47"/>
      <c r="AS427" s="47"/>
      <c r="AT427" s="47"/>
      <c r="AU427" s="47"/>
      <c r="AV427" s="47"/>
      <c r="AW427" s="47"/>
      <c r="AX427" s="47"/>
      <c r="AY427" s="47"/>
      <c r="AZ427" s="47"/>
      <c r="BA427" s="47"/>
      <c r="BB427" s="47"/>
      <c r="BC427" s="47"/>
      <c r="BD427" s="47"/>
      <c r="BE427" s="47"/>
      <c r="BF427" s="47"/>
      <c r="BG427" s="47"/>
      <c r="BH427" s="47"/>
      <c r="BI427" s="47"/>
      <c r="BJ427" s="47"/>
      <c r="BK427" s="47"/>
      <c r="BL427" s="47"/>
      <c r="BM427" s="47"/>
      <c r="BN427" s="47"/>
      <c r="BO427" s="47"/>
      <c r="BP427" s="47"/>
      <c r="BQ427" s="47"/>
    </row>
    <row r="428" spans="16:69" x14ac:dyDescent="0.25">
      <c r="P428" s="34">
        <v>425</v>
      </c>
      <c r="Q428" s="147" t="str">
        <f>IF(INDEX(EmployeeTrackingSheet!$B$6:$B$1005,Calculations!P428,1)=0,"",INDEX(EmployeeTrackingSheet!$B$6:$B$1005,Calculations!P428,1))</f>
        <v/>
      </c>
      <c r="R428" s="91" t="str">
        <f t="shared" si="39"/>
        <v/>
      </c>
      <c r="S428" s="91" t="str">
        <f t="shared" si="40"/>
        <v/>
      </c>
      <c r="T428" s="92" t="str">
        <f t="shared" si="41"/>
        <v/>
      </c>
      <c r="U428" s="92" t="str">
        <f t="shared" si="42"/>
        <v/>
      </c>
      <c r="V428" s="90" t="str">
        <f>IF(INDEX(EmployeeTrackingSheet!$C$6:$C$1005,Calculations!P428,1)=0,"",INDEX(EmployeeTrackingSheet!$C$6:$C$1005,Calculations!P428,1))</f>
        <v/>
      </c>
      <c r="W428" s="90" t="str">
        <f>IF(INDEX(EmployeeTrackingSheet!$D$6:$D$1005,Calculations!P428,1)=0,"",INDEX(EmployeeTrackingSheet!$D$6:$D$1005,Calculations!P428,1))</f>
        <v/>
      </c>
      <c r="X428" s="269" t="str">
        <f>IF(INDEX(EmployeeTrackingSheet!$E$6:$E$1005,Calculations!P428,1)=0,"",INDEX(EmployeeTrackingSheet!$E$6:$E$1005,Calculations!P428,1))</f>
        <v/>
      </c>
      <c r="Y428" s="269" t="str">
        <f>IF(INDEX(EmployeeTrackingSheet!$F$6:$F$1005,Calculations!P428,1)=0,"",INDEX(EmployeeTrackingSheet!$F$6:$F$1005,Calculations!P428,1))</f>
        <v/>
      </c>
      <c r="Z428" s="94" t="str">
        <f t="shared" si="43"/>
        <v/>
      </c>
      <c r="AA428" s="94" t="str">
        <f>IF(INDEX(EmployeeTrackingSheet!$G$6:$G$1005,Calculations!P428,1)=0,"",INDEX(EmployeeTrackingSheet!$G$6:$G$1005,Calculations!P428,1))</f>
        <v/>
      </c>
      <c r="AB428" s="94" t="str">
        <f>IF(INDEX(EmployeeTrackingSheet!$H$6:$H$1005,Calculations!P428,1)=0,"",INDEX(EmployeeTrackingSheet!$H$6:$H$1005,Calculations!P428,1))</f>
        <v/>
      </c>
      <c r="AC428" s="47"/>
      <c r="AD428" s="47"/>
      <c r="AE428" s="47"/>
      <c r="AF428" s="47"/>
      <c r="AG428" s="47"/>
      <c r="AM428" s="47"/>
      <c r="AN428" s="47"/>
      <c r="AO428" s="47"/>
      <c r="AP428" s="47"/>
      <c r="AQ428" s="47"/>
      <c r="AR428" s="47"/>
      <c r="AS428" s="47"/>
      <c r="AT428" s="47"/>
      <c r="AU428" s="47"/>
      <c r="AV428" s="47"/>
      <c r="AW428" s="47"/>
      <c r="AX428" s="47"/>
      <c r="AY428" s="47"/>
      <c r="AZ428" s="47"/>
      <c r="BA428" s="47"/>
      <c r="BB428" s="47"/>
      <c r="BC428" s="47"/>
      <c r="BD428" s="47"/>
      <c r="BE428" s="47"/>
      <c r="BF428" s="47"/>
      <c r="BG428" s="47"/>
      <c r="BH428" s="47"/>
      <c r="BI428" s="47"/>
      <c r="BJ428" s="47"/>
      <c r="BK428" s="47"/>
      <c r="BL428" s="47"/>
      <c r="BM428" s="47"/>
      <c r="BN428" s="47"/>
      <c r="BO428" s="47"/>
      <c r="BP428" s="47"/>
      <c r="BQ428" s="47"/>
    </row>
    <row r="429" spans="16:69" x14ac:dyDescent="0.25">
      <c r="P429" s="34">
        <v>426</v>
      </c>
      <c r="Q429" s="147" t="str">
        <f>IF(INDEX(EmployeeTrackingSheet!$B$6:$B$1005,Calculations!P429,1)=0,"",INDEX(EmployeeTrackingSheet!$B$6:$B$1005,Calculations!P429,1))</f>
        <v/>
      </c>
      <c r="R429" s="91" t="str">
        <f t="shared" si="39"/>
        <v/>
      </c>
      <c r="S429" s="91" t="str">
        <f t="shared" si="40"/>
        <v/>
      </c>
      <c r="T429" s="92" t="str">
        <f t="shared" si="41"/>
        <v/>
      </c>
      <c r="U429" s="92" t="str">
        <f t="shared" si="42"/>
        <v/>
      </c>
      <c r="V429" s="90" t="str">
        <f>IF(INDEX(EmployeeTrackingSheet!$C$6:$C$1005,Calculations!P429,1)=0,"",INDEX(EmployeeTrackingSheet!$C$6:$C$1005,Calculations!P429,1))</f>
        <v/>
      </c>
      <c r="W429" s="90" t="str">
        <f>IF(INDEX(EmployeeTrackingSheet!$D$6:$D$1005,Calculations!P429,1)=0,"",INDEX(EmployeeTrackingSheet!$D$6:$D$1005,Calculations!P429,1))</f>
        <v/>
      </c>
      <c r="X429" s="269" t="str">
        <f>IF(INDEX(EmployeeTrackingSheet!$E$6:$E$1005,Calculations!P429,1)=0,"",INDEX(EmployeeTrackingSheet!$E$6:$E$1005,Calculations!P429,1))</f>
        <v/>
      </c>
      <c r="Y429" s="269" t="str">
        <f>IF(INDEX(EmployeeTrackingSheet!$F$6:$F$1005,Calculations!P429,1)=0,"",INDEX(EmployeeTrackingSheet!$F$6:$F$1005,Calculations!P429,1))</f>
        <v/>
      </c>
      <c r="Z429" s="94" t="str">
        <f t="shared" si="43"/>
        <v/>
      </c>
      <c r="AA429" s="94" t="str">
        <f>IF(INDEX(EmployeeTrackingSheet!$G$6:$G$1005,Calculations!P429,1)=0,"",INDEX(EmployeeTrackingSheet!$G$6:$G$1005,Calculations!P429,1))</f>
        <v/>
      </c>
      <c r="AB429" s="94" t="str">
        <f>IF(INDEX(EmployeeTrackingSheet!$H$6:$H$1005,Calculations!P429,1)=0,"",INDEX(EmployeeTrackingSheet!$H$6:$H$1005,Calculations!P429,1))</f>
        <v/>
      </c>
      <c r="AC429" s="47"/>
      <c r="AD429" s="47"/>
      <c r="AE429" s="47"/>
      <c r="AF429" s="47"/>
      <c r="AG429" s="47"/>
      <c r="AM429" s="47"/>
      <c r="AN429" s="47"/>
      <c r="AO429" s="47"/>
      <c r="AP429" s="47"/>
      <c r="AQ429" s="47"/>
      <c r="AR429" s="47"/>
      <c r="AS429" s="47"/>
      <c r="AT429" s="47"/>
      <c r="AU429" s="47"/>
      <c r="AV429" s="47"/>
      <c r="AW429" s="47"/>
      <c r="AX429" s="47"/>
      <c r="AY429" s="47"/>
      <c r="AZ429" s="47"/>
      <c r="BA429" s="47"/>
      <c r="BB429" s="47"/>
      <c r="BC429" s="47"/>
      <c r="BD429" s="47"/>
      <c r="BE429" s="47"/>
      <c r="BF429" s="47"/>
      <c r="BG429" s="47"/>
      <c r="BH429" s="47"/>
      <c r="BI429" s="47"/>
      <c r="BJ429" s="47"/>
      <c r="BK429" s="47"/>
      <c r="BL429" s="47"/>
      <c r="BM429" s="47"/>
      <c r="BN429" s="47"/>
      <c r="BO429" s="47"/>
      <c r="BP429" s="47"/>
      <c r="BQ429" s="47"/>
    </row>
    <row r="430" spans="16:69" x14ac:dyDescent="0.25">
      <c r="P430" s="34">
        <v>427</v>
      </c>
      <c r="Q430" s="147" t="str">
        <f>IF(INDEX(EmployeeTrackingSheet!$B$6:$B$1005,Calculations!P430,1)=0,"",INDEX(EmployeeTrackingSheet!$B$6:$B$1005,Calculations!P430,1))</f>
        <v/>
      </c>
      <c r="R430" s="91" t="str">
        <f t="shared" si="39"/>
        <v/>
      </c>
      <c r="S430" s="91" t="str">
        <f t="shared" si="40"/>
        <v/>
      </c>
      <c r="T430" s="92" t="str">
        <f t="shared" si="41"/>
        <v/>
      </c>
      <c r="U430" s="92" t="str">
        <f t="shared" si="42"/>
        <v/>
      </c>
      <c r="V430" s="90" t="str">
        <f>IF(INDEX(EmployeeTrackingSheet!$C$6:$C$1005,Calculations!P430,1)=0,"",INDEX(EmployeeTrackingSheet!$C$6:$C$1005,Calculations!P430,1))</f>
        <v/>
      </c>
      <c r="W430" s="90" t="str">
        <f>IF(INDEX(EmployeeTrackingSheet!$D$6:$D$1005,Calculations!P430,1)=0,"",INDEX(EmployeeTrackingSheet!$D$6:$D$1005,Calculations!P430,1))</f>
        <v/>
      </c>
      <c r="X430" s="269" t="str">
        <f>IF(INDEX(EmployeeTrackingSheet!$E$6:$E$1005,Calculations!P430,1)=0,"",INDEX(EmployeeTrackingSheet!$E$6:$E$1005,Calculations!P430,1))</f>
        <v/>
      </c>
      <c r="Y430" s="269" t="str">
        <f>IF(INDEX(EmployeeTrackingSheet!$F$6:$F$1005,Calculations!P430,1)=0,"",INDEX(EmployeeTrackingSheet!$F$6:$F$1005,Calculations!P430,1))</f>
        <v/>
      </c>
      <c r="Z430" s="94" t="str">
        <f t="shared" si="43"/>
        <v/>
      </c>
      <c r="AA430" s="94" t="str">
        <f>IF(INDEX(EmployeeTrackingSheet!$G$6:$G$1005,Calculations!P430,1)=0,"",INDEX(EmployeeTrackingSheet!$G$6:$G$1005,Calculations!P430,1))</f>
        <v/>
      </c>
      <c r="AB430" s="94" t="str">
        <f>IF(INDEX(EmployeeTrackingSheet!$H$6:$H$1005,Calculations!P430,1)=0,"",INDEX(EmployeeTrackingSheet!$H$6:$H$1005,Calculations!P430,1))</f>
        <v/>
      </c>
      <c r="AC430" s="47"/>
      <c r="AD430" s="47"/>
      <c r="AE430" s="47"/>
      <c r="AF430" s="47"/>
      <c r="AG430" s="47"/>
      <c r="AM430" s="47"/>
      <c r="AN430" s="47"/>
      <c r="AO430" s="47"/>
      <c r="AP430" s="47"/>
      <c r="AQ430" s="47"/>
      <c r="AR430" s="47"/>
      <c r="AS430" s="47"/>
      <c r="AT430" s="47"/>
      <c r="AU430" s="47"/>
      <c r="AV430" s="47"/>
      <c r="AW430" s="47"/>
      <c r="AX430" s="47"/>
      <c r="AY430" s="47"/>
      <c r="AZ430" s="47"/>
      <c r="BA430" s="47"/>
      <c r="BB430" s="47"/>
      <c r="BC430" s="47"/>
      <c r="BD430" s="47"/>
      <c r="BE430" s="47"/>
      <c r="BF430" s="47"/>
      <c r="BG430" s="47"/>
      <c r="BH430" s="47"/>
      <c r="BI430" s="47"/>
      <c r="BJ430" s="47"/>
      <c r="BK430" s="47"/>
      <c r="BL430" s="47"/>
      <c r="BM430" s="47"/>
      <c r="BN430" s="47"/>
      <c r="BO430" s="47"/>
      <c r="BP430" s="47"/>
      <c r="BQ430" s="47"/>
    </row>
    <row r="431" spans="16:69" x14ac:dyDescent="0.25">
      <c r="P431" s="34">
        <v>428</v>
      </c>
      <c r="Q431" s="147" t="str">
        <f>IF(INDEX(EmployeeTrackingSheet!$B$6:$B$1005,Calculations!P431,1)=0,"",INDEX(EmployeeTrackingSheet!$B$6:$B$1005,Calculations!P431,1))</f>
        <v/>
      </c>
      <c r="R431" s="91" t="str">
        <f t="shared" si="39"/>
        <v/>
      </c>
      <c r="S431" s="91" t="str">
        <f t="shared" si="40"/>
        <v/>
      </c>
      <c r="T431" s="92" t="str">
        <f t="shared" si="41"/>
        <v/>
      </c>
      <c r="U431" s="92" t="str">
        <f t="shared" si="42"/>
        <v/>
      </c>
      <c r="V431" s="90" t="str">
        <f>IF(INDEX(EmployeeTrackingSheet!$C$6:$C$1005,Calculations!P431,1)=0,"",INDEX(EmployeeTrackingSheet!$C$6:$C$1005,Calculations!P431,1))</f>
        <v/>
      </c>
      <c r="W431" s="90" t="str">
        <f>IF(INDEX(EmployeeTrackingSheet!$D$6:$D$1005,Calculations!P431,1)=0,"",INDEX(EmployeeTrackingSheet!$D$6:$D$1005,Calculations!P431,1))</f>
        <v/>
      </c>
      <c r="X431" s="269" t="str">
        <f>IF(INDEX(EmployeeTrackingSheet!$E$6:$E$1005,Calculations!P431,1)=0,"",INDEX(EmployeeTrackingSheet!$E$6:$E$1005,Calculations!P431,1))</f>
        <v/>
      </c>
      <c r="Y431" s="269" t="str">
        <f>IF(INDEX(EmployeeTrackingSheet!$F$6:$F$1005,Calculations!P431,1)=0,"",INDEX(EmployeeTrackingSheet!$F$6:$F$1005,Calculations!P431,1))</f>
        <v/>
      </c>
      <c r="Z431" s="94" t="str">
        <f t="shared" si="43"/>
        <v/>
      </c>
      <c r="AA431" s="94" t="str">
        <f>IF(INDEX(EmployeeTrackingSheet!$G$6:$G$1005,Calculations!P431,1)=0,"",INDEX(EmployeeTrackingSheet!$G$6:$G$1005,Calculations!P431,1))</f>
        <v/>
      </c>
      <c r="AB431" s="94" t="str">
        <f>IF(INDEX(EmployeeTrackingSheet!$H$6:$H$1005,Calculations!P431,1)=0,"",INDEX(EmployeeTrackingSheet!$H$6:$H$1005,Calculations!P431,1))</f>
        <v/>
      </c>
      <c r="AC431" s="47"/>
      <c r="AD431" s="47"/>
      <c r="AE431" s="47"/>
      <c r="AF431" s="47"/>
      <c r="AG431" s="47"/>
      <c r="AM431" s="47"/>
      <c r="AN431" s="47"/>
      <c r="AO431" s="47"/>
      <c r="AP431" s="47"/>
      <c r="AQ431" s="47"/>
      <c r="AR431" s="47"/>
      <c r="AS431" s="47"/>
      <c r="AT431" s="47"/>
      <c r="AU431" s="47"/>
      <c r="AV431" s="47"/>
      <c r="AW431" s="47"/>
      <c r="AX431" s="47"/>
      <c r="AY431" s="47"/>
      <c r="AZ431" s="47"/>
      <c r="BA431" s="47"/>
      <c r="BB431" s="47"/>
      <c r="BC431" s="47"/>
      <c r="BD431" s="47"/>
      <c r="BE431" s="47"/>
      <c r="BF431" s="47"/>
      <c r="BG431" s="47"/>
      <c r="BH431" s="47"/>
      <c r="BI431" s="47"/>
      <c r="BJ431" s="47"/>
      <c r="BK431" s="47"/>
      <c r="BL431" s="47"/>
      <c r="BM431" s="47"/>
      <c r="BN431" s="47"/>
      <c r="BO431" s="47"/>
      <c r="BP431" s="47"/>
      <c r="BQ431" s="47"/>
    </row>
    <row r="432" spans="16:69" x14ac:dyDescent="0.25">
      <c r="P432" s="34">
        <v>429</v>
      </c>
      <c r="Q432" s="147" t="str">
        <f>IF(INDEX(EmployeeTrackingSheet!$B$6:$B$1005,Calculations!P432,1)=0,"",INDEX(EmployeeTrackingSheet!$B$6:$B$1005,Calculations!P432,1))</f>
        <v/>
      </c>
      <c r="R432" s="91" t="str">
        <f t="shared" si="39"/>
        <v/>
      </c>
      <c r="S432" s="91" t="str">
        <f t="shared" si="40"/>
        <v/>
      </c>
      <c r="T432" s="92" t="str">
        <f t="shared" si="41"/>
        <v/>
      </c>
      <c r="U432" s="92" t="str">
        <f t="shared" si="42"/>
        <v/>
      </c>
      <c r="V432" s="90" t="str">
        <f>IF(INDEX(EmployeeTrackingSheet!$C$6:$C$1005,Calculations!P432,1)=0,"",INDEX(EmployeeTrackingSheet!$C$6:$C$1005,Calculations!P432,1))</f>
        <v/>
      </c>
      <c r="W432" s="90" t="str">
        <f>IF(INDEX(EmployeeTrackingSheet!$D$6:$D$1005,Calculations!P432,1)=0,"",INDEX(EmployeeTrackingSheet!$D$6:$D$1005,Calculations!P432,1))</f>
        <v/>
      </c>
      <c r="X432" s="269" t="str">
        <f>IF(INDEX(EmployeeTrackingSheet!$E$6:$E$1005,Calculations!P432,1)=0,"",INDEX(EmployeeTrackingSheet!$E$6:$E$1005,Calculations!P432,1))</f>
        <v/>
      </c>
      <c r="Y432" s="269" t="str">
        <f>IF(INDEX(EmployeeTrackingSheet!$F$6:$F$1005,Calculations!P432,1)=0,"",INDEX(EmployeeTrackingSheet!$F$6:$F$1005,Calculations!P432,1))</f>
        <v/>
      </c>
      <c r="Z432" s="94" t="str">
        <f t="shared" si="43"/>
        <v/>
      </c>
      <c r="AA432" s="94" t="str">
        <f>IF(INDEX(EmployeeTrackingSheet!$G$6:$G$1005,Calculations!P432,1)=0,"",INDEX(EmployeeTrackingSheet!$G$6:$G$1005,Calculations!P432,1))</f>
        <v/>
      </c>
      <c r="AB432" s="94" t="str">
        <f>IF(INDEX(EmployeeTrackingSheet!$H$6:$H$1005,Calculations!P432,1)=0,"",INDEX(EmployeeTrackingSheet!$H$6:$H$1005,Calculations!P432,1))</f>
        <v/>
      </c>
      <c r="AC432" s="47"/>
      <c r="AD432" s="47"/>
      <c r="AE432" s="47"/>
      <c r="AF432" s="47"/>
      <c r="AG432" s="47"/>
      <c r="AM432" s="47"/>
      <c r="AN432" s="47"/>
      <c r="AO432" s="47"/>
      <c r="AP432" s="47"/>
      <c r="AQ432" s="47"/>
      <c r="AR432" s="47"/>
      <c r="AS432" s="47"/>
      <c r="AT432" s="47"/>
      <c r="AU432" s="47"/>
      <c r="AV432" s="47"/>
      <c r="AW432" s="47"/>
      <c r="AX432" s="47"/>
      <c r="AY432" s="47"/>
      <c r="AZ432" s="47"/>
      <c r="BA432" s="47"/>
      <c r="BB432" s="47"/>
      <c r="BC432" s="47"/>
      <c r="BD432" s="47"/>
      <c r="BE432" s="47"/>
      <c r="BF432" s="47"/>
      <c r="BG432" s="47"/>
      <c r="BH432" s="47"/>
      <c r="BI432" s="47"/>
      <c r="BJ432" s="47"/>
      <c r="BK432" s="47"/>
      <c r="BL432" s="47"/>
      <c r="BM432" s="47"/>
      <c r="BN432" s="47"/>
      <c r="BO432" s="47"/>
      <c r="BP432" s="47"/>
      <c r="BQ432" s="47"/>
    </row>
    <row r="433" spans="16:69" x14ac:dyDescent="0.25">
      <c r="P433" s="34">
        <v>430</v>
      </c>
      <c r="Q433" s="147" t="str">
        <f>IF(INDEX(EmployeeTrackingSheet!$B$6:$B$1005,Calculations!P433,1)=0,"",INDEX(EmployeeTrackingSheet!$B$6:$B$1005,Calculations!P433,1))</f>
        <v/>
      </c>
      <c r="R433" s="91" t="str">
        <f t="shared" si="39"/>
        <v/>
      </c>
      <c r="S433" s="91" t="str">
        <f t="shared" si="40"/>
        <v/>
      </c>
      <c r="T433" s="92" t="str">
        <f t="shared" si="41"/>
        <v/>
      </c>
      <c r="U433" s="92" t="str">
        <f t="shared" si="42"/>
        <v/>
      </c>
      <c r="V433" s="90" t="str">
        <f>IF(INDEX(EmployeeTrackingSheet!$C$6:$C$1005,Calculations!P433,1)=0,"",INDEX(EmployeeTrackingSheet!$C$6:$C$1005,Calculations!P433,1))</f>
        <v/>
      </c>
      <c r="W433" s="90" t="str">
        <f>IF(INDEX(EmployeeTrackingSheet!$D$6:$D$1005,Calculations!P433,1)=0,"",INDEX(EmployeeTrackingSheet!$D$6:$D$1005,Calculations!P433,1))</f>
        <v/>
      </c>
      <c r="X433" s="269" t="str">
        <f>IF(INDEX(EmployeeTrackingSheet!$E$6:$E$1005,Calculations!P433,1)=0,"",INDEX(EmployeeTrackingSheet!$E$6:$E$1005,Calculations!P433,1))</f>
        <v/>
      </c>
      <c r="Y433" s="269" t="str">
        <f>IF(INDEX(EmployeeTrackingSheet!$F$6:$F$1005,Calculations!P433,1)=0,"",INDEX(EmployeeTrackingSheet!$F$6:$F$1005,Calculations!P433,1))</f>
        <v/>
      </c>
      <c r="Z433" s="94" t="str">
        <f t="shared" si="43"/>
        <v/>
      </c>
      <c r="AA433" s="94" t="str">
        <f>IF(INDEX(EmployeeTrackingSheet!$G$6:$G$1005,Calculations!P433,1)=0,"",INDEX(EmployeeTrackingSheet!$G$6:$G$1005,Calculations!P433,1))</f>
        <v/>
      </c>
      <c r="AB433" s="94" t="str">
        <f>IF(INDEX(EmployeeTrackingSheet!$H$6:$H$1005,Calculations!P433,1)=0,"",INDEX(EmployeeTrackingSheet!$H$6:$H$1005,Calculations!P433,1))</f>
        <v/>
      </c>
      <c r="AC433" s="47"/>
      <c r="AD433" s="47"/>
      <c r="AE433" s="47"/>
      <c r="AF433" s="47"/>
      <c r="AG433" s="47"/>
      <c r="AM433" s="47"/>
      <c r="AN433" s="47"/>
      <c r="AO433" s="47"/>
      <c r="AP433" s="47"/>
      <c r="AQ433" s="47"/>
      <c r="AR433" s="47"/>
      <c r="AS433" s="47"/>
      <c r="AT433" s="47"/>
      <c r="AU433" s="47"/>
      <c r="AV433" s="47"/>
      <c r="AW433" s="47"/>
      <c r="AX433" s="47"/>
      <c r="AY433" s="47"/>
      <c r="AZ433" s="47"/>
      <c r="BA433" s="47"/>
      <c r="BB433" s="47"/>
      <c r="BC433" s="47"/>
      <c r="BD433" s="47"/>
      <c r="BE433" s="47"/>
      <c r="BF433" s="47"/>
      <c r="BG433" s="47"/>
      <c r="BH433" s="47"/>
      <c r="BI433" s="47"/>
      <c r="BJ433" s="47"/>
      <c r="BK433" s="47"/>
      <c r="BL433" s="47"/>
      <c r="BM433" s="47"/>
      <c r="BN433" s="47"/>
      <c r="BO433" s="47"/>
      <c r="BP433" s="47"/>
      <c r="BQ433" s="47"/>
    </row>
    <row r="434" spans="16:69" x14ac:dyDescent="0.25">
      <c r="P434" s="34">
        <v>431</v>
      </c>
      <c r="Q434" s="147" t="str">
        <f>IF(INDEX(EmployeeTrackingSheet!$B$6:$B$1005,Calculations!P434,1)=0,"",INDEX(EmployeeTrackingSheet!$B$6:$B$1005,Calculations!P434,1))</f>
        <v/>
      </c>
      <c r="R434" s="91" t="str">
        <f t="shared" si="39"/>
        <v/>
      </c>
      <c r="S434" s="91" t="str">
        <f t="shared" si="40"/>
        <v/>
      </c>
      <c r="T434" s="92" t="str">
        <f t="shared" si="41"/>
        <v/>
      </c>
      <c r="U434" s="92" t="str">
        <f t="shared" si="42"/>
        <v/>
      </c>
      <c r="V434" s="90" t="str">
        <f>IF(INDEX(EmployeeTrackingSheet!$C$6:$C$1005,Calculations!P434,1)=0,"",INDEX(EmployeeTrackingSheet!$C$6:$C$1005,Calculations!P434,1))</f>
        <v/>
      </c>
      <c r="W434" s="90" t="str">
        <f>IF(INDEX(EmployeeTrackingSheet!$D$6:$D$1005,Calculations!P434,1)=0,"",INDEX(EmployeeTrackingSheet!$D$6:$D$1005,Calculations!P434,1))</f>
        <v/>
      </c>
      <c r="X434" s="269" t="str">
        <f>IF(INDEX(EmployeeTrackingSheet!$E$6:$E$1005,Calculations!P434,1)=0,"",INDEX(EmployeeTrackingSheet!$E$6:$E$1005,Calculations!P434,1))</f>
        <v/>
      </c>
      <c r="Y434" s="269" t="str">
        <f>IF(INDEX(EmployeeTrackingSheet!$F$6:$F$1005,Calculations!P434,1)=0,"",INDEX(EmployeeTrackingSheet!$F$6:$F$1005,Calculations!P434,1))</f>
        <v/>
      </c>
      <c r="Z434" s="94" t="str">
        <f t="shared" si="43"/>
        <v/>
      </c>
      <c r="AA434" s="94" t="str">
        <f>IF(INDEX(EmployeeTrackingSheet!$G$6:$G$1005,Calculations!P434,1)=0,"",INDEX(EmployeeTrackingSheet!$G$6:$G$1005,Calculations!P434,1))</f>
        <v/>
      </c>
      <c r="AB434" s="94" t="str">
        <f>IF(INDEX(EmployeeTrackingSheet!$H$6:$H$1005,Calculations!P434,1)=0,"",INDEX(EmployeeTrackingSheet!$H$6:$H$1005,Calculations!P434,1))</f>
        <v/>
      </c>
      <c r="AC434" s="47"/>
      <c r="AD434" s="47"/>
      <c r="AE434" s="47"/>
      <c r="AF434" s="47"/>
      <c r="AG434" s="47"/>
      <c r="AM434" s="47"/>
      <c r="AN434" s="47"/>
      <c r="AO434" s="47"/>
      <c r="AP434" s="47"/>
      <c r="AQ434" s="47"/>
      <c r="AR434" s="47"/>
      <c r="AS434" s="47"/>
      <c r="AT434" s="47"/>
      <c r="AU434" s="47"/>
      <c r="AV434" s="47"/>
      <c r="AW434" s="47"/>
      <c r="AX434" s="47"/>
      <c r="AY434" s="47"/>
      <c r="AZ434" s="47"/>
      <c r="BA434" s="47"/>
      <c r="BB434" s="47"/>
      <c r="BC434" s="47"/>
      <c r="BD434" s="47"/>
      <c r="BE434" s="47"/>
      <c r="BF434" s="47"/>
      <c r="BG434" s="47"/>
      <c r="BH434" s="47"/>
      <c r="BI434" s="47"/>
      <c r="BJ434" s="47"/>
      <c r="BK434" s="47"/>
      <c r="BL434" s="47"/>
      <c r="BM434" s="47"/>
      <c r="BN434" s="47"/>
      <c r="BO434" s="47"/>
      <c r="BP434" s="47"/>
      <c r="BQ434" s="47"/>
    </row>
    <row r="435" spans="16:69" x14ac:dyDescent="0.25">
      <c r="P435" s="34">
        <v>432</v>
      </c>
      <c r="Q435" s="147" t="str">
        <f>IF(INDEX(EmployeeTrackingSheet!$B$6:$B$1005,Calculations!P435,1)=0,"",INDEX(EmployeeTrackingSheet!$B$6:$B$1005,Calculations!P435,1))</f>
        <v/>
      </c>
      <c r="R435" s="91" t="str">
        <f t="shared" si="39"/>
        <v/>
      </c>
      <c r="S435" s="91" t="str">
        <f t="shared" si="40"/>
        <v/>
      </c>
      <c r="T435" s="92" t="str">
        <f t="shared" si="41"/>
        <v/>
      </c>
      <c r="U435" s="92" t="str">
        <f t="shared" si="42"/>
        <v/>
      </c>
      <c r="V435" s="90" t="str">
        <f>IF(INDEX(EmployeeTrackingSheet!$C$6:$C$1005,Calculations!P435,1)=0,"",INDEX(EmployeeTrackingSheet!$C$6:$C$1005,Calculations!P435,1))</f>
        <v/>
      </c>
      <c r="W435" s="90" t="str">
        <f>IF(INDEX(EmployeeTrackingSheet!$D$6:$D$1005,Calculations!P435,1)=0,"",INDEX(EmployeeTrackingSheet!$D$6:$D$1005,Calculations!P435,1))</f>
        <v/>
      </c>
      <c r="X435" s="269" t="str">
        <f>IF(INDEX(EmployeeTrackingSheet!$E$6:$E$1005,Calculations!P435,1)=0,"",INDEX(EmployeeTrackingSheet!$E$6:$E$1005,Calculations!P435,1))</f>
        <v/>
      </c>
      <c r="Y435" s="269" t="str">
        <f>IF(INDEX(EmployeeTrackingSheet!$F$6:$F$1005,Calculations!P435,1)=0,"",INDEX(EmployeeTrackingSheet!$F$6:$F$1005,Calculations!P435,1))</f>
        <v/>
      </c>
      <c r="Z435" s="94" t="str">
        <f t="shared" si="43"/>
        <v/>
      </c>
      <c r="AA435" s="94" t="str">
        <f>IF(INDEX(EmployeeTrackingSheet!$G$6:$G$1005,Calculations!P435,1)=0,"",INDEX(EmployeeTrackingSheet!$G$6:$G$1005,Calculations!P435,1))</f>
        <v/>
      </c>
      <c r="AB435" s="94" t="str">
        <f>IF(INDEX(EmployeeTrackingSheet!$H$6:$H$1005,Calculations!P435,1)=0,"",INDEX(EmployeeTrackingSheet!$H$6:$H$1005,Calculations!P435,1))</f>
        <v/>
      </c>
      <c r="AC435" s="47"/>
      <c r="AD435" s="47"/>
      <c r="AE435" s="47"/>
      <c r="AF435" s="47"/>
      <c r="AG435" s="47"/>
      <c r="AM435" s="47"/>
      <c r="AN435" s="47"/>
      <c r="AO435" s="47"/>
      <c r="AP435" s="47"/>
      <c r="AQ435" s="47"/>
      <c r="AR435" s="47"/>
      <c r="AS435" s="47"/>
      <c r="AT435" s="47"/>
      <c r="AU435" s="47"/>
      <c r="AV435" s="47"/>
      <c r="AW435" s="47"/>
      <c r="AX435" s="47"/>
      <c r="AY435" s="47"/>
      <c r="AZ435" s="47"/>
      <c r="BA435" s="47"/>
      <c r="BB435" s="47"/>
      <c r="BC435" s="47"/>
      <c r="BD435" s="47"/>
      <c r="BE435" s="47"/>
      <c r="BF435" s="47"/>
      <c r="BG435" s="47"/>
      <c r="BH435" s="47"/>
      <c r="BI435" s="47"/>
      <c r="BJ435" s="47"/>
      <c r="BK435" s="47"/>
      <c r="BL435" s="47"/>
      <c r="BM435" s="47"/>
      <c r="BN435" s="47"/>
      <c r="BO435" s="47"/>
      <c r="BP435" s="47"/>
      <c r="BQ435" s="47"/>
    </row>
    <row r="436" spans="16:69" x14ac:dyDescent="0.25">
      <c r="P436" s="34">
        <v>433</v>
      </c>
      <c r="Q436" s="147" t="str">
        <f>IF(INDEX(EmployeeTrackingSheet!$B$6:$B$1005,Calculations!P436,1)=0,"",INDEX(EmployeeTrackingSheet!$B$6:$B$1005,Calculations!P436,1))</f>
        <v/>
      </c>
      <c r="R436" s="91" t="str">
        <f t="shared" si="39"/>
        <v/>
      </c>
      <c r="S436" s="91" t="str">
        <f t="shared" si="40"/>
        <v/>
      </c>
      <c r="T436" s="92" t="str">
        <f t="shared" si="41"/>
        <v/>
      </c>
      <c r="U436" s="92" t="str">
        <f t="shared" si="42"/>
        <v/>
      </c>
      <c r="V436" s="90" t="str">
        <f>IF(INDEX(EmployeeTrackingSheet!$C$6:$C$1005,Calculations!P436,1)=0,"",INDEX(EmployeeTrackingSheet!$C$6:$C$1005,Calculations!P436,1))</f>
        <v/>
      </c>
      <c r="W436" s="90" t="str">
        <f>IF(INDEX(EmployeeTrackingSheet!$D$6:$D$1005,Calculations!P436,1)=0,"",INDEX(EmployeeTrackingSheet!$D$6:$D$1005,Calculations!P436,1))</f>
        <v/>
      </c>
      <c r="X436" s="269" t="str">
        <f>IF(INDEX(EmployeeTrackingSheet!$E$6:$E$1005,Calculations!P436,1)=0,"",INDEX(EmployeeTrackingSheet!$E$6:$E$1005,Calculations!P436,1))</f>
        <v/>
      </c>
      <c r="Y436" s="269" t="str">
        <f>IF(INDEX(EmployeeTrackingSheet!$F$6:$F$1005,Calculations!P436,1)=0,"",INDEX(EmployeeTrackingSheet!$F$6:$F$1005,Calculations!P436,1))</f>
        <v/>
      </c>
      <c r="Z436" s="94" t="str">
        <f t="shared" si="43"/>
        <v/>
      </c>
      <c r="AA436" s="94" t="str">
        <f>IF(INDEX(EmployeeTrackingSheet!$G$6:$G$1005,Calculations!P436,1)=0,"",INDEX(EmployeeTrackingSheet!$G$6:$G$1005,Calculations!P436,1))</f>
        <v/>
      </c>
      <c r="AB436" s="94" t="str">
        <f>IF(INDEX(EmployeeTrackingSheet!$H$6:$H$1005,Calculations!P436,1)=0,"",INDEX(EmployeeTrackingSheet!$H$6:$H$1005,Calculations!P436,1))</f>
        <v/>
      </c>
      <c r="AC436" s="47"/>
      <c r="AD436" s="47"/>
      <c r="AE436" s="47"/>
      <c r="AF436" s="47"/>
      <c r="AG436" s="47"/>
      <c r="AM436" s="47"/>
      <c r="AN436" s="47"/>
      <c r="AO436" s="47"/>
      <c r="AP436" s="47"/>
      <c r="AQ436" s="47"/>
      <c r="AR436" s="47"/>
      <c r="AS436" s="47"/>
      <c r="AT436" s="47"/>
      <c r="AU436" s="47"/>
      <c r="AV436" s="47"/>
      <c r="AW436" s="47"/>
      <c r="AX436" s="47"/>
      <c r="AY436" s="47"/>
      <c r="AZ436" s="47"/>
      <c r="BA436" s="47"/>
      <c r="BB436" s="47"/>
      <c r="BC436" s="47"/>
      <c r="BD436" s="47"/>
      <c r="BE436" s="47"/>
      <c r="BF436" s="47"/>
      <c r="BG436" s="47"/>
      <c r="BH436" s="47"/>
      <c r="BI436" s="47"/>
      <c r="BJ436" s="47"/>
      <c r="BK436" s="47"/>
      <c r="BL436" s="47"/>
      <c r="BM436" s="47"/>
      <c r="BN436" s="47"/>
      <c r="BO436" s="47"/>
      <c r="BP436" s="47"/>
      <c r="BQ436" s="47"/>
    </row>
    <row r="437" spans="16:69" x14ac:dyDescent="0.25">
      <c r="P437" s="34">
        <v>434</v>
      </c>
      <c r="Q437" s="147" t="str">
        <f>IF(INDEX(EmployeeTrackingSheet!$B$6:$B$1005,Calculations!P437,1)=0,"",INDEX(EmployeeTrackingSheet!$B$6:$B$1005,Calculations!P437,1))</f>
        <v/>
      </c>
      <c r="R437" s="91" t="str">
        <f t="shared" si="39"/>
        <v/>
      </c>
      <c r="S437" s="91" t="str">
        <f t="shared" si="40"/>
        <v/>
      </c>
      <c r="T437" s="92" t="str">
        <f t="shared" si="41"/>
        <v/>
      </c>
      <c r="U437" s="92" t="str">
        <f t="shared" si="42"/>
        <v/>
      </c>
      <c r="V437" s="90" t="str">
        <f>IF(INDEX(EmployeeTrackingSheet!$C$6:$C$1005,Calculations!P437,1)=0,"",INDEX(EmployeeTrackingSheet!$C$6:$C$1005,Calculations!P437,1))</f>
        <v/>
      </c>
      <c r="W437" s="90" t="str">
        <f>IF(INDEX(EmployeeTrackingSheet!$D$6:$D$1005,Calculations!P437,1)=0,"",INDEX(EmployeeTrackingSheet!$D$6:$D$1005,Calculations!P437,1))</f>
        <v/>
      </c>
      <c r="X437" s="269" t="str">
        <f>IF(INDEX(EmployeeTrackingSheet!$E$6:$E$1005,Calculations!P437,1)=0,"",INDEX(EmployeeTrackingSheet!$E$6:$E$1005,Calculations!P437,1))</f>
        <v/>
      </c>
      <c r="Y437" s="269" t="str">
        <f>IF(INDEX(EmployeeTrackingSheet!$F$6:$F$1005,Calculations!P437,1)=0,"",INDEX(EmployeeTrackingSheet!$F$6:$F$1005,Calculations!P437,1))</f>
        <v/>
      </c>
      <c r="Z437" s="94" t="str">
        <f t="shared" si="43"/>
        <v/>
      </c>
      <c r="AA437" s="94" t="str">
        <f>IF(INDEX(EmployeeTrackingSheet!$G$6:$G$1005,Calculations!P437,1)=0,"",INDEX(EmployeeTrackingSheet!$G$6:$G$1005,Calculations!P437,1))</f>
        <v/>
      </c>
      <c r="AB437" s="94" t="str">
        <f>IF(INDEX(EmployeeTrackingSheet!$H$6:$H$1005,Calculations!P437,1)=0,"",INDEX(EmployeeTrackingSheet!$H$6:$H$1005,Calculations!P437,1))</f>
        <v/>
      </c>
      <c r="AC437" s="47"/>
      <c r="AD437" s="47"/>
      <c r="AE437" s="47"/>
      <c r="AF437" s="47"/>
      <c r="AG437" s="47"/>
      <c r="AM437" s="47"/>
      <c r="AN437" s="47"/>
      <c r="AO437" s="47"/>
      <c r="AP437" s="47"/>
      <c r="AQ437" s="47"/>
      <c r="AR437" s="47"/>
      <c r="AS437" s="47"/>
      <c r="AT437" s="47"/>
      <c r="AU437" s="47"/>
      <c r="AV437" s="47"/>
      <c r="AW437" s="47"/>
      <c r="AX437" s="47"/>
      <c r="AY437" s="47"/>
      <c r="AZ437" s="47"/>
      <c r="BA437" s="47"/>
      <c r="BB437" s="47"/>
      <c r="BC437" s="47"/>
      <c r="BD437" s="47"/>
      <c r="BE437" s="47"/>
      <c r="BF437" s="47"/>
      <c r="BG437" s="47"/>
      <c r="BH437" s="47"/>
      <c r="BI437" s="47"/>
      <c r="BJ437" s="47"/>
      <c r="BK437" s="47"/>
      <c r="BL437" s="47"/>
      <c r="BM437" s="47"/>
      <c r="BN437" s="47"/>
      <c r="BO437" s="47"/>
      <c r="BP437" s="47"/>
      <c r="BQ437" s="47"/>
    </row>
    <row r="438" spans="16:69" x14ac:dyDescent="0.25">
      <c r="P438" s="34">
        <v>435</v>
      </c>
      <c r="Q438" s="147" t="str">
        <f>IF(INDEX(EmployeeTrackingSheet!$B$6:$B$1005,Calculations!P438,1)=0,"",INDEX(EmployeeTrackingSheet!$B$6:$B$1005,Calculations!P438,1))</f>
        <v/>
      </c>
      <c r="R438" s="91" t="str">
        <f t="shared" si="39"/>
        <v/>
      </c>
      <c r="S438" s="91" t="str">
        <f t="shared" si="40"/>
        <v/>
      </c>
      <c r="T438" s="92" t="str">
        <f t="shared" si="41"/>
        <v/>
      </c>
      <c r="U438" s="92" t="str">
        <f t="shared" si="42"/>
        <v/>
      </c>
      <c r="V438" s="90" t="str">
        <f>IF(INDEX(EmployeeTrackingSheet!$C$6:$C$1005,Calculations!P438,1)=0,"",INDEX(EmployeeTrackingSheet!$C$6:$C$1005,Calculations!P438,1))</f>
        <v/>
      </c>
      <c r="W438" s="90" t="str">
        <f>IF(INDEX(EmployeeTrackingSheet!$D$6:$D$1005,Calculations!P438,1)=0,"",INDEX(EmployeeTrackingSheet!$D$6:$D$1005,Calculations!P438,1))</f>
        <v/>
      </c>
      <c r="X438" s="269" t="str">
        <f>IF(INDEX(EmployeeTrackingSheet!$E$6:$E$1005,Calculations!P438,1)=0,"",INDEX(EmployeeTrackingSheet!$E$6:$E$1005,Calculations!P438,1))</f>
        <v/>
      </c>
      <c r="Y438" s="269" t="str">
        <f>IF(INDEX(EmployeeTrackingSheet!$F$6:$F$1005,Calculations!P438,1)=0,"",INDEX(EmployeeTrackingSheet!$F$6:$F$1005,Calculations!P438,1))</f>
        <v/>
      </c>
      <c r="Z438" s="94" t="str">
        <f t="shared" si="43"/>
        <v/>
      </c>
      <c r="AA438" s="94" t="str">
        <f>IF(INDEX(EmployeeTrackingSheet!$G$6:$G$1005,Calculations!P438,1)=0,"",INDEX(EmployeeTrackingSheet!$G$6:$G$1005,Calculations!P438,1))</f>
        <v/>
      </c>
      <c r="AB438" s="94" t="str">
        <f>IF(INDEX(EmployeeTrackingSheet!$H$6:$H$1005,Calculations!P438,1)=0,"",INDEX(EmployeeTrackingSheet!$H$6:$H$1005,Calculations!P438,1))</f>
        <v/>
      </c>
      <c r="AC438" s="47"/>
      <c r="AD438" s="47"/>
      <c r="AE438" s="47"/>
      <c r="AF438" s="47"/>
      <c r="AG438" s="47"/>
      <c r="AM438" s="47"/>
      <c r="AN438" s="47"/>
      <c r="AO438" s="47"/>
      <c r="AP438" s="47"/>
      <c r="AQ438" s="47"/>
      <c r="AR438" s="47"/>
      <c r="AS438" s="47"/>
      <c r="AT438" s="47"/>
      <c r="AU438" s="47"/>
      <c r="AV438" s="47"/>
      <c r="AW438" s="47"/>
      <c r="AX438" s="47"/>
      <c r="AY438" s="47"/>
      <c r="AZ438" s="47"/>
      <c r="BA438" s="47"/>
      <c r="BB438" s="47"/>
      <c r="BC438" s="47"/>
      <c r="BD438" s="47"/>
      <c r="BE438" s="47"/>
      <c r="BF438" s="47"/>
      <c r="BG438" s="47"/>
      <c r="BH438" s="47"/>
      <c r="BI438" s="47"/>
      <c r="BJ438" s="47"/>
      <c r="BK438" s="47"/>
      <c r="BL438" s="47"/>
      <c r="BM438" s="47"/>
      <c r="BN438" s="47"/>
      <c r="BO438" s="47"/>
      <c r="BP438" s="47"/>
      <c r="BQ438" s="47"/>
    </row>
    <row r="439" spans="16:69" x14ac:dyDescent="0.25">
      <c r="P439" s="34">
        <v>436</v>
      </c>
      <c r="Q439" s="147" t="str">
        <f>IF(INDEX(EmployeeTrackingSheet!$B$6:$B$1005,Calculations!P439,1)=0,"",INDEX(EmployeeTrackingSheet!$B$6:$B$1005,Calculations!P439,1))</f>
        <v/>
      </c>
      <c r="R439" s="91" t="str">
        <f t="shared" si="39"/>
        <v/>
      </c>
      <c r="S439" s="91" t="str">
        <f t="shared" si="40"/>
        <v/>
      </c>
      <c r="T439" s="92" t="str">
        <f t="shared" si="41"/>
        <v/>
      </c>
      <c r="U439" s="92" t="str">
        <f t="shared" si="42"/>
        <v/>
      </c>
      <c r="V439" s="90" t="str">
        <f>IF(INDEX(EmployeeTrackingSheet!$C$6:$C$1005,Calculations!P439,1)=0,"",INDEX(EmployeeTrackingSheet!$C$6:$C$1005,Calculations!P439,1))</f>
        <v/>
      </c>
      <c r="W439" s="90" t="str">
        <f>IF(INDEX(EmployeeTrackingSheet!$D$6:$D$1005,Calculations!P439,1)=0,"",INDEX(EmployeeTrackingSheet!$D$6:$D$1005,Calculations!P439,1))</f>
        <v/>
      </c>
      <c r="X439" s="269" t="str">
        <f>IF(INDEX(EmployeeTrackingSheet!$E$6:$E$1005,Calculations!P439,1)=0,"",INDEX(EmployeeTrackingSheet!$E$6:$E$1005,Calculations!P439,1))</f>
        <v/>
      </c>
      <c r="Y439" s="269" t="str">
        <f>IF(INDEX(EmployeeTrackingSheet!$F$6:$F$1005,Calculations!P439,1)=0,"",INDEX(EmployeeTrackingSheet!$F$6:$F$1005,Calculations!P439,1))</f>
        <v/>
      </c>
      <c r="Z439" s="94" t="str">
        <f t="shared" si="43"/>
        <v/>
      </c>
      <c r="AA439" s="94" t="str">
        <f>IF(INDEX(EmployeeTrackingSheet!$G$6:$G$1005,Calculations!P439,1)=0,"",INDEX(EmployeeTrackingSheet!$G$6:$G$1005,Calculations!P439,1))</f>
        <v/>
      </c>
      <c r="AB439" s="94" t="str">
        <f>IF(INDEX(EmployeeTrackingSheet!$H$6:$H$1005,Calculations!P439,1)=0,"",INDEX(EmployeeTrackingSheet!$H$6:$H$1005,Calculations!P439,1))</f>
        <v/>
      </c>
      <c r="AC439" s="47"/>
      <c r="AD439" s="47"/>
      <c r="AE439" s="47"/>
      <c r="AF439" s="47"/>
      <c r="AG439" s="47"/>
      <c r="AM439" s="47"/>
      <c r="AN439" s="47"/>
      <c r="AO439" s="47"/>
      <c r="AP439" s="47"/>
      <c r="AQ439" s="47"/>
      <c r="AR439" s="47"/>
      <c r="AS439" s="47"/>
      <c r="AT439" s="47"/>
      <c r="AU439" s="47"/>
      <c r="AV439" s="47"/>
      <c r="AW439" s="47"/>
      <c r="AX439" s="47"/>
      <c r="AY439" s="47"/>
      <c r="AZ439" s="47"/>
      <c r="BA439" s="47"/>
      <c r="BB439" s="47"/>
      <c r="BC439" s="47"/>
      <c r="BD439" s="47"/>
      <c r="BE439" s="47"/>
      <c r="BF439" s="47"/>
      <c r="BG439" s="47"/>
      <c r="BH439" s="47"/>
      <c r="BI439" s="47"/>
      <c r="BJ439" s="47"/>
      <c r="BK439" s="47"/>
      <c r="BL439" s="47"/>
      <c r="BM439" s="47"/>
      <c r="BN439" s="47"/>
      <c r="BO439" s="47"/>
      <c r="BP439" s="47"/>
      <c r="BQ439" s="47"/>
    </row>
    <row r="440" spans="16:69" x14ac:dyDescent="0.25">
      <c r="P440" s="34">
        <v>437</v>
      </c>
      <c r="Q440" s="147" t="str">
        <f>IF(INDEX(EmployeeTrackingSheet!$B$6:$B$1005,Calculations!P440,1)=0,"",INDEX(EmployeeTrackingSheet!$B$6:$B$1005,Calculations!P440,1))</f>
        <v/>
      </c>
      <c r="R440" s="91" t="str">
        <f t="shared" si="39"/>
        <v/>
      </c>
      <c r="S440" s="91" t="str">
        <f t="shared" si="40"/>
        <v/>
      </c>
      <c r="T440" s="92" t="str">
        <f t="shared" si="41"/>
        <v/>
      </c>
      <c r="U440" s="92" t="str">
        <f t="shared" si="42"/>
        <v/>
      </c>
      <c r="V440" s="90" t="str">
        <f>IF(INDEX(EmployeeTrackingSheet!$C$6:$C$1005,Calculations!P440,1)=0,"",INDEX(EmployeeTrackingSheet!$C$6:$C$1005,Calculations!P440,1))</f>
        <v/>
      </c>
      <c r="W440" s="90" t="str">
        <f>IF(INDEX(EmployeeTrackingSheet!$D$6:$D$1005,Calculations!P440,1)=0,"",INDEX(EmployeeTrackingSheet!$D$6:$D$1005,Calculations!P440,1))</f>
        <v/>
      </c>
      <c r="X440" s="269" t="str">
        <f>IF(INDEX(EmployeeTrackingSheet!$E$6:$E$1005,Calculations!P440,1)=0,"",INDEX(EmployeeTrackingSheet!$E$6:$E$1005,Calculations!P440,1))</f>
        <v/>
      </c>
      <c r="Y440" s="269" t="str">
        <f>IF(INDEX(EmployeeTrackingSheet!$F$6:$F$1005,Calculations!P440,1)=0,"",INDEX(EmployeeTrackingSheet!$F$6:$F$1005,Calculations!P440,1))</f>
        <v/>
      </c>
      <c r="Z440" s="94" t="str">
        <f t="shared" si="43"/>
        <v/>
      </c>
      <c r="AA440" s="94" t="str">
        <f>IF(INDEX(EmployeeTrackingSheet!$G$6:$G$1005,Calculations!P440,1)=0,"",INDEX(EmployeeTrackingSheet!$G$6:$G$1005,Calculations!P440,1))</f>
        <v/>
      </c>
      <c r="AB440" s="94" t="str">
        <f>IF(INDEX(EmployeeTrackingSheet!$H$6:$H$1005,Calculations!P440,1)=0,"",INDEX(EmployeeTrackingSheet!$H$6:$H$1005,Calculations!P440,1))</f>
        <v/>
      </c>
      <c r="AC440" s="47"/>
      <c r="AD440" s="47"/>
      <c r="AE440" s="47"/>
      <c r="AF440" s="47"/>
      <c r="AG440" s="47"/>
      <c r="AM440" s="47"/>
      <c r="AN440" s="47"/>
      <c r="AO440" s="47"/>
      <c r="AP440" s="47"/>
      <c r="AQ440" s="47"/>
      <c r="AR440" s="47"/>
      <c r="AS440" s="47"/>
      <c r="AT440" s="47"/>
      <c r="AU440" s="47"/>
      <c r="AV440" s="47"/>
      <c r="AW440" s="47"/>
      <c r="AX440" s="47"/>
      <c r="AY440" s="47"/>
      <c r="AZ440" s="47"/>
      <c r="BA440" s="47"/>
      <c r="BB440" s="47"/>
      <c r="BC440" s="47"/>
      <c r="BD440" s="47"/>
      <c r="BE440" s="47"/>
      <c r="BF440" s="47"/>
      <c r="BG440" s="47"/>
      <c r="BH440" s="47"/>
      <c r="BI440" s="47"/>
      <c r="BJ440" s="47"/>
      <c r="BK440" s="47"/>
      <c r="BL440" s="47"/>
      <c r="BM440" s="47"/>
      <c r="BN440" s="47"/>
      <c r="BO440" s="47"/>
      <c r="BP440" s="47"/>
      <c r="BQ440" s="47"/>
    </row>
    <row r="441" spans="16:69" x14ac:dyDescent="0.25">
      <c r="P441" s="34">
        <v>438</v>
      </c>
      <c r="Q441" s="147" t="str">
        <f>IF(INDEX(EmployeeTrackingSheet!$B$6:$B$1005,Calculations!P441,1)=0,"",INDEX(EmployeeTrackingSheet!$B$6:$B$1005,Calculations!P441,1))</f>
        <v/>
      </c>
      <c r="R441" s="91" t="str">
        <f t="shared" si="39"/>
        <v/>
      </c>
      <c r="S441" s="91" t="str">
        <f t="shared" si="40"/>
        <v/>
      </c>
      <c r="T441" s="92" t="str">
        <f t="shared" si="41"/>
        <v/>
      </c>
      <c r="U441" s="92" t="str">
        <f t="shared" si="42"/>
        <v/>
      </c>
      <c r="V441" s="90" t="str">
        <f>IF(INDEX(EmployeeTrackingSheet!$C$6:$C$1005,Calculations!P441,1)=0,"",INDEX(EmployeeTrackingSheet!$C$6:$C$1005,Calculations!P441,1))</f>
        <v/>
      </c>
      <c r="W441" s="90" t="str">
        <f>IF(INDEX(EmployeeTrackingSheet!$D$6:$D$1005,Calculations!P441,1)=0,"",INDEX(EmployeeTrackingSheet!$D$6:$D$1005,Calculations!P441,1))</f>
        <v/>
      </c>
      <c r="X441" s="269" t="str">
        <f>IF(INDEX(EmployeeTrackingSheet!$E$6:$E$1005,Calculations!P441,1)=0,"",INDEX(EmployeeTrackingSheet!$E$6:$E$1005,Calculations!P441,1))</f>
        <v/>
      </c>
      <c r="Y441" s="269" t="str">
        <f>IF(INDEX(EmployeeTrackingSheet!$F$6:$F$1005,Calculations!P441,1)=0,"",INDEX(EmployeeTrackingSheet!$F$6:$F$1005,Calculations!P441,1))</f>
        <v/>
      </c>
      <c r="Z441" s="94" t="str">
        <f t="shared" si="43"/>
        <v/>
      </c>
      <c r="AA441" s="94" t="str">
        <f>IF(INDEX(EmployeeTrackingSheet!$G$6:$G$1005,Calculations!P441,1)=0,"",INDEX(EmployeeTrackingSheet!$G$6:$G$1005,Calculations!P441,1))</f>
        <v/>
      </c>
      <c r="AB441" s="94" t="str">
        <f>IF(INDEX(EmployeeTrackingSheet!$H$6:$H$1005,Calculations!P441,1)=0,"",INDEX(EmployeeTrackingSheet!$H$6:$H$1005,Calculations!P441,1))</f>
        <v/>
      </c>
      <c r="AC441" s="47"/>
      <c r="AD441" s="47"/>
      <c r="AE441" s="47"/>
      <c r="AF441" s="47"/>
      <c r="AG441" s="47"/>
      <c r="AM441" s="47"/>
      <c r="AN441" s="47"/>
      <c r="AO441" s="47"/>
      <c r="AP441" s="47"/>
      <c r="AQ441" s="47"/>
      <c r="AR441" s="47"/>
      <c r="AS441" s="47"/>
      <c r="AT441" s="47"/>
      <c r="AU441" s="47"/>
      <c r="AV441" s="47"/>
      <c r="AW441" s="47"/>
      <c r="AX441" s="47"/>
      <c r="AY441" s="47"/>
      <c r="AZ441" s="47"/>
      <c r="BA441" s="47"/>
      <c r="BB441" s="47"/>
      <c r="BC441" s="47"/>
      <c r="BD441" s="47"/>
      <c r="BE441" s="47"/>
      <c r="BF441" s="47"/>
      <c r="BG441" s="47"/>
      <c r="BH441" s="47"/>
      <c r="BI441" s="47"/>
      <c r="BJ441" s="47"/>
      <c r="BK441" s="47"/>
      <c r="BL441" s="47"/>
      <c r="BM441" s="47"/>
      <c r="BN441" s="47"/>
      <c r="BO441" s="47"/>
      <c r="BP441" s="47"/>
      <c r="BQ441" s="47"/>
    </row>
    <row r="442" spans="16:69" x14ac:dyDescent="0.25">
      <c r="P442" s="34">
        <v>439</v>
      </c>
      <c r="Q442" s="147" t="str">
        <f>IF(INDEX(EmployeeTrackingSheet!$B$6:$B$1005,Calculations!P442,1)=0,"",INDEX(EmployeeTrackingSheet!$B$6:$B$1005,Calculations!P442,1))</f>
        <v/>
      </c>
      <c r="R442" s="91" t="str">
        <f t="shared" si="39"/>
        <v/>
      </c>
      <c r="S442" s="91" t="str">
        <f t="shared" si="40"/>
        <v/>
      </c>
      <c r="T442" s="92" t="str">
        <f t="shared" si="41"/>
        <v/>
      </c>
      <c r="U442" s="92" t="str">
        <f t="shared" si="42"/>
        <v/>
      </c>
      <c r="V442" s="90" t="str">
        <f>IF(INDEX(EmployeeTrackingSheet!$C$6:$C$1005,Calculations!P442,1)=0,"",INDEX(EmployeeTrackingSheet!$C$6:$C$1005,Calculations!P442,1))</f>
        <v/>
      </c>
      <c r="W442" s="90" t="str">
        <f>IF(INDEX(EmployeeTrackingSheet!$D$6:$D$1005,Calculations!P442,1)=0,"",INDEX(EmployeeTrackingSheet!$D$6:$D$1005,Calculations!P442,1))</f>
        <v/>
      </c>
      <c r="X442" s="269" t="str">
        <f>IF(INDEX(EmployeeTrackingSheet!$E$6:$E$1005,Calculations!P442,1)=0,"",INDEX(EmployeeTrackingSheet!$E$6:$E$1005,Calculations!P442,1))</f>
        <v/>
      </c>
      <c r="Y442" s="269" t="str">
        <f>IF(INDEX(EmployeeTrackingSheet!$F$6:$F$1005,Calculations!P442,1)=0,"",INDEX(EmployeeTrackingSheet!$F$6:$F$1005,Calculations!P442,1))</f>
        <v/>
      </c>
      <c r="Z442" s="94" t="str">
        <f t="shared" si="43"/>
        <v/>
      </c>
      <c r="AA442" s="94" t="str">
        <f>IF(INDEX(EmployeeTrackingSheet!$G$6:$G$1005,Calculations!P442,1)=0,"",INDEX(EmployeeTrackingSheet!$G$6:$G$1005,Calculations!P442,1))</f>
        <v/>
      </c>
      <c r="AB442" s="94" t="str">
        <f>IF(INDEX(EmployeeTrackingSheet!$H$6:$H$1005,Calculations!P442,1)=0,"",INDEX(EmployeeTrackingSheet!$H$6:$H$1005,Calculations!P442,1))</f>
        <v/>
      </c>
      <c r="AC442" s="47"/>
      <c r="AD442" s="47"/>
      <c r="AE442" s="47"/>
      <c r="AF442" s="47"/>
      <c r="AG442" s="47"/>
      <c r="AM442" s="47"/>
      <c r="AN442" s="47"/>
      <c r="AO442" s="47"/>
      <c r="AP442" s="47"/>
      <c r="AQ442" s="47"/>
      <c r="AR442" s="47"/>
      <c r="AS442" s="47"/>
      <c r="AT442" s="47"/>
      <c r="AU442" s="47"/>
      <c r="AV442" s="47"/>
      <c r="AW442" s="47"/>
      <c r="AX442" s="47"/>
      <c r="AY442" s="47"/>
      <c r="AZ442" s="47"/>
      <c r="BA442" s="47"/>
      <c r="BB442" s="47"/>
      <c r="BC442" s="47"/>
      <c r="BD442" s="47"/>
      <c r="BE442" s="47"/>
      <c r="BF442" s="47"/>
      <c r="BG442" s="47"/>
      <c r="BH442" s="47"/>
      <c r="BI442" s="47"/>
      <c r="BJ442" s="47"/>
      <c r="BK442" s="47"/>
      <c r="BL442" s="47"/>
      <c r="BM442" s="47"/>
      <c r="BN442" s="47"/>
      <c r="BO442" s="47"/>
      <c r="BP442" s="47"/>
      <c r="BQ442" s="47"/>
    </row>
    <row r="443" spans="16:69" x14ac:dyDescent="0.25">
      <c r="P443" s="34">
        <v>440</v>
      </c>
      <c r="Q443" s="147" t="str">
        <f>IF(INDEX(EmployeeTrackingSheet!$B$6:$B$1005,Calculations!P443,1)=0,"",INDEX(EmployeeTrackingSheet!$B$6:$B$1005,Calculations!P443,1))</f>
        <v/>
      </c>
      <c r="R443" s="91" t="str">
        <f t="shared" si="39"/>
        <v/>
      </c>
      <c r="S443" s="91" t="str">
        <f t="shared" si="40"/>
        <v/>
      </c>
      <c r="T443" s="92" t="str">
        <f t="shared" si="41"/>
        <v/>
      </c>
      <c r="U443" s="92" t="str">
        <f t="shared" si="42"/>
        <v/>
      </c>
      <c r="V443" s="90" t="str">
        <f>IF(INDEX(EmployeeTrackingSheet!$C$6:$C$1005,Calculations!P443,1)=0,"",INDEX(EmployeeTrackingSheet!$C$6:$C$1005,Calculations!P443,1))</f>
        <v/>
      </c>
      <c r="W443" s="90" t="str">
        <f>IF(INDEX(EmployeeTrackingSheet!$D$6:$D$1005,Calculations!P443,1)=0,"",INDEX(EmployeeTrackingSheet!$D$6:$D$1005,Calculations!P443,1))</f>
        <v/>
      </c>
      <c r="X443" s="269" t="str">
        <f>IF(INDEX(EmployeeTrackingSheet!$E$6:$E$1005,Calculations!P443,1)=0,"",INDEX(EmployeeTrackingSheet!$E$6:$E$1005,Calculations!P443,1))</f>
        <v/>
      </c>
      <c r="Y443" s="269" t="str">
        <f>IF(INDEX(EmployeeTrackingSheet!$F$6:$F$1005,Calculations!P443,1)=0,"",INDEX(EmployeeTrackingSheet!$F$6:$F$1005,Calculations!P443,1))</f>
        <v/>
      </c>
      <c r="Z443" s="94" t="str">
        <f t="shared" si="43"/>
        <v/>
      </c>
      <c r="AA443" s="94" t="str">
        <f>IF(INDEX(EmployeeTrackingSheet!$G$6:$G$1005,Calculations!P443,1)=0,"",INDEX(EmployeeTrackingSheet!$G$6:$G$1005,Calculations!P443,1))</f>
        <v/>
      </c>
      <c r="AB443" s="94" t="str">
        <f>IF(INDEX(EmployeeTrackingSheet!$H$6:$H$1005,Calculations!P443,1)=0,"",INDEX(EmployeeTrackingSheet!$H$6:$H$1005,Calculations!P443,1))</f>
        <v/>
      </c>
      <c r="AC443" s="47"/>
      <c r="AD443" s="47"/>
      <c r="AE443" s="47"/>
      <c r="AF443" s="47"/>
      <c r="AG443" s="47"/>
      <c r="AM443" s="47"/>
      <c r="AN443" s="47"/>
      <c r="AO443" s="47"/>
      <c r="AP443" s="47"/>
      <c r="AQ443" s="47"/>
      <c r="AR443" s="47"/>
      <c r="AS443" s="47"/>
      <c r="AT443" s="47"/>
      <c r="AU443" s="47"/>
      <c r="AV443" s="47"/>
      <c r="AW443" s="47"/>
      <c r="AX443" s="47"/>
      <c r="AY443" s="47"/>
      <c r="AZ443" s="47"/>
      <c r="BA443" s="47"/>
      <c r="BB443" s="47"/>
      <c r="BC443" s="47"/>
      <c r="BD443" s="47"/>
      <c r="BE443" s="47"/>
      <c r="BF443" s="47"/>
      <c r="BG443" s="47"/>
      <c r="BH443" s="47"/>
      <c r="BI443" s="47"/>
      <c r="BJ443" s="47"/>
      <c r="BK443" s="47"/>
      <c r="BL443" s="47"/>
      <c r="BM443" s="47"/>
      <c r="BN443" s="47"/>
      <c r="BO443" s="47"/>
      <c r="BP443" s="47"/>
      <c r="BQ443" s="47"/>
    </row>
    <row r="444" spans="16:69" x14ac:dyDescent="0.25">
      <c r="P444" s="34">
        <v>441</v>
      </c>
      <c r="Q444" s="147" t="str">
        <f>IF(INDEX(EmployeeTrackingSheet!$B$6:$B$1005,Calculations!P444,1)=0,"",INDEX(EmployeeTrackingSheet!$B$6:$B$1005,Calculations!P444,1))</f>
        <v/>
      </c>
      <c r="R444" s="91" t="str">
        <f t="shared" si="39"/>
        <v/>
      </c>
      <c r="S444" s="91" t="str">
        <f t="shared" si="40"/>
        <v/>
      </c>
      <c r="T444" s="92" t="str">
        <f t="shared" si="41"/>
        <v/>
      </c>
      <c r="U444" s="92" t="str">
        <f t="shared" si="42"/>
        <v/>
      </c>
      <c r="V444" s="90" t="str">
        <f>IF(INDEX(EmployeeTrackingSheet!$C$6:$C$1005,Calculations!P444,1)=0,"",INDEX(EmployeeTrackingSheet!$C$6:$C$1005,Calculations!P444,1))</f>
        <v/>
      </c>
      <c r="W444" s="90" t="str">
        <f>IF(INDEX(EmployeeTrackingSheet!$D$6:$D$1005,Calculations!P444,1)=0,"",INDEX(EmployeeTrackingSheet!$D$6:$D$1005,Calculations!P444,1))</f>
        <v/>
      </c>
      <c r="X444" s="269" t="str">
        <f>IF(INDEX(EmployeeTrackingSheet!$E$6:$E$1005,Calculations!P444,1)=0,"",INDEX(EmployeeTrackingSheet!$E$6:$E$1005,Calculations!P444,1))</f>
        <v/>
      </c>
      <c r="Y444" s="269" t="str">
        <f>IF(INDEX(EmployeeTrackingSheet!$F$6:$F$1005,Calculations!P444,1)=0,"",INDEX(EmployeeTrackingSheet!$F$6:$F$1005,Calculations!P444,1))</f>
        <v/>
      </c>
      <c r="Z444" s="94" t="str">
        <f t="shared" si="43"/>
        <v/>
      </c>
      <c r="AA444" s="94" t="str">
        <f>IF(INDEX(EmployeeTrackingSheet!$G$6:$G$1005,Calculations!P444,1)=0,"",INDEX(EmployeeTrackingSheet!$G$6:$G$1005,Calculations!P444,1))</f>
        <v/>
      </c>
      <c r="AB444" s="94" t="str">
        <f>IF(INDEX(EmployeeTrackingSheet!$H$6:$H$1005,Calculations!P444,1)=0,"",INDEX(EmployeeTrackingSheet!$H$6:$H$1005,Calculations!P444,1))</f>
        <v/>
      </c>
      <c r="AC444" s="47"/>
      <c r="AD444" s="47"/>
      <c r="AE444" s="47"/>
      <c r="AF444" s="47"/>
      <c r="AG444" s="47"/>
      <c r="AM444" s="47"/>
      <c r="AN444" s="47"/>
      <c r="AO444" s="47"/>
      <c r="AP444" s="47"/>
      <c r="AQ444" s="47"/>
      <c r="AR444" s="47"/>
      <c r="AS444" s="47"/>
      <c r="AT444" s="47"/>
      <c r="AU444" s="47"/>
      <c r="AV444" s="47"/>
      <c r="AW444" s="47"/>
      <c r="AX444" s="47"/>
      <c r="AY444" s="47"/>
      <c r="AZ444" s="47"/>
      <c r="BA444" s="47"/>
      <c r="BB444" s="47"/>
      <c r="BC444" s="47"/>
      <c r="BD444" s="47"/>
      <c r="BE444" s="47"/>
      <c r="BF444" s="47"/>
      <c r="BG444" s="47"/>
      <c r="BH444" s="47"/>
      <c r="BI444" s="47"/>
      <c r="BJ444" s="47"/>
      <c r="BK444" s="47"/>
      <c r="BL444" s="47"/>
      <c r="BM444" s="47"/>
      <c r="BN444" s="47"/>
      <c r="BO444" s="47"/>
      <c r="BP444" s="47"/>
      <c r="BQ444" s="47"/>
    </row>
    <row r="445" spans="16:69" x14ac:dyDescent="0.25">
      <c r="P445" s="34">
        <v>442</v>
      </c>
      <c r="Q445" s="147" t="str">
        <f>IF(INDEX(EmployeeTrackingSheet!$B$6:$B$1005,Calculations!P445,1)=0,"",INDEX(EmployeeTrackingSheet!$B$6:$B$1005,Calculations!P445,1))</f>
        <v/>
      </c>
      <c r="R445" s="91" t="str">
        <f t="shared" si="39"/>
        <v/>
      </c>
      <c r="S445" s="91" t="str">
        <f t="shared" si="40"/>
        <v/>
      </c>
      <c r="T445" s="92" t="str">
        <f t="shared" si="41"/>
        <v/>
      </c>
      <c r="U445" s="92" t="str">
        <f t="shared" si="42"/>
        <v/>
      </c>
      <c r="V445" s="90" t="str">
        <f>IF(INDEX(EmployeeTrackingSheet!$C$6:$C$1005,Calculations!P445,1)=0,"",INDEX(EmployeeTrackingSheet!$C$6:$C$1005,Calculations!P445,1))</f>
        <v/>
      </c>
      <c r="W445" s="90" t="str">
        <f>IF(INDEX(EmployeeTrackingSheet!$D$6:$D$1005,Calculations!P445,1)=0,"",INDEX(EmployeeTrackingSheet!$D$6:$D$1005,Calculations!P445,1))</f>
        <v/>
      </c>
      <c r="X445" s="269" t="str">
        <f>IF(INDEX(EmployeeTrackingSheet!$E$6:$E$1005,Calculations!P445,1)=0,"",INDEX(EmployeeTrackingSheet!$E$6:$E$1005,Calculations!P445,1))</f>
        <v/>
      </c>
      <c r="Y445" s="269" t="str">
        <f>IF(INDEX(EmployeeTrackingSheet!$F$6:$F$1005,Calculations!P445,1)=0,"",INDEX(EmployeeTrackingSheet!$F$6:$F$1005,Calculations!P445,1))</f>
        <v/>
      </c>
      <c r="Z445" s="94" t="str">
        <f t="shared" si="43"/>
        <v/>
      </c>
      <c r="AA445" s="94" t="str">
        <f>IF(INDEX(EmployeeTrackingSheet!$G$6:$G$1005,Calculations!P445,1)=0,"",INDEX(EmployeeTrackingSheet!$G$6:$G$1005,Calculations!P445,1))</f>
        <v/>
      </c>
      <c r="AB445" s="94" t="str">
        <f>IF(INDEX(EmployeeTrackingSheet!$H$6:$H$1005,Calculations!P445,1)=0,"",INDEX(EmployeeTrackingSheet!$H$6:$H$1005,Calculations!P445,1))</f>
        <v/>
      </c>
      <c r="AC445" s="47"/>
      <c r="AD445" s="47"/>
      <c r="AE445" s="47"/>
      <c r="AF445" s="47"/>
      <c r="AG445" s="47"/>
      <c r="AM445" s="47"/>
      <c r="AN445" s="47"/>
      <c r="AO445" s="47"/>
      <c r="AP445" s="47"/>
      <c r="AQ445" s="47"/>
      <c r="AR445" s="47"/>
      <c r="AS445" s="47"/>
      <c r="AT445" s="47"/>
      <c r="AU445" s="47"/>
      <c r="AV445" s="47"/>
      <c r="AW445" s="47"/>
      <c r="AX445" s="47"/>
      <c r="AY445" s="47"/>
      <c r="AZ445" s="47"/>
      <c r="BA445" s="47"/>
      <c r="BB445" s="47"/>
      <c r="BC445" s="47"/>
      <c r="BD445" s="47"/>
      <c r="BE445" s="47"/>
      <c r="BF445" s="47"/>
      <c r="BG445" s="47"/>
      <c r="BH445" s="47"/>
      <c r="BI445" s="47"/>
      <c r="BJ445" s="47"/>
      <c r="BK445" s="47"/>
      <c r="BL445" s="47"/>
      <c r="BM445" s="47"/>
      <c r="BN445" s="47"/>
      <c r="BO445" s="47"/>
      <c r="BP445" s="47"/>
      <c r="BQ445" s="47"/>
    </row>
    <row r="446" spans="16:69" x14ac:dyDescent="0.25">
      <c r="P446" s="34">
        <v>443</v>
      </c>
      <c r="Q446" s="147" t="str">
        <f>IF(INDEX(EmployeeTrackingSheet!$B$6:$B$1005,Calculations!P446,1)=0,"",INDEX(EmployeeTrackingSheet!$B$6:$B$1005,Calculations!P446,1))</f>
        <v/>
      </c>
      <c r="R446" s="91" t="str">
        <f t="shared" si="39"/>
        <v/>
      </c>
      <c r="S446" s="91" t="str">
        <f t="shared" si="40"/>
        <v/>
      </c>
      <c r="T446" s="92" t="str">
        <f t="shared" si="41"/>
        <v/>
      </c>
      <c r="U446" s="92" t="str">
        <f t="shared" si="42"/>
        <v/>
      </c>
      <c r="V446" s="90" t="str">
        <f>IF(INDEX(EmployeeTrackingSheet!$C$6:$C$1005,Calculations!P446,1)=0,"",INDEX(EmployeeTrackingSheet!$C$6:$C$1005,Calculations!P446,1))</f>
        <v/>
      </c>
      <c r="W446" s="90" t="str">
        <f>IF(INDEX(EmployeeTrackingSheet!$D$6:$D$1005,Calculations!P446,1)=0,"",INDEX(EmployeeTrackingSheet!$D$6:$D$1005,Calculations!P446,1))</f>
        <v/>
      </c>
      <c r="X446" s="269" t="str">
        <f>IF(INDEX(EmployeeTrackingSheet!$E$6:$E$1005,Calculations!P446,1)=0,"",INDEX(EmployeeTrackingSheet!$E$6:$E$1005,Calculations!P446,1))</f>
        <v/>
      </c>
      <c r="Y446" s="269" t="str">
        <f>IF(INDEX(EmployeeTrackingSheet!$F$6:$F$1005,Calculations!P446,1)=0,"",INDEX(EmployeeTrackingSheet!$F$6:$F$1005,Calculations!P446,1))</f>
        <v/>
      </c>
      <c r="Z446" s="94" t="str">
        <f t="shared" si="43"/>
        <v/>
      </c>
      <c r="AA446" s="94" t="str">
        <f>IF(INDEX(EmployeeTrackingSheet!$G$6:$G$1005,Calculations!P446,1)=0,"",INDEX(EmployeeTrackingSheet!$G$6:$G$1005,Calculations!P446,1))</f>
        <v/>
      </c>
      <c r="AB446" s="94" t="str">
        <f>IF(INDEX(EmployeeTrackingSheet!$H$6:$H$1005,Calculations!P446,1)=0,"",INDEX(EmployeeTrackingSheet!$H$6:$H$1005,Calculations!P446,1))</f>
        <v/>
      </c>
      <c r="AC446" s="47"/>
      <c r="AD446" s="47"/>
      <c r="AE446" s="47"/>
      <c r="AF446" s="47"/>
      <c r="AG446" s="47"/>
      <c r="AM446" s="47"/>
      <c r="AN446" s="47"/>
      <c r="AO446" s="47"/>
      <c r="AP446" s="47"/>
      <c r="AQ446" s="47"/>
      <c r="AR446" s="47"/>
      <c r="AS446" s="47"/>
      <c r="AT446" s="47"/>
      <c r="AU446" s="47"/>
      <c r="AV446" s="47"/>
      <c r="AW446" s="47"/>
      <c r="AX446" s="47"/>
      <c r="AY446" s="47"/>
      <c r="AZ446" s="47"/>
      <c r="BA446" s="47"/>
      <c r="BB446" s="47"/>
      <c r="BC446" s="47"/>
      <c r="BD446" s="47"/>
      <c r="BE446" s="47"/>
      <c r="BF446" s="47"/>
      <c r="BG446" s="47"/>
      <c r="BH446" s="47"/>
      <c r="BI446" s="47"/>
      <c r="BJ446" s="47"/>
      <c r="BK446" s="47"/>
      <c r="BL446" s="47"/>
      <c r="BM446" s="47"/>
      <c r="BN446" s="47"/>
      <c r="BO446" s="47"/>
      <c r="BP446" s="47"/>
      <c r="BQ446" s="47"/>
    </row>
    <row r="447" spans="16:69" x14ac:dyDescent="0.25">
      <c r="P447" s="34">
        <v>444</v>
      </c>
      <c r="Q447" s="147" t="str">
        <f>IF(INDEX(EmployeeTrackingSheet!$B$6:$B$1005,Calculations!P447,1)=0,"",INDEX(EmployeeTrackingSheet!$B$6:$B$1005,Calculations!P447,1))</f>
        <v/>
      </c>
      <c r="R447" s="91" t="str">
        <f t="shared" si="39"/>
        <v/>
      </c>
      <c r="S447" s="91" t="str">
        <f t="shared" si="40"/>
        <v/>
      </c>
      <c r="T447" s="92" t="str">
        <f t="shared" si="41"/>
        <v/>
      </c>
      <c r="U447" s="92" t="str">
        <f t="shared" si="42"/>
        <v/>
      </c>
      <c r="V447" s="90" t="str">
        <f>IF(INDEX(EmployeeTrackingSheet!$C$6:$C$1005,Calculations!P447,1)=0,"",INDEX(EmployeeTrackingSheet!$C$6:$C$1005,Calculations!P447,1))</f>
        <v/>
      </c>
      <c r="W447" s="90" t="str">
        <f>IF(INDEX(EmployeeTrackingSheet!$D$6:$D$1005,Calculations!P447,1)=0,"",INDEX(EmployeeTrackingSheet!$D$6:$D$1005,Calculations!P447,1))</f>
        <v/>
      </c>
      <c r="X447" s="269" t="str">
        <f>IF(INDEX(EmployeeTrackingSheet!$E$6:$E$1005,Calculations!P447,1)=0,"",INDEX(EmployeeTrackingSheet!$E$6:$E$1005,Calculations!P447,1))</f>
        <v/>
      </c>
      <c r="Y447" s="269" t="str">
        <f>IF(INDEX(EmployeeTrackingSheet!$F$6:$F$1005,Calculations!P447,1)=0,"",INDEX(EmployeeTrackingSheet!$F$6:$F$1005,Calculations!P447,1))</f>
        <v/>
      </c>
      <c r="Z447" s="94" t="str">
        <f t="shared" si="43"/>
        <v/>
      </c>
      <c r="AA447" s="94" t="str">
        <f>IF(INDEX(EmployeeTrackingSheet!$G$6:$G$1005,Calculations!P447,1)=0,"",INDEX(EmployeeTrackingSheet!$G$6:$G$1005,Calculations!P447,1))</f>
        <v/>
      </c>
      <c r="AB447" s="94" t="str">
        <f>IF(INDEX(EmployeeTrackingSheet!$H$6:$H$1005,Calculations!P447,1)=0,"",INDEX(EmployeeTrackingSheet!$H$6:$H$1005,Calculations!P447,1))</f>
        <v/>
      </c>
      <c r="AC447" s="47"/>
      <c r="AD447" s="47"/>
      <c r="AE447" s="47"/>
      <c r="AF447" s="47"/>
      <c r="AG447" s="47"/>
      <c r="AM447" s="47"/>
      <c r="AN447" s="47"/>
      <c r="AO447" s="47"/>
      <c r="AP447" s="47"/>
      <c r="AQ447" s="47"/>
      <c r="AR447" s="47"/>
      <c r="AS447" s="47"/>
      <c r="AT447" s="47"/>
      <c r="AU447" s="47"/>
      <c r="AV447" s="47"/>
      <c r="AW447" s="47"/>
      <c r="AX447" s="47"/>
      <c r="AY447" s="47"/>
      <c r="AZ447" s="47"/>
      <c r="BA447" s="47"/>
      <c r="BB447" s="47"/>
      <c r="BC447" s="47"/>
      <c r="BD447" s="47"/>
      <c r="BE447" s="47"/>
      <c r="BF447" s="47"/>
      <c r="BG447" s="47"/>
      <c r="BH447" s="47"/>
      <c r="BI447" s="47"/>
      <c r="BJ447" s="47"/>
      <c r="BK447" s="47"/>
      <c r="BL447" s="47"/>
      <c r="BM447" s="47"/>
      <c r="BN447" s="47"/>
      <c r="BO447" s="47"/>
      <c r="BP447" s="47"/>
      <c r="BQ447" s="47"/>
    </row>
    <row r="448" spans="16:69" x14ac:dyDescent="0.25">
      <c r="P448" s="34">
        <v>445</v>
      </c>
      <c r="Q448" s="147" t="str">
        <f>IF(INDEX(EmployeeTrackingSheet!$B$6:$B$1005,Calculations!P448,1)=0,"",INDEX(EmployeeTrackingSheet!$B$6:$B$1005,Calculations!P448,1))</f>
        <v/>
      </c>
      <c r="R448" s="91" t="str">
        <f t="shared" si="39"/>
        <v/>
      </c>
      <c r="S448" s="91" t="str">
        <f t="shared" si="40"/>
        <v/>
      </c>
      <c r="T448" s="92" t="str">
        <f t="shared" si="41"/>
        <v/>
      </c>
      <c r="U448" s="92" t="str">
        <f t="shared" si="42"/>
        <v/>
      </c>
      <c r="V448" s="90" t="str">
        <f>IF(INDEX(EmployeeTrackingSheet!$C$6:$C$1005,Calculations!P448,1)=0,"",INDEX(EmployeeTrackingSheet!$C$6:$C$1005,Calculations!P448,1))</f>
        <v/>
      </c>
      <c r="W448" s="90" t="str">
        <f>IF(INDEX(EmployeeTrackingSheet!$D$6:$D$1005,Calculations!P448,1)=0,"",INDEX(EmployeeTrackingSheet!$D$6:$D$1005,Calculations!P448,1))</f>
        <v/>
      </c>
      <c r="X448" s="269" t="str">
        <f>IF(INDEX(EmployeeTrackingSheet!$E$6:$E$1005,Calculations!P448,1)=0,"",INDEX(EmployeeTrackingSheet!$E$6:$E$1005,Calculations!P448,1))</f>
        <v/>
      </c>
      <c r="Y448" s="269" t="str">
        <f>IF(INDEX(EmployeeTrackingSheet!$F$6:$F$1005,Calculations!P448,1)=0,"",INDEX(EmployeeTrackingSheet!$F$6:$F$1005,Calculations!P448,1))</f>
        <v/>
      </c>
      <c r="Z448" s="94" t="str">
        <f t="shared" si="43"/>
        <v/>
      </c>
      <c r="AA448" s="94" t="str">
        <f>IF(INDEX(EmployeeTrackingSheet!$G$6:$G$1005,Calculations!P448,1)=0,"",INDEX(EmployeeTrackingSheet!$G$6:$G$1005,Calculations!P448,1))</f>
        <v/>
      </c>
      <c r="AB448" s="94" t="str">
        <f>IF(INDEX(EmployeeTrackingSheet!$H$6:$H$1005,Calculations!P448,1)=0,"",INDEX(EmployeeTrackingSheet!$H$6:$H$1005,Calculations!P448,1))</f>
        <v/>
      </c>
      <c r="AC448" s="47"/>
      <c r="AD448" s="47"/>
      <c r="AE448" s="47"/>
      <c r="AF448" s="47"/>
      <c r="AG448" s="47"/>
      <c r="AM448" s="47"/>
      <c r="AN448" s="47"/>
      <c r="AO448" s="47"/>
      <c r="AP448" s="47"/>
      <c r="AQ448" s="47"/>
      <c r="AR448" s="47"/>
      <c r="AS448" s="47"/>
      <c r="AT448" s="47"/>
      <c r="AU448" s="47"/>
      <c r="AV448" s="47"/>
      <c r="AW448" s="47"/>
      <c r="AX448" s="47"/>
      <c r="AY448" s="47"/>
      <c r="AZ448" s="47"/>
      <c r="BA448" s="47"/>
      <c r="BB448" s="47"/>
      <c r="BC448" s="47"/>
      <c r="BD448" s="47"/>
      <c r="BE448" s="47"/>
      <c r="BF448" s="47"/>
      <c r="BG448" s="47"/>
      <c r="BH448" s="47"/>
      <c r="BI448" s="47"/>
      <c r="BJ448" s="47"/>
      <c r="BK448" s="47"/>
      <c r="BL448" s="47"/>
      <c r="BM448" s="47"/>
      <c r="BN448" s="47"/>
      <c r="BO448" s="47"/>
      <c r="BP448" s="47"/>
      <c r="BQ448" s="47"/>
    </row>
    <row r="449" spans="16:69" x14ac:dyDescent="0.25">
      <c r="P449" s="34">
        <v>446</v>
      </c>
      <c r="Q449" s="147" t="str">
        <f>IF(INDEX(EmployeeTrackingSheet!$B$6:$B$1005,Calculations!P449,1)=0,"",INDEX(EmployeeTrackingSheet!$B$6:$B$1005,Calculations!P449,1))</f>
        <v/>
      </c>
      <c r="R449" s="91" t="str">
        <f t="shared" si="39"/>
        <v/>
      </c>
      <c r="S449" s="91" t="str">
        <f t="shared" si="40"/>
        <v/>
      </c>
      <c r="T449" s="92" t="str">
        <f t="shared" si="41"/>
        <v/>
      </c>
      <c r="U449" s="92" t="str">
        <f t="shared" si="42"/>
        <v/>
      </c>
      <c r="V449" s="90" t="str">
        <f>IF(INDEX(EmployeeTrackingSheet!$C$6:$C$1005,Calculations!P449,1)=0,"",INDEX(EmployeeTrackingSheet!$C$6:$C$1005,Calculations!P449,1))</f>
        <v/>
      </c>
      <c r="W449" s="90" t="str">
        <f>IF(INDEX(EmployeeTrackingSheet!$D$6:$D$1005,Calculations!P449,1)=0,"",INDEX(EmployeeTrackingSheet!$D$6:$D$1005,Calculations!P449,1))</f>
        <v/>
      </c>
      <c r="X449" s="269" t="str">
        <f>IF(INDEX(EmployeeTrackingSheet!$E$6:$E$1005,Calculations!P449,1)=0,"",INDEX(EmployeeTrackingSheet!$E$6:$E$1005,Calculations!P449,1))</f>
        <v/>
      </c>
      <c r="Y449" s="269" t="str">
        <f>IF(INDEX(EmployeeTrackingSheet!$F$6:$F$1005,Calculations!P449,1)=0,"",INDEX(EmployeeTrackingSheet!$F$6:$F$1005,Calculations!P449,1))</f>
        <v/>
      </c>
      <c r="Z449" s="94" t="str">
        <f t="shared" si="43"/>
        <v/>
      </c>
      <c r="AA449" s="94" t="str">
        <f>IF(INDEX(EmployeeTrackingSheet!$G$6:$G$1005,Calculations!P449,1)=0,"",INDEX(EmployeeTrackingSheet!$G$6:$G$1005,Calculations!P449,1))</f>
        <v/>
      </c>
      <c r="AB449" s="94" t="str">
        <f>IF(INDEX(EmployeeTrackingSheet!$H$6:$H$1005,Calculations!P449,1)=0,"",INDEX(EmployeeTrackingSheet!$H$6:$H$1005,Calculations!P449,1))</f>
        <v/>
      </c>
      <c r="AC449" s="47"/>
      <c r="AD449" s="47"/>
      <c r="AE449" s="47"/>
      <c r="AF449" s="47"/>
      <c r="AG449" s="47"/>
      <c r="AM449" s="47"/>
      <c r="AN449" s="47"/>
      <c r="AO449" s="47"/>
      <c r="AP449" s="47"/>
      <c r="AQ449" s="47"/>
      <c r="AR449" s="47"/>
      <c r="AS449" s="47"/>
      <c r="AT449" s="47"/>
      <c r="AU449" s="47"/>
      <c r="AV449" s="47"/>
      <c r="AW449" s="47"/>
      <c r="AX449" s="47"/>
      <c r="AY449" s="47"/>
      <c r="AZ449" s="47"/>
      <c r="BA449" s="47"/>
      <c r="BB449" s="47"/>
      <c r="BC449" s="47"/>
      <c r="BD449" s="47"/>
      <c r="BE449" s="47"/>
      <c r="BF449" s="47"/>
      <c r="BG449" s="47"/>
      <c r="BH449" s="47"/>
      <c r="BI449" s="47"/>
      <c r="BJ449" s="47"/>
      <c r="BK449" s="47"/>
      <c r="BL449" s="47"/>
      <c r="BM449" s="47"/>
      <c r="BN449" s="47"/>
      <c r="BO449" s="47"/>
      <c r="BP449" s="47"/>
      <c r="BQ449" s="47"/>
    </row>
    <row r="450" spans="16:69" x14ac:dyDescent="0.25">
      <c r="P450" s="34">
        <v>447</v>
      </c>
      <c r="Q450" s="147" t="str">
        <f>IF(INDEX(EmployeeTrackingSheet!$B$6:$B$1005,Calculations!P450,1)=0,"",INDEX(EmployeeTrackingSheet!$B$6:$B$1005,Calculations!P450,1))</f>
        <v/>
      </c>
      <c r="R450" s="91" t="str">
        <f t="shared" si="39"/>
        <v/>
      </c>
      <c r="S450" s="91" t="str">
        <f t="shared" si="40"/>
        <v/>
      </c>
      <c r="T450" s="92" t="str">
        <f t="shared" si="41"/>
        <v/>
      </c>
      <c r="U450" s="92" t="str">
        <f t="shared" si="42"/>
        <v/>
      </c>
      <c r="V450" s="90" t="str">
        <f>IF(INDEX(EmployeeTrackingSheet!$C$6:$C$1005,Calculations!P450,1)=0,"",INDEX(EmployeeTrackingSheet!$C$6:$C$1005,Calculations!P450,1))</f>
        <v/>
      </c>
      <c r="W450" s="90" t="str">
        <f>IF(INDEX(EmployeeTrackingSheet!$D$6:$D$1005,Calculations!P450,1)=0,"",INDEX(EmployeeTrackingSheet!$D$6:$D$1005,Calculations!P450,1))</f>
        <v/>
      </c>
      <c r="X450" s="269" t="str">
        <f>IF(INDEX(EmployeeTrackingSheet!$E$6:$E$1005,Calculations!P450,1)=0,"",INDEX(EmployeeTrackingSheet!$E$6:$E$1005,Calculations!P450,1))</f>
        <v/>
      </c>
      <c r="Y450" s="269" t="str">
        <f>IF(INDEX(EmployeeTrackingSheet!$F$6:$F$1005,Calculations!P450,1)=0,"",INDEX(EmployeeTrackingSheet!$F$6:$F$1005,Calculations!P450,1))</f>
        <v/>
      </c>
      <c r="Z450" s="94" t="str">
        <f t="shared" si="43"/>
        <v/>
      </c>
      <c r="AA450" s="94" t="str">
        <f>IF(INDEX(EmployeeTrackingSheet!$G$6:$G$1005,Calculations!P450,1)=0,"",INDEX(EmployeeTrackingSheet!$G$6:$G$1005,Calculations!P450,1))</f>
        <v/>
      </c>
      <c r="AB450" s="94" t="str">
        <f>IF(INDEX(EmployeeTrackingSheet!$H$6:$H$1005,Calculations!P450,1)=0,"",INDEX(EmployeeTrackingSheet!$H$6:$H$1005,Calculations!P450,1))</f>
        <v/>
      </c>
      <c r="AC450" s="47"/>
      <c r="AD450" s="47"/>
      <c r="AE450" s="47"/>
      <c r="AF450" s="47"/>
      <c r="AG450" s="47"/>
      <c r="AM450" s="47"/>
      <c r="AN450" s="47"/>
      <c r="AO450" s="47"/>
      <c r="AP450" s="47"/>
      <c r="AQ450" s="47"/>
      <c r="AR450" s="47"/>
      <c r="AS450" s="47"/>
      <c r="AT450" s="47"/>
      <c r="AU450" s="47"/>
      <c r="AV450" s="47"/>
      <c r="AW450" s="47"/>
      <c r="AX450" s="47"/>
      <c r="AY450" s="47"/>
      <c r="AZ450" s="47"/>
      <c r="BA450" s="47"/>
      <c r="BB450" s="47"/>
      <c r="BC450" s="47"/>
      <c r="BD450" s="47"/>
      <c r="BE450" s="47"/>
      <c r="BF450" s="47"/>
      <c r="BG450" s="47"/>
      <c r="BH450" s="47"/>
      <c r="BI450" s="47"/>
      <c r="BJ450" s="47"/>
      <c r="BK450" s="47"/>
      <c r="BL450" s="47"/>
      <c r="BM450" s="47"/>
      <c r="BN450" s="47"/>
      <c r="BO450" s="47"/>
      <c r="BP450" s="47"/>
      <c r="BQ450" s="47"/>
    </row>
    <row r="451" spans="16:69" x14ac:dyDescent="0.25">
      <c r="P451" s="34">
        <v>448</v>
      </c>
      <c r="Q451" s="147" t="str">
        <f>IF(INDEX(EmployeeTrackingSheet!$B$6:$B$1005,Calculations!P451,1)=0,"",INDEX(EmployeeTrackingSheet!$B$6:$B$1005,Calculations!P451,1))</f>
        <v/>
      </c>
      <c r="R451" s="91" t="str">
        <f t="shared" si="39"/>
        <v/>
      </c>
      <c r="S451" s="91" t="str">
        <f t="shared" si="40"/>
        <v/>
      </c>
      <c r="T451" s="92" t="str">
        <f t="shared" si="41"/>
        <v/>
      </c>
      <c r="U451" s="92" t="str">
        <f t="shared" si="42"/>
        <v/>
      </c>
      <c r="V451" s="90" t="str">
        <f>IF(INDEX(EmployeeTrackingSheet!$C$6:$C$1005,Calculations!P451,1)=0,"",INDEX(EmployeeTrackingSheet!$C$6:$C$1005,Calculations!P451,1))</f>
        <v/>
      </c>
      <c r="W451" s="90" t="str">
        <f>IF(INDEX(EmployeeTrackingSheet!$D$6:$D$1005,Calculations!P451,1)=0,"",INDEX(EmployeeTrackingSheet!$D$6:$D$1005,Calculations!P451,1))</f>
        <v/>
      </c>
      <c r="X451" s="269" t="str">
        <f>IF(INDEX(EmployeeTrackingSheet!$E$6:$E$1005,Calculations!P451,1)=0,"",INDEX(EmployeeTrackingSheet!$E$6:$E$1005,Calculations!P451,1))</f>
        <v/>
      </c>
      <c r="Y451" s="269" t="str">
        <f>IF(INDEX(EmployeeTrackingSheet!$F$6:$F$1005,Calculations!P451,1)=0,"",INDEX(EmployeeTrackingSheet!$F$6:$F$1005,Calculations!P451,1))</f>
        <v/>
      </c>
      <c r="Z451" s="94" t="str">
        <f t="shared" si="43"/>
        <v/>
      </c>
      <c r="AA451" s="94" t="str">
        <f>IF(INDEX(EmployeeTrackingSheet!$G$6:$G$1005,Calculations!P451,1)=0,"",INDEX(EmployeeTrackingSheet!$G$6:$G$1005,Calculations!P451,1))</f>
        <v/>
      </c>
      <c r="AB451" s="94" t="str">
        <f>IF(INDEX(EmployeeTrackingSheet!$H$6:$H$1005,Calculations!P451,1)=0,"",INDEX(EmployeeTrackingSheet!$H$6:$H$1005,Calculations!P451,1))</f>
        <v/>
      </c>
      <c r="AC451" s="47"/>
      <c r="AD451" s="47"/>
      <c r="AE451" s="47"/>
      <c r="AF451" s="47"/>
      <c r="AG451" s="47"/>
      <c r="AM451" s="47"/>
      <c r="AN451" s="47"/>
      <c r="AO451" s="47"/>
      <c r="AP451" s="47"/>
      <c r="AQ451" s="47"/>
      <c r="AR451" s="47"/>
      <c r="AS451" s="47"/>
      <c r="AT451" s="47"/>
      <c r="AU451" s="47"/>
      <c r="AV451" s="47"/>
      <c r="AW451" s="47"/>
      <c r="AX451" s="47"/>
      <c r="AY451" s="47"/>
      <c r="AZ451" s="47"/>
      <c r="BA451" s="47"/>
      <c r="BB451" s="47"/>
      <c r="BC451" s="47"/>
      <c r="BD451" s="47"/>
      <c r="BE451" s="47"/>
      <c r="BF451" s="47"/>
      <c r="BG451" s="47"/>
      <c r="BH451" s="47"/>
      <c r="BI451" s="47"/>
      <c r="BJ451" s="47"/>
      <c r="BK451" s="47"/>
      <c r="BL451" s="47"/>
      <c r="BM451" s="47"/>
      <c r="BN451" s="47"/>
      <c r="BO451" s="47"/>
      <c r="BP451" s="47"/>
      <c r="BQ451" s="47"/>
    </row>
    <row r="452" spans="16:69" x14ac:dyDescent="0.25">
      <c r="P452" s="34">
        <v>449</v>
      </c>
      <c r="Q452" s="147" t="str">
        <f>IF(INDEX(EmployeeTrackingSheet!$B$6:$B$1005,Calculations!P452,1)=0,"",INDEX(EmployeeTrackingSheet!$B$6:$B$1005,Calculations!P452,1))</f>
        <v/>
      </c>
      <c r="R452" s="91" t="str">
        <f t="shared" si="39"/>
        <v/>
      </c>
      <c r="S452" s="91" t="str">
        <f t="shared" si="40"/>
        <v/>
      </c>
      <c r="T452" s="92" t="str">
        <f t="shared" si="41"/>
        <v/>
      </c>
      <c r="U452" s="92" t="str">
        <f t="shared" si="42"/>
        <v/>
      </c>
      <c r="V452" s="90" t="str">
        <f>IF(INDEX(EmployeeTrackingSheet!$C$6:$C$1005,Calculations!P452,1)=0,"",INDEX(EmployeeTrackingSheet!$C$6:$C$1005,Calculations!P452,1))</f>
        <v/>
      </c>
      <c r="W452" s="90" t="str">
        <f>IF(INDEX(EmployeeTrackingSheet!$D$6:$D$1005,Calculations!P452,1)=0,"",INDEX(EmployeeTrackingSheet!$D$6:$D$1005,Calculations!P452,1))</f>
        <v/>
      </c>
      <c r="X452" s="269" t="str">
        <f>IF(INDEX(EmployeeTrackingSheet!$E$6:$E$1005,Calculations!P452,1)=0,"",INDEX(EmployeeTrackingSheet!$E$6:$E$1005,Calculations!P452,1))</f>
        <v/>
      </c>
      <c r="Y452" s="269" t="str">
        <f>IF(INDEX(EmployeeTrackingSheet!$F$6:$F$1005,Calculations!P452,1)=0,"",INDEX(EmployeeTrackingSheet!$F$6:$F$1005,Calculations!P452,1))</f>
        <v/>
      </c>
      <c r="Z452" s="94" t="str">
        <f t="shared" si="43"/>
        <v/>
      </c>
      <c r="AA452" s="94" t="str">
        <f>IF(INDEX(EmployeeTrackingSheet!$G$6:$G$1005,Calculations!P452,1)=0,"",INDEX(EmployeeTrackingSheet!$G$6:$G$1005,Calculations!P452,1))</f>
        <v/>
      </c>
      <c r="AB452" s="94" t="str">
        <f>IF(INDEX(EmployeeTrackingSheet!$H$6:$H$1005,Calculations!P452,1)=0,"",INDEX(EmployeeTrackingSheet!$H$6:$H$1005,Calculations!P452,1))</f>
        <v/>
      </c>
      <c r="AC452" s="47"/>
      <c r="AD452" s="47"/>
      <c r="AE452" s="47"/>
      <c r="AF452" s="47"/>
      <c r="AG452" s="47"/>
      <c r="AM452" s="47"/>
      <c r="AN452" s="47"/>
      <c r="AO452" s="47"/>
      <c r="AP452" s="47"/>
      <c r="AQ452" s="47"/>
      <c r="AR452" s="47"/>
      <c r="AS452" s="47"/>
      <c r="AT452" s="47"/>
      <c r="AU452" s="47"/>
      <c r="AV452" s="47"/>
      <c r="AW452" s="47"/>
      <c r="AX452" s="47"/>
      <c r="AY452" s="47"/>
      <c r="AZ452" s="47"/>
      <c r="BA452" s="47"/>
      <c r="BB452" s="47"/>
      <c r="BC452" s="47"/>
      <c r="BD452" s="47"/>
      <c r="BE452" s="47"/>
      <c r="BF452" s="47"/>
      <c r="BG452" s="47"/>
      <c r="BH452" s="47"/>
      <c r="BI452" s="47"/>
      <c r="BJ452" s="47"/>
      <c r="BK452" s="47"/>
      <c r="BL452" s="47"/>
      <c r="BM452" s="47"/>
      <c r="BN452" s="47"/>
      <c r="BO452" s="47"/>
      <c r="BP452" s="47"/>
      <c r="BQ452" s="47"/>
    </row>
    <row r="453" spans="16:69" x14ac:dyDescent="0.25">
      <c r="P453" s="34">
        <v>450</v>
      </c>
      <c r="Q453" s="147" t="str">
        <f>IF(INDEX(EmployeeTrackingSheet!$B$6:$B$1005,Calculations!P453,1)=0,"",INDEX(EmployeeTrackingSheet!$B$6:$B$1005,Calculations!P453,1))</f>
        <v/>
      </c>
      <c r="R453" s="91" t="str">
        <f t="shared" ref="R453:R516" si="44">IF(LEN($Q453)=0,"",YEAR($Q453))</f>
        <v/>
      </c>
      <c r="S453" s="91" t="str">
        <f t="shared" ref="S453:S516" si="45">IF(LEN($Q453)=0,"",MONTH($Q453))</f>
        <v/>
      </c>
      <c r="T453" s="92" t="str">
        <f t="shared" ref="T453:T516" si="46">IF(LEN($Q453)=0,"",WEEKNUM($Q453))</f>
        <v/>
      </c>
      <c r="U453" s="92" t="str">
        <f t="shared" ref="U453:U516" si="47">IF(LEN($Q453)=0,"",DAY($Q453))</f>
        <v/>
      </c>
      <c r="V453" s="90" t="str">
        <f>IF(INDEX(EmployeeTrackingSheet!$C$6:$C$1005,Calculations!P453,1)=0,"",INDEX(EmployeeTrackingSheet!$C$6:$C$1005,Calculations!P453,1))</f>
        <v/>
      </c>
      <c r="W453" s="90" t="str">
        <f>IF(INDEX(EmployeeTrackingSheet!$D$6:$D$1005,Calculations!P453,1)=0,"",INDEX(EmployeeTrackingSheet!$D$6:$D$1005,Calculations!P453,1))</f>
        <v/>
      </c>
      <c r="X453" s="269" t="str">
        <f>IF(INDEX(EmployeeTrackingSheet!$E$6:$E$1005,Calculations!P453,1)=0,"",INDEX(EmployeeTrackingSheet!$E$6:$E$1005,Calculations!P453,1))</f>
        <v/>
      </c>
      <c r="Y453" s="269" t="str">
        <f>IF(INDEX(EmployeeTrackingSheet!$F$6:$F$1005,Calculations!P453,1)=0,"",INDEX(EmployeeTrackingSheet!$F$6:$F$1005,Calculations!P453,1))</f>
        <v/>
      </c>
      <c r="Z453" s="94" t="str">
        <f t="shared" ref="Z453:Z516" si="48">IFERROR(WEEKNUM(DATE(YEAR($Q453),$S453,$U453),1)-WEEKNUM(DATE(YEAR($Q453),$S453,1),1)+1,"")</f>
        <v/>
      </c>
      <c r="AA453" s="94" t="str">
        <f>IF(INDEX(EmployeeTrackingSheet!$G$6:$G$1005,Calculations!P453,1)=0,"",INDEX(EmployeeTrackingSheet!$G$6:$G$1005,Calculations!P453,1))</f>
        <v/>
      </c>
      <c r="AB453" s="94" t="str">
        <f>IF(INDEX(EmployeeTrackingSheet!$H$6:$H$1005,Calculations!P453,1)=0,"",INDEX(EmployeeTrackingSheet!$H$6:$H$1005,Calculations!P453,1))</f>
        <v/>
      </c>
      <c r="AC453" s="47"/>
      <c r="AD453" s="47"/>
      <c r="AE453" s="47"/>
      <c r="AF453" s="47"/>
      <c r="AG453" s="47"/>
      <c r="AM453" s="47"/>
      <c r="AN453" s="47"/>
      <c r="AO453" s="47"/>
      <c r="AP453" s="47"/>
      <c r="AQ453" s="47"/>
      <c r="AR453" s="47"/>
      <c r="AS453" s="47"/>
      <c r="AT453" s="47"/>
      <c r="AU453" s="47"/>
      <c r="AV453" s="47"/>
      <c r="AW453" s="47"/>
      <c r="AX453" s="47"/>
      <c r="AY453" s="47"/>
      <c r="AZ453" s="47"/>
      <c r="BA453" s="47"/>
      <c r="BB453" s="47"/>
      <c r="BC453" s="47"/>
      <c r="BD453" s="47"/>
      <c r="BE453" s="47"/>
      <c r="BF453" s="47"/>
      <c r="BG453" s="47"/>
      <c r="BH453" s="47"/>
      <c r="BI453" s="47"/>
      <c r="BJ453" s="47"/>
      <c r="BK453" s="47"/>
      <c r="BL453" s="47"/>
      <c r="BM453" s="47"/>
      <c r="BN453" s="47"/>
      <c r="BO453" s="47"/>
      <c r="BP453" s="47"/>
      <c r="BQ453" s="47"/>
    </row>
    <row r="454" spans="16:69" x14ac:dyDescent="0.25">
      <c r="P454" s="34">
        <v>451</v>
      </c>
      <c r="Q454" s="147" t="str">
        <f>IF(INDEX(EmployeeTrackingSheet!$B$6:$B$1005,Calculations!P454,1)=0,"",INDEX(EmployeeTrackingSheet!$B$6:$B$1005,Calculations!P454,1))</f>
        <v/>
      </c>
      <c r="R454" s="91" t="str">
        <f t="shared" si="44"/>
        <v/>
      </c>
      <c r="S454" s="91" t="str">
        <f t="shared" si="45"/>
        <v/>
      </c>
      <c r="T454" s="92" t="str">
        <f t="shared" si="46"/>
        <v/>
      </c>
      <c r="U454" s="92" t="str">
        <f t="shared" si="47"/>
        <v/>
      </c>
      <c r="V454" s="90" t="str">
        <f>IF(INDEX(EmployeeTrackingSheet!$C$6:$C$1005,Calculations!P454,1)=0,"",INDEX(EmployeeTrackingSheet!$C$6:$C$1005,Calculations!P454,1))</f>
        <v/>
      </c>
      <c r="W454" s="90" t="str">
        <f>IF(INDEX(EmployeeTrackingSheet!$D$6:$D$1005,Calculations!P454,1)=0,"",INDEX(EmployeeTrackingSheet!$D$6:$D$1005,Calculations!P454,1))</f>
        <v/>
      </c>
      <c r="X454" s="269" t="str">
        <f>IF(INDEX(EmployeeTrackingSheet!$E$6:$E$1005,Calculations!P454,1)=0,"",INDEX(EmployeeTrackingSheet!$E$6:$E$1005,Calculations!P454,1))</f>
        <v/>
      </c>
      <c r="Y454" s="269" t="str">
        <f>IF(INDEX(EmployeeTrackingSheet!$F$6:$F$1005,Calculations!P454,1)=0,"",INDEX(EmployeeTrackingSheet!$F$6:$F$1005,Calculations!P454,1))</f>
        <v/>
      </c>
      <c r="Z454" s="94" t="str">
        <f t="shared" si="48"/>
        <v/>
      </c>
      <c r="AA454" s="94" t="str">
        <f>IF(INDEX(EmployeeTrackingSheet!$G$6:$G$1005,Calculations!P454,1)=0,"",INDEX(EmployeeTrackingSheet!$G$6:$G$1005,Calculations!P454,1))</f>
        <v/>
      </c>
      <c r="AB454" s="94" t="str">
        <f>IF(INDEX(EmployeeTrackingSheet!$H$6:$H$1005,Calculations!P454,1)=0,"",INDEX(EmployeeTrackingSheet!$H$6:$H$1005,Calculations!P454,1))</f>
        <v/>
      </c>
      <c r="AC454" s="47"/>
      <c r="AD454" s="47"/>
      <c r="AE454" s="47"/>
      <c r="AF454" s="47"/>
      <c r="AG454" s="47"/>
      <c r="AM454" s="47"/>
      <c r="AN454" s="47"/>
      <c r="AO454" s="47"/>
      <c r="AP454" s="47"/>
      <c r="AQ454" s="47"/>
      <c r="AR454" s="47"/>
      <c r="AS454" s="47"/>
      <c r="AT454" s="47"/>
      <c r="AU454" s="47"/>
      <c r="AV454" s="47"/>
      <c r="AW454" s="47"/>
      <c r="AX454" s="47"/>
      <c r="AY454" s="47"/>
      <c r="AZ454" s="47"/>
      <c r="BA454" s="47"/>
      <c r="BB454" s="47"/>
      <c r="BC454" s="47"/>
      <c r="BD454" s="47"/>
      <c r="BE454" s="47"/>
      <c r="BF454" s="47"/>
      <c r="BG454" s="47"/>
      <c r="BH454" s="47"/>
      <c r="BI454" s="47"/>
      <c r="BJ454" s="47"/>
      <c r="BK454" s="47"/>
      <c r="BL454" s="47"/>
      <c r="BM454" s="47"/>
      <c r="BN454" s="47"/>
      <c r="BO454" s="47"/>
      <c r="BP454" s="47"/>
      <c r="BQ454" s="47"/>
    </row>
    <row r="455" spans="16:69" x14ac:dyDescent="0.25">
      <c r="P455" s="34">
        <v>452</v>
      </c>
      <c r="Q455" s="147" t="str">
        <f>IF(INDEX(EmployeeTrackingSheet!$B$6:$B$1005,Calculations!P455,1)=0,"",INDEX(EmployeeTrackingSheet!$B$6:$B$1005,Calculations!P455,1))</f>
        <v/>
      </c>
      <c r="R455" s="91" t="str">
        <f t="shared" si="44"/>
        <v/>
      </c>
      <c r="S455" s="91" t="str">
        <f t="shared" si="45"/>
        <v/>
      </c>
      <c r="T455" s="92" t="str">
        <f t="shared" si="46"/>
        <v/>
      </c>
      <c r="U455" s="92" t="str">
        <f t="shared" si="47"/>
        <v/>
      </c>
      <c r="V455" s="90" t="str">
        <f>IF(INDEX(EmployeeTrackingSheet!$C$6:$C$1005,Calculations!P455,1)=0,"",INDEX(EmployeeTrackingSheet!$C$6:$C$1005,Calculations!P455,1))</f>
        <v/>
      </c>
      <c r="W455" s="90" t="str">
        <f>IF(INDEX(EmployeeTrackingSheet!$D$6:$D$1005,Calculations!P455,1)=0,"",INDEX(EmployeeTrackingSheet!$D$6:$D$1005,Calculations!P455,1))</f>
        <v/>
      </c>
      <c r="X455" s="269" t="str">
        <f>IF(INDEX(EmployeeTrackingSheet!$E$6:$E$1005,Calculations!P455,1)=0,"",INDEX(EmployeeTrackingSheet!$E$6:$E$1005,Calculations!P455,1))</f>
        <v/>
      </c>
      <c r="Y455" s="269" t="str">
        <f>IF(INDEX(EmployeeTrackingSheet!$F$6:$F$1005,Calculations!P455,1)=0,"",INDEX(EmployeeTrackingSheet!$F$6:$F$1005,Calculations!P455,1))</f>
        <v/>
      </c>
      <c r="Z455" s="94" t="str">
        <f t="shared" si="48"/>
        <v/>
      </c>
      <c r="AA455" s="94" t="str">
        <f>IF(INDEX(EmployeeTrackingSheet!$G$6:$G$1005,Calculations!P455,1)=0,"",INDEX(EmployeeTrackingSheet!$G$6:$G$1005,Calculations!P455,1))</f>
        <v/>
      </c>
      <c r="AB455" s="94" t="str">
        <f>IF(INDEX(EmployeeTrackingSheet!$H$6:$H$1005,Calculations!P455,1)=0,"",INDEX(EmployeeTrackingSheet!$H$6:$H$1005,Calculations!P455,1))</f>
        <v/>
      </c>
      <c r="AC455" s="47"/>
      <c r="AD455" s="47"/>
      <c r="AE455" s="47"/>
      <c r="AF455" s="47"/>
      <c r="AG455" s="47"/>
      <c r="AM455" s="47"/>
      <c r="AN455" s="47"/>
      <c r="AO455" s="47"/>
      <c r="AP455" s="47"/>
      <c r="AQ455" s="47"/>
      <c r="AR455" s="47"/>
      <c r="AS455" s="47"/>
      <c r="AT455" s="47"/>
      <c r="AU455" s="47"/>
      <c r="AV455" s="47"/>
      <c r="AW455" s="47"/>
      <c r="AX455" s="47"/>
      <c r="AY455" s="47"/>
      <c r="AZ455" s="47"/>
      <c r="BA455" s="47"/>
      <c r="BB455" s="47"/>
      <c r="BC455" s="47"/>
      <c r="BD455" s="47"/>
      <c r="BE455" s="47"/>
      <c r="BF455" s="47"/>
      <c r="BG455" s="47"/>
      <c r="BH455" s="47"/>
      <c r="BI455" s="47"/>
      <c r="BJ455" s="47"/>
      <c r="BK455" s="47"/>
      <c r="BL455" s="47"/>
      <c r="BM455" s="47"/>
      <c r="BN455" s="47"/>
      <c r="BO455" s="47"/>
      <c r="BP455" s="47"/>
      <c r="BQ455" s="47"/>
    </row>
    <row r="456" spans="16:69" x14ac:dyDescent="0.25">
      <c r="P456" s="34">
        <v>453</v>
      </c>
      <c r="Q456" s="147" t="str">
        <f>IF(INDEX(EmployeeTrackingSheet!$B$6:$B$1005,Calculations!P456,1)=0,"",INDEX(EmployeeTrackingSheet!$B$6:$B$1005,Calculations!P456,1))</f>
        <v/>
      </c>
      <c r="R456" s="91" t="str">
        <f t="shared" si="44"/>
        <v/>
      </c>
      <c r="S456" s="91" t="str">
        <f t="shared" si="45"/>
        <v/>
      </c>
      <c r="T456" s="92" t="str">
        <f t="shared" si="46"/>
        <v/>
      </c>
      <c r="U456" s="92" t="str">
        <f t="shared" si="47"/>
        <v/>
      </c>
      <c r="V456" s="90" t="str">
        <f>IF(INDEX(EmployeeTrackingSheet!$C$6:$C$1005,Calculations!P456,1)=0,"",INDEX(EmployeeTrackingSheet!$C$6:$C$1005,Calculations!P456,1))</f>
        <v/>
      </c>
      <c r="W456" s="90" t="str">
        <f>IF(INDEX(EmployeeTrackingSheet!$D$6:$D$1005,Calculations!P456,1)=0,"",INDEX(EmployeeTrackingSheet!$D$6:$D$1005,Calculations!P456,1))</f>
        <v/>
      </c>
      <c r="X456" s="269" t="str">
        <f>IF(INDEX(EmployeeTrackingSheet!$E$6:$E$1005,Calculations!P456,1)=0,"",INDEX(EmployeeTrackingSheet!$E$6:$E$1005,Calculations!P456,1))</f>
        <v/>
      </c>
      <c r="Y456" s="269" t="str">
        <f>IF(INDEX(EmployeeTrackingSheet!$F$6:$F$1005,Calculations!P456,1)=0,"",INDEX(EmployeeTrackingSheet!$F$6:$F$1005,Calculations!P456,1))</f>
        <v/>
      </c>
      <c r="Z456" s="94" t="str">
        <f t="shared" si="48"/>
        <v/>
      </c>
      <c r="AA456" s="94" t="str">
        <f>IF(INDEX(EmployeeTrackingSheet!$G$6:$G$1005,Calculations!P456,1)=0,"",INDEX(EmployeeTrackingSheet!$G$6:$G$1005,Calculations!P456,1))</f>
        <v/>
      </c>
      <c r="AB456" s="94" t="str">
        <f>IF(INDEX(EmployeeTrackingSheet!$H$6:$H$1005,Calculations!P456,1)=0,"",INDEX(EmployeeTrackingSheet!$H$6:$H$1005,Calculations!P456,1))</f>
        <v/>
      </c>
      <c r="AC456" s="47"/>
      <c r="AD456" s="47"/>
      <c r="AE456" s="47"/>
      <c r="AF456" s="47"/>
      <c r="AG456" s="47"/>
      <c r="AM456" s="47"/>
      <c r="AN456" s="47"/>
      <c r="AO456" s="47"/>
      <c r="AP456" s="47"/>
      <c r="AQ456" s="47"/>
      <c r="AR456" s="47"/>
      <c r="AS456" s="47"/>
      <c r="AT456" s="47"/>
      <c r="AU456" s="47"/>
      <c r="AV456" s="47"/>
      <c r="AW456" s="47"/>
      <c r="AX456" s="47"/>
      <c r="AY456" s="47"/>
      <c r="AZ456" s="47"/>
      <c r="BA456" s="47"/>
      <c r="BB456" s="47"/>
      <c r="BC456" s="47"/>
      <c r="BD456" s="47"/>
      <c r="BE456" s="47"/>
      <c r="BF456" s="47"/>
      <c r="BG456" s="47"/>
      <c r="BH456" s="47"/>
      <c r="BI456" s="47"/>
      <c r="BJ456" s="47"/>
      <c r="BK456" s="47"/>
      <c r="BL456" s="47"/>
      <c r="BM456" s="47"/>
      <c r="BN456" s="47"/>
      <c r="BO456" s="47"/>
      <c r="BP456" s="47"/>
      <c r="BQ456" s="47"/>
    </row>
    <row r="457" spans="16:69" x14ac:dyDescent="0.25">
      <c r="P457" s="34">
        <v>454</v>
      </c>
      <c r="Q457" s="147" t="str">
        <f>IF(INDEX(EmployeeTrackingSheet!$B$6:$B$1005,Calculations!P457,1)=0,"",INDEX(EmployeeTrackingSheet!$B$6:$B$1005,Calculations!P457,1))</f>
        <v/>
      </c>
      <c r="R457" s="91" t="str">
        <f t="shared" si="44"/>
        <v/>
      </c>
      <c r="S457" s="91" t="str">
        <f t="shared" si="45"/>
        <v/>
      </c>
      <c r="T457" s="92" t="str">
        <f t="shared" si="46"/>
        <v/>
      </c>
      <c r="U457" s="92" t="str">
        <f t="shared" si="47"/>
        <v/>
      </c>
      <c r="V457" s="90" t="str">
        <f>IF(INDEX(EmployeeTrackingSheet!$C$6:$C$1005,Calculations!P457,1)=0,"",INDEX(EmployeeTrackingSheet!$C$6:$C$1005,Calculations!P457,1))</f>
        <v/>
      </c>
      <c r="W457" s="90" t="str">
        <f>IF(INDEX(EmployeeTrackingSheet!$D$6:$D$1005,Calculations!P457,1)=0,"",INDEX(EmployeeTrackingSheet!$D$6:$D$1005,Calculations!P457,1))</f>
        <v/>
      </c>
      <c r="X457" s="269" t="str">
        <f>IF(INDEX(EmployeeTrackingSheet!$E$6:$E$1005,Calculations!P457,1)=0,"",INDEX(EmployeeTrackingSheet!$E$6:$E$1005,Calculations!P457,1))</f>
        <v/>
      </c>
      <c r="Y457" s="269" t="str">
        <f>IF(INDEX(EmployeeTrackingSheet!$F$6:$F$1005,Calculations!P457,1)=0,"",INDEX(EmployeeTrackingSheet!$F$6:$F$1005,Calculations!P457,1))</f>
        <v/>
      </c>
      <c r="Z457" s="94" t="str">
        <f t="shared" si="48"/>
        <v/>
      </c>
      <c r="AA457" s="94" t="str">
        <f>IF(INDEX(EmployeeTrackingSheet!$G$6:$G$1005,Calculations!P457,1)=0,"",INDEX(EmployeeTrackingSheet!$G$6:$G$1005,Calculations!P457,1))</f>
        <v/>
      </c>
      <c r="AB457" s="94" t="str">
        <f>IF(INDEX(EmployeeTrackingSheet!$H$6:$H$1005,Calculations!P457,1)=0,"",INDEX(EmployeeTrackingSheet!$H$6:$H$1005,Calculations!P457,1))</f>
        <v/>
      </c>
      <c r="AC457" s="47"/>
      <c r="AD457" s="47"/>
      <c r="AE457" s="47"/>
      <c r="AF457" s="47"/>
      <c r="AG457" s="47"/>
      <c r="AM457" s="47"/>
      <c r="AN457" s="47"/>
      <c r="AO457" s="47"/>
      <c r="AP457" s="47"/>
      <c r="AQ457" s="47"/>
      <c r="AR457" s="47"/>
      <c r="AS457" s="47"/>
      <c r="AT457" s="47"/>
      <c r="AU457" s="47"/>
      <c r="AV457" s="47"/>
      <c r="AW457" s="47"/>
      <c r="AX457" s="47"/>
      <c r="AY457" s="47"/>
      <c r="AZ457" s="47"/>
      <c r="BA457" s="47"/>
      <c r="BB457" s="47"/>
      <c r="BC457" s="47"/>
      <c r="BD457" s="47"/>
      <c r="BE457" s="47"/>
      <c r="BF457" s="47"/>
      <c r="BG457" s="47"/>
      <c r="BH457" s="47"/>
      <c r="BI457" s="47"/>
      <c r="BJ457" s="47"/>
      <c r="BK457" s="47"/>
      <c r="BL457" s="47"/>
      <c r="BM457" s="47"/>
      <c r="BN457" s="47"/>
      <c r="BO457" s="47"/>
      <c r="BP457" s="47"/>
      <c r="BQ457" s="47"/>
    </row>
    <row r="458" spans="16:69" x14ac:dyDescent="0.25">
      <c r="P458" s="34">
        <v>455</v>
      </c>
      <c r="Q458" s="147" t="str">
        <f>IF(INDEX(EmployeeTrackingSheet!$B$6:$B$1005,Calculations!P458,1)=0,"",INDEX(EmployeeTrackingSheet!$B$6:$B$1005,Calculations!P458,1))</f>
        <v/>
      </c>
      <c r="R458" s="91" t="str">
        <f t="shared" si="44"/>
        <v/>
      </c>
      <c r="S458" s="91" t="str">
        <f t="shared" si="45"/>
        <v/>
      </c>
      <c r="T458" s="92" t="str">
        <f t="shared" si="46"/>
        <v/>
      </c>
      <c r="U458" s="92" t="str">
        <f t="shared" si="47"/>
        <v/>
      </c>
      <c r="V458" s="90" t="str">
        <f>IF(INDEX(EmployeeTrackingSheet!$C$6:$C$1005,Calculations!P458,1)=0,"",INDEX(EmployeeTrackingSheet!$C$6:$C$1005,Calculations!P458,1))</f>
        <v/>
      </c>
      <c r="W458" s="90" t="str">
        <f>IF(INDEX(EmployeeTrackingSheet!$D$6:$D$1005,Calculations!P458,1)=0,"",INDEX(EmployeeTrackingSheet!$D$6:$D$1005,Calculations!P458,1))</f>
        <v/>
      </c>
      <c r="X458" s="269" t="str">
        <f>IF(INDEX(EmployeeTrackingSheet!$E$6:$E$1005,Calculations!P458,1)=0,"",INDEX(EmployeeTrackingSheet!$E$6:$E$1005,Calculations!P458,1))</f>
        <v/>
      </c>
      <c r="Y458" s="269" t="str">
        <f>IF(INDEX(EmployeeTrackingSheet!$F$6:$F$1005,Calculations!P458,1)=0,"",INDEX(EmployeeTrackingSheet!$F$6:$F$1005,Calculations!P458,1))</f>
        <v/>
      </c>
      <c r="Z458" s="94" t="str">
        <f t="shared" si="48"/>
        <v/>
      </c>
      <c r="AA458" s="94" t="str">
        <f>IF(INDEX(EmployeeTrackingSheet!$G$6:$G$1005,Calculations!P458,1)=0,"",INDEX(EmployeeTrackingSheet!$G$6:$G$1005,Calculations!P458,1))</f>
        <v/>
      </c>
      <c r="AB458" s="94" t="str">
        <f>IF(INDEX(EmployeeTrackingSheet!$H$6:$H$1005,Calculations!P458,1)=0,"",INDEX(EmployeeTrackingSheet!$H$6:$H$1005,Calculations!P458,1))</f>
        <v/>
      </c>
      <c r="AC458" s="47"/>
      <c r="AD458" s="47"/>
      <c r="AE458" s="47"/>
      <c r="AF458" s="47"/>
      <c r="AG458" s="47"/>
      <c r="AM458" s="47"/>
      <c r="AN458" s="47"/>
      <c r="AO458" s="47"/>
      <c r="AP458" s="47"/>
      <c r="AQ458" s="47"/>
      <c r="AR458" s="47"/>
      <c r="AS458" s="47"/>
      <c r="AT458" s="47"/>
      <c r="AU458" s="47"/>
      <c r="AV458" s="47"/>
      <c r="AW458" s="47"/>
      <c r="AX458" s="47"/>
      <c r="AY458" s="47"/>
      <c r="AZ458" s="47"/>
      <c r="BA458" s="47"/>
      <c r="BB458" s="47"/>
      <c r="BC458" s="47"/>
      <c r="BD458" s="47"/>
      <c r="BE458" s="47"/>
      <c r="BF458" s="47"/>
      <c r="BG458" s="47"/>
      <c r="BH458" s="47"/>
      <c r="BI458" s="47"/>
      <c r="BJ458" s="47"/>
      <c r="BK458" s="47"/>
      <c r="BL458" s="47"/>
      <c r="BM458" s="47"/>
      <c r="BN458" s="47"/>
      <c r="BO458" s="47"/>
      <c r="BP458" s="47"/>
      <c r="BQ458" s="47"/>
    </row>
    <row r="459" spans="16:69" x14ac:dyDescent="0.25">
      <c r="P459" s="34">
        <v>456</v>
      </c>
      <c r="Q459" s="147" t="str">
        <f>IF(INDEX(EmployeeTrackingSheet!$B$6:$B$1005,Calculations!P459,1)=0,"",INDEX(EmployeeTrackingSheet!$B$6:$B$1005,Calculations!P459,1))</f>
        <v/>
      </c>
      <c r="R459" s="91" t="str">
        <f t="shared" si="44"/>
        <v/>
      </c>
      <c r="S459" s="91" t="str">
        <f t="shared" si="45"/>
        <v/>
      </c>
      <c r="T459" s="92" t="str">
        <f t="shared" si="46"/>
        <v/>
      </c>
      <c r="U459" s="92" t="str">
        <f t="shared" si="47"/>
        <v/>
      </c>
      <c r="V459" s="90" t="str">
        <f>IF(INDEX(EmployeeTrackingSheet!$C$6:$C$1005,Calculations!P459,1)=0,"",INDEX(EmployeeTrackingSheet!$C$6:$C$1005,Calculations!P459,1))</f>
        <v/>
      </c>
      <c r="W459" s="90" t="str">
        <f>IF(INDEX(EmployeeTrackingSheet!$D$6:$D$1005,Calculations!P459,1)=0,"",INDEX(EmployeeTrackingSheet!$D$6:$D$1005,Calculations!P459,1))</f>
        <v/>
      </c>
      <c r="X459" s="269" t="str">
        <f>IF(INDEX(EmployeeTrackingSheet!$E$6:$E$1005,Calculations!P459,1)=0,"",INDEX(EmployeeTrackingSheet!$E$6:$E$1005,Calculations!P459,1))</f>
        <v/>
      </c>
      <c r="Y459" s="269" t="str">
        <f>IF(INDEX(EmployeeTrackingSheet!$F$6:$F$1005,Calculations!P459,1)=0,"",INDEX(EmployeeTrackingSheet!$F$6:$F$1005,Calculations!P459,1))</f>
        <v/>
      </c>
      <c r="Z459" s="94" t="str">
        <f t="shared" si="48"/>
        <v/>
      </c>
      <c r="AA459" s="94" t="str">
        <f>IF(INDEX(EmployeeTrackingSheet!$G$6:$G$1005,Calculations!P459,1)=0,"",INDEX(EmployeeTrackingSheet!$G$6:$G$1005,Calculations!P459,1))</f>
        <v/>
      </c>
      <c r="AB459" s="94" t="str">
        <f>IF(INDEX(EmployeeTrackingSheet!$H$6:$H$1005,Calculations!P459,1)=0,"",INDEX(EmployeeTrackingSheet!$H$6:$H$1005,Calculations!P459,1))</f>
        <v/>
      </c>
      <c r="AC459" s="47"/>
      <c r="AD459" s="47"/>
      <c r="AE459" s="47"/>
      <c r="AF459" s="47"/>
      <c r="AG459" s="47"/>
      <c r="AM459" s="47"/>
      <c r="AN459" s="47"/>
      <c r="AO459" s="47"/>
      <c r="AP459" s="47"/>
      <c r="AQ459" s="47"/>
      <c r="AR459" s="47"/>
      <c r="AS459" s="47"/>
      <c r="AT459" s="47"/>
      <c r="AU459" s="47"/>
      <c r="AV459" s="47"/>
      <c r="AW459" s="47"/>
      <c r="AX459" s="47"/>
      <c r="AY459" s="47"/>
      <c r="AZ459" s="47"/>
      <c r="BA459" s="47"/>
      <c r="BB459" s="47"/>
      <c r="BC459" s="47"/>
      <c r="BD459" s="47"/>
      <c r="BE459" s="47"/>
      <c r="BF459" s="47"/>
      <c r="BG459" s="47"/>
      <c r="BH459" s="47"/>
      <c r="BI459" s="47"/>
      <c r="BJ459" s="47"/>
      <c r="BK459" s="47"/>
      <c r="BL459" s="47"/>
      <c r="BM459" s="47"/>
      <c r="BN459" s="47"/>
      <c r="BO459" s="47"/>
      <c r="BP459" s="47"/>
      <c r="BQ459" s="47"/>
    </row>
    <row r="460" spans="16:69" x14ac:dyDescent="0.25">
      <c r="P460" s="34">
        <v>457</v>
      </c>
      <c r="Q460" s="147" t="str">
        <f>IF(INDEX(EmployeeTrackingSheet!$B$6:$B$1005,Calculations!P460,1)=0,"",INDEX(EmployeeTrackingSheet!$B$6:$B$1005,Calculations!P460,1))</f>
        <v/>
      </c>
      <c r="R460" s="91" t="str">
        <f t="shared" si="44"/>
        <v/>
      </c>
      <c r="S460" s="91" t="str">
        <f t="shared" si="45"/>
        <v/>
      </c>
      <c r="T460" s="92" t="str">
        <f t="shared" si="46"/>
        <v/>
      </c>
      <c r="U460" s="92" t="str">
        <f t="shared" si="47"/>
        <v/>
      </c>
      <c r="V460" s="90" t="str">
        <f>IF(INDEX(EmployeeTrackingSheet!$C$6:$C$1005,Calculations!P460,1)=0,"",INDEX(EmployeeTrackingSheet!$C$6:$C$1005,Calculations!P460,1))</f>
        <v/>
      </c>
      <c r="W460" s="90" t="str">
        <f>IF(INDEX(EmployeeTrackingSheet!$D$6:$D$1005,Calculations!P460,1)=0,"",INDEX(EmployeeTrackingSheet!$D$6:$D$1005,Calculations!P460,1))</f>
        <v/>
      </c>
      <c r="X460" s="269" t="str">
        <f>IF(INDEX(EmployeeTrackingSheet!$E$6:$E$1005,Calculations!P460,1)=0,"",INDEX(EmployeeTrackingSheet!$E$6:$E$1005,Calculations!P460,1))</f>
        <v/>
      </c>
      <c r="Y460" s="269" t="str">
        <f>IF(INDEX(EmployeeTrackingSheet!$F$6:$F$1005,Calculations!P460,1)=0,"",INDEX(EmployeeTrackingSheet!$F$6:$F$1005,Calculations!P460,1))</f>
        <v/>
      </c>
      <c r="Z460" s="94" t="str">
        <f t="shared" si="48"/>
        <v/>
      </c>
      <c r="AA460" s="94" t="str">
        <f>IF(INDEX(EmployeeTrackingSheet!$G$6:$G$1005,Calculations!P460,1)=0,"",INDEX(EmployeeTrackingSheet!$G$6:$G$1005,Calculations!P460,1))</f>
        <v/>
      </c>
      <c r="AB460" s="94" t="str">
        <f>IF(INDEX(EmployeeTrackingSheet!$H$6:$H$1005,Calculations!P460,1)=0,"",INDEX(EmployeeTrackingSheet!$H$6:$H$1005,Calculations!P460,1))</f>
        <v/>
      </c>
      <c r="AC460" s="47"/>
      <c r="AD460" s="47"/>
      <c r="AE460" s="47"/>
      <c r="AF460" s="47"/>
      <c r="AG460" s="47"/>
      <c r="AM460" s="47"/>
      <c r="AN460" s="47"/>
      <c r="AO460" s="47"/>
      <c r="AP460" s="47"/>
      <c r="AQ460" s="47"/>
      <c r="AR460" s="47"/>
      <c r="AS460" s="47"/>
      <c r="AT460" s="47"/>
      <c r="AU460" s="47"/>
      <c r="AV460" s="47"/>
      <c r="AW460" s="47"/>
      <c r="AX460" s="47"/>
      <c r="AY460" s="47"/>
      <c r="AZ460" s="47"/>
      <c r="BA460" s="47"/>
      <c r="BB460" s="47"/>
      <c r="BC460" s="47"/>
      <c r="BD460" s="47"/>
      <c r="BE460" s="47"/>
      <c r="BF460" s="47"/>
      <c r="BG460" s="47"/>
      <c r="BH460" s="47"/>
      <c r="BI460" s="47"/>
      <c r="BJ460" s="47"/>
      <c r="BK460" s="47"/>
      <c r="BL460" s="47"/>
      <c r="BM460" s="47"/>
      <c r="BN460" s="47"/>
      <c r="BO460" s="47"/>
      <c r="BP460" s="47"/>
      <c r="BQ460" s="47"/>
    </row>
    <row r="461" spans="16:69" x14ac:dyDescent="0.25">
      <c r="P461" s="34">
        <v>458</v>
      </c>
      <c r="Q461" s="147" t="str">
        <f>IF(INDEX(EmployeeTrackingSheet!$B$6:$B$1005,Calculations!P461,1)=0,"",INDEX(EmployeeTrackingSheet!$B$6:$B$1005,Calculations!P461,1))</f>
        <v/>
      </c>
      <c r="R461" s="91" t="str">
        <f t="shared" si="44"/>
        <v/>
      </c>
      <c r="S461" s="91" t="str">
        <f t="shared" si="45"/>
        <v/>
      </c>
      <c r="T461" s="92" t="str">
        <f t="shared" si="46"/>
        <v/>
      </c>
      <c r="U461" s="92" t="str">
        <f t="shared" si="47"/>
        <v/>
      </c>
      <c r="V461" s="90" t="str">
        <f>IF(INDEX(EmployeeTrackingSheet!$C$6:$C$1005,Calculations!P461,1)=0,"",INDEX(EmployeeTrackingSheet!$C$6:$C$1005,Calculations!P461,1))</f>
        <v/>
      </c>
      <c r="W461" s="90" t="str">
        <f>IF(INDEX(EmployeeTrackingSheet!$D$6:$D$1005,Calculations!P461,1)=0,"",INDEX(EmployeeTrackingSheet!$D$6:$D$1005,Calculations!P461,1))</f>
        <v/>
      </c>
      <c r="X461" s="269" t="str">
        <f>IF(INDEX(EmployeeTrackingSheet!$E$6:$E$1005,Calculations!P461,1)=0,"",INDEX(EmployeeTrackingSheet!$E$6:$E$1005,Calculations!P461,1))</f>
        <v/>
      </c>
      <c r="Y461" s="269" t="str">
        <f>IF(INDEX(EmployeeTrackingSheet!$F$6:$F$1005,Calculations!P461,1)=0,"",INDEX(EmployeeTrackingSheet!$F$6:$F$1005,Calculations!P461,1))</f>
        <v/>
      </c>
      <c r="Z461" s="94" t="str">
        <f t="shared" si="48"/>
        <v/>
      </c>
      <c r="AA461" s="94" t="str">
        <f>IF(INDEX(EmployeeTrackingSheet!$G$6:$G$1005,Calculations!P461,1)=0,"",INDEX(EmployeeTrackingSheet!$G$6:$G$1005,Calculations!P461,1))</f>
        <v/>
      </c>
      <c r="AB461" s="94" t="str">
        <f>IF(INDEX(EmployeeTrackingSheet!$H$6:$H$1005,Calculations!P461,1)=0,"",INDEX(EmployeeTrackingSheet!$H$6:$H$1005,Calculations!P461,1))</f>
        <v/>
      </c>
      <c r="AC461" s="47"/>
      <c r="AD461" s="47"/>
      <c r="AE461" s="47"/>
      <c r="AF461" s="47"/>
      <c r="AG461" s="47"/>
      <c r="AM461" s="47"/>
      <c r="AN461" s="47"/>
      <c r="AO461" s="47"/>
      <c r="AP461" s="47"/>
      <c r="AQ461" s="47"/>
      <c r="AR461" s="47"/>
      <c r="AS461" s="47"/>
      <c r="AT461" s="47"/>
      <c r="AU461" s="47"/>
      <c r="AV461" s="47"/>
      <c r="AW461" s="47"/>
      <c r="AX461" s="47"/>
      <c r="AY461" s="47"/>
      <c r="AZ461" s="47"/>
      <c r="BA461" s="47"/>
      <c r="BB461" s="47"/>
      <c r="BC461" s="47"/>
      <c r="BD461" s="47"/>
      <c r="BE461" s="47"/>
      <c r="BF461" s="47"/>
      <c r="BG461" s="47"/>
      <c r="BH461" s="47"/>
      <c r="BI461" s="47"/>
      <c r="BJ461" s="47"/>
      <c r="BK461" s="47"/>
      <c r="BL461" s="47"/>
      <c r="BM461" s="47"/>
      <c r="BN461" s="47"/>
      <c r="BO461" s="47"/>
      <c r="BP461" s="47"/>
      <c r="BQ461" s="47"/>
    </row>
    <row r="462" spans="16:69" x14ac:dyDescent="0.25">
      <c r="P462" s="34">
        <v>459</v>
      </c>
      <c r="Q462" s="147" t="str">
        <f>IF(INDEX(EmployeeTrackingSheet!$B$6:$B$1005,Calculations!P462,1)=0,"",INDEX(EmployeeTrackingSheet!$B$6:$B$1005,Calculations!P462,1))</f>
        <v/>
      </c>
      <c r="R462" s="91" t="str">
        <f t="shared" si="44"/>
        <v/>
      </c>
      <c r="S462" s="91" t="str">
        <f t="shared" si="45"/>
        <v/>
      </c>
      <c r="T462" s="92" t="str">
        <f t="shared" si="46"/>
        <v/>
      </c>
      <c r="U462" s="92" t="str">
        <f t="shared" si="47"/>
        <v/>
      </c>
      <c r="V462" s="90" t="str">
        <f>IF(INDEX(EmployeeTrackingSheet!$C$6:$C$1005,Calculations!P462,1)=0,"",INDEX(EmployeeTrackingSheet!$C$6:$C$1005,Calculations!P462,1))</f>
        <v/>
      </c>
      <c r="W462" s="90" t="str">
        <f>IF(INDEX(EmployeeTrackingSheet!$D$6:$D$1005,Calculations!P462,1)=0,"",INDEX(EmployeeTrackingSheet!$D$6:$D$1005,Calculations!P462,1))</f>
        <v/>
      </c>
      <c r="X462" s="269" t="str">
        <f>IF(INDEX(EmployeeTrackingSheet!$E$6:$E$1005,Calculations!P462,1)=0,"",INDEX(EmployeeTrackingSheet!$E$6:$E$1005,Calculations!P462,1))</f>
        <v/>
      </c>
      <c r="Y462" s="269" t="str">
        <f>IF(INDEX(EmployeeTrackingSheet!$F$6:$F$1005,Calculations!P462,1)=0,"",INDEX(EmployeeTrackingSheet!$F$6:$F$1005,Calculations!P462,1))</f>
        <v/>
      </c>
      <c r="Z462" s="94" t="str">
        <f t="shared" si="48"/>
        <v/>
      </c>
      <c r="AA462" s="94" t="str">
        <f>IF(INDEX(EmployeeTrackingSheet!$G$6:$G$1005,Calculations!P462,1)=0,"",INDEX(EmployeeTrackingSheet!$G$6:$G$1005,Calculations!P462,1))</f>
        <v/>
      </c>
      <c r="AB462" s="94" t="str">
        <f>IF(INDEX(EmployeeTrackingSheet!$H$6:$H$1005,Calculations!P462,1)=0,"",INDEX(EmployeeTrackingSheet!$H$6:$H$1005,Calculations!P462,1))</f>
        <v/>
      </c>
      <c r="AC462" s="47"/>
      <c r="AD462" s="47"/>
      <c r="AE462" s="47"/>
      <c r="AF462" s="47"/>
      <c r="AG462" s="47"/>
      <c r="AM462" s="47"/>
      <c r="AN462" s="47"/>
      <c r="AO462" s="47"/>
      <c r="AP462" s="47"/>
      <c r="AQ462" s="47"/>
      <c r="AR462" s="47"/>
      <c r="AS462" s="47"/>
      <c r="AT462" s="47"/>
      <c r="AU462" s="47"/>
      <c r="AV462" s="47"/>
      <c r="AW462" s="47"/>
      <c r="AX462" s="47"/>
      <c r="AY462" s="47"/>
      <c r="AZ462" s="47"/>
      <c r="BA462" s="47"/>
      <c r="BB462" s="47"/>
      <c r="BC462" s="47"/>
      <c r="BD462" s="47"/>
      <c r="BE462" s="47"/>
      <c r="BF462" s="47"/>
      <c r="BG462" s="47"/>
      <c r="BH462" s="47"/>
      <c r="BI462" s="47"/>
      <c r="BJ462" s="47"/>
      <c r="BK462" s="47"/>
      <c r="BL462" s="47"/>
      <c r="BM462" s="47"/>
      <c r="BN462" s="47"/>
      <c r="BO462" s="47"/>
      <c r="BP462" s="47"/>
      <c r="BQ462" s="47"/>
    </row>
    <row r="463" spans="16:69" x14ac:dyDescent="0.25">
      <c r="P463" s="34">
        <v>460</v>
      </c>
      <c r="Q463" s="147" t="str">
        <f>IF(INDEX(EmployeeTrackingSheet!$B$6:$B$1005,Calculations!P463,1)=0,"",INDEX(EmployeeTrackingSheet!$B$6:$B$1005,Calculations!P463,1))</f>
        <v/>
      </c>
      <c r="R463" s="91" t="str">
        <f t="shared" si="44"/>
        <v/>
      </c>
      <c r="S463" s="91" t="str">
        <f t="shared" si="45"/>
        <v/>
      </c>
      <c r="T463" s="92" t="str">
        <f t="shared" si="46"/>
        <v/>
      </c>
      <c r="U463" s="92" t="str">
        <f t="shared" si="47"/>
        <v/>
      </c>
      <c r="V463" s="90" t="str">
        <f>IF(INDEX(EmployeeTrackingSheet!$C$6:$C$1005,Calculations!P463,1)=0,"",INDEX(EmployeeTrackingSheet!$C$6:$C$1005,Calculations!P463,1))</f>
        <v/>
      </c>
      <c r="W463" s="90" t="str">
        <f>IF(INDEX(EmployeeTrackingSheet!$D$6:$D$1005,Calculations!P463,1)=0,"",INDEX(EmployeeTrackingSheet!$D$6:$D$1005,Calculations!P463,1))</f>
        <v/>
      </c>
      <c r="X463" s="269" t="str">
        <f>IF(INDEX(EmployeeTrackingSheet!$E$6:$E$1005,Calculations!P463,1)=0,"",INDEX(EmployeeTrackingSheet!$E$6:$E$1005,Calculations!P463,1))</f>
        <v/>
      </c>
      <c r="Y463" s="269" t="str">
        <f>IF(INDEX(EmployeeTrackingSheet!$F$6:$F$1005,Calculations!P463,1)=0,"",INDEX(EmployeeTrackingSheet!$F$6:$F$1005,Calculations!P463,1))</f>
        <v/>
      </c>
      <c r="Z463" s="94" t="str">
        <f t="shared" si="48"/>
        <v/>
      </c>
      <c r="AA463" s="94" t="str">
        <f>IF(INDEX(EmployeeTrackingSheet!$G$6:$G$1005,Calculations!P463,1)=0,"",INDEX(EmployeeTrackingSheet!$G$6:$G$1005,Calculations!P463,1))</f>
        <v/>
      </c>
      <c r="AB463" s="94" t="str">
        <f>IF(INDEX(EmployeeTrackingSheet!$H$6:$H$1005,Calculations!P463,1)=0,"",INDEX(EmployeeTrackingSheet!$H$6:$H$1005,Calculations!P463,1))</f>
        <v/>
      </c>
      <c r="AC463" s="47"/>
      <c r="AD463" s="47"/>
      <c r="AE463" s="47"/>
      <c r="AF463" s="47"/>
      <c r="AG463" s="47"/>
      <c r="AM463" s="47"/>
      <c r="AN463" s="47"/>
      <c r="AO463" s="47"/>
      <c r="AP463" s="47"/>
      <c r="AQ463" s="47"/>
      <c r="AR463" s="47"/>
      <c r="AS463" s="47"/>
      <c r="AT463" s="47"/>
      <c r="AU463" s="47"/>
      <c r="AV463" s="47"/>
      <c r="AW463" s="47"/>
      <c r="AX463" s="47"/>
      <c r="AY463" s="47"/>
      <c r="AZ463" s="47"/>
      <c r="BA463" s="47"/>
      <c r="BB463" s="47"/>
      <c r="BC463" s="47"/>
      <c r="BD463" s="47"/>
      <c r="BE463" s="47"/>
      <c r="BF463" s="47"/>
      <c r="BG463" s="47"/>
      <c r="BH463" s="47"/>
      <c r="BI463" s="47"/>
      <c r="BJ463" s="47"/>
      <c r="BK463" s="47"/>
      <c r="BL463" s="47"/>
      <c r="BM463" s="47"/>
      <c r="BN463" s="47"/>
      <c r="BO463" s="47"/>
      <c r="BP463" s="47"/>
      <c r="BQ463" s="47"/>
    </row>
    <row r="464" spans="16:69" x14ac:dyDescent="0.25">
      <c r="P464" s="34">
        <v>461</v>
      </c>
      <c r="Q464" s="147" t="str">
        <f>IF(INDEX(EmployeeTrackingSheet!$B$6:$B$1005,Calculations!P464,1)=0,"",INDEX(EmployeeTrackingSheet!$B$6:$B$1005,Calculations!P464,1))</f>
        <v/>
      </c>
      <c r="R464" s="91" t="str">
        <f t="shared" si="44"/>
        <v/>
      </c>
      <c r="S464" s="91" t="str">
        <f t="shared" si="45"/>
        <v/>
      </c>
      <c r="T464" s="92" t="str">
        <f t="shared" si="46"/>
        <v/>
      </c>
      <c r="U464" s="92" t="str">
        <f t="shared" si="47"/>
        <v/>
      </c>
      <c r="V464" s="90" t="str">
        <f>IF(INDEX(EmployeeTrackingSheet!$C$6:$C$1005,Calculations!P464,1)=0,"",INDEX(EmployeeTrackingSheet!$C$6:$C$1005,Calculations!P464,1))</f>
        <v/>
      </c>
      <c r="W464" s="90" t="str">
        <f>IF(INDEX(EmployeeTrackingSheet!$D$6:$D$1005,Calculations!P464,1)=0,"",INDEX(EmployeeTrackingSheet!$D$6:$D$1005,Calculations!P464,1))</f>
        <v/>
      </c>
      <c r="X464" s="269" t="str">
        <f>IF(INDEX(EmployeeTrackingSheet!$E$6:$E$1005,Calculations!P464,1)=0,"",INDEX(EmployeeTrackingSheet!$E$6:$E$1005,Calculations!P464,1))</f>
        <v/>
      </c>
      <c r="Y464" s="269" t="str">
        <f>IF(INDEX(EmployeeTrackingSheet!$F$6:$F$1005,Calculations!P464,1)=0,"",INDEX(EmployeeTrackingSheet!$F$6:$F$1005,Calculations!P464,1))</f>
        <v/>
      </c>
      <c r="Z464" s="94" t="str">
        <f t="shared" si="48"/>
        <v/>
      </c>
      <c r="AA464" s="94" t="str">
        <f>IF(INDEX(EmployeeTrackingSheet!$G$6:$G$1005,Calculations!P464,1)=0,"",INDEX(EmployeeTrackingSheet!$G$6:$G$1005,Calculations!P464,1))</f>
        <v/>
      </c>
      <c r="AB464" s="94" t="str">
        <f>IF(INDEX(EmployeeTrackingSheet!$H$6:$H$1005,Calculations!P464,1)=0,"",INDEX(EmployeeTrackingSheet!$H$6:$H$1005,Calculations!P464,1))</f>
        <v/>
      </c>
      <c r="AC464" s="47"/>
      <c r="AD464" s="47"/>
      <c r="AE464" s="47"/>
      <c r="AF464" s="47"/>
      <c r="AG464" s="47"/>
      <c r="AM464" s="47"/>
      <c r="AN464" s="47"/>
      <c r="AO464" s="47"/>
      <c r="AP464" s="47"/>
      <c r="AQ464" s="47"/>
      <c r="AR464" s="47"/>
      <c r="AS464" s="47"/>
      <c r="AT464" s="47"/>
      <c r="AU464" s="47"/>
      <c r="AV464" s="47"/>
      <c r="AW464" s="47"/>
      <c r="AX464" s="47"/>
      <c r="AY464" s="47"/>
      <c r="AZ464" s="47"/>
      <c r="BA464" s="47"/>
      <c r="BB464" s="47"/>
      <c r="BC464" s="47"/>
      <c r="BD464" s="47"/>
      <c r="BE464" s="47"/>
      <c r="BF464" s="47"/>
      <c r="BG464" s="47"/>
      <c r="BH464" s="47"/>
      <c r="BI464" s="47"/>
      <c r="BJ464" s="47"/>
      <c r="BK464" s="47"/>
      <c r="BL464" s="47"/>
      <c r="BM464" s="47"/>
      <c r="BN464" s="47"/>
      <c r="BO464" s="47"/>
      <c r="BP464" s="47"/>
      <c r="BQ464" s="47"/>
    </row>
    <row r="465" spans="16:69" x14ac:dyDescent="0.25">
      <c r="P465" s="34">
        <v>462</v>
      </c>
      <c r="Q465" s="147" t="str">
        <f>IF(INDEX(EmployeeTrackingSheet!$B$6:$B$1005,Calculations!P465,1)=0,"",INDEX(EmployeeTrackingSheet!$B$6:$B$1005,Calculations!P465,1))</f>
        <v/>
      </c>
      <c r="R465" s="91" t="str">
        <f t="shared" si="44"/>
        <v/>
      </c>
      <c r="S465" s="91" t="str">
        <f t="shared" si="45"/>
        <v/>
      </c>
      <c r="T465" s="92" t="str">
        <f t="shared" si="46"/>
        <v/>
      </c>
      <c r="U465" s="92" t="str">
        <f t="shared" si="47"/>
        <v/>
      </c>
      <c r="V465" s="90" t="str">
        <f>IF(INDEX(EmployeeTrackingSheet!$C$6:$C$1005,Calculations!P465,1)=0,"",INDEX(EmployeeTrackingSheet!$C$6:$C$1005,Calculations!P465,1))</f>
        <v/>
      </c>
      <c r="W465" s="90" t="str">
        <f>IF(INDEX(EmployeeTrackingSheet!$D$6:$D$1005,Calculations!P465,1)=0,"",INDEX(EmployeeTrackingSheet!$D$6:$D$1005,Calculations!P465,1))</f>
        <v/>
      </c>
      <c r="X465" s="269" t="str">
        <f>IF(INDEX(EmployeeTrackingSheet!$E$6:$E$1005,Calculations!P465,1)=0,"",INDEX(EmployeeTrackingSheet!$E$6:$E$1005,Calculations!P465,1))</f>
        <v/>
      </c>
      <c r="Y465" s="269" t="str">
        <f>IF(INDEX(EmployeeTrackingSheet!$F$6:$F$1005,Calculations!P465,1)=0,"",INDEX(EmployeeTrackingSheet!$F$6:$F$1005,Calculations!P465,1))</f>
        <v/>
      </c>
      <c r="Z465" s="94" t="str">
        <f t="shared" si="48"/>
        <v/>
      </c>
      <c r="AA465" s="94" t="str">
        <f>IF(INDEX(EmployeeTrackingSheet!$G$6:$G$1005,Calculations!P465,1)=0,"",INDEX(EmployeeTrackingSheet!$G$6:$G$1005,Calculations!P465,1))</f>
        <v/>
      </c>
      <c r="AB465" s="94" t="str">
        <f>IF(INDEX(EmployeeTrackingSheet!$H$6:$H$1005,Calculations!P465,1)=0,"",INDEX(EmployeeTrackingSheet!$H$6:$H$1005,Calculations!P465,1))</f>
        <v/>
      </c>
      <c r="AC465" s="47"/>
      <c r="AD465" s="47"/>
      <c r="AE465" s="47"/>
      <c r="AF465" s="47"/>
      <c r="AG465" s="47"/>
      <c r="AM465" s="47"/>
      <c r="AN465" s="47"/>
      <c r="AO465" s="47"/>
      <c r="AP465" s="47"/>
      <c r="AQ465" s="47"/>
      <c r="AR465" s="47"/>
      <c r="AS465" s="47"/>
      <c r="AT465" s="47"/>
      <c r="AU465" s="47"/>
      <c r="AV465" s="47"/>
      <c r="AW465" s="47"/>
      <c r="AX465" s="47"/>
      <c r="AY465" s="47"/>
      <c r="AZ465" s="47"/>
      <c r="BA465" s="47"/>
      <c r="BB465" s="47"/>
      <c r="BC465" s="47"/>
      <c r="BD465" s="47"/>
      <c r="BE465" s="47"/>
      <c r="BF465" s="47"/>
      <c r="BG465" s="47"/>
      <c r="BH465" s="47"/>
      <c r="BI465" s="47"/>
      <c r="BJ465" s="47"/>
      <c r="BK465" s="47"/>
      <c r="BL465" s="47"/>
      <c r="BM465" s="47"/>
      <c r="BN465" s="47"/>
      <c r="BO465" s="47"/>
      <c r="BP465" s="47"/>
      <c r="BQ465" s="47"/>
    </row>
    <row r="466" spans="16:69" x14ac:dyDescent="0.25">
      <c r="P466" s="34">
        <v>463</v>
      </c>
      <c r="Q466" s="147" t="str">
        <f>IF(INDEX(EmployeeTrackingSheet!$B$6:$B$1005,Calculations!P466,1)=0,"",INDEX(EmployeeTrackingSheet!$B$6:$B$1005,Calculations!P466,1))</f>
        <v/>
      </c>
      <c r="R466" s="91" t="str">
        <f t="shared" si="44"/>
        <v/>
      </c>
      <c r="S466" s="91" t="str">
        <f t="shared" si="45"/>
        <v/>
      </c>
      <c r="T466" s="92" t="str">
        <f t="shared" si="46"/>
        <v/>
      </c>
      <c r="U466" s="92" t="str">
        <f t="shared" si="47"/>
        <v/>
      </c>
      <c r="V466" s="90" t="str">
        <f>IF(INDEX(EmployeeTrackingSheet!$C$6:$C$1005,Calculations!P466,1)=0,"",INDEX(EmployeeTrackingSheet!$C$6:$C$1005,Calculations!P466,1))</f>
        <v/>
      </c>
      <c r="W466" s="90" t="str">
        <f>IF(INDEX(EmployeeTrackingSheet!$D$6:$D$1005,Calculations!P466,1)=0,"",INDEX(EmployeeTrackingSheet!$D$6:$D$1005,Calculations!P466,1))</f>
        <v/>
      </c>
      <c r="X466" s="269" t="str">
        <f>IF(INDEX(EmployeeTrackingSheet!$E$6:$E$1005,Calculations!P466,1)=0,"",INDEX(EmployeeTrackingSheet!$E$6:$E$1005,Calculations!P466,1))</f>
        <v/>
      </c>
      <c r="Y466" s="269" t="str">
        <f>IF(INDEX(EmployeeTrackingSheet!$F$6:$F$1005,Calculations!P466,1)=0,"",INDEX(EmployeeTrackingSheet!$F$6:$F$1005,Calculations!P466,1))</f>
        <v/>
      </c>
      <c r="Z466" s="94" t="str">
        <f t="shared" si="48"/>
        <v/>
      </c>
      <c r="AA466" s="94" t="str">
        <f>IF(INDEX(EmployeeTrackingSheet!$G$6:$G$1005,Calculations!P466,1)=0,"",INDEX(EmployeeTrackingSheet!$G$6:$G$1005,Calculations!P466,1))</f>
        <v/>
      </c>
      <c r="AB466" s="94" t="str">
        <f>IF(INDEX(EmployeeTrackingSheet!$H$6:$H$1005,Calculations!P466,1)=0,"",INDEX(EmployeeTrackingSheet!$H$6:$H$1005,Calculations!P466,1))</f>
        <v/>
      </c>
      <c r="AC466" s="47"/>
      <c r="AD466" s="47"/>
      <c r="AE466" s="47"/>
      <c r="AF466" s="47"/>
      <c r="AG466" s="47"/>
      <c r="AM466" s="47"/>
      <c r="AN466" s="47"/>
      <c r="AO466" s="47"/>
      <c r="AP466" s="47"/>
      <c r="AQ466" s="47"/>
      <c r="AR466" s="47"/>
      <c r="AS466" s="47"/>
      <c r="AT466" s="47"/>
      <c r="AU466" s="47"/>
      <c r="AV466" s="47"/>
      <c r="AW466" s="47"/>
      <c r="AX466" s="47"/>
      <c r="AY466" s="47"/>
      <c r="AZ466" s="47"/>
      <c r="BA466" s="47"/>
      <c r="BB466" s="47"/>
      <c r="BC466" s="47"/>
      <c r="BD466" s="47"/>
      <c r="BE466" s="47"/>
      <c r="BF466" s="47"/>
      <c r="BG466" s="47"/>
      <c r="BH466" s="47"/>
      <c r="BI466" s="47"/>
      <c r="BJ466" s="47"/>
      <c r="BK466" s="47"/>
      <c r="BL466" s="47"/>
      <c r="BM466" s="47"/>
      <c r="BN466" s="47"/>
      <c r="BO466" s="47"/>
      <c r="BP466" s="47"/>
      <c r="BQ466" s="47"/>
    </row>
    <row r="467" spans="16:69" x14ac:dyDescent="0.25">
      <c r="P467" s="34">
        <v>464</v>
      </c>
      <c r="Q467" s="147" t="str">
        <f>IF(INDEX(EmployeeTrackingSheet!$B$6:$B$1005,Calculations!P467,1)=0,"",INDEX(EmployeeTrackingSheet!$B$6:$B$1005,Calculations!P467,1))</f>
        <v/>
      </c>
      <c r="R467" s="91" t="str">
        <f t="shared" si="44"/>
        <v/>
      </c>
      <c r="S467" s="91" t="str">
        <f t="shared" si="45"/>
        <v/>
      </c>
      <c r="T467" s="92" t="str">
        <f t="shared" si="46"/>
        <v/>
      </c>
      <c r="U467" s="92" t="str">
        <f t="shared" si="47"/>
        <v/>
      </c>
      <c r="V467" s="90" t="str">
        <f>IF(INDEX(EmployeeTrackingSheet!$C$6:$C$1005,Calculations!P467,1)=0,"",INDEX(EmployeeTrackingSheet!$C$6:$C$1005,Calculations!P467,1))</f>
        <v/>
      </c>
      <c r="W467" s="90" t="str">
        <f>IF(INDEX(EmployeeTrackingSheet!$D$6:$D$1005,Calculations!P467,1)=0,"",INDEX(EmployeeTrackingSheet!$D$6:$D$1005,Calculations!P467,1))</f>
        <v/>
      </c>
      <c r="X467" s="269" t="str">
        <f>IF(INDEX(EmployeeTrackingSheet!$E$6:$E$1005,Calculations!P467,1)=0,"",INDEX(EmployeeTrackingSheet!$E$6:$E$1005,Calculations!P467,1))</f>
        <v/>
      </c>
      <c r="Y467" s="269" t="str">
        <f>IF(INDEX(EmployeeTrackingSheet!$F$6:$F$1005,Calculations!P467,1)=0,"",INDEX(EmployeeTrackingSheet!$F$6:$F$1005,Calculations!P467,1))</f>
        <v/>
      </c>
      <c r="Z467" s="94" t="str">
        <f t="shared" si="48"/>
        <v/>
      </c>
      <c r="AA467" s="94" t="str">
        <f>IF(INDEX(EmployeeTrackingSheet!$G$6:$G$1005,Calculations!P467,1)=0,"",INDEX(EmployeeTrackingSheet!$G$6:$G$1005,Calculations!P467,1))</f>
        <v/>
      </c>
      <c r="AB467" s="94" t="str">
        <f>IF(INDEX(EmployeeTrackingSheet!$H$6:$H$1005,Calculations!P467,1)=0,"",INDEX(EmployeeTrackingSheet!$H$6:$H$1005,Calculations!P467,1))</f>
        <v/>
      </c>
      <c r="AC467" s="47"/>
      <c r="AD467" s="47"/>
      <c r="AE467" s="47"/>
      <c r="AF467" s="47"/>
      <c r="AG467" s="47"/>
      <c r="AM467" s="47"/>
      <c r="AN467" s="47"/>
      <c r="AO467" s="47"/>
      <c r="AP467" s="47"/>
      <c r="AQ467" s="47"/>
      <c r="AR467" s="47"/>
      <c r="AS467" s="47"/>
      <c r="AT467" s="47"/>
      <c r="AU467" s="47"/>
      <c r="AV467" s="47"/>
      <c r="AW467" s="47"/>
      <c r="AX467" s="47"/>
      <c r="AY467" s="47"/>
      <c r="AZ467" s="47"/>
      <c r="BA467" s="47"/>
      <c r="BB467" s="47"/>
      <c r="BC467" s="47"/>
      <c r="BD467" s="47"/>
      <c r="BE467" s="47"/>
      <c r="BF467" s="47"/>
      <c r="BG467" s="47"/>
      <c r="BH467" s="47"/>
      <c r="BI467" s="47"/>
      <c r="BJ467" s="47"/>
      <c r="BK467" s="47"/>
      <c r="BL467" s="47"/>
      <c r="BM467" s="47"/>
      <c r="BN467" s="47"/>
      <c r="BO467" s="47"/>
      <c r="BP467" s="47"/>
      <c r="BQ467" s="47"/>
    </row>
    <row r="468" spans="16:69" x14ac:dyDescent="0.25">
      <c r="P468" s="34">
        <v>465</v>
      </c>
      <c r="Q468" s="147" t="str">
        <f>IF(INDEX(EmployeeTrackingSheet!$B$6:$B$1005,Calculations!P468,1)=0,"",INDEX(EmployeeTrackingSheet!$B$6:$B$1005,Calculations!P468,1))</f>
        <v/>
      </c>
      <c r="R468" s="91" t="str">
        <f t="shared" si="44"/>
        <v/>
      </c>
      <c r="S468" s="91" t="str">
        <f t="shared" si="45"/>
        <v/>
      </c>
      <c r="T468" s="92" t="str">
        <f t="shared" si="46"/>
        <v/>
      </c>
      <c r="U468" s="92" t="str">
        <f t="shared" si="47"/>
        <v/>
      </c>
      <c r="V468" s="90" t="str">
        <f>IF(INDEX(EmployeeTrackingSheet!$C$6:$C$1005,Calculations!P468,1)=0,"",INDEX(EmployeeTrackingSheet!$C$6:$C$1005,Calculations!P468,1))</f>
        <v/>
      </c>
      <c r="W468" s="90" t="str">
        <f>IF(INDEX(EmployeeTrackingSheet!$D$6:$D$1005,Calculations!P468,1)=0,"",INDEX(EmployeeTrackingSheet!$D$6:$D$1005,Calculations!P468,1))</f>
        <v/>
      </c>
      <c r="X468" s="269" t="str">
        <f>IF(INDEX(EmployeeTrackingSheet!$E$6:$E$1005,Calculations!P468,1)=0,"",INDEX(EmployeeTrackingSheet!$E$6:$E$1005,Calculations!P468,1))</f>
        <v/>
      </c>
      <c r="Y468" s="269" t="str">
        <f>IF(INDEX(EmployeeTrackingSheet!$F$6:$F$1005,Calculations!P468,1)=0,"",INDEX(EmployeeTrackingSheet!$F$6:$F$1005,Calculations!P468,1))</f>
        <v/>
      </c>
      <c r="Z468" s="94" t="str">
        <f t="shared" si="48"/>
        <v/>
      </c>
      <c r="AA468" s="94" t="str">
        <f>IF(INDEX(EmployeeTrackingSheet!$G$6:$G$1005,Calculations!P468,1)=0,"",INDEX(EmployeeTrackingSheet!$G$6:$G$1005,Calculations!P468,1))</f>
        <v/>
      </c>
      <c r="AB468" s="94" t="str">
        <f>IF(INDEX(EmployeeTrackingSheet!$H$6:$H$1005,Calculations!P468,1)=0,"",INDEX(EmployeeTrackingSheet!$H$6:$H$1005,Calculations!P468,1))</f>
        <v/>
      </c>
      <c r="AC468" s="47"/>
      <c r="AD468" s="47"/>
      <c r="AE468" s="47"/>
      <c r="AF468" s="47"/>
      <c r="AG468" s="47"/>
      <c r="AM468" s="47"/>
      <c r="AN468" s="47"/>
      <c r="AO468" s="47"/>
      <c r="AP468" s="47"/>
      <c r="AQ468" s="47"/>
      <c r="AR468" s="47"/>
      <c r="AS468" s="47"/>
      <c r="AT468" s="47"/>
      <c r="AU468" s="47"/>
      <c r="AV468" s="47"/>
      <c r="AW468" s="47"/>
      <c r="AX468" s="47"/>
      <c r="AY468" s="47"/>
      <c r="AZ468" s="47"/>
      <c r="BA468" s="47"/>
      <c r="BB468" s="47"/>
      <c r="BC468" s="47"/>
      <c r="BD468" s="47"/>
      <c r="BE468" s="47"/>
      <c r="BF468" s="47"/>
      <c r="BG468" s="47"/>
      <c r="BH468" s="47"/>
      <c r="BI468" s="47"/>
      <c r="BJ468" s="47"/>
      <c r="BK468" s="47"/>
      <c r="BL468" s="47"/>
      <c r="BM468" s="47"/>
      <c r="BN468" s="47"/>
      <c r="BO468" s="47"/>
      <c r="BP468" s="47"/>
      <c r="BQ468" s="47"/>
    </row>
    <row r="469" spans="16:69" x14ac:dyDescent="0.25">
      <c r="P469" s="34">
        <v>466</v>
      </c>
      <c r="Q469" s="147" t="str">
        <f>IF(INDEX(EmployeeTrackingSheet!$B$6:$B$1005,Calculations!P469,1)=0,"",INDEX(EmployeeTrackingSheet!$B$6:$B$1005,Calculations!P469,1))</f>
        <v/>
      </c>
      <c r="R469" s="91" t="str">
        <f t="shared" si="44"/>
        <v/>
      </c>
      <c r="S469" s="91" t="str">
        <f t="shared" si="45"/>
        <v/>
      </c>
      <c r="T469" s="92" t="str">
        <f t="shared" si="46"/>
        <v/>
      </c>
      <c r="U469" s="92" t="str">
        <f t="shared" si="47"/>
        <v/>
      </c>
      <c r="V469" s="90" t="str">
        <f>IF(INDEX(EmployeeTrackingSheet!$C$6:$C$1005,Calculations!P469,1)=0,"",INDEX(EmployeeTrackingSheet!$C$6:$C$1005,Calculations!P469,1))</f>
        <v/>
      </c>
      <c r="W469" s="90" t="str">
        <f>IF(INDEX(EmployeeTrackingSheet!$D$6:$D$1005,Calculations!P469,1)=0,"",INDEX(EmployeeTrackingSheet!$D$6:$D$1005,Calculations!P469,1))</f>
        <v/>
      </c>
      <c r="X469" s="269" t="str">
        <f>IF(INDEX(EmployeeTrackingSheet!$E$6:$E$1005,Calculations!P469,1)=0,"",INDEX(EmployeeTrackingSheet!$E$6:$E$1005,Calculations!P469,1))</f>
        <v/>
      </c>
      <c r="Y469" s="269" t="str">
        <f>IF(INDEX(EmployeeTrackingSheet!$F$6:$F$1005,Calculations!P469,1)=0,"",INDEX(EmployeeTrackingSheet!$F$6:$F$1005,Calculations!P469,1))</f>
        <v/>
      </c>
      <c r="Z469" s="94" t="str">
        <f t="shared" si="48"/>
        <v/>
      </c>
      <c r="AA469" s="94" t="str">
        <f>IF(INDEX(EmployeeTrackingSheet!$G$6:$G$1005,Calculations!P469,1)=0,"",INDEX(EmployeeTrackingSheet!$G$6:$G$1005,Calculations!P469,1))</f>
        <v/>
      </c>
      <c r="AB469" s="94" t="str">
        <f>IF(INDEX(EmployeeTrackingSheet!$H$6:$H$1005,Calculations!P469,1)=0,"",INDEX(EmployeeTrackingSheet!$H$6:$H$1005,Calculations!P469,1))</f>
        <v/>
      </c>
      <c r="AC469" s="47"/>
      <c r="AD469" s="47"/>
      <c r="AE469" s="47"/>
      <c r="AF469" s="47"/>
      <c r="AG469" s="47"/>
      <c r="AM469" s="47"/>
      <c r="AN469" s="47"/>
      <c r="AO469" s="47"/>
      <c r="AP469" s="47"/>
      <c r="AQ469" s="47"/>
      <c r="AR469" s="47"/>
      <c r="AS469" s="47"/>
      <c r="AT469" s="47"/>
      <c r="AU469" s="47"/>
      <c r="AV469" s="47"/>
      <c r="AW469" s="47"/>
      <c r="AX469" s="47"/>
      <c r="AY469" s="47"/>
      <c r="AZ469" s="47"/>
      <c r="BA469" s="47"/>
      <c r="BB469" s="47"/>
      <c r="BC469" s="47"/>
      <c r="BD469" s="47"/>
      <c r="BE469" s="47"/>
      <c r="BF469" s="47"/>
      <c r="BG469" s="47"/>
      <c r="BH469" s="47"/>
      <c r="BI469" s="47"/>
      <c r="BJ469" s="47"/>
      <c r="BK469" s="47"/>
      <c r="BL469" s="47"/>
      <c r="BM469" s="47"/>
      <c r="BN469" s="47"/>
      <c r="BO469" s="47"/>
      <c r="BP469" s="47"/>
      <c r="BQ469" s="47"/>
    </row>
    <row r="470" spans="16:69" x14ac:dyDescent="0.25">
      <c r="P470" s="34">
        <v>467</v>
      </c>
      <c r="Q470" s="147" t="str">
        <f>IF(INDEX(EmployeeTrackingSheet!$B$6:$B$1005,Calculations!P470,1)=0,"",INDEX(EmployeeTrackingSheet!$B$6:$B$1005,Calculations!P470,1))</f>
        <v/>
      </c>
      <c r="R470" s="91" t="str">
        <f t="shared" si="44"/>
        <v/>
      </c>
      <c r="S470" s="91" t="str">
        <f t="shared" si="45"/>
        <v/>
      </c>
      <c r="T470" s="92" t="str">
        <f t="shared" si="46"/>
        <v/>
      </c>
      <c r="U470" s="92" t="str">
        <f t="shared" si="47"/>
        <v/>
      </c>
      <c r="V470" s="90" t="str">
        <f>IF(INDEX(EmployeeTrackingSheet!$C$6:$C$1005,Calculations!P470,1)=0,"",INDEX(EmployeeTrackingSheet!$C$6:$C$1005,Calculations!P470,1))</f>
        <v/>
      </c>
      <c r="W470" s="90" t="str">
        <f>IF(INDEX(EmployeeTrackingSheet!$D$6:$D$1005,Calculations!P470,1)=0,"",INDEX(EmployeeTrackingSheet!$D$6:$D$1005,Calculations!P470,1))</f>
        <v/>
      </c>
      <c r="X470" s="269" t="str">
        <f>IF(INDEX(EmployeeTrackingSheet!$E$6:$E$1005,Calculations!P470,1)=0,"",INDEX(EmployeeTrackingSheet!$E$6:$E$1005,Calculations!P470,1))</f>
        <v/>
      </c>
      <c r="Y470" s="269" t="str">
        <f>IF(INDEX(EmployeeTrackingSheet!$F$6:$F$1005,Calculations!P470,1)=0,"",INDEX(EmployeeTrackingSheet!$F$6:$F$1005,Calculations!P470,1))</f>
        <v/>
      </c>
      <c r="Z470" s="94" t="str">
        <f t="shared" si="48"/>
        <v/>
      </c>
      <c r="AA470" s="94" t="str">
        <f>IF(INDEX(EmployeeTrackingSheet!$G$6:$G$1005,Calculations!P470,1)=0,"",INDEX(EmployeeTrackingSheet!$G$6:$G$1005,Calculations!P470,1))</f>
        <v/>
      </c>
      <c r="AB470" s="94" t="str">
        <f>IF(INDEX(EmployeeTrackingSheet!$H$6:$H$1005,Calculations!P470,1)=0,"",INDEX(EmployeeTrackingSheet!$H$6:$H$1005,Calculations!P470,1))</f>
        <v/>
      </c>
      <c r="AC470" s="47"/>
      <c r="AD470" s="47"/>
      <c r="AE470" s="47"/>
      <c r="AF470" s="47"/>
      <c r="AG470" s="47"/>
      <c r="AM470" s="47"/>
      <c r="AN470" s="47"/>
      <c r="AO470" s="47"/>
      <c r="AP470" s="47"/>
      <c r="AQ470" s="47"/>
      <c r="AR470" s="47"/>
      <c r="AS470" s="47"/>
      <c r="AT470" s="47"/>
      <c r="AU470" s="47"/>
      <c r="AV470" s="47"/>
      <c r="AW470" s="47"/>
      <c r="AX470" s="47"/>
      <c r="AY470" s="47"/>
      <c r="AZ470" s="47"/>
      <c r="BA470" s="47"/>
      <c r="BB470" s="47"/>
      <c r="BC470" s="47"/>
      <c r="BD470" s="47"/>
      <c r="BE470" s="47"/>
      <c r="BF470" s="47"/>
      <c r="BG470" s="47"/>
      <c r="BH470" s="47"/>
      <c r="BI470" s="47"/>
      <c r="BJ470" s="47"/>
      <c r="BK470" s="47"/>
      <c r="BL470" s="47"/>
      <c r="BM470" s="47"/>
      <c r="BN470" s="47"/>
      <c r="BO470" s="47"/>
      <c r="BP470" s="47"/>
      <c r="BQ470" s="47"/>
    </row>
    <row r="471" spans="16:69" x14ac:dyDescent="0.25">
      <c r="P471" s="34">
        <v>468</v>
      </c>
      <c r="Q471" s="147" t="str">
        <f>IF(INDEX(EmployeeTrackingSheet!$B$6:$B$1005,Calculations!P471,1)=0,"",INDEX(EmployeeTrackingSheet!$B$6:$B$1005,Calculations!P471,1))</f>
        <v/>
      </c>
      <c r="R471" s="91" t="str">
        <f t="shared" si="44"/>
        <v/>
      </c>
      <c r="S471" s="91" t="str">
        <f t="shared" si="45"/>
        <v/>
      </c>
      <c r="T471" s="92" t="str">
        <f t="shared" si="46"/>
        <v/>
      </c>
      <c r="U471" s="92" t="str">
        <f t="shared" si="47"/>
        <v/>
      </c>
      <c r="V471" s="90" t="str">
        <f>IF(INDEX(EmployeeTrackingSheet!$C$6:$C$1005,Calculations!P471,1)=0,"",INDEX(EmployeeTrackingSheet!$C$6:$C$1005,Calculations!P471,1))</f>
        <v/>
      </c>
      <c r="W471" s="90" t="str">
        <f>IF(INDEX(EmployeeTrackingSheet!$D$6:$D$1005,Calculations!P471,1)=0,"",INDEX(EmployeeTrackingSheet!$D$6:$D$1005,Calculations!P471,1))</f>
        <v/>
      </c>
      <c r="X471" s="269" t="str">
        <f>IF(INDEX(EmployeeTrackingSheet!$E$6:$E$1005,Calculations!P471,1)=0,"",INDEX(EmployeeTrackingSheet!$E$6:$E$1005,Calculations!P471,1))</f>
        <v/>
      </c>
      <c r="Y471" s="269" t="str">
        <f>IF(INDEX(EmployeeTrackingSheet!$F$6:$F$1005,Calculations!P471,1)=0,"",INDEX(EmployeeTrackingSheet!$F$6:$F$1005,Calculations!P471,1))</f>
        <v/>
      </c>
      <c r="Z471" s="94" t="str">
        <f t="shared" si="48"/>
        <v/>
      </c>
      <c r="AA471" s="94" t="str">
        <f>IF(INDEX(EmployeeTrackingSheet!$G$6:$G$1005,Calculations!P471,1)=0,"",INDEX(EmployeeTrackingSheet!$G$6:$G$1005,Calculations!P471,1))</f>
        <v/>
      </c>
      <c r="AB471" s="94" t="str">
        <f>IF(INDEX(EmployeeTrackingSheet!$H$6:$H$1005,Calculations!P471,1)=0,"",INDEX(EmployeeTrackingSheet!$H$6:$H$1005,Calculations!P471,1))</f>
        <v/>
      </c>
      <c r="AC471" s="47"/>
      <c r="AD471" s="47"/>
      <c r="AE471" s="47"/>
      <c r="AF471" s="47"/>
      <c r="AG471" s="47"/>
      <c r="AM471" s="47"/>
      <c r="AN471" s="47"/>
      <c r="AO471" s="47"/>
      <c r="AP471" s="47"/>
      <c r="AQ471" s="47"/>
      <c r="AR471" s="47"/>
      <c r="AS471" s="47"/>
      <c r="AT471" s="47"/>
      <c r="AU471" s="47"/>
      <c r="AV471" s="47"/>
      <c r="AW471" s="47"/>
      <c r="AX471" s="47"/>
      <c r="AY471" s="47"/>
      <c r="AZ471" s="47"/>
      <c r="BA471" s="47"/>
      <c r="BB471" s="47"/>
      <c r="BC471" s="47"/>
      <c r="BD471" s="47"/>
      <c r="BE471" s="47"/>
      <c r="BF471" s="47"/>
      <c r="BG471" s="47"/>
      <c r="BH471" s="47"/>
      <c r="BI471" s="47"/>
      <c r="BJ471" s="47"/>
      <c r="BK471" s="47"/>
      <c r="BL471" s="47"/>
      <c r="BM471" s="47"/>
      <c r="BN471" s="47"/>
      <c r="BO471" s="47"/>
      <c r="BP471" s="47"/>
      <c r="BQ471" s="47"/>
    </row>
    <row r="472" spans="16:69" x14ac:dyDescent="0.25">
      <c r="P472" s="34">
        <v>469</v>
      </c>
      <c r="Q472" s="147" t="str">
        <f>IF(INDEX(EmployeeTrackingSheet!$B$6:$B$1005,Calculations!P472,1)=0,"",INDEX(EmployeeTrackingSheet!$B$6:$B$1005,Calculations!P472,1))</f>
        <v/>
      </c>
      <c r="R472" s="91" t="str">
        <f t="shared" si="44"/>
        <v/>
      </c>
      <c r="S472" s="91" t="str">
        <f t="shared" si="45"/>
        <v/>
      </c>
      <c r="T472" s="92" t="str">
        <f t="shared" si="46"/>
        <v/>
      </c>
      <c r="U472" s="92" t="str">
        <f t="shared" si="47"/>
        <v/>
      </c>
      <c r="V472" s="90" t="str">
        <f>IF(INDEX(EmployeeTrackingSheet!$C$6:$C$1005,Calculations!P472,1)=0,"",INDEX(EmployeeTrackingSheet!$C$6:$C$1005,Calculations!P472,1))</f>
        <v/>
      </c>
      <c r="W472" s="90" t="str">
        <f>IF(INDEX(EmployeeTrackingSheet!$D$6:$D$1005,Calculations!P472,1)=0,"",INDEX(EmployeeTrackingSheet!$D$6:$D$1005,Calculations!P472,1))</f>
        <v/>
      </c>
      <c r="X472" s="269" t="str">
        <f>IF(INDEX(EmployeeTrackingSheet!$E$6:$E$1005,Calculations!P472,1)=0,"",INDEX(EmployeeTrackingSheet!$E$6:$E$1005,Calculations!P472,1))</f>
        <v/>
      </c>
      <c r="Y472" s="269" t="str">
        <f>IF(INDEX(EmployeeTrackingSheet!$F$6:$F$1005,Calculations!P472,1)=0,"",INDEX(EmployeeTrackingSheet!$F$6:$F$1005,Calculations!P472,1))</f>
        <v/>
      </c>
      <c r="Z472" s="94" t="str">
        <f t="shared" si="48"/>
        <v/>
      </c>
      <c r="AA472" s="94" t="str">
        <f>IF(INDEX(EmployeeTrackingSheet!$G$6:$G$1005,Calculations!P472,1)=0,"",INDEX(EmployeeTrackingSheet!$G$6:$G$1005,Calculations!P472,1))</f>
        <v/>
      </c>
      <c r="AB472" s="94" t="str">
        <f>IF(INDEX(EmployeeTrackingSheet!$H$6:$H$1005,Calculations!P472,1)=0,"",INDEX(EmployeeTrackingSheet!$H$6:$H$1005,Calculations!P472,1))</f>
        <v/>
      </c>
      <c r="AC472" s="47"/>
      <c r="AD472" s="47"/>
      <c r="AE472" s="47"/>
      <c r="AF472" s="47"/>
      <c r="AG472" s="47"/>
      <c r="AM472" s="47"/>
      <c r="AN472" s="47"/>
      <c r="AO472" s="47"/>
      <c r="AP472" s="47"/>
      <c r="AQ472" s="47"/>
      <c r="AR472" s="47"/>
      <c r="AS472" s="47"/>
      <c r="AT472" s="47"/>
      <c r="AU472" s="47"/>
      <c r="AV472" s="47"/>
      <c r="AW472" s="47"/>
      <c r="AX472" s="47"/>
      <c r="AY472" s="47"/>
      <c r="AZ472" s="47"/>
      <c r="BA472" s="47"/>
      <c r="BB472" s="47"/>
      <c r="BC472" s="47"/>
      <c r="BD472" s="47"/>
      <c r="BE472" s="47"/>
      <c r="BF472" s="47"/>
      <c r="BG472" s="47"/>
      <c r="BH472" s="47"/>
      <c r="BI472" s="47"/>
      <c r="BJ472" s="47"/>
      <c r="BK472" s="47"/>
      <c r="BL472" s="47"/>
      <c r="BM472" s="47"/>
      <c r="BN472" s="47"/>
      <c r="BO472" s="47"/>
      <c r="BP472" s="47"/>
      <c r="BQ472" s="47"/>
    </row>
    <row r="473" spans="16:69" x14ac:dyDescent="0.25">
      <c r="P473" s="34">
        <v>470</v>
      </c>
      <c r="Q473" s="147" t="str">
        <f>IF(INDEX(EmployeeTrackingSheet!$B$6:$B$1005,Calculations!P473,1)=0,"",INDEX(EmployeeTrackingSheet!$B$6:$B$1005,Calculations!P473,1))</f>
        <v/>
      </c>
      <c r="R473" s="91" t="str">
        <f t="shared" si="44"/>
        <v/>
      </c>
      <c r="S473" s="91" t="str">
        <f t="shared" si="45"/>
        <v/>
      </c>
      <c r="T473" s="92" t="str">
        <f t="shared" si="46"/>
        <v/>
      </c>
      <c r="U473" s="92" t="str">
        <f t="shared" si="47"/>
        <v/>
      </c>
      <c r="V473" s="90" t="str">
        <f>IF(INDEX(EmployeeTrackingSheet!$C$6:$C$1005,Calculations!P473,1)=0,"",INDEX(EmployeeTrackingSheet!$C$6:$C$1005,Calculations!P473,1))</f>
        <v/>
      </c>
      <c r="W473" s="90" t="str">
        <f>IF(INDEX(EmployeeTrackingSheet!$D$6:$D$1005,Calculations!P473,1)=0,"",INDEX(EmployeeTrackingSheet!$D$6:$D$1005,Calculations!P473,1))</f>
        <v/>
      </c>
      <c r="X473" s="269" t="str">
        <f>IF(INDEX(EmployeeTrackingSheet!$E$6:$E$1005,Calculations!P473,1)=0,"",INDEX(EmployeeTrackingSheet!$E$6:$E$1005,Calculations!P473,1))</f>
        <v/>
      </c>
      <c r="Y473" s="269" t="str">
        <f>IF(INDEX(EmployeeTrackingSheet!$F$6:$F$1005,Calculations!P473,1)=0,"",INDEX(EmployeeTrackingSheet!$F$6:$F$1005,Calculations!P473,1))</f>
        <v/>
      </c>
      <c r="Z473" s="94" t="str">
        <f t="shared" si="48"/>
        <v/>
      </c>
      <c r="AA473" s="94" t="str">
        <f>IF(INDEX(EmployeeTrackingSheet!$G$6:$G$1005,Calculations!P473,1)=0,"",INDEX(EmployeeTrackingSheet!$G$6:$G$1005,Calculations!P473,1))</f>
        <v/>
      </c>
      <c r="AB473" s="94" t="str">
        <f>IF(INDEX(EmployeeTrackingSheet!$H$6:$H$1005,Calculations!P473,1)=0,"",INDEX(EmployeeTrackingSheet!$H$6:$H$1005,Calculations!P473,1))</f>
        <v/>
      </c>
      <c r="AC473" s="47"/>
      <c r="AD473" s="47"/>
      <c r="AE473" s="47"/>
      <c r="AF473" s="47"/>
      <c r="AG473" s="47"/>
      <c r="AM473" s="47"/>
      <c r="AN473" s="47"/>
      <c r="AO473" s="47"/>
      <c r="AP473" s="47"/>
      <c r="AQ473" s="47"/>
      <c r="AR473" s="47"/>
      <c r="AS473" s="47"/>
      <c r="AT473" s="47"/>
      <c r="AU473" s="47"/>
      <c r="AV473" s="47"/>
      <c r="AW473" s="47"/>
      <c r="AX473" s="47"/>
      <c r="AY473" s="47"/>
      <c r="AZ473" s="47"/>
      <c r="BA473" s="47"/>
      <c r="BB473" s="47"/>
      <c r="BC473" s="47"/>
      <c r="BD473" s="47"/>
      <c r="BE473" s="47"/>
      <c r="BF473" s="47"/>
      <c r="BG473" s="47"/>
      <c r="BH473" s="47"/>
      <c r="BI473" s="47"/>
      <c r="BJ473" s="47"/>
      <c r="BK473" s="47"/>
      <c r="BL473" s="47"/>
      <c r="BM473" s="47"/>
      <c r="BN473" s="47"/>
      <c r="BO473" s="47"/>
      <c r="BP473" s="47"/>
      <c r="BQ473" s="47"/>
    </row>
    <row r="474" spans="16:69" x14ac:dyDescent="0.25">
      <c r="P474" s="34">
        <v>471</v>
      </c>
      <c r="Q474" s="147" t="str">
        <f>IF(INDEX(EmployeeTrackingSheet!$B$6:$B$1005,Calculations!P474,1)=0,"",INDEX(EmployeeTrackingSheet!$B$6:$B$1005,Calculations!P474,1))</f>
        <v/>
      </c>
      <c r="R474" s="91" t="str">
        <f t="shared" si="44"/>
        <v/>
      </c>
      <c r="S474" s="91" t="str">
        <f t="shared" si="45"/>
        <v/>
      </c>
      <c r="T474" s="92" t="str">
        <f t="shared" si="46"/>
        <v/>
      </c>
      <c r="U474" s="92" t="str">
        <f t="shared" si="47"/>
        <v/>
      </c>
      <c r="V474" s="90" t="str">
        <f>IF(INDEX(EmployeeTrackingSheet!$C$6:$C$1005,Calculations!P474,1)=0,"",INDEX(EmployeeTrackingSheet!$C$6:$C$1005,Calculations!P474,1))</f>
        <v/>
      </c>
      <c r="W474" s="90" t="str">
        <f>IF(INDEX(EmployeeTrackingSheet!$D$6:$D$1005,Calculations!P474,1)=0,"",INDEX(EmployeeTrackingSheet!$D$6:$D$1005,Calculations!P474,1))</f>
        <v/>
      </c>
      <c r="X474" s="269" t="str">
        <f>IF(INDEX(EmployeeTrackingSheet!$E$6:$E$1005,Calculations!P474,1)=0,"",INDEX(EmployeeTrackingSheet!$E$6:$E$1005,Calculations!P474,1))</f>
        <v/>
      </c>
      <c r="Y474" s="269" t="str">
        <f>IF(INDEX(EmployeeTrackingSheet!$F$6:$F$1005,Calculations!P474,1)=0,"",INDEX(EmployeeTrackingSheet!$F$6:$F$1005,Calculations!P474,1))</f>
        <v/>
      </c>
      <c r="Z474" s="94" t="str">
        <f t="shared" si="48"/>
        <v/>
      </c>
      <c r="AA474" s="94" t="str">
        <f>IF(INDEX(EmployeeTrackingSheet!$G$6:$G$1005,Calculations!P474,1)=0,"",INDEX(EmployeeTrackingSheet!$G$6:$G$1005,Calculations!P474,1))</f>
        <v/>
      </c>
      <c r="AB474" s="94" t="str">
        <f>IF(INDEX(EmployeeTrackingSheet!$H$6:$H$1005,Calculations!P474,1)=0,"",INDEX(EmployeeTrackingSheet!$H$6:$H$1005,Calculations!P474,1))</f>
        <v/>
      </c>
      <c r="AC474" s="47"/>
      <c r="AD474" s="47"/>
      <c r="AE474" s="47"/>
      <c r="AF474" s="47"/>
      <c r="AG474" s="47"/>
      <c r="AM474" s="47"/>
      <c r="AN474" s="47"/>
      <c r="AO474" s="47"/>
      <c r="AP474" s="47"/>
      <c r="AQ474" s="47"/>
      <c r="AR474" s="47"/>
      <c r="AS474" s="47"/>
      <c r="AT474" s="47"/>
      <c r="AU474" s="47"/>
      <c r="AV474" s="47"/>
      <c r="AW474" s="47"/>
      <c r="AX474" s="47"/>
      <c r="AY474" s="47"/>
      <c r="AZ474" s="47"/>
      <c r="BA474" s="47"/>
      <c r="BB474" s="47"/>
      <c r="BC474" s="47"/>
      <c r="BD474" s="47"/>
      <c r="BE474" s="47"/>
      <c r="BF474" s="47"/>
      <c r="BG474" s="47"/>
      <c r="BH474" s="47"/>
      <c r="BI474" s="47"/>
      <c r="BJ474" s="47"/>
      <c r="BK474" s="47"/>
      <c r="BL474" s="47"/>
      <c r="BM474" s="47"/>
      <c r="BN474" s="47"/>
      <c r="BO474" s="47"/>
      <c r="BP474" s="47"/>
      <c r="BQ474" s="47"/>
    </row>
    <row r="475" spans="16:69" x14ac:dyDescent="0.25">
      <c r="P475" s="34">
        <v>472</v>
      </c>
      <c r="Q475" s="147" t="str">
        <f>IF(INDEX(EmployeeTrackingSheet!$B$6:$B$1005,Calculations!P475,1)=0,"",INDEX(EmployeeTrackingSheet!$B$6:$B$1005,Calculations!P475,1))</f>
        <v/>
      </c>
      <c r="R475" s="91" t="str">
        <f t="shared" si="44"/>
        <v/>
      </c>
      <c r="S475" s="91" t="str">
        <f t="shared" si="45"/>
        <v/>
      </c>
      <c r="T475" s="92" t="str">
        <f t="shared" si="46"/>
        <v/>
      </c>
      <c r="U475" s="92" t="str">
        <f t="shared" si="47"/>
        <v/>
      </c>
      <c r="V475" s="90" t="str">
        <f>IF(INDEX(EmployeeTrackingSheet!$C$6:$C$1005,Calculations!P475,1)=0,"",INDEX(EmployeeTrackingSheet!$C$6:$C$1005,Calculations!P475,1))</f>
        <v/>
      </c>
      <c r="W475" s="90" t="str">
        <f>IF(INDEX(EmployeeTrackingSheet!$D$6:$D$1005,Calculations!P475,1)=0,"",INDEX(EmployeeTrackingSheet!$D$6:$D$1005,Calculations!P475,1))</f>
        <v/>
      </c>
      <c r="X475" s="269" t="str">
        <f>IF(INDEX(EmployeeTrackingSheet!$E$6:$E$1005,Calculations!P475,1)=0,"",INDEX(EmployeeTrackingSheet!$E$6:$E$1005,Calculations!P475,1))</f>
        <v/>
      </c>
      <c r="Y475" s="269" t="str">
        <f>IF(INDEX(EmployeeTrackingSheet!$F$6:$F$1005,Calculations!P475,1)=0,"",INDEX(EmployeeTrackingSheet!$F$6:$F$1005,Calculations!P475,1))</f>
        <v/>
      </c>
      <c r="Z475" s="94" t="str">
        <f t="shared" si="48"/>
        <v/>
      </c>
      <c r="AA475" s="94" t="str">
        <f>IF(INDEX(EmployeeTrackingSheet!$G$6:$G$1005,Calculations!P475,1)=0,"",INDEX(EmployeeTrackingSheet!$G$6:$G$1005,Calculations!P475,1))</f>
        <v/>
      </c>
      <c r="AB475" s="94" t="str">
        <f>IF(INDEX(EmployeeTrackingSheet!$H$6:$H$1005,Calculations!P475,1)=0,"",INDEX(EmployeeTrackingSheet!$H$6:$H$1005,Calculations!P475,1))</f>
        <v/>
      </c>
      <c r="AC475" s="47"/>
      <c r="AD475" s="47"/>
      <c r="AE475" s="47"/>
      <c r="AF475" s="47"/>
      <c r="AG475" s="47"/>
      <c r="AM475" s="47"/>
      <c r="AN475" s="47"/>
      <c r="AO475" s="47"/>
      <c r="AP475" s="47"/>
      <c r="AQ475" s="47"/>
      <c r="AR475" s="47"/>
      <c r="AS475" s="47"/>
      <c r="AT475" s="47"/>
      <c r="AU475" s="47"/>
      <c r="AV475" s="47"/>
      <c r="AW475" s="47"/>
      <c r="AX475" s="47"/>
      <c r="AY475" s="47"/>
      <c r="AZ475" s="47"/>
      <c r="BA475" s="47"/>
      <c r="BB475" s="47"/>
      <c r="BC475" s="47"/>
      <c r="BD475" s="47"/>
      <c r="BE475" s="47"/>
      <c r="BF475" s="47"/>
      <c r="BG475" s="47"/>
      <c r="BH475" s="47"/>
      <c r="BI475" s="47"/>
      <c r="BJ475" s="47"/>
      <c r="BK475" s="47"/>
      <c r="BL475" s="47"/>
      <c r="BM475" s="47"/>
      <c r="BN475" s="47"/>
      <c r="BO475" s="47"/>
      <c r="BP475" s="47"/>
      <c r="BQ475" s="47"/>
    </row>
    <row r="476" spans="16:69" x14ac:dyDescent="0.25">
      <c r="P476" s="34">
        <v>473</v>
      </c>
      <c r="Q476" s="147" t="str">
        <f>IF(INDEX(EmployeeTrackingSheet!$B$6:$B$1005,Calculations!P476,1)=0,"",INDEX(EmployeeTrackingSheet!$B$6:$B$1005,Calculations!P476,1))</f>
        <v/>
      </c>
      <c r="R476" s="91" t="str">
        <f t="shared" si="44"/>
        <v/>
      </c>
      <c r="S476" s="91" t="str">
        <f t="shared" si="45"/>
        <v/>
      </c>
      <c r="T476" s="92" t="str">
        <f t="shared" si="46"/>
        <v/>
      </c>
      <c r="U476" s="92" t="str">
        <f t="shared" si="47"/>
        <v/>
      </c>
      <c r="V476" s="90" t="str">
        <f>IF(INDEX(EmployeeTrackingSheet!$C$6:$C$1005,Calculations!P476,1)=0,"",INDEX(EmployeeTrackingSheet!$C$6:$C$1005,Calculations!P476,1))</f>
        <v/>
      </c>
      <c r="W476" s="90" t="str">
        <f>IF(INDEX(EmployeeTrackingSheet!$D$6:$D$1005,Calculations!P476,1)=0,"",INDEX(EmployeeTrackingSheet!$D$6:$D$1005,Calculations!P476,1))</f>
        <v/>
      </c>
      <c r="X476" s="269" t="str">
        <f>IF(INDEX(EmployeeTrackingSheet!$E$6:$E$1005,Calculations!P476,1)=0,"",INDEX(EmployeeTrackingSheet!$E$6:$E$1005,Calculations!P476,1))</f>
        <v/>
      </c>
      <c r="Y476" s="269" t="str">
        <f>IF(INDEX(EmployeeTrackingSheet!$F$6:$F$1005,Calculations!P476,1)=0,"",INDEX(EmployeeTrackingSheet!$F$6:$F$1005,Calculations!P476,1))</f>
        <v/>
      </c>
      <c r="Z476" s="94" t="str">
        <f t="shared" si="48"/>
        <v/>
      </c>
      <c r="AA476" s="94" t="str">
        <f>IF(INDEX(EmployeeTrackingSheet!$G$6:$G$1005,Calculations!P476,1)=0,"",INDEX(EmployeeTrackingSheet!$G$6:$G$1005,Calculations!P476,1))</f>
        <v/>
      </c>
      <c r="AB476" s="94" t="str">
        <f>IF(INDEX(EmployeeTrackingSheet!$H$6:$H$1005,Calculations!P476,1)=0,"",INDEX(EmployeeTrackingSheet!$H$6:$H$1005,Calculations!P476,1))</f>
        <v/>
      </c>
      <c r="AC476" s="47"/>
      <c r="AD476" s="47"/>
      <c r="AE476" s="47"/>
      <c r="AF476" s="47"/>
      <c r="AG476" s="47"/>
      <c r="AM476" s="47"/>
      <c r="AN476" s="47"/>
      <c r="AO476" s="47"/>
      <c r="AP476" s="47"/>
      <c r="AQ476" s="47"/>
      <c r="AR476" s="47"/>
      <c r="AS476" s="47"/>
      <c r="AT476" s="47"/>
      <c r="AU476" s="47"/>
      <c r="AV476" s="47"/>
      <c r="AW476" s="47"/>
      <c r="AX476" s="47"/>
      <c r="AY476" s="47"/>
      <c r="AZ476" s="47"/>
      <c r="BA476" s="47"/>
      <c r="BB476" s="47"/>
      <c r="BC476" s="47"/>
      <c r="BD476" s="47"/>
      <c r="BE476" s="47"/>
      <c r="BF476" s="47"/>
      <c r="BG476" s="47"/>
      <c r="BH476" s="47"/>
      <c r="BI476" s="47"/>
      <c r="BJ476" s="47"/>
      <c r="BK476" s="47"/>
      <c r="BL476" s="47"/>
      <c r="BM476" s="47"/>
      <c r="BN476" s="47"/>
      <c r="BO476" s="47"/>
      <c r="BP476" s="47"/>
      <c r="BQ476" s="47"/>
    </row>
    <row r="477" spans="16:69" x14ac:dyDescent="0.25">
      <c r="P477" s="34">
        <v>474</v>
      </c>
      <c r="Q477" s="147" t="str">
        <f>IF(INDEX(EmployeeTrackingSheet!$B$6:$B$1005,Calculations!P477,1)=0,"",INDEX(EmployeeTrackingSheet!$B$6:$B$1005,Calculations!P477,1))</f>
        <v/>
      </c>
      <c r="R477" s="91" t="str">
        <f t="shared" si="44"/>
        <v/>
      </c>
      <c r="S477" s="91" t="str">
        <f t="shared" si="45"/>
        <v/>
      </c>
      <c r="T477" s="92" t="str">
        <f t="shared" si="46"/>
        <v/>
      </c>
      <c r="U477" s="92" t="str">
        <f t="shared" si="47"/>
        <v/>
      </c>
      <c r="V477" s="90" t="str">
        <f>IF(INDEX(EmployeeTrackingSheet!$C$6:$C$1005,Calculations!P477,1)=0,"",INDEX(EmployeeTrackingSheet!$C$6:$C$1005,Calculations!P477,1))</f>
        <v/>
      </c>
      <c r="W477" s="90" t="str">
        <f>IF(INDEX(EmployeeTrackingSheet!$D$6:$D$1005,Calculations!P477,1)=0,"",INDEX(EmployeeTrackingSheet!$D$6:$D$1005,Calculations!P477,1))</f>
        <v/>
      </c>
      <c r="X477" s="269" t="str">
        <f>IF(INDEX(EmployeeTrackingSheet!$E$6:$E$1005,Calculations!P477,1)=0,"",INDEX(EmployeeTrackingSheet!$E$6:$E$1005,Calculations!P477,1))</f>
        <v/>
      </c>
      <c r="Y477" s="269" t="str">
        <f>IF(INDEX(EmployeeTrackingSheet!$F$6:$F$1005,Calculations!P477,1)=0,"",INDEX(EmployeeTrackingSheet!$F$6:$F$1005,Calculations!P477,1))</f>
        <v/>
      </c>
      <c r="Z477" s="94" t="str">
        <f t="shared" si="48"/>
        <v/>
      </c>
      <c r="AA477" s="94" t="str">
        <f>IF(INDEX(EmployeeTrackingSheet!$G$6:$G$1005,Calculations!P477,1)=0,"",INDEX(EmployeeTrackingSheet!$G$6:$G$1005,Calculations!P477,1))</f>
        <v/>
      </c>
      <c r="AB477" s="94" t="str">
        <f>IF(INDEX(EmployeeTrackingSheet!$H$6:$H$1005,Calculations!P477,1)=0,"",INDEX(EmployeeTrackingSheet!$H$6:$H$1005,Calculations!P477,1))</f>
        <v/>
      </c>
      <c r="AC477" s="47"/>
      <c r="AD477" s="47"/>
      <c r="AE477" s="47"/>
      <c r="AF477" s="47"/>
      <c r="AG477" s="47"/>
      <c r="AM477" s="47"/>
      <c r="AN477" s="47"/>
      <c r="AO477" s="47"/>
      <c r="AP477" s="47"/>
      <c r="AQ477" s="47"/>
      <c r="AR477" s="47"/>
      <c r="AS477" s="47"/>
      <c r="AT477" s="47"/>
      <c r="AU477" s="47"/>
      <c r="AV477" s="47"/>
      <c r="AW477" s="47"/>
      <c r="AX477" s="47"/>
      <c r="AY477" s="47"/>
      <c r="AZ477" s="47"/>
      <c r="BA477" s="47"/>
      <c r="BB477" s="47"/>
      <c r="BC477" s="47"/>
      <c r="BD477" s="47"/>
      <c r="BE477" s="47"/>
      <c r="BF477" s="47"/>
      <c r="BG477" s="47"/>
      <c r="BH477" s="47"/>
      <c r="BI477" s="47"/>
      <c r="BJ477" s="47"/>
      <c r="BK477" s="47"/>
      <c r="BL477" s="47"/>
      <c r="BM477" s="47"/>
      <c r="BN477" s="47"/>
      <c r="BO477" s="47"/>
      <c r="BP477" s="47"/>
      <c r="BQ477" s="47"/>
    </row>
    <row r="478" spans="16:69" x14ac:dyDescent="0.25">
      <c r="P478" s="34">
        <v>475</v>
      </c>
      <c r="Q478" s="147" t="str">
        <f>IF(INDEX(EmployeeTrackingSheet!$B$6:$B$1005,Calculations!P478,1)=0,"",INDEX(EmployeeTrackingSheet!$B$6:$B$1005,Calculations!P478,1))</f>
        <v/>
      </c>
      <c r="R478" s="91" t="str">
        <f t="shared" si="44"/>
        <v/>
      </c>
      <c r="S478" s="91" t="str">
        <f t="shared" si="45"/>
        <v/>
      </c>
      <c r="T478" s="92" t="str">
        <f t="shared" si="46"/>
        <v/>
      </c>
      <c r="U478" s="92" t="str">
        <f t="shared" si="47"/>
        <v/>
      </c>
      <c r="V478" s="90" t="str">
        <f>IF(INDEX(EmployeeTrackingSheet!$C$6:$C$1005,Calculations!P478,1)=0,"",INDEX(EmployeeTrackingSheet!$C$6:$C$1005,Calculations!P478,1))</f>
        <v/>
      </c>
      <c r="W478" s="90" t="str">
        <f>IF(INDEX(EmployeeTrackingSheet!$D$6:$D$1005,Calculations!P478,1)=0,"",INDEX(EmployeeTrackingSheet!$D$6:$D$1005,Calculations!P478,1))</f>
        <v/>
      </c>
      <c r="X478" s="269" t="str">
        <f>IF(INDEX(EmployeeTrackingSheet!$E$6:$E$1005,Calculations!P478,1)=0,"",INDEX(EmployeeTrackingSheet!$E$6:$E$1005,Calculations!P478,1))</f>
        <v/>
      </c>
      <c r="Y478" s="269" t="str">
        <f>IF(INDEX(EmployeeTrackingSheet!$F$6:$F$1005,Calculations!P478,1)=0,"",INDEX(EmployeeTrackingSheet!$F$6:$F$1005,Calculations!P478,1))</f>
        <v/>
      </c>
      <c r="Z478" s="94" t="str">
        <f t="shared" si="48"/>
        <v/>
      </c>
      <c r="AA478" s="94" t="str">
        <f>IF(INDEX(EmployeeTrackingSheet!$G$6:$G$1005,Calculations!P478,1)=0,"",INDEX(EmployeeTrackingSheet!$G$6:$G$1005,Calculations!P478,1))</f>
        <v/>
      </c>
      <c r="AB478" s="94" t="str">
        <f>IF(INDEX(EmployeeTrackingSheet!$H$6:$H$1005,Calculations!P478,1)=0,"",INDEX(EmployeeTrackingSheet!$H$6:$H$1005,Calculations!P478,1))</f>
        <v/>
      </c>
      <c r="AC478" s="47"/>
      <c r="AD478" s="47"/>
      <c r="AE478" s="47"/>
      <c r="AF478" s="47"/>
      <c r="AG478" s="47"/>
      <c r="AM478" s="47"/>
      <c r="AN478" s="47"/>
      <c r="AO478" s="47"/>
      <c r="AP478" s="47"/>
      <c r="AQ478" s="47"/>
      <c r="AR478" s="47"/>
      <c r="AS478" s="47"/>
      <c r="AT478" s="47"/>
      <c r="AU478" s="47"/>
      <c r="AV478" s="47"/>
      <c r="AW478" s="47"/>
      <c r="AX478" s="47"/>
      <c r="AY478" s="47"/>
      <c r="AZ478" s="47"/>
      <c r="BA478" s="47"/>
      <c r="BB478" s="47"/>
      <c r="BC478" s="47"/>
      <c r="BD478" s="47"/>
      <c r="BE478" s="47"/>
      <c r="BF478" s="47"/>
      <c r="BG478" s="47"/>
      <c r="BH478" s="47"/>
      <c r="BI478" s="47"/>
      <c r="BJ478" s="47"/>
      <c r="BK478" s="47"/>
      <c r="BL478" s="47"/>
      <c r="BM478" s="47"/>
      <c r="BN478" s="47"/>
      <c r="BO478" s="47"/>
      <c r="BP478" s="47"/>
      <c r="BQ478" s="47"/>
    </row>
    <row r="479" spans="16:69" x14ac:dyDescent="0.25">
      <c r="P479" s="34">
        <v>476</v>
      </c>
      <c r="Q479" s="147" t="str">
        <f>IF(INDEX(EmployeeTrackingSheet!$B$6:$B$1005,Calculations!P479,1)=0,"",INDEX(EmployeeTrackingSheet!$B$6:$B$1005,Calculations!P479,1))</f>
        <v/>
      </c>
      <c r="R479" s="91" t="str">
        <f t="shared" si="44"/>
        <v/>
      </c>
      <c r="S479" s="91" t="str">
        <f t="shared" si="45"/>
        <v/>
      </c>
      <c r="T479" s="92" t="str">
        <f t="shared" si="46"/>
        <v/>
      </c>
      <c r="U479" s="92" t="str">
        <f t="shared" si="47"/>
        <v/>
      </c>
      <c r="V479" s="90" t="str">
        <f>IF(INDEX(EmployeeTrackingSheet!$C$6:$C$1005,Calculations!P479,1)=0,"",INDEX(EmployeeTrackingSheet!$C$6:$C$1005,Calculations!P479,1))</f>
        <v/>
      </c>
      <c r="W479" s="90" t="str">
        <f>IF(INDEX(EmployeeTrackingSheet!$D$6:$D$1005,Calculations!P479,1)=0,"",INDEX(EmployeeTrackingSheet!$D$6:$D$1005,Calculations!P479,1))</f>
        <v/>
      </c>
      <c r="X479" s="269" t="str">
        <f>IF(INDEX(EmployeeTrackingSheet!$E$6:$E$1005,Calculations!P479,1)=0,"",INDEX(EmployeeTrackingSheet!$E$6:$E$1005,Calculations!P479,1))</f>
        <v/>
      </c>
      <c r="Y479" s="269" t="str">
        <f>IF(INDEX(EmployeeTrackingSheet!$F$6:$F$1005,Calculations!P479,1)=0,"",INDEX(EmployeeTrackingSheet!$F$6:$F$1005,Calculations!P479,1))</f>
        <v/>
      </c>
      <c r="Z479" s="94" t="str">
        <f t="shared" si="48"/>
        <v/>
      </c>
      <c r="AA479" s="94" t="str">
        <f>IF(INDEX(EmployeeTrackingSheet!$G$6:$G$1005,Calculations!P479,1)=0,"",INDEX(EmployeeTrackingSheet!$G$6:$G$1005,Calculations!P479,1))</f>
        <v/>
      </c>
      <c r="AB479" s="94" t="str">
        <f>IF(INDEX(EmployeeTrackingSheet!$H$6:$H$1005,Calculations!P479,1)=0,"",INDEX(EmployeeTrackingSheet!$H$6:$H$1005,Calculations!P479,1))</f>
        <v/>
      </c>
      <c r="AC479" s="47"/>
      <c r="AD479" s="47"/>
      <c r="AE479" s="47"/>
      <c r="AF479" s="47"/>
      <c r="AG479" s="47"/>
      <c r="AM479" s="47"/>
      <c r="AN479" s="47"/>
      <c r="AO479" s="47"/>
      <c r="AP479" s="47"/>
      <c r="AQ479" s="47"/>
      <c r="AR479" s="47"/>
      <c r="AS479" s="47"/>
      <c r="AT479" s="47"/>
      <c r="AU479" s="47"/>
      <c r="AV479" s="47"/>
      <c r="AW479" s="47"/>
      <c r="AX479" s="47"/>
      <c r="AY479" s="47"/>
      <c r="AZ479" s="47"/>
      <c r="BA479" s="47"/>
      <c r="BB479" s="47"/>
      <c r="BC479" s="47"/>
      <c r="BD479" s="47"/>
      <c r="BE479" s="47"/>
      <c r="BF479" s="47"/>
      <c r="BG479" s="47"/>
      <c r="BH479" s="47"/>
      <c r="BI479" s="47"/>
      <c r="BJ479" s="47"/>
      <c r="BK479" s="47"/>
      <c r="BL479" s="47"/>
      <c r="BM479" s="47"/>
      <c r="BN479" s="47"/>
      <c r="BO479" s="47"/>
      <c r="BP479" s="47"/>
      <c r="BQ479" s="47"/>
    </row>
    <row r="480" spans="16:69" x14ac:dyDescent="0.25">
      <c r="P480" s="34">
        <v>477</v>
      </c>
      <c r="Q480" s="147" t="str">
        <f>IF(INDEX(EmployeeTrackingSheet!$B$6:$B$1005,Calculations!P480,1)=0,"",INDEX(EmployeeTrackingSheet!$B$6:$B$1005,Calculations!P480,1))</f>
        <v/>
      </c>
      <c r="R480" s="91" t="str">
        <f t="shared" si="44"/>
        <v/>
      </c>
      <c r="S480" s="91" t="str">
        <f t="shared" si="45"/>
        <v/>
      </c>
      <c r="T480" s="92" t="str">
        <f t="shared" si="46"/>
        <v/>
      </c>
      <c r="U480" s="92" t="str">
        <f t="shared" si="47"/>
        <v/>
      </c>
      <c r="V480" s="90" t="str">
        <f>IF(INDEX(EmployeeTrackingSheet!$C$6:$C$1005,Calculations!P480,1)=0,"",INDEX(EmployeeTrackingSheet!$C$6:$C$1005,Calculations!P480,1))</f>
        <v/>
      </c>
      <c r="W480" s="90" t="str">
        <f>IF(INDEX(EmployeeTrackingSheet!$D$6:$D$1005,Calculations!P480,1)=0,"",INDEX(EmployeeTrackingSheet!$D$6:$D$1005,Calculations!P480,1))</f>
        <v/>
      </c>
      <c r="X480" s="269" t="str">
        <f>IF(INDEX(EmployeeTrackingSheet!$E$6:$E$1005,Calculations!P480,1)=0,"",INDEX(EmployeeTrackingSheet!$E$6:$E$1005,Calculations!P480,1))</f>
        <v/>
      </c>
      <c r="Y480" s="269" t="str">
        <f>IF(INDEX(EmployeeTrackingSheet!$F$6:$F$1005,Calculations!P480,1)=0,"",INDEX(EmployeeTrackingSheet!$F$6:$F$1005,Calculations!P480,1))</f>
        <v/>
      </c>
      <c r="Z480" s="94" t="str">
        <f t="shared" si="48"/>
        <v/>
      </c>
      <c r="AA480" s="94" t="str">
        <f>IF(INDEX(EmployeeTrackingSheet!$G$6:$G$1005,Calculations!P480,1)=0,"",INDEX(EmployeeTrackingSheet!$G$6:$G$1005,Calculations!P480,1))</f>
        <v/>
      </c>
      <c r="AB480" s="94" t="str">
        <f>IF(INDEX(EmployeeTrackingSheet!$H$6:$H$1005,Calculations!P480,1)=0,"",INDEX(EmployeeTrackingSheet!$H$6:$H$1005,Calculations!P480,1))</f>
        <v/>
      </c>
      <c r="AC480" s="47"/>
      <c r="AD480" s="47"/>
      <c r="AE480" s="47"/>
      <c r="AF480" s="47"/>
      <c r="AG480" s="47"/>
      <c r="AM480" s="47"/>
      <c r="AN480" s="47"/>
      <c r="AO480" s="47"/>
      <c r="AP480" s="47"/>
      <c r="AQ480" s="47"/>
      <c r="AR480" s="47"/>
      <c r="AS480" s="47"/>
      <c r="AT480" s="47"/>
      <c r="AU480" s="47"/>
      <c r="AV480" s="47"/>
      <c r="AW480" s="47"/>
      <c r="AX480" s="47"/>
      <c r="AY480" s="47"/>
      <c r="AZ480" s="47"/>
      <c r="BA480" s="47"/>
      <c r="BB480" s="47"/>
      <c r="BC480" s="47"/>
      <c r="BD480" s="47"/>
      <c r="BE480" s="47"/>
      <c r="BF480" s="47"/>
      <c r="BG480" s="47"/>
      <c r="BH480" s="47"/>
      <c r="BI480" s="47"/>
      <c r="BJ480" s="47"/>
      <c r="BK480" s="47"/>
      <c r="BL480" s="47"/>
      <c r="BM480" s="47"/>
      <c r="BN480" s="47"/>
      <c r="BO480" s="47"/>
      <c r="BP480" s="47"/>
      <c r="BQ480" s="47"/>
    </row>
    <row r="481" spans="16:69" x14ac:dyDescent="0.25">
      <c r="P481" s="34">
        <v>478</v>
      </c>
      <c r="Q481" s="147" t="str">
        <f>IF(INDEX(EmployeeTrackingSheet!$B$6:$B$1005,Calculations!P481,1)=0,"",INDEX(EmployeeTrackingSheet!$B$6:$B$1005,Calculations!P481,1))</f>
        <v/>
      </c>
      <c r="R481" s="91" t="str">
        <f t="shared" si="44"/>
        <v/>
      </c>
      <c r="S481" s="91" t="str">
        <f t="shared" si="45"/>
        <v/>
      </c>
      <c r="T481" s="92" t="str">
        <f t="shared" si="46"/>
        <v/>
      </c>
      <c r="U481" s="92" t="str">
        <f t="shared" si="47"/>
        <v/>
      </c>
      <c r="V481" s="90" t="str">
        <f>IF(INDEX(EmployeeTrackingSheet!$C$6:$C$1005,Calculations!P481,1)=0,"",INDEX(EmployeeTrackingSheet!$C$6:$C$1005,Calculations!P481,1))</f>
        <v/>
      </c>
      <c r="W481" s="90" t="str">
        <f>IF(INDEX(EmployeeTrackingSheet!$D$6:$D$1005,Calculations!P481,1)=0,"",INDEX(EmployeeTrackingSheet!$D$6:$D$1005,Calculations!P481,1))</f>
        <v/>
      </c>
      <c r="X481" s="269" t="str">
        <f>IF(INDEX(EmployeeTrackingSheet!$E$6:$E$1005,Calculations!P481,1)=0,"",INDEX(EmployeeTrackingSheet!$E$6:$E$1005,Calculations!P481,1))</f>
        <v/>
      </c>
      <c r="Y481" s="269" t="str">
        <f>IF(INDEX(EmployeeTrackingSheet!$F$6:$F$1005,Calculations!P481,1)=0,"",INDEX(EmployeeTrackingSheet!$F$6:$F$1005,Calculations!P481,1))</f>
        <v/>
      </c>
      <c r="Z481" s="94" t="str">
        <f t="shared" si="48"/>
        <v/>
      </c>
      <c r="AA481" s="94" t="str">
        <f>IF(INDEX(EmployeeTrackingSheet!$G$6:$G$1005,Calculations!P481,1)=0,"",INDEX(EmployeeTrackingSheet!$G$6:$G$1005,Calculations!P481,1))</f>
        <v/>
      </c>
      <c r="AB481" s="94" t="str">
        <f>IF(INDEX(EmployeeTrackingSheet!$H$6:$H$1005,Calculations!P481,1)=0,"",INDEX(EmployeeTrackingSheet!$H$6:$H$1005,Calculations!P481,1))</f>
        <v/>
      </c>
      <c r="AC481" s="47"/>
      <c r="AD481" s="47"/>
      <c r="AE481" s="47"/>
      <c r="AF481" s="47"/>
      <c r="AG481" s="47"/>
      <c r="AM481" s="47"/>
      <c r="AN481" s="47"/>
      <c r="AO481" s="47"/>
      <c r="AP481" s="47"/>
      <c r="AQ481" s="47"/>
      <c r="AR481" s="47"/>
      <c r="AS481" s="47"/>
      <c r="AT481" s="47"/>
      <c r="AU481" s="47"/>
      <c r="AV481" s="47"/>
      <c r="AW481" s="47"/>
      <c r="AX481" s="47"/>
      <c r="AY481" s="47"/>
      <c r="AZ481" s="47"/>
      <c r="BA481" s="47"/>
      <c r="BB481" s="47"/>
      <c r="BC481" s="47"/>
      <c r="BD481" s="47"/>
      <c r="BE481" s="47"/>
      <c r="BF481" s="47"/>
      <c r="BG481" s="47"/>
      <c r="BH481" s="47"/>
      <c r="BI481" s="47"/>
      <c r="BJ481" s="47"/>
      <c r="BK481" s="47"/>
      <c r="BL481" s="47"/>
      <c r="BM481" s="47"/>
      <c r="BN481" s="47"/>
      <c r="BO481" s="47"/>
      <c r="BP481" s="47"/>
      <c r="BQ481" s="47"/>
    </row>
    <row r="482" spans="16:69" x14ac:dyDescent="0.25">
      <c r="P482" s="34">
        <v>479</v>
      </c>
      <c r="Q482" s="147" t="str">
        <f>IF(INDEX(EmployeeTrackingSheet!$B$6:$B$1005,Calculations!P482,1)=0,"",INDEX(EmployeeTrackingSheet!$B$6:$B$1005,Calculations!P482,1))</f>
        <v/>
      </c>
      <c r="R482" s="91" t="str">
        <f t="shared" si="44"/>
        <v/>
      </c>
      <c r="S482" s="91" t="str">
        <f t="shared" si="45"/>
        <v/>
      </c>
      <c r="T482" s="92" t="str">
        <f t="shared" si="46"/>
        <v/>
      </c>
      <c r="U482" s="92" t="str">
        <f t="shared" si="47"/>
        <v/>
      </c>
      <c r="V482" s="90" t="str">
        <f>IF(INDEX(EmployeeTrackingSheet!$C$6:$C$1005,Calculations!P482,1)=0,"",INDEX(EmployeeTrackingSheet!$C$6:$C$1005,Calculations!P482,1))</f>
        <v/>
      </c>
      <c r="W482" s="90" t="str">
        <f>IF(INDEX(EmployeeTrackingSheet!$D$6:$D$1005,Calculations!P482,1)=0,"",INDEX(EmployeeTrackingSheet!$D$6:$D$1005,Calculations!P482,1))</f>
        <v/>
      </c>
      <c r="X482" s="269" t="str">
        <f>IF(INDEX(EmployeeTrackingSheet!$E$6:$E$1005,Calculations!P482,1)=0,"",INDEX(EmployeeTrackingSheet!$E$6:$E$1005,Calculations!P482,1))</f>
        <v/>
      </c>
      <c r="Y482" s="269" t="str">
        <f>IF(INDEX(EmployeeTrackingSheet!$F$6:$F$1005,Calculations!P482,1)=0,"",INDEX(EmployeeTrackingSheet!$F$6:$F$1005,Calculations!P482,1))</f>
        <v/>
      </c>
      <c r="Z482" s="94" t="str">
        <f t="shared" si="48"/>
        <v/>
      </c>
      <c r="AA482" s="94" t="str">
        <f>IF(INDEX(EmployeeTrackingSheet!$G$6:$G$1005,Calculations!P482,1)=0,"",INDEX(EmployeeTrackingSheet!$G$6:$G$1005,Calculations!P482,1))</f>
        <v/>
      </c>
      <c r="AB482" s="94" t="str">
        <f>IF(INDEX(EmployeeTrackingSheet!$H$6:$H$1005,Calculations!P482,1)=0,"",INDEX(EmployeeTrackingSheet!$H$6:$H$1005,Calculations!P482,1))</f>
        <v/>
      </c>
      <c r="AC482" s="47"/>
      <c r="AD482" s="47"/>
      <c r="AE482" s="47"/>
      <c r="AF482" s="47"/>
      <c r="AG482" s="47"/>
      <c r="AM482" s="47"/>
      <c r="AN482" s="47"/>
      <c r="AO482" s="47"/>
      <c r="AP482" s="47"/>
      <c r="AQ482" s="47"/>
      <c r="AR482" s="47"/>
      <c r="AS482" s="47"/>
      <c r="AT482" s="47"/>
      <c r="AU482" s="47"/>
      <c r="AV482" s="47"/>
      <c r="AW482" s="47"/>
      <c r="AX482" s="47"/>
      <c r="AY482" s="47"/>
      <c r="AZ482" s="47"/>
      <c r="BA482" s="47"/>
      <c r="BB482" s="47"/>
      <c r="BC482" s="47"/>
      <c r="BD482" s="47"/>
      <c r="BE482" s="47"/>
      <c r="BF482" s="47"/>
      <c r="BG482" s="47"/>
      <c r="BH482" s="47"/>
      <c r="BI482" s="47"/>
      <c r="BJ482" s="47"/>
      <c r="BK482" s="47"/>
      <c r="BL482" s="47"/>
      <c r="BM482" s="47"/>
      <c r="BN482" s="47"/>
      <c r="BO482" s="47"/>
      <c r="BP482" s="47"/>
      <c r="BQ482" s="47"/>
    </row>
    <row r="483" spans="16:69" x14ac:dyDescent="0.25">
      <c r="P483" s="34">
        <v>480</v>
      </c>
      <c r="Q483" s="147" t="str">
        <f>IF(INDEX(EmployeeTrackingSheet!$B$6:$B$1005,Calculations!P483,1)=0,"",INDEX(EmployeeTrackingSheet!$B$6:$B$1005,Calculations!P483,1))</f>
        <v/>
      </c>
      <c r="R483" s="91" t="str">
        <f t="shared" si="44"/>
        <v/>
      </c>
      <c r="S483" s="91" t="str">
        <f t="shared" si="45"/>
        <v/>
      </c>
      <c r="T483" s="92" t="str">
        <f t="shared" si="46"/>
        <v/>
      </c>
      <c r="U483" s="92" t="str">
        <f t="shared" si="47"/>
        <v/>
      </c>
      <c r="V483" s="90" t="str">
        <f>IF(INDEX(EmployeeTrackingSheet!$C$6:$C$1005,Calculations!P483,1)=0,"",INDEX(EmployeeTrackingSheet!$C$6:$C$1005,Calculations!P483,1))</f>
        <v/>
      </c>
      <c r="W483" s="90" t="str">
        <f>IF(INDEX(EmployeeTrackingSheet!$D$6:$D$1005,Calculations!P483,1)=0,"",INDEX(EmployeeTrackingSheet!$D$6:$D$1005,Calculations!P483,1))</f>
        <v/>
      </c>
      <c r="X483" s="269" t="str">
        <f>IF(INDEX(EmployeeTrackingSheet!$E$6:$E$1005,Calculations!P483,1)=0,"",INDEX(EmployeeTrackingSheet!$E$6:$E$1005,Calculations!P483,1))</f>
        <v/>
      </c>
      <c r="Y483" s="269" t="str">
        <f>IF(INDEX(EmployeeTrackingSheet!$F$6:$F$1005,Calculations!P483,1)=0,"",INDEX(EmployeeTrackingSheet!$F$6:$F$1005,Calculations!P483,1))</f>
        <v/>
      </c>
      <c r="Z483" s="94" t="str">
        <f t="shared" si="48"/>
        <v/>
      </c>
      <c r="AA483" s="94" t="str">
        <f>IF(INDEX(EmployeeTrackingSheet!$G$6:$G$1005,Calculations!P483,1)=0,"",INDEX(EmployeeTrackingSheet!$G$6:$G$1005,Calculations!P483,1))</f>
        <v/>
      </c>
      <c r="AB483" s="94" t="str">
        <f>IF(INDEX(EmployeeTrackingSheet!$H$6:$H$1005,Calculations!P483,1)=0,"",INDEX(EmployeeTrackingSheet!$H$6:$H$1005,Calculations!P483,1))</f>
        <v/>
      </c>
      <c r="AC483" s="47"/>
      <c r="AD483" s="47"/>
      <c r="AE483" s="47"/>
      <c r="AF483" s="47"/>
      <c r="AG483" s="47"/>
      <c r="AM483" s="47"/>
      <c r="AN483" s="47"/>
      <c r="AO483" s="47"/>
      <c r="AP483" s="47"/>
      <c r="AQ483" s="47"/>
      <c r="AR483" s="47"/>
      <c r="AS483" s="47"/>
      <c r="AT483" s="47"/>
      <c r="AU483" s="47"/>
      <c r="AV483" s="47"/>
      <c r="AW483" s="47"/>
      <c r="AX483" s="47"/>
      <c r="AY483" s="47"/>
      <c r="AZ483" s="47"/>
      <c r="BA483" s="47"/>
      <c r="BB483" s="47"/>
      <c r="BC483" s="47"/>
      <c r="BD483" s="47"/>
      <c r="BE483" s="47"/>
      <c r="BF483" s="47"/>
      <c r="BG483" s="47"/>
      <c r="BH483" s="47"/>
      <c r="BI483" s="47"/>
      <c r="BJ483" s="47"/>
      <c r="BK483" s="47"/>
      <c r="BL483" s="47"/>
      <c r="BM483" s="47"/>
      <c r="BN483" s="47"/>
      <c r="BO483" s="47"/>
      <c r="BP483" s="47"/>
      <c r="BQ483" s="47"/>
    </row>
    <row r="484" spans="16:69" x14ac:dyDescent="0.25">
      <c r="P484" s="34">
        <v>481</v>
      </c>
      <c r="Q484" s="147" t="str">
        <f>IF(INDEX(EmployeeTrackingSheet!$B$6:$B$1005,Calculations!P484,1)=0,"",INDEX(EmployeeTrackingSheet!$B$6:$B$1005,Calculations!P484,1))</f>
        <v/>
      </c>
      <c r="R484" s="91" t="str">
        <f t="shared" si="44"/>
        <v/>
      </c>
      <c r="S484" s="91" t="str">
        <f t="shared" si="45"/>
        <v/>
      </c>
      <c r="T484" s="92" t="str">
        <f t="shared" si="46"/>
        <v/>
      </c>
      <c r="U484" s="92" t="str">
        <f t="shared" si="47"/>
        <v/>
      </c>
      <c r="V484" s="90" t="str">
        <f>IF(INDEX(EmployeeTrackingSheet!$C$6:$C$1005,Calculations!P484,1)=0,"",INDEX(EmployeeTrackingSheet!$C$6:$C$1005,Calculations!P484,1))</f>
        <v/>
      </c>
      <c r="W484" s="90" t="str">
        <f>IF(INDEX(EmployeeTrackingSheet!$D$6:$D$1005,Calculations!P484,1)=0,"",INDEX(EmployeeTrackingSheet!$D$6:$D$1005,Calculations!P484,1))</f>
        <v/>
      </c>
      <c r="X484" s="269" t="str">
        <f>IF(INDEX(EmployeeTrackingSheet!$E$6:$E$1005,Calculations!P484,1)=0,"",INDEX(EmployeeTrackingSheet!$E$6:$E$1005,Calculations!P484,1))</f>
        <v/>
      </c>
      <c r="Y484" s="269" t="str">
        <f>IF(INDEX(EmployeeTrackingSheet!$F$6:$F$1005,Calculations!P484,1)=0,"",INDEX(EmployeeTrackingSheet!$F$6:$F$1005,Calculations!P484,1))</f>
        <v/>
      </c>
      <c r="Z484" s="94" t="str">
        <f t="shared" si="48"/>
        <v/>
      </c>
      <c r="AA484" s="94" t="str">
        <f>IF(INDEX(EmployeeTrackingSheet!$G$6:$G$1005,Calculations!P484,1)=0,"",INDEX(EmployeeTrackingSheet!$G$6:$G$1005,Calculations!P484,1))</f>
        <v/>
      </c>
      <c r="AB484" s="94" t="str">
        <f>IF(INDEX(EmployeeTrackingSheet!$H$6:$H$1005,Calculations!P484,1)=0,"",INDEX(EmployeeTrackingSheet!$H$6:$H$1005,Calculations!P484,1))</f>
        <v/>
      </c>
      <c r="AC484" s="47"/>
      <c r="AD484" s="47"/>
      <c r="AE484" s="47"/>
      <c r="AF484" s="47"/>
      <c r="AG484" s="47"/>
      <c r="AM484" s="47"/>
      <c r="AN484" s="47"/>
      <c r="AO484" s="47"/>
      <c r="AP484" s="47"/>
      <c r="AQ484" s="47"/>
      <c r="AR484" s="47"/>
      <c r="AS484" s="47"/>
      <c r="AT484" s="47"/>
      <c r="AU484" s="47"/>
      <c r="AV484" s="47"/>
      <c r="AW484" s="47"/>
      <c r="AX484" s="47"/>
      <c r="AY484" s="47"/>
      <c r="AZ484" s="47"/>
      <c r="BA484" s="47"/>
      <c r="BB484" s="47"/>
      <c r="BC484" s="47"/>
      <c r="BD484" s="47"/>
      <c r="BE484" s="47"/>
      <c r="BF484" s="47"/>
      <c r="BG484" s="47"/>
      <c r="BH484" s="47"/>
      <c r="BI484" s="47"/>
      <c r="BJ484" s="47"/>
      <c r="BK484" s="47"/>
      <c r="BL484" s="47"/>
      <c r="BM484" s="47"/>
      <c r="BN484" s="47"/>
      <c r="BO484" s="47"/>
      <c r="BP484" s="47"/>
      <c r="BQ484" s="47"/>
    </row>
    <row r="485" spans="16:69" x14ac:dyDescent="0.25">
      <c r="P485" s="34">
        <v>482</v>
      </c>
      <c r="Q485" s="147" t="str">
        <f>IF(INDEX(EmployeeTrackingSheet!$B$6:$B$1005,Calculations!P485,1)=0,"",INDEX(EmployeeTrackingSheet!$B$6:$B$1005,Calculations!P485,1))</f>
        <v/>
      </c>
      <c r="R485" s="91" t="str">
        <f t="shared" si="44"/>
        <v/>
      </c>
      <c r="S485" s="91" t="str">
        <f t="shared" si="45"/>
        <v/>
      </c>
      <c r="T485" s="92" t="str">
        <f t="shared" si="46"/>
        <v/>
      </c>
      <c r="U485" s="92" t="str">
        <f t="shared" si="47"/>
        <v/>
      </c>
      <c r="V485" s="90" t="str">
        <f>IF(INDEX(EmployeeTrackingSheet!$C$6:$C$1005,Calculations!P485,1)=0,"",INDEX(EmployeeTrackingSheet!$C$6:$C$1005,Calculations!P485,1))</f>
        <v/>
      </c>
      <c r="W485" s="90" t="str">
        <f>IF(INDEX(EmployeeTrackingSheet!$D$6:$D$1005,Calculations!P485,1)=0,"",INDEX(EmployeeTrackingSheet!$D$6:$D$1005,Calculations!P485,1))</f>
        <v/>
      </c>
      <c r="X485" s="269" t="str">
        <f>IF(INDEX(EmployeeTrackingSheet!$E$6:$E$1005,Calculations!P485,1)=0,"",INDEX(EmployeeTrackingSheet!$E$6:$E$1005,Calculations!P485,1))</f>
        <v/>
      </c>
      <c r="Y485" s="269" t="str">
        <f>IF(INDEX(EmployeeTrackingSheet!$F$6:$F$1005,Calculations!P485,1)=0,"",INDEX(EmployeeTrackingSheet!$F$6:$F$1005,Calculations!P485,1))</f>
        <v/>
      </c>
      <c r="Z485" s="94" t="str">
        <f t="shared" si="48"/>
        <v/>
      </c>
      <c r="AA485" s="94" t="str">
        <f>IF(INDEX(EmployeeTrackingSheet!$G$6:$G$1005,Calculations!P485,1)=0,"",INDEX(EmployeeTrackingSheet!$G$6:$G$1005,Calculations!P485,1))</f>
        <v/>
      </c>
      <c r="AB485" s="94" t="str">
        <f>IF(INDEX(EmployeeTrackingSheet!$H$6:$H$1005,Calculations!P485,1)=0,"",INDEX(EmployeeTrackingSheet!$H$6:$H$1005,Calculations!P485,1))</f>
        <v/>
      </c>
      <c r="AC485" s="47"/>
      <c r="AD485" s="47"/>
      <c r="AE485" s="47"/>
      <c r="AF485" s="47"/>
      <c r="AG485" s="47"/>
      <c r="AM485" s="47"/>
      <c r="AN485" s="47"/>
      <c r="AO485" s="47"/>
      <c r="AP485" s="47"/>
      <c r="AQ485" s="47"/>
      <c r="AR485" s="47"/>
      <c r="AS485" s="47"/>
      <c r="AT485" s="47"/>
      <c r="AU485" s="47"/>
      <c r="AV485" s="47"/>
      <c r="AW485" s="47"/>
      <c r="AX485" s="47"/>
      <c r="AY485" s="47"/>
      <c r="AZ485" s="47"/>
      <c r="BA485" s="47"/>
      <c r="BB485" s="47"/>
      <c r="BC485" s="47"/>
      <c r="BD485" s="47"/>
      <c r="BE485" s="47"/>
      <c r="BF485" s="47"/>
      <c r="BG485" s="47"/>
      <c r="BH485" s="47"/>
      <c r="BI485" s="47"/>
      <c r="BJ485" s="47"/>
      <c r="BK485" s="47"/>
      <c r="BL485" s="47"/>
      <c r="BM485" s="47"/>
      <c r="BN485" s="47"/>
      <c r="BO485" s="47"/>
      <c r="BP485" s="47"/>
      <c r="BQ485" s="47"/>
    </row>
    <row r="486" spans="16:69" x14ac:dyDescent="0.25">
      <c r="P486" s="34">
        <v>483</v>
      </c>
      <c r="Q486" s="147" t="str">
        <f>IF(INDEX(EmployeeTrackingSheet!$B$6:$B$1005,Calculations!P486,1)=0,"",INDEX(EmployeeTrackingSheet!$B$6:$B$1005,Calculations!P486,1))</f>
        <v/>
      </c>
      <c r="R486" s="91" t="str">
        <f t="shared" si="44"/>
        <v/>
      </c>
      <c r="S486" s="91" t="str">
        <f t="shared" si="45"/>
        <v/>
      </c>
      <c r="T486" s="92" t="str">
        <f t="shared" si="46"/>
        <v/>
      </c>
      <c r="U486" s="92" t="str">
        <f t="shared" si="47"/>
        <v/>
      </c>
      <c r="V486" s="90" t="str">
        <f>IF(INDEX(EmployeeTrackingSheet!$C$6:$C$1005,Calculations!P486,1)=0,"",INDEX(EmployeeTrackingSheet!$C$6:$C$1005,Calculations!P486,1))</f>
        <v/>
      </c>
      <c r="W486" s="90" t="str">
        <f>IF(INDEX(EmployeeTrackingSheet!$D$6:$D$1005,Calculations!P486,1)=0,"",INDEX(EmployeeTrackingSheet!$D$6:$D$1005,Calculations!P486,1))</f>
        <v/>
      </c>
      <c r="X486" s="269" t="str">
        <f>IF(INDEX(EmployeeTrackingSheet!$E$6:$E$1005,Calculations!P486,1)=0,"",INDEX(EmployeeTrackingSheet!$E$6:$E$1005,Calculations!P486,1))</f>
        <v/>
      </c>
      <c r="Y486" s="269" t="str">
        <f>IF(INDEX(EmployeeTrackingSheet!$F$6:$F$1005,Calculations!P486,1)=0,"",INDEX(EmployeeTrackingSheet!$F$6:$F$1005,Calculations!P486,1))</f>
        <v/>
      </c>
      <c r="Z486" s="94" t="str">
        <f t="shared" si="48"/>
        <v/>
      </c>
      <c r="AA486" s="94" t="str">
        <f>IF(INDEX(EmployeeTrackingSheet!$G$6:$G$1005,Calculations!P486,1)=0,"",INDEX(EmployeeTrackingSheet!$G$6:$G$1005,Calculations!P486,1))</f>
        <v/>
      </c>
      <c r="AB486" s="94" t="str">
        <f>IF(INDEX(EmployeeTrackingSheet!$H$6:$H$1005,Calculations!P486,1)=0,"",INDEX(EmployeeTrackingSheet!$H$6:$H$1005,Calculations!P486,1))</f>
        <v/>
      </c>
      <c r="AC486" s="47"/>
      <c r="AD486" s="47"/>
      <c r="AE486" s="47"/>
      <c r="AF486" s="47"/>
      <c r="AG486" s="47"/>
      <c r="AM486" s="47"/>
      <c r="AN486" s="47"/>
      <c r="AO486" s="47"/>
      <c r="AP486" s="47"/>
      <c r="AQ486" s="47"/>
      <c r="AR486" s="47"/>
      <c r="AS486" s="47"/>
      <c r="AT486" s="47"/>
      <c r="AU486" s="47"/>
      <c r="AV486" s="47"/>
      <c r="AW486" s="47"/>
      <c r="AX486" s="47"/>
      <c r="AY486" s="47"/>
      <c r="AZ486" s="47"/>
      <c r="BA486" s="47"/>
      <c r="BB486" s="47"/>
      <c r="BC486" s="47"/>
      <c r="BD486" s="47"/>
      <c r="BE486" s="47"/>
      <c r="BF486" s="47"/>
      <c r="BG486" s="47"/>
      <c r="BH486" s="47"/>
      <c r="BI486" s="47"/>
      <c r="BJ486" s="47"/>
      <c r="BK486" s="47"/>
      <c r="BL486" s="47"/>
      <c r="BM486" s="47"/>
      <c r="BN486" s="47"/>
      <c r="BO486" s="47"/>
      <c r="BP486" s="47"/>
      <c r="BQ486" s="47"/>
    </row>
    <row r="487" spans="16:69" x14ac:dyDescent="0.25">
      <c r="P487" s="34">
        <v>484</v>
      </c>
      <c r="Q487" s="147" t="str">
        <f>IF(INDEX(EmployeeTrackingSheet!$B$6:$B$1005,Calculations!P487,1)=0,"",INDEX(EmployeeTrackingSheet!$B$6:$B$1005,Calculations!P487,1))</f>
        <v/>
      </c>
      <c r="R487" s="91" t="str">
        <f t="shared" si="44"/>
        <v/>
      </c>
      <c r="S487" s="91" t="str">
        <f t="shared" si="45"/>
        <v/>
      </c>
      <c r="T487" s="92" t="str">
        <f t="shared" si="46"/>
        <v/>
      </c>
      <c r="U487" s="92" t="str">
        <f t="shared" si="47"/>
        <v/>
      </c>
      <c r="V487" s="90" t="str">
        <f>IF(INDEX(EmployeeTrackingSheet!$C$6:$C$1005,Calculations!P487,1)=0,"",INDEX(EmployeeTrackingSheet!$C$6:$C$1005,Calculations!P487,1))</f>
        <v/>
      </c>
      <c r="W487" s="90" t="str">
        <f>IF(INDEX(EmployeeTrackingSheet!$D$6:$D$1005,Calculations!P487,1)=0,"",INDEX(EmployeeTrackingSheet!$D$6:$D$1005,Calculations!P487,1))</f>
        <v/>
      </c>
      <c r="X487" s="269" t="str">
        <f>IF(INDEX(EmployeeTrackingSheet!$E$6:$E$1005,Calculations!P487,1)=0,"",INDEX(EmployeeTrackingSheet!$E$6:$E$1005,Calculations!P487,1))</f>
        <v/>
      </c>
      <c r="Y487" s="269" t="str">
        <f>IF(INDEX(EmployeeTrackingSheet!$F$6:$F$1005,Calculations!P487,1)=0,"",INDEX(EmployeeTrackingSheet!$F$6:$F$1005,Calculations!P487,1))</f>
        <v/>
      </c>
      <c r="Z487" s="94" t="str">
        <f t="shared" si="48"/>
        <v/>
      </c>
      <c r="AA487" s="94" t="str">
        <f>IF(INDEX(EmployeeTrackingSheet!$G$6:$G$1005,Calculations!P487,1)=0,"",INDEX(EmployeeTrackingSheet!$G$6:$G$1005,Calculations!P487,1))</f>
        <v/>
      </c>
      <c r="AB487" s="94" t="str">
        <f>IF(INDEX(EmployeeTrackingSheet!$H$6:$H$1005,Calculations!P487,1)=0,"",INDEX(EmployeeTrackingSheet!$H$6:$H$1005,Calculations!P487,1))</f>
        <v/>
      </c>
      <c r="AC487" s="47"/>
      <c r="AD487" s="47"/>
      <c r="AE487" s="47"/>
      <c r="AF487" s="47"/>
      <c r="AG487" s="47"/>
      <c r="AM487" s="47"/>
      <c r="AN487" s="47"/>
      <c r="AO487" s="47"/>
      <c r="AP487" s="47"/>
      <c r="AQ487" s="47"/>
      <c r="AR487" s="47"/>
      <c r="AS487" s="47"/>
      <c r="AT487" s="47"/>
      <c r="AU487" s="47"/>
      <c r="AV487" s="47"/>
      <c r="AW487" s="47"/>
      <c r="AX487" s="47"/>
      <c r="AY487" s="47"/>
      <c r="AZ487" s="47"/>
      <c r="BA487" s="47"/>
      <c r="BB487" s="47"/>
      <c r="BC487" s="47"/>
      <c r="BD487" s="47"/>
      <c r="BE487" s="47"/>
      <c r="BF487" s="47"/>
      <c r="BG487" s="47"/>
      <c r="BH487" s="47"/>
      <c r="BI487" s="47"/>
      <c r="BJ487" s="47"/>
      <c r="BK487" s="47"/>
      <c r="BL487" s="47"/>
      <c r="BM487" s="47"/>
      <c r="BN487" s="47"/>
      <c r="BO487" s="47"/>
      <c r="BP487" s="47"/>
      <c r="BQ487" s="47"/>
    </row>
    <row r="488" spans="16:69" x14ac:dyDescent="0.25">
      <c r="P488" s="34">
        <v>485</v>
      </c>
      <c r="Q488" s="147" t="str">
        <f>IF(INDEX(EmployeeTrackingSheet!$B$6:$B$1005,Calculations!P488,1)=0,"",INDEX(EmployeeTrackingSheet!$B$6:$B$1005,Calculations!P488,1))</f>
        <v/>
      </c>
      <c r="R488" s="91" t="str">
        <f t="shared" si="44"/>
        <v/>
      </c>
      <c r="S488" s="91" t="str">
        <f t="shared" si="45"/>
        <v/>
      </c>
      <c r="T488" s="92" t="str">
        <f t="shared" si="46"/>
        <v/>
      </c>
      <c r="U488" s="92" t="str">
        <f t="shared" si="47"/>
        <v/>
      </c>
      <c r="V488" s="90" t="str">
        <f>IF(INDEX(EmployeeTrackingSheet!$C$6:$C$1005,Calculations!P488,1)=0,"",INDEX(EmployeeTrackingSheet!$C$6:$C$1005,Calculations!P488,1))</f>
        <v/>
      </c>
      <c r="W488" s="90" t="str">
        <f>IF(INDEX(EmployeeTrackingSheet!$D$6:$D$1005,Calculations!P488,1)=0,"",INDEX(EmployeeTrackingSheet!$D$6:$D$1005,Calculations!P488,1))</f>
        <v/>
      </c>
      <c r="X488" s="269" t="str">
        <f>IF(INDEX(EmployeeTrackingSheet!$E$6:$E$1005,Calculations!P488,1)=0,"",INDEX(EmployeeTrackingSheet!$E$6:$E$1005,Calculations!P488,1))</f>
        <v/>
      </c>
      <c r="Y488" s="269" t="str">
        <f>IF(INDEX(EmployeeTrackingSheet!$F$6:$F$1005,Calculations!P488,1)=0,"",INDEX(EmployeeTrackingSheet!$F$6:$F$1005,Calculations!P488,1))</f>
        <v/>
      </c>
      <c r="Z488" s="94" t="str">
        <f t="shared" si="48"/>
        <v/>
      </c>
      <c r="AA488" s="94" t="str">
        <f>IF(INDEX(EmployeeTrackingSheet!$G$6:$G$1005,Calculations!P488,1)=0,"",INDEX(EmployeeTrackingSheet!$G$6:$G$1005,Calculations!P488,1))</f>
        <v/>
      </c>
      <c r="AB488" s="94" t="str">
        <f>IF(INDEX(EmployeeTrackingSheet!$H$6:$H$1005,Calculations!P488,1)=0,"",INDEX(EmployeeTrackingSheet!$H$6:$H$1005,Calculations!P488,1))</f>
        <v/>
      </c>
      <c r="AC488" s="47"/>
      <c r="AD488" s="47"/>
      <c r="AE488" s="47"/>
      <c r="AF488" s="47"/>
      <c r="AG488" s="47"/>
      <c r="AM488" s="47"/>
      <c r="AN488" s="47"/>
      <c r="AO488" s="47"/>
      <c r="AP488" s="47"/>
      <c r="AQ488" s="47"/>
      <c r="AR488" s="47"/>
      <c r="AS488" s="47"/>
      <c r="AT488" s="47"/>
      <c r="AU488" s="47"/>
      <c r="AV488" s="47"/>
      <c r="AW488" s="47"/>
      <c r="AX488" s="47"/>
      <c r="AY488" s="47"/>
      <c r="AZ488" s="47"/>
      <c r="BA488" s="47"/>
      <c r="BB488" s="47"/>
      <c r="BC488" s="47"/>
      <c r="BD488" s="47"/>
      <c r="BE488" s="47"/>
      <c r="BF488" s="47"/>
      <c r="BG488" s="47"/>
      <c r="BH488" s="47"/>
      <c r="BI488" s="47"/>
      <c r="BJ488" s="47"/>
      <c r="BK488" s="47"/>
      <c r="BL488" s="47"/>
      <c r="BM488" s="47"/>
      <c r="BN488" s="47"/>
      <c r="BO488" s="47"/>
      <c r="BP488" s="47"/>
      <c r="BQ488" s="47"/>
    </row>
    <row r="489" spans="16:69" x14ac:dyDescent="0.25">
      <c r="P489" s="34">
        <v>486</v>
      </c>
      <c r="Q489" s="147" t="str">
        <f>IF(INDEX(EmployeeTrackingSheet!$B$6:$B$1005,Calculations!P489,1)=0,"",INDEX(EmployeeTrackingSheet!$B$6:$B$1005,Calculations!P489,1))</f>
        <v/>
      </c>
      <c r="R489" s="91" t="str">
        <f t="shared" si="44"/>
        <v/>
      </c>
      <c r="S489" s="91" t="str">
        <f t="shared" si="45"/>
        <v/>
      </c>
      <c r="T489" s="92" t="str">
        <f t="shared" si="46"/>
        <v/>
      </c>
      <c r="U489" s="92" t="str">
        <f t="shared" si="47"/>
        <v/>
      </c>
      <c r="V489" s="90" t="str">
        <f>IF(INDEX(EmployeeTrackingSheet!$C$6:$C$1005,Calculations!P489,1)=0,"",INDEX(EmployeeTrackingSheet!$C$6:$C$1005,Calculations!P489,1))</f>
        <v/>
      </c>
      <c r="W489" s="90" t="str">
        <f>IF(INDEX(EmployeeTrackingSheet!$D$6:$D$1005,Calculations!P489,1)=0,"",INDEX(EmployeeTrackingSheet!$D$6:$D$1005,Calculations!P489,1))</f>
        <v/>
      </c>
      <c r="X489" s="269" t="str">
        <f>IF(INDEX(EmployeeTrackingSheet!$E$6:$E$1005,Calculations!P489,1)=0,"",INDEX(EmployeeTrackingSheet!$E$6:$E$1005,Calculations!P489,1))</f>
        <v/>
      </c>
      <c r="Y489" s="269" t="str">
        <f>IF(INDEX(EmployeeTrackingSheet!$F$6:$F$1005,Calculations!P489,1)=0,"",INDEX(EmployeeTrackingSheet!$F$6:$F$1005,Calculations!P489,1))</f>
        <v/>
      </c>
      <c r="Z489" s="94" t="str">
        <f t="shared" si="48"/>
        <v/>
      </c>
      <c r="AA489" s="94" t="str">
        <f>IF(INDEX(EmployeeTrackingSheet!$G$6:$G$1005,Calculations!P489,1)=0,"",INDEX(EmployeeTrackingSheet!$G$6:$G$1005,Calculations!P489,1))</f>
        <v/>
      </c>
      <c r="AB489" s="94" t="str">
        <f>IF(INDEX(EmployeeTrackingSheet!$H$6:$H$1005,Calculations!P489,1)=0,"",INDEX(EmployeeTrackingSheet!$H$6:$H$1005,Calculations!P489,1))</f>
        <v/>
      </c>
      <c r="AC489" s="47"/>
      <c r="AD489" s="47"/>
      <c r="AE489" s="47"/>
      <c r="AF489" s="47"/>
      <c r="AG489" s="47"/>
      <c r="AM489" s="47"/>
      <c r="AN489" s="47"/>
      <c r="AO489" s="47"/>
      <c r="AP489" s="47"/>
      <c r="AQ489" s="47"/>
      <c r="AR489" s="47"/>
      <c r="AS489" s="47"/>
      <c r="AT489" s="47"/>
      <c r="AU489" s="47"/>
      <c r="AV489" s="47"/>
      <c r="AW489" s="47"/>
      <c r="AX489" s="47"/>
      <c r="AY489" s="47"/>
      <c r="AZ489" s="47"/>
      <c r="BA489" s="47"/>
      <c r="BB489" s="47"/>
      <c r="BC489" s="47"/>
      <c r="BD489" s="47"/>
      <c r="BE489" s="47"/>
      <c r="BF489" s="47"/>
      <c r="BG489" s="47"/>
      <c r="BH489" s="47"/>
      <c r="BI489" s="47"/>
      <c r="BJ489" s="47"/>
      <c r="BK489" s="47"/>
      <c r="BL489" s="47"/>
      <c r="BM489" s="47"/>
      <c r="BN489" s="47"/>
      <c r="BO489" s="47"/>
      <c r="BP489" s="47"/>
      <c r="BQ489" s="47"/>
    </row>
    <row r="490" spans="16:69" x14ac:dyDescent="0.25">
      <c r="P490" s="34">
        <v>487</v>
      </c>
      <c r="Q490" s="147" t="str">
        <f>IF(INDEX(EmployeeTrackingSheet!$B$6:$B$1005,Calculations!P490,1)=0,"",INDEX(EmployeeTrackingSheet!$B$6:$B$1005,Calculations!P490,1))</f>
        <v/>
      </c>
      <c r="R490" s="91" t="str">
        <f t="shared" si="44"/>
        <v/>
      </c>
      <c r="S490" s="91" t="str">
        <f t="shared" si="45"/>
        <v/>
      </c>
      <c r="T490" s="92" t="str">
        <f t="shared" si="46"/>
        <v/>
      </c>
      <c r="U490" s="92" t="str">
        <f t="shared" si="47"/>
        <v/>
      </c>
      <c r="V490" s="90" t="str">
        <f>IF(INDEX(EmployeeTrackingSheet!$C$6:$C$1005,Calculations!P490,1)=0,"",INDEX(EmployeeTrackingSheet!$C$6:$C$1005,Calculations!P490,1))</f>
        <v/>
      </c>
      <c r="W490" s="90" t="str">
        <f>IF(INDEX(EmployeeTrackingSheet!$D$6:$D$1005,Calculations!P490,1)=0,"",INDEX(EmployeeTrackingSheet!$D$6:$D$1005,Calculations!P490,1))</f>
        <v/>
      </c>
      <c r="X490" s="269" t="str">
        <f>IF(INDEX(EmployeeTrackingSheet!$E$6:$E$1005,Calculations!P490,1)=0,"",INDEX(EmployeeTrackingSheet!$E$6:$E$1005,Calculations!P490,1))</f>
        <v/>
      </c>
      <c r="Y490" s="269" t="str">
        <f>IF(INDEX(EmployeeTrackingSheet!$F$6:$F$1005,Calculations!P490,1)=0,"",INDEX(EmployeeTrackingSheet!$F$6:$F$1005,Calculations!P490,1))</f>
        <v/>
      </c>
      <c r="Z490" s="94" t="str">
        <f t="shared" si="48"/>
        <v/>
      </c>
      <c r="AA490" s="94" t="str">
        <f>IF(INDEX(EmployeeTrackingSheet!$G$6:$G$1005,Calculations!P490,1)=0,"",INDEX(EmployeeTrackingSheet!$G$6:$G$1005,Calculations!P490,1))</f>
        <v/>
      </c>
      <c r="AB490" s="94" t="str">
        <f>IF(INDEX(EmployeeTrackingSheet!$H$6:$H$1005,Calculations!P490,1)=0,"",INDEX(EmployeeTrackingSheet!$H$6:$H$1005,Calculations!P490,1))</f>
        <v/>
      </c>
      <c r="AC490" s="47"/>
      <c r="AD490" s="47"/>
      <c r="AE490" s="47"/>
      <c r="AF490" s="47"/>
      <c r="AG490" s="47"/>
      <c r="AM490" s="47"/>
      <c r="AN490" s="47"/>
      <c r="AO490" s="47"/>
      <c r="AP490" s="47"/>
      <c r="AQ490" s="47"/>
      <c r="AR490" s="47"/>
      <c r="AS490" s="47"/>
      <c r="AT490" s="47"/>
      <c r="AU490" s="47"/>
      <c r="AV490" s="47"/>
      <c r="AW490" s="47"/>
      <c r="AX490" s="47"/>
      <c r="AY490" s="47"/>
      <c r="AZ490" s="47"/>
      <c r="BA490" s="47"/>
      <c r="BB490" s="47"/>
      <c r="BC490" s="47"/>
      <c r="BD490" s="47"/>
      <c r="BE490" s="47"/>
      <c r="BF490" s="47"/>
      <c r="BG490" s="47"/>
      <c r="BH490" s="47"/>
      <c r="BI490" s="47"/>
      <c r="BJ490" s="47"/>
      <c r="BK490" s="47"/>
      <c r="BL490" s="47"/>
      <c r="BM490" s="47"/>
      <c r="BN490" s="47"/>
      <c r="BO490" s="47"/>
      <c r="BP490" s="47"/>
      <c r="BQ490" s="47"/>
    </row>
    <row r="491" spans="16:69" x14ac:dyDescent="0.25">
      <c r="P491" s="34">
        <v>488</v>
      </c>
      <c r="Q491" s="147" t="str">
        <f>IF(INDEX(EmployeeTrackingSheet!$B$6:$B$1005,Calculations!P491,1)=0,"",INDEX(EmployeeTrackingSheet!$B$6:$B$1005,Calculations!P491,1))</f>
        <v/>
      </c>
      <c r="R491" s="91" t="str">
        <f t="shared" si="44"/>
        <v/>
      </c>
      <c r="S491" s="91" t="str">
        <f t="shared" si="45"/>
        <v/>
      </c>
      <c r="T491" s="92" t="str">
        <f t="shared" si="46"/>
        <v/>
      </c>
      <c r="U491" s="92" t="str">
        <f t="shared" si="47"/>
        <v/>
      </c>
      <c r="V491" s="90" t="str">
        <f>IF(INDEX(EmployeeTrackingSheet!$C$6:$C$1005,Calculations!P491,1)=0,"",INDEX(EmployeeTrackingSheet!$C$6:$C$1005,Calculations!P491,1))</f>
        <v/>
      </c>
      <c r="W491" s="90" t="str">
        <f>IF(INDEX(EmployeeTrackingSheet!$D$6:$D$1005,Calculations!P491,1)=0,"",INDEX(EmployeeTrackingSheet!$D$6:$D$1005,Calculations!P491,1))</f>
        <v/>
      </c>
      <c r="X491" s="269" t="str">
        <f>IF(INDEX(EmployeeTrackingSheet!$E$6:$E$1005,Calculations!P491,1)=0,"",INDEX(EmployeeTrackingSheet!$E$6:$E$1005,Calculations!P491,1))</f>
        <v/>
      </c>
      <c r="Y491" s="269" t="str">
        <f>IF(INDEX(EmployeeTrackingSheet!$F$6:$F$1005,Calculations!P491,1)=0,"",INDEX(EmployeeTrackingSheet!$F$6:$F$1005,Calculations!P491,1))</f>
        <v/>
      </c>
      <c r="Z491" s="94" t="str">
        <f t="shared" si="48"/>
        <v/>
      </c>
      <c r="AA491" s="94" t="str">
        <f>IF(INDEX(EmployeeTrackingSheet!$G$6:$G$1005,Calculations!P491,1)=0,"",INDEX(EmployeeTrackingSheet!$G$6:$G$1005,Calculations!P491,1))</f>
        <v/>
      </c>
      <c r="AB491" s="94" t="str">
        <f>IF(INDEX(EmployeeTrackingSheet!$H$6:$H$1005,Calculations!P491,1)=0,"",INDEX(EmployeeTrackingSheet!$H$6:$H$1005,Calculations!P491,1))</f>
        <v/>
      </c>
      <c r="AC491" s="47"/>
      <c r="AD491" s="47"/>
      <c r="AE491" s="47"/>
      <c r="AF491" s="47"/>
      <c r="AG491" s="47"/>
      <c r="AM491" s="47"/>
      <c r="AN491" s="47"/>
      <c r="AO491" s="47"/>
      <c r="AP491" s="47"/>
      <c r="AQ491" s="47"/>
      <c r="AR491" s="47"/>
      <c r="AS491" s="47"/>
      <c r="AT491" s="47"/>
      <c r="AU491" s="47"/>
      <c r="AV491" s="47"/>
      <c r="AW491" s="47"/>
      <c r="AX491" s="47"/>
      <c r="AY491" s="47"/>
      <c r="AZ491" s="47"/>
      <c r="BA491" s="47"/>
      <c r="BB491" s="47"/>
      <c r="BC491" s="47"/>
      <c r="BD491" s="47"/>
      <c r="BE491" s="47"/>
      <c r="BF491" s="47"/>
      <c r="BG491" s="47"/>
      <c r="BH491" s="47"/>
      <c r="BI491" s="47"/>
      <c r="BJ491" s="47"/>
      <c r="BK491" s="47"/>
      <c r="BL491" s="47"/>
      <c r="BM491" s="47"/>
      <c r="BN491" s="47"/>
      <c r="BO491" s="47"/>
      <c r="BP491" s="47"/>
      <c r="BQ491" s="47"/>
    </row>
    <row r="492" spans="16:69" x14ac:dyDescent="0.25">
      <c r="P492" s="34">
        <v>489</v>
      </c>
      <c r="Q492" s="147" t="str">
        <f>IF(INDEX(EmployeeTrackingSheet!$B$6:$B$1005,Calculations!P492,1)=0,"",INDEX(EmployeeTrackingSheet!$B$6:$B$1005,Calculations!P492,1))</f>
        <v/>
      </c>
      <c r="R492" s="91" t="str">
        <f t="shared" si="44"/>
        <v/>
      </c>
      <c r="S492" s="91" t="str">
        <f t="shared" si="45"/>
        <v/>
      </c>
      <c r="T492" s="92" t="str">
        <f t="shared" si="46"/>
        <v/>
      </c>
      <c r="U492" s="92" t="str">
        <f t="shared" si="47"/>
        <v/>
      </c>
      <c r="V492" s="90" t="str">
        <f>IF(INDEX(EmployeeTrackingSheet!$C$6:$C$1005,Calculations!P492,1)=0,"",INDEX(EmployeeTrackingSheet!$C$6:$C$1005,Calculations!P492,1))</f>
        <v/>
      </c>
      <c r="W492" s="90" t="str">
        <f>IF(INDEX(EmployeeTrackingSheet!$D$6:$D$1005,Calculations!P492,1)=0,"",INDEX(EmployeeTrackingSheet!$D$6:$D$1005,Calculations!P492,1))</f>
        <v/>
      </c>
      <c r="X492" s="269" t="str">
        <f>IF(INDEX(EmployeeTrackingSheet!$E$6:$E$1005,Calculations!P492,1)=0,"",INDEX(EmployeeTrackingSheet!$E$6:$E$1005,Calculations!P492,1))</f>
        <v/>
      </c>
      <c r="Y492" s="269" t="str">
        <f>IF(INDEX(EmployeeTrackingSheet!$F$6:$F$1005,Calculations!P492,1)=0,"",INDEX(EmployeeTrackingSheet!$F$6:$F$1005,Calculations!P492,1))</f>
        <v/>
      </c>
      <c r="Z492" s="94" t="str">
        <f t="shared" si="48"/>
        <v/>
      </c>
      <c r="AA492" s="94" t="str">
        <f>IF(INDEX(EmployeeTrackingSheet!$G$6:$G$1005,Calculations!P492,1)=0,"",INDEX(EmployeeTrackingSheet!$G$6:$G$1005,Calculations!P492,1))</f>
        <v/>
      </c>
      <c r="AB492" s="94" t="str">
        <f>IF(INDEX(EmployeeTrackingSheet!$H$6:$H$1005,Calculations!P492,1)=0,"",INDEX(EmployeeTrackingSheet!$H$6:$H$1005,Calculations!P492,1))</f>
        <v/>
      </c>
      <c r="AC492" s="47"/>
      <c r="AD492" s="47"/>
      <c r="AE492" s="47"/>
      <c r="AF492" s="47"/>
      <c r="AG492" s="47"/>
      <c r="AM492" s="47"/>
      <c r="AN492" s="47"/>
      <c r="AO492" s="47"/>
      <c r="AP492" s="47"/>
      <c r="AQ492" s="47"/>
      <c r="AR492" s="47"/>
      <c r="AS492" s="47"/>
      <c r="AT492" s="47"/>
      <c r="AU492" s="47"/>
      <c r="AV492" s="47"/>
      <c r="AW492" s="47"/>
      <c r="AX492" s="47"/>
      <c r="AY492" s="47"/>
      <c r="AZ492" s="47"/>
      <c r="BA492" s="47"/>
      <c r="BB492" s="47"/>
      <c r="BC492" s="47"/>
      <c r="BD492" s="47"/>
      <c r="BE492" s="47"/>
      <c r="BF492" s="47"/>
      <c r="BG492" s="47"/>
      <c r="BH492" s="47"/>
      <c r="BI492" s="47"/>
      <c r="BJ492" s="47"/>
      <c r="BK492" s="47"/>
      <c r="BL492" s="47"/>
      <c r="BM492" s="47"/>
      <c r="BN492" s="47"/>
      <c r="BO492" s="47"/>
      <c r="BP492" s="47"/>
      <c r="BQ492" s="47"/>
    </row>
    <row r="493" spans="16:69" x14ac:dyDescent="0.25">
      <c r="P493" s="34">
        <v>490</v>
      </c>
      <c r="Q493" s="147" t="str">
        <f>IF(INDEX(EmployeeTrackingSheet!$B$6:$B$1005,Calculations!P493,1)=0,"",INDEX(EmployeeTrackingSheet!$B$6:$B$1005,Calculations!P493,1))</f>
        <v/>
      </c>
      <c r="R493" s="91" t="str">
        <f t="shared" si="44"/>
        <v/>
      </c>
      <c r="S493" s="91" t="str">
        <f t="shared" si="45"/>
        <v/>
      </c>
      <c r="T493" s="92" t="str">
        <f t="shared" si="46"/>
        <v/>
      </c>
      <c r="U493" s="92" t="str">
        <f t="shared" si="47"/>
        <v/>
      </c>
      <c r="V493" s="90" t="str">
        <f>IF(INDEX(EmployeeTrackingSheet!$C$6:$C$1005,Calculations!P493,1)=0,"",INDEX(EmployeeTrackingSheet!$C$6:$C$1005,Calculations!P493,1))</f>
        <v/>
      </c>
      <c r="W493" s="90" t="str">
        <f>IF(INDEX(EmployeeTrackingSheet!$D$6:$D$1005,Calculations!P493,1)=0,"",INDEX(EmployeeTrackingSheet!$D$6:$D$1005,Calculations!P493,1))</f>
        <v/>
      </c>
      <c r="X493" s="269" t="str">
        <f>IF(INDEX(EmployeeTrackingSheet!$E$6:$E$1005,Calculations!P493,1)=0,"",INDEX(EmployeeTrackingSheet!$E$6:$E$1005,Calculations!P493,1))</f>
        <v/>
      </c>
      <c r="Y493" s="269" t="str">
        <f>IF(INDEX(EmployeeTrackingSheet!$F$6:$F$1005,Calculations!P493,1)=0,"",INDEX(EmployeeTrackingSheet!$F$6:$F$1005,Calculations!P493,1))</f>
        <v/>
      </c>
      <c r="Z493" s="94" t="str">
        <f t="shared" si="48"/>
        <v/>
      </c>
      <c r="AA493" s="94" t="str">
        <f>IF(INDEX(EmployeeTrackingSheet!$G$6:$G$1005,Calculations!P493,1)=0,"",INDEX(EmployeeTrackingSheet!$G$6:$G$1005,Calculations!P493,1))</f>
        <v/>
      </c>
      <c r="AB493" s="94" t="str">
        <f>IF(INDEX(EmployeeTrackingSheet!$H$6:$H$1005,Calculations!P493,1)=0,"",INDEX(EmployeeTrackingSheet!$H$6:$H$1005,Calculations!P493,1))</f>
        <v/>
      </c>
      <c r="AC493" s="47"/>
      <c r="AD493" s="47"/>
      <c r="AE493" s="47"/>
      <c r="AF493" s="47"/>
      <c r="AG493" s="47"/>
      <c r="AM493" s="47"/>
      <c r="AN493" s="47"/>
      <c r="AO493" s="47"/>
      <c r="AP493" s="47"/>
      <c r="AQ493" s="47"/>
      <c r="AR493" s="47"/>
      <c r="AS493" s="47"/>
      <c r="AT493" s="47"/>
      <c r="AU493" s="47"/>
      <c r="AV493" s="47"/>
      <c r="AW493" s="47"/>
      <c r="AX493" s="47"/>
      <c r="AY493" s="47"/>
      <c r="AZ493" s="47"/>
      <c r="BA493" s="47"/>
      <c r="BB493" s="47"/>
      <c r="BC493" s="47"/>
      <c r="BD493" s="47"/>
      <c r="BE493" s="47"/>
      <c r="BF493" s="47"/>
      <c r="BG493" s="47"/>
      <c r="BH493" s="47"/>
      <c r="BI493" s="47"/>
      <c r="BJ493" s="47"/>
      <c r="BK493" s="47"/>
      <c r="BL493" s="47"/>
      <c r="BM493" s="47"/>
      <c r="BN493" s="47"/>
      <c r="BO493" s="47"/>
      <c r="BP493" s="47"/>
      <c r="BQ493" s="47"/>
    </row>
    <row r="494" spans="16:69" x14ac:dyDescent="0.25">
      <c r="P494" s="34">
        <v>491</v>
      </c>
      <c r="Q494" s="147" t="str">
        <f>IF(INDEX(EmployeeTrackingSheet!$B$6:$B$1005,Calculations!P494,1)=0,"",INDEX(EmployeeTrackingSheet!$B$6:$B$1005,Calculations!P494,1))</f>
        <v/>
      </c>
      <c r="R494" s="91" t="str">
        <f t="shared" si="44"/>
        <v/>
      </c>
      <c r="S494" s="91" t="str">
        <f t="shared" si="45"/>
        <v/>
      </c>
      <c r="T494" s="92" t="str">
        <f t="shared" si="46"/>
        <v/>
      </c>
      <c r="U494" s="92" t="str">
        <f t="shared" si="47"/>
        <v/>
      </c>
      <c r="V494" s="90" t="str">
        <f>IF(INDEX(EmployeeTrackingSheet!$C$6:$C$1005,Calculations!P494,1)=0,"",INDEX(EmployeeTrackingSheet!$C$6:$C$1005,Calculations!P494,1))</f>
        <v/>
      </c>
      <c r="W494" s="90" t="str">
        <f>IF(INDEX(EmployeeTrackingSheet!$D$6:$D$1005,Calculations!P494,1)=0,"",INDEX(EmployeeTrackingSheet!$D$6:$D$1005,Calculations!P494,1))</f>
        <v/>
      </c>
      <c r="X494" s="269" t="str">
        <f>IF(INDEX(EmployeeTrackingSheet!$E$6:$E$1005,Calculations!P494,1)=0,"",INDEX(EmployeeTrackingSheet!$E$6:$E$1005,Calculations!P494,1))</f>
        <v/>
      </c>
      <c r="Y494" s="269" t="str">
        <f>IF(INDEX(EmployeeTrackingSheet!$F$6:$F$1005,Calculations!P494,1)=0,"",INDEX(EmployeeTrackingSheet!$F$6:$F$1005,Calculations!P494,1))</f>
        <v/>
      </c>
      <c r="Z494" s="94" t="str">
        <f t="shared" si="48"/>
        <v/>
      </c>
      <c r="AA494" s="94" t="str">
        <f>IF(INDEX(EmployeeTrackingSheet!$G$6:$G$1005,Calculations!P494,1)=0,"",INDEX(EmployeeTrackingSheet!$G$6:$G$1005,Calculations!P494,1))</f>
        <v/>
      </c>
      <c r="AB494" s="94" t="str">
        <f>IF(INDEX(EmployeeTrackingSheet!$H$6:$H$1005,Calculations!P494,1)=0,"",INDEX(EmployeeTrackingSheet!$H$6:$H$1005,Calculations!P494,1))</f>
        <v/>
      </c>
      <c r="AC494" s="47"/>
      <c r="AD494" s="47"/>
      <c r="AE494" s="47"/>
      <c r="AF494" s="47"/>
      <c r="AG494" s="47"/>
      <c r="AM494" s="47"/>
      <c r="AN494" s="47"/>
      <c r="AO494" s="47"/>
      <c r="AP494" s="47"/>
      <c r="AQ494" s="47"/>
      <c r="AR494" s="47"/>
      <c r="AS494" s="47"/>
      <c r="AT494" s="47"/>
      <c r="AU494" s="47"/>
      <c r="AV494" s="47"/>
      <c r="AW494" s="47"/>
      <c r="AX494" s="47"/>
      <c r="AY494" s="47"/>
      <c r="AZ494" s="47"/>
      <c r="BA494" s="47"/>
      <c r="BB494" s="47"/>
      <c r="BC494" s="47"/>
      <c r="BD494" s="47"/>
      <c r="BE494" s="47"/>
      <c r="BF494" s="47"/>
      <c r="BG494" s="47"/>
      <c r="BH494" s="47"/>
      <c r="BI494" s="47"/>
      <c r="BJ494" s="47"/>
      <c r="BK494" s="47"/>
      <c r="BL494" s="47"/>
      <c r="BM494" s="47"/>
      <c r="BN494" s="47"/>
      <c r="BO494" s="47"/>
      <c r="BP494" s="47"/>
      <c r="BQ494" s="47"/>
    </row>
    <row r="495" spans="16:69" x14ac:dyDescent="0.25">
      <c r="P495" s="34">
        <v>492</v>
      </c>
      <c r="Q495" s="147" t="str">
        <f>IF(INDEX(EmployeeTrackingSheet!$B$6:$B$1005,Calculations!P495,1)=0,"",INDEX(EmployeeTrackingSheet!$B$6:$B$1005,Calculations!P495,1))</f>
        <v/>
      </c>
      <c r="R495" s="91" t="str">
        <f t="shared" si="44"/>
        <v/>
      </c>
      <c r="S495" s="91" t="str">
        <f t="shared" si="45"/>
        <v/>
      </c>
      <c r="T495" s="92" t="str">
        <f t="shared" si="46"/>
        <v/>
      </c>
      <c r="U495" s="92" t="str">
        <f t="shared" si="47"/>
        <v/>
      </c>
      <c r="V495" s="90" t="str">
        <f>IF(INDEX(EmployeeTrackingSheet!$C$6:$C$1005,Calculations!P495,1)=0,"",INDEX(EmployeeTrackingSheet!$C$6:$C$1005,Calculations!P495,1))</f>
        <v/>
      </c>
      <c r="W495" s="90" t="str">
        <f>IF(INDEX(EmployeeTrackingSheet!$D$6:$D$1005,Calculations!P495,1)=0,"",INDEX(EmployeeTrackingSheet!$D$6:$D$1005,Calculations!P495,1))</f>
        <v/>
      </c>
      <c r="X495" s="269" t="str">
        <f>IF(INDEX(EmployeeTrackingSheet!$E$6:$E$1005,Calculations!P495,1)=0,"",INDEX(EmployeeTrackingSheet!$E$6:$E$1005,Calculations!P495,1))</f>
        <v/>
      </c>
      <c r="Y495" s="269" t="str">
        <f>IF(INDEX(EmployeeTrackingSheet!$F$6:$F$1005,Calculations!P495,1)=0,"",INDEX(EmployeeTrackingSheet!$F$6:$F$1005,Calculations!P495,1))</f>
        <v/>
      </c>
      <c r="Z495" s="94" t="str">
        <f t="shared" si="48"/>
        <v/>
      </c>
      <c r="AA495" s="94" t="str">
        <f>IF(INDEX(EmployeeTrackingSheet!$G$6:$G$1005,Calculations!P495,1)=0,"",INDEX(EmployeeTrackingSheet!$G$6:$G$1005,Calculations!P495,1))</f>
        <v/>
      </c>
      <c r="AB495" s="94" t="str">
        <f>IF(INDEX(EmployeeTrackingSheet!$H$6:$H$1005,Calculations!P495,1)=0,"",INDEX(EmployeeTrackingSheet!$H$6:$H$1005,Calculations!P495,1))</f>
        <v/>
      </c>
      <c r="AC495" s="47"/>
      <c r="AD495" s="47"/>
      <c r="AE495" s="47"/>
      <c r="AF495" s="47"/>
      <c r="AG495" s="47"/>
      <c r="AM495" s="47"/>
      <c r="AN495" s="47"/>
      <c r="AO495" s="47"/>
      <c r="AP495" s="47"/>
      <c r="AQ495" s="47"/>
      <c r="AR495" s="47"/>
      <c r="AS495" s="47"/>
      <c r="AT495" s="47"/>
      <c r="AU495" s="47"/>
      <c r="AV495" s="47"/>
      <c r="AW495" s="47"/>
      <c r="AX495" s="47"/>
      <c r="AY495" s="47"/>
      <c r="AZ495" s="47"/>
      <c r="BA495" s="47"/>
      <c r="BB495" s="47"/>
      <c r="BC495" s="47"/>
      <c r="BD495" s="47"/>
      <c r="BE495" s="47"/>
      <c r="BF495" s="47"/>
      <c r="BG495" s="47"/>
      <c r="BH495" s="47"/>
      <c r="BI495" s="47"/>
      <c r="BJ495" s="47"/>
      <c r="BK495" s="47"/>
      <c r="BL495" s="47"/>
      <c r="BM495" s="47"/>
      <c r="BN495" s="47"/>
      <c r="BO495" s="47"/>
      <c r="BP495" s="47"/>
      <c r="BQ495" s="47"/>
    </row>
    <row r="496" spans="16:69" x14ac:dyDescent="0.25">
      <c r="P496" s="34">
        <v>493</v>
      </c>
      <c r="Q496" s="147" t="str">
        <f>IF(INDEX(EmployeeTrackingSheet!$B$6:$B$1005,Calculations!P496,1)=0,"",INDEX(EmployeeTrackingSheet!$B$6:$B$1005,Calculations!P496,1))</f>
        <v/>
      </c>
      <c r="R496" s="91" t="str">
        <f t="shared" si="44"/>
        <v/>
      </c>
      <c r="S496" s="91" t="str">
        <f t="shared" si="45"/>
        <v/>
      </c>
      <c r="T496" s="92" t="str">
        <f t="shared" si="46"/>
        <v/>
      </c>
      <c r="U496" s="92" t="str">
        <f t="shared" si="47"/>
        <v/>
      </c>
      <c r="V496" s="90" t="str">
        <f>IF(INDEX(EmployeeTrackingSheet!$C$6:$C$1005,Calculations!P496,1)=0,"",INDEX(EmployeeTrackingSheet!$C$6:$C$1005,Calculations!P496,1))</f>
        <v/>
      </c>
      <c r="W496" s="90" t="str">
        <f>IF(INDEX(EmployeeTrackingSheet!$D$6:$D$1005,Calculations!P496,1)=0,"",INDEX(EmployeeTrackingSheet!$D$6:$D$1005,Calculations!P496,1))</f>
        <v/>
      </c>
      <c r="X496" s="269" t="str">
        <f>IF(INDEX(EmployeeTrackingSheet!$E$6:$E$1005,Calculations!P496,1)=0,"",INDEX(EmployeeTrackingSheet!$E$6:$E$1005,Calculations!P496,1))</f>
        <v/>
      </c>
      <c r="Y496" s="269" t="str">
        <f>IF(INDEX(EmployeeTrackingSheet!$F$6:$F$1005,Calculations!P496,1)=0,"",INDEX(EmployeeTrackingSheet!$F$6:$F$1005,Calculations!P496,1))</f>
        <v/>
      </c>
      <c r="Z496" s="94" t="str">
        <f t="shared" si="48"/>
        <v/>
      </c>
      <c r="AA496" s="94" t="str">
        <f>IF(INDEX(EmployeeTrackingSheet!$G$6:$G$1005,Calculations!P496,1)=0,"",INDEX(EmployeeTrackingSheet!$G$6:$G$1005,Calculations!P496,1))</f>
        <v/>
      </c>
      <c r="AB496" s="94" t="str">
        <f>IF(INDEX(EmployeeTrackingSheet!$H$6:$H$1005,Calculations!P496,1)=0,"",INDEX(EmployeeTrackingSheet!$H$6:$H$1005,Calculations!P496,1))</f>
        <v/>
      </c>
      <c r="AC496" s="47"/>
      <c r="AD496" s="47"/>
      <c r="AE496" s="47"/>
      <c r="AF496" s="47"/>
      <c r="AG496" s="47"/>
      <c r="AM496" s="47"/>
      <c r="AN496" s="47"/>
      <c r="AO496" s="47"/>
      <c r="AP496" s="47"/>
      <c r="AQ496" s="47"/>
      <c r="AR496" s="47"/>
      <c r="AS496" s="47"/>
      <c r="AT496" s="47"/>
      <c r="AU496" s="47"/>
      <c r="AV496" s="47"/>
      <c r="AW496" s="47"/>
      <c r="AX496" s="47"/>
      <c r="AY496" s="47"/>
      <c r="AZ496" s="47"/>
      <c r="BA496" s="47"/>
      <c r="BB496" s="47"/>
      <c r="BC496" s="47"/>
      <c r="BD496" s="47"/>
      <c r="BE496" s="47"/>
      <c r="BF496" s="47"/>
      <c r="BG496" s="47"/>
      <c r="BH496" s="47"/>
      <c r="BI496" s="47"/>
      <c r="BJ496" s="47"/>
      <c r="BK496" s="47"/>
      <c r="BL496" s="47"/>
      <c r="BM496" s="47"/>
      <c r="BN496" s="47"/>
      <c r="BO496" s="47"/>
      <c r="BP496" s="47"/>
      <c r="BQ496" s="47"/>
    </row>
    <row r="497" spans="16:69" x14ac:dyDescent="0.25">
      <c r="P497" s="34">
        <v>494</v>
      </c>
      <c r="Q497" s="147" t="str">
        <f>IF(INDEX(EmployeeTrackingSheet!$B$6:$B$1005,Calculations!P497,1)=0,"",INDEX(EmployeeTrackingSheet!$B$6:$B$1005,Calculations!P497,1))</f>
        <v/>
      </c>
      <c r="R497" s="91" t="str">
        <f t="shared" si="44"/>
        <v/>
      </c>
      <c r="S497" s="91" t="str">
        <f t="shared" si="45"/>
        <v/>
      </c>
      <c r="T497" s="92" t="str">
        <f t="shared" si="46"/>
        <v/>
      </c>
      <c r="U497" s="92" t="str">
        <f t="shared" si="47"/>
        <v/>
      </c>
      <c r="V497" s="90" t="str">
        <f>IF(INDEX(EmployeeTrackingSheet!$C$6:$C$1005,Calculations!P497,1)=0,"",INDEX(EmployeeTrackingSheet!$C$6:$C$1005,Calculations!P497,1))</f>
        <v/>
      </c>
      <c r="W497" s="90" t="str">
        <f>IF(INDEX(EmployeeTrackingSheet!$D$6:$D$1005,Calculations!P497,1)=0,"",INDEX(EmployeeTrackingSheet!$D$6:$D$1005,Calculations!P497,1))</f>
        <v/>
      </c>
      <c r="X497" s="269" t="str">
        <f>IF(INDEX(EmployeeTrackingSheet!$E$6:$E$1005,Calculations!P497,1)=0,"",INDEX(EmployeeTrackingSheet!$E$6:$E$1005,Calculations!P497,1))</f>
        <v/>
      </c>
      <c r="Y497" s="269" t="str">
        <f>IF(INDEX(EmployeeTrackingSheet!$F$6:$F$1005,Calculations!P497,1)=0,"",INDEX(EmployeeTrackingSheet!$F$6:$F$1005,Calculations!P497,1))</f>
        <v/>
      </c>
      <c r="Z497" s="94" t="str">
        <f t="shared" si="48"/>
        <v/>
      </c>
      <c r="AA497" s="94" t="str">
        <f>IF(INDEX(EmployeeTrackingSheet!$G$6:$G$1005,Calculations!P497,1)=0,"",INDEX(EmployeeTrackingSheet!$G$6:$G$1005,Calculations!P497,1))</f>
        <v/>
      </c>
      <c r="AB497" s="94" t="str">
        <f>IF(INDEX(EmployeeTrackingSheet!$H$6:$H$1005,Calculations!P497,1)=0,"",INDEX(EmployeeTrackingSheet!$H$6:$H$1005,Calculations!P497,1))</f>
        <v/>
      </c>
      <c r="AC497" s="47"/>
      <c r="AD497" s="47"/>
      <c r="AE497" s="47"/>
      <c r="AF497" s="47"/>
      <c r="AG497" s="47"/>
      <c r="AM497" s="47"/>
      <c r="AN497" s="47"/>
      <c r="AO497" s="47"/>
      <c r="AP497" s="47"/>
      <c r="AQ497" s="47"/>
      <c r="AR497" s="47"/>
      <c r="AS497" s="47"/>
      <c r="AT497" s="47"/>
      <c r="AU497" s="47"/>
      <c r="AV497" s="47"/>
      <c r="AW497" s="47"/>
      <c r="AX497" s="47"/>
      <c r="AY497" s="47"/>
      <c r="AZ497" s="47"/>
      <c r="BA497" s="47"/>
      <c r="BB497" s="47"/>
      <c r="BC497" s="47"/>
      <c r="BD497" s="47"/>
      <c r="BE497" s="47"/>
      <c r="BF497" s="47"/>
      <c r="BG497" s="47"/>
      <c r="BH497" s="47"/>
      <c r="BI497" s="47"/>
      <c r="BJ497" s="47"/>
      <c r="BK497" s="47"/>
      <c r="BL497" s="47"/>
      <c r="BM497" s="47"/>
      <c r="BN497" s="47"/>
      <c r="BO497" s="47"/>
      <c r="BP497" s="47"/>
      <c r="BQ497" s="47"/>
    </row>
    <row r="498" spans="16:69" x14ac:dyDescent="0.25">
      <c r="P498" s="34">
        <v>495</v>
      </c>
      <c r="Q498" s="147" t="str">
        <f>IF(INDEX(EmployeeTrackingSheet!$B$6:$B$1005,Calculations!P498,1)=0,"",INDEX(EmployeeTrackingSheet!$B$6:$B$1005,Calculations!P498,1))</f>
        <v/>
      </c>
      <c r="R498" s="91" t="str">
        <f t="shared" si="44"/>
        <v/>
      </c>
      <c r="S498" s="91" t="str">
        <f t="shared" si="45"/>
        <v/>
      </c>
      <c r="T498" s="92" t="str">
        <f t="shared" si="46"/>
        <v/>
      </c>
      <c r="U498" s="92" t="str">
        <f t="shared" si="47"/>
        <v/>
      </c>
      <c r="V498" s="90" t="str">
        <f>IF(INDEX(EmployeeTrackingSheet!$C$6:$C$1005,Calculations!P498,1)=0,"",INDEX(EmployeeTrackingSheet!$C$6:$C$1005,Calculations!P498,1))</f>
        <v/>
      </c>
      <c r="W498" s="90" t="str">
        <f>IF(INDEX(EmployeeTrackingSheet!$D$6:$D$1005,Calculations!P498,1)=0,"",INDEX(EmployeeTrackingSheet!$D$6:$D$1005,Calculations!P498,1))</f>
        <v/>
      </c>
      <c r="X498" s="269" t="str">
        <f>IF(INDEX(EmployeeTrackingSheet!$E$6:$E$1005,Calculations!P498,1)=0,"",INDEX(EmployeeTrackingSheet!$E$6:$E$1005,Calculations!P498,1))</f>
        <v/>
      </c>
      <c r="Y498" s="269" t="str">
        <f>IF(INDEX(EmployeeTrackingSheet!$F$6:$F$1005,Calculations!P498,1)=0,"",INDEX(EmployeeTrackingSheet!$F$6:$F$1005,Calculations!P498,1))</f>
        <v/>
      </c>
      <c r="Z498" s="94" t="str">
        <f t="shared" si="48"/>
        <v/>
      </c>
      <c r="AA498" s="94" t="str">
        <f>IF(INDEX(EmployeeTrackingSheet!$G$6:$G$1005,Calculations!P498,1)=0,"",INDEX(EmployeeTrackingSheet!$G$6:$G$1005,Calculations!P498,1))</f>
        <v/>
      </c>
      <c r="AB498" s="94" t="str">
        <f>IF(INDEX(EmployeeTrackingSheet!$H$6:$H$1005,Calculations!P498,1)=0,"",INDEX(EmployeeTrackingSheet!$H$6:$H$1005,Calculations!P498,1))</f>
        <v/>
      </c>
      <c r="AC498" s="47"/>
      <c r="AD498" s="47"/>
      <c r="AE498" s="47"/>
      <c r="AF498" s="47"/>
      <c r="AG498" s="47"/>
      <c r="AM498" s="47"/>
      <c r="AN498" s="47"/>
      <c r="AO498" s="47"/>
      <c r="AP498" s="47"/>
      <c r="AQ498" s="47"/>
      <c r="AR498" s="47"/>
      <c r="AS498" s="47"/>
      <c r="AT498" s="47"/>
      <c r="AU498" s="47"/>
      <c r="AV498" s="47"/>
      <c r="AW498" s="47"/>
      <c r="AX498" s="47"/>
      <c r="AY498" s="47"/>
      <c r="AZ498" s="47"/>
      <c r="BA498" s="47"/>
      <c r="BB498" s="47"/>
      <c r="BC498" s="47"/>
      <c r="BD498" s="47"/>
      <c r="BE498" s="47"/>
      <c r="BF498" s="47"/>
      <c r="BG498" s="47"/>
      <c r="BH498" s="47"/>
      <c r="BI498" s="47"/>
      <c r="BJ498" s="47"/>
      <c r="BK498" s="47"/>
      <c r="BL498" s="47"/>
      <c r="BM498" s="47"/>
      <c r="BN498" s="47"/>
      <c r="BO498" s="47"/>
      <c r="BP498" s="47"/>
      <c r="BQ498" s="47"/>
    </row>
    <row r="499" spans="16:69" x14ac:dyDescent="0.25">
      <c r="P499" s="34">
        <v>496</v>
      </c>
      <c r="Q499" s="147" t="str">
        <f>IF(INDEX(EmployeeTrackingSheet!$B$6:$B$1005,Calculations!P499,1)=0,"",INDEX(EmployeeTrackingSheet!$B$6:$B$1005,Calculations!P499,1))</f>
        <v/>
      </c>
      <c r="R499" s="91" t="str">
        <f t="shared" si="44"/>
        <v/>
      </c>
      <c r="S499" s="91" t="str">
        <f t="shared" si="45"/>
        <v/>
      </c>
      <c r="T499" s="92" t="str">
        <f t="shared" si="46"/>
        <v/>
      </c>
      <c r="U499" s="92" t="str">
        <f t="shared" si="47"/>
        <v/>
      </c>
      <c r="V499" s="90" t="str">
        <f>IF(INDEX(EmployeeTrackingSheet!$C$6:$C$1005,Calculations!P499,1)=0,"",INDEX(EmployeeTrackingSheet!$C$6:$C$1005,Calculations!P499,1))</f>
        <v/>
      </c>
      <c r="W499" s="90" t="str">
        <f>IF(INDEX(EmployeeTrackingSheet!$D$6:$D$1005,Calculations!P499,1)=0,"",INDEX(EmployeeTrackingSheet!$D$6:$D$1005,Calculations!P499,1))</f>
        <v/>
      </c>
      <c r="X499" s="269" t="str">
        <f>IF(INDEX(EmployeeTrackingSheet!$E$6:$E$1005,Calculations!P499,1)=0,"",INDEX(EmployeeTrackingSheet!$E$6:$E$1005,Calculations!P499,1))</f>
        <v/>
      </c>
      <c r="Y499" s="269" t="str">
        <f>IF(INDEX(EmployeeTrackingSheet!$F$6:$F$1005,Calculations!P499,1)=0,"",INDEX(EmployeeTrackingSheet!$F$6:$F$1005,Calculations!P499,1))</f>
        <v/>
      </c>
      <c r="Z499" s="94" t="str">
        <f t="shared" si="48"/>
        <v/>
      </c>
      <c r="AA499" s="94" t="str">
        <f>IF(INDEX(EmployeeTrackingSheet!$G$6:$G$1005,Calculations!P499,1)=0,"",INDEX(EmployeeTrackingSheet!$G$6:$G$1005,Calculations!P499,1))</f>
        <v/>
      </c>
      <c r="AB499" s="94" t="str">
        <f>IF(INDEX(EmployeeTrackingSheet!$H$6:$H$1005,Calculations!P499,1)=0,"",INDEX(EmployeeTrackingSheet!$H$6:$H$1005,Calculations!P499,1))</f>
        <v/>
      </c>
      <c r="AC499" s="47"/>
      <c r="AD499" s="47"/>
      <c r="AE499" s="47"/>
      <c r="AF499" s="47"/>
      <c r="AG499" s="47"/>
      <c r="AM499" s="47"/>
      <c r="AN499" s="47"/>
      <c r="AO499" s="47"/>
      <c r="AP499" s="47"/>
      <c r="AQ499" s="47"/>
      <c r="AR499" s="47"/>
      <c r="AS499" s="47"/>
      <c r="AT499" s="47"/>
      <c r="AU499" s="47"/>
      <c r="AV499" s="47"/>
      <c r="AW499" s="47"/>
      <c r="AX499" s="47"/>
      <c r="AY499" s="47"/>
      <c r="AZ499" s="47"/>
      <c r="BA499" s="47"/>
      <c r="BB499" s="47"/>
      <c r="BC499" s="47"/>
      <c r="BD499" s="47"/>
      <c r="BE499" s="47"/>
      <c r="BF499" s="47"/>
      <c r="BG499" s="47"/>
      <c r="BH499" s="47"/>
      <c r="BI499" s="47"/>
      <c r="BJ499" s="47"/>
      <c r="BK499" s="47"/>
      <c r="BL499" s="47"/>
      <c r="BM499" s="47"/>
      <c r="BN499" s="47"/>
      <c r="BO499" s="47"/>
      <c r="BP499" s="47"/>
      <c r="BQ499" s="47"/>
    </row>
    <row r="500" spans="16:69" x14ac:dyDescent="0.25">
      <c r="P500" s="34">
        <v>497</v>
      </c>
      <c r="Q500" s="147" t="str">
        <f>IF(INDEX(EmployeeTrackingSheet!$B$6:$B$1005,Calculations!P500,1)=0,"",INDEX(EmployeeTrackingSheet!$B$6:$B$1005,Calculations!P500,1))</f>
        <v/>
      </c>
      <c r="R500" s="91" t="str">
        <f t="shared" si="44"/>
        <v/>
      </c>
      <c r="S500" s="91" t="str">
        <f t="shared" si="45"/>
        <v/>
      </c>
      <c r="T500" s="92" t="str">
        <f t="shared" si="46"/>
        <v/>
      </c>
      <c r="U500" s="92" t="str">
        <f t="shared" si="47"/>
        <v/>
      </c>
      <c r="V500" s="90" t="str">
        <f>IF(INDEX(EmployeeTrackingSheet!$C$6:$C$1005,Calculations!P500,1)=0,"",INDEX(EmployeeTrackingSheet!$C$6:$C$1005,Calculations!P500,1))</f>
        <v/>
      </c>
      <c r="W500" s="90" t="str">
        <f>IF(INDEX(EmployeeTrackingSheet!$D$6:$D$1005,Calculations!P500,1)=0,"",INDEX(EmployeeTrackingSheet!$D$6:$D$1005,Calculations!P500,1))</f>
        <v/>
      </c>
      <c r="X500" s="269" t="str">
        <f>IF(INDEX(EmployeeTrackingSheet!$E$6:$E$1005,Calculations!P500,1)=0,"",INDEX(EmployeeTrackingSheet!$E$6:$E$1005,Calculations!P500,1))</f>
        <v/>
      </c>
      <c r="Y500" s="269" t="str">
        <f>IF(INDEX(EmployeeTrackingSheet!$F$6:$F$1005,Calculations!P500,1)=0,"",INDEX(EmployeeTrackingSheet!$F$6:$F$1005,Calculations!P500,1))</f>
        <v/>
      </c>
      <c r="Z500" s="94" t="str">
        <f t="shared" si="48"/>
        <v/>
      </c>
      <c r="AA500" s="94" t="str">
        <f>IF(INDEX(EmployeeTrackingSheet!$G$6:$G$1005,Calculations!P500,1)=0,"",INDEX(EmployeeTrackingSheet!$G$6:$G$1005,Calculations!P500,1))</f>
        <v/>
      </c>
      <c r="AB500" s="94" t="str">
        <f>IF(INDEX(EmployeeTrackingSheet!$H$6:$H$1005,Calculations!P500,1)=0,"",INDEX(EmployeeTrackingSheet!$H$6:$H$1005,Calculations!P500,1))</f>
        <v/>
      </c>
      <c r="AC500" s="47"/>
      <c r="AD500" s="47"/>
      <c r="AE500" s="47"/>
      <c r="AF500" s="47"/>
      <c r="AG500" s="47"/>
      <c r="AM500" s="47"/>
      <c r="AN500" s="47"/>
      <c r="AO500" s="47"/>
      <c r="AP500" s="47"/>
      <c r="AQ500" s="47"/>
      <c r="AR500" s="47"/>
      <c r="AS500" s="47"/>
      <c r="AT500" s="47"/>
      <c r="AU500" s="47"/>
      <c r="AV500" s="47"/>
      <c r="AW500" s="47"/>
      <c r="AX500" s="47"/>
      <c r="AY500" s="47"/>
      <c r="AZ500" s="47"/>
      <c r="BA500" s="47"/>
      <c r="BB500" s="47"/>
      <c r="BC500" s="47"/>
      <c r="BD500" s="47"/>
      <c r="BE500" s="47"/>
      <c r="BF500" s="47"/>
      <c r="BG500" s="47"/>
      <c r="BH500" s="47"/>
      <c r="BI500" s="47"/>
      <c r="BJ500" s="47"/>
      <c r="BK500" s="47"/>
      <c r="BL500" s="47"/>
      <c r="BM500" s="47"/>
      <c r="BN500" s="47"/>
      <c r="BO500" s="47"/>
      <c r="BP500" s="47"/>
      <c r="BQ500" s="47"/>
    </row>
    <row r="501" spans="16:69" x14ac:dyDescent="0.25">
      <c r="P501" s="34">
        <v>498</v>
      </c>
      <c r="Q501" s="147" t="str">
        <f>IF(INDEX(EmployeeTrackingSheet!$B$6:$B$1005,Calculations!P501,1)=0,"",INDEX(EmployeeTrackingSheet!$B$6:$B$1005,Calculations!P501,1))</f>
        <v/>
      </c>
      <c r="R501" s="91" t="str">
        <f t="shared" si="44"/>
        <v/>
      </c>
      <c r="S501" s="91" t="str">
        <f t="shared" si="45"/>
        <v/>
      </c>
      <c r="T501" s="92" t="str">
        <f t="shared" si="46"/>
        <v/>
      </c>
      <c r="U501" s="92" t="str">
        <f t="shared" si="47"/>
        <v/>
      </c>
      <c r="V501" s="90" t="str">
        <f>IF(INDEX(EmployeeTrackingSheet!$C$6:$C$1005,Calculations!P501,1)=0,"",INDEX(EmployeeTrackingSheet!$C$6:$C$1005,Calculations!P501,1))</f>
        <v/>
      </c>
      <c r="W501" s="90" t="str">
        <f>IF(INDEX(EmployeeTrackingSheet!$D$6:$D$1005,Calculations!P501,1)=0,"",INDEX(EmployeeTrackingSheet!$D$6:$D$1005,Calculations!P501,1))</f>
        <v/>
      </c>
      <c r="X501" s="269" t="str">
        <f>IF(INDEX(EmployeeTrackingSheet!$E$6:$E$1005,Calculations!P501,1)=0,"",INDEX(EmployeeTrackingSheet!$E$6:$E$1005,Calculations!P501,1))</f>
        <v/>
      </c>
      <c r="Y501" s="269" t="str">
        <f>IF(INDEX(EmployeeTrackingSheet!$F$6:$F$1005,Calculations!P501,1)=0,"",INDEX(EmployeeTrackingSheet!$F$6:$F$1005,Calculations!P501,1))</f>
        <v/>
      </c>
      <c r="Z501" s="94" t="str">
        <f t="shared" si="48"/>
        <v/>
      </c>
      <c r="AA501" s="94" t="str">
        <f>IF(INDEX(EmployeeTrackingSheet!$G$6:$G$1005,Calculations!P501,1)=0,"",INDEX(EmployeeTrackingSheet!$G$6:$G$1005,Calculations!P501,1))</f>
        <v/>
      </c>
      <c r="AB501" s="94" t="str">
        <f>IF(INDEX(EmployeeTrackingSheet!$H$6:$H$1005,Calculations!P501,1)=0,"",INDEX(EmployeeTrackingSheet!$H$6:$H$1005,Calculations!P501,1))</f>
        <v/>
      </c>
      <c r="AC501" s="47"/>
      <c r="AD501" s="47"/>
      <c r="AE501" s="47"/>
      <c r="AF501" s="47"/>
      <c r="AG501" s="47"/>
      <c r="AM501" s="47"/>
      <c r="AN501" s="47"/>
      <c r="AO501" s="47"/>
      <c r="AP501" s="47"/>
      <c r="AQ501" s="47"/>
      <c r="AR501" s="47"/>
      <c r="AS501" s="47"/>
      <c r="AT501" s="47"/>
      <c r="AU501" s="47"/>
      <c r="AV501" s="47"/>
      <c r="AW501" s="47"/>
      <c r="AX501" s="47"/>
      <c r="AY501" s="47"/>
      <c r="AZ501" s="47"/>
      <c r="BA501" s="47"/>
      <c r="BB501" s="47"/>
      <c r="BC501" s="47"/>
      <c r="BD501" s="47"/>
      <c r="BE501" s="47"/>
      <c r="BF501" s="47"/>
      <c r="BG501" s="47"/>
      <c r="BH501" s="47"/>
      <c r="BI501" s="47"/>
      <c r="BJ501" s="47"/>
      <c r="BK501" s="47"/>
      <c r="BL501" s="47"/>
      <c r="BM501" s="47"/>
      <c r="BN501" s="47"/>
      <c r="BO501" s="47"/>
      <c r="BP501" s="47"/>
      <c r="BQ501" s="47"/>
    </row>
    <row r="502" spans="16:69" x14ac:dyDescent="0.25">
      <c r="P502" s="34">
        <v>499</v>
      </c>
      <c r="Q502" s="147" t="str">
        <f>IF(INDEX(EmployeeTrackingSheet!$B$6:$B$1005,Calculations!P502,1)=0,"",INDEX(EmployeeTrackingSheet!$B$6:$B$1005,Calculations!P502,1))</f>
        <v/>
      </c>
      <c r="R502" s="91" t="str">
        <f t="shared" si="44"/>
        <v/>
      </c>
      <c r="S502" s="91" t="str">
        <f t="shared" si="45"/>
        <v/>
      </c>
      <c r="T502" s="92" t="str">
        <f t="shared" si="46"/>
        <v/>
      </c>
      <c r="U502" s="92" t="str">
        <f t="shared" si="47"/>
        <v/>
      </c>
      <c r="V502" s="90" t="str">
        <f>IF(INDEX(EmployeeTrackingSheet!$C$6:$C$1005,Calculations!P502,1)=0,"",INDEX(EmployeeTrackingSheet!$C$6:$C$1005,Calculations!P502,1))</f>
        <v/>
      </c>
      <c r="W502" s="90" t="str">
        <f>IF(INDEX(EmployeeTrackingSheet!$D$6:$D$1005,Calculations!P502,1)=0,"",INDEX(EmployeeTrackingSheet!$D$6:$D$1005,Calculations!P502,1))</f>
        <v/>
      </c>
      <c r="X502" s="269" t="str">
        <f>IF(INDEX(EmployeeTrackingSheet!$E$6:$E$1005,Calculations!P502,1)=0,"",INDEX(EmployeeTrackingSheet!$E$6:$E$1005,Calculations!P502,1))</f>
        <v/>
      </c>
      <c r="Y502" s="269" t="str">
        <f>IF(INDEX(EmployeeTrackingSheet!$F$6:$F$1005,Calculations!P502,1)=0,"",INDEX(EmployeeTrackingSheet!$F$6:$F$1005,Calculations!P502,1))</f>
        <v/>
      </c>
      <c r="Z502" s="94" t="str">
        <f t="shared" si="48"/>
        <v/>
      </c>
      <c r="AA502" s="94" t="str">
        <f>IF(INDEX(EmployeeTrackingSheet!$G$6:$G$1005,Calculations!P502,1)=0,"",INDEX(EmployeeTrackingSheet!$G$6:$G$1005,Calculations!P502,1))</f>
        <v/>
      </c>
      <c r="AB502" s="94" t="str">
        <f>IF(INDEX(EmployeeTrackingSheet!$H$6:$H$1005,Calculations!P502,1)=0,"",INDEX(EmployeeTrackingSheet!$H$6:$H$1005,Calculations!P502,1))</f>
        <v/>
      </c>
      <c r="AC502" s="47"/>
      <c r="AD502" s="47"/>
      <c r="AE502" s="47"/>
      <c r="AF502" s="47"/>
      <c r="AG502" s="47"/>
      <c r="AM502" s="47"/>
      <c r="AN502" s="47"/>
      <c r="AO502" s="47"/>
      <c r="AP502" s="47"/>
      <c r="AQ502" s="47"/>
      <c r="AR502" s="47"/>
      <c r="AS502" s="47"/>
      <c r="AT502" s="47"/>
      <c r="AU502" s="47"/>
      <c r="AV502" s="47"/>
      <c r="AW502" s="47"/>
      <c r="AX502" s="47"/>
      <c r="AY502" s="47"/>
      <c r="AZ502" s="47"/>
      <c r="BA502" s="47"/>
      <c r="BB502" s="47"/>
      <c r="BC502" s="47"/>
      <c r="BD502" s="47"/>
      <c r="BE502" s="47"/>
      <c r="BF502" s="47"/>
      <c r="BG502" s="47"/>
      <c r="BH502" s="47"/>
      <c r="BI502" s="47"/>
      <c r="BJ502" s="47"/>
      <c r="BK502" s="47"/>
      <c r="BL502" s="47"/>
      <c r="BM502" s="47"/>
      <c r="BN502" s="47"/>
      <c r="BO502" s="47"/>
      <c r="BP502" s="47"/>
      <c r="BQ502" s="47"/>
    </row>
    <row r="503" spans="16:69" x14ac:dyDescent="0.25">
      <c r="P503" s="34">
        <v>500</v>
      </c>
      <c r="Q503" s="147" t="str">
        <f>IF(INDEX(EmployeeTrackingSheet!$B$6:$B$1005,Calculations!P503,1)=0,"",INDEX(EmployeeTrackingSheet!$B$6:$B$1005,Calculations!P503,1))</f>
        <v/>
      </c>
      <c r="R503" s="91" t="str">
        <f t="shared" si="44"/>
        <v/>
      </c>
      <c r="S503" s="91" t="str">
        <f t="shared" si="45"/>
        <v/>
      </c>
      <c r="T503" s="92" t="str">
        <f t="shared" si="46"/>
        <v/>
      </c>
      <c r="U503" s="92" t="str">
        <f t="shared" si="47"/>
        <v/>
      </c>
      <c r="V503" s="90" t="str">
        <f>IF(INDEX(EmployeeTrackingSheet!$C$6:$C$1005,Calculations!P503,1)=0,"",INDEX(EmployeeTrackingSheet!$C$6:$C$1005,Calculations!P503,1))</f>
        <v/>
      </c>
      <c r="W503" s="90" t="str">
        <f>IF(INDEX(EmployeeTrackingSheet!$D$6:$D$1005,Calculations!P503,1)=0,"",INDEX(EmployeeTrackingSheet!$D$6:$D$1005,Calculations!P503,1))</f>
        <v/>
      </c>
      <c r="X503" s="269" t="str">
        <f>IF(INDEX(EmployeeTrackingSheet!$E$6:$E$1005,Calculations!P503,1)=0,"",INDEX(EmployeeTrackingSheet!$E$6:$E$1005,Calculations!P503,1))</f>
        <v/>
      </c>
      <c r="Y503" s="269" t="str">
        <f>IF(INDEX(EmployeeTrackingSheet!$F$6:$F$1005,Calculations!P503,1)=0,"",INDEX(EmployeeTrackingSheet!$F$6:$F$1005,Calculations!P503,1))</f>
        <v/>
      </c>
      <c r="Z503" s="94" t="str">
        <f t="shared" si="48"/>
        <v/>
      </c>
      <c r="AA503" s="94" t="str">
        <f>IF(INDEX(EmployeeTrackingSheet!$G$6:$G$1005,Calculations!P503,1)=0,"",INDEX(EmployeeTrackingSheet!$G$6:$G$1005,Calculations!P503,1))</f>
        <v/>
      </c>
      <c r="AB503" s="94" t="str">
        <f>IF(INDEX(EmployeeTrackingSheet!$H$6:$H$1005,Calculations!P503,1)=0,"",INDEX(EmployeeTrackingSheet!$H$6:$H$1005,Calculations!P503,1))</f>
        <v/>
      </c>
      <c r="AC503" s="47"/>
      <c r="AD503" s="47"/>
      <c r="AE503" s="47"/>
      <c r="AF503" s="47"/>
      <c r="AG503" s="47"/>
      <c r="AM503" s="47"/>
      <c r="AN503" s="47"/>
      <c r="AO503" s="47"/>
      <c r="AP503" s="47"/>
      <c r="AQ503" s="47"/>
      <c r="AR503" s="47"/>
      <c r="AS503" s="47"/>
      <c r="AT503" s="47"/>
      <c r="AU503" s="47"/>
      <c r="AV503" s="47"/>
      <c r="AW503" s="47"/>
      <c r="AX503" s="47"/>
      <c r="AY503" s="47"/>
      <c r="AZ503" s="47"/>
      <c r="BA503" s="47"/>
      <c r="BB503" s="47"/>
      <c r="BC503" s="47"/>
      <c r="BD503" s="47"/>
      <c r="BE503" s="47"/>
      <c r="BF503" s="47"/>
      <c r="BG503" s="47"/>
      <c r="BH503" s="47"/>
      <c r="BI503" s="47"/>
      <c r="BJ503" s="47"/>
      <c r="BK503" s="47"/>
      <c r="BL503" s="47"/>
      <c r="BM503" s="47"/>
      <c r="BN503" s="47"/>
      <c r="BO503" s="47"/>
      <c r="BP503" s="47"/>
      <c r="BQ503" s="47"/>
    </row>
    <row r="504" spans="16:69" x14ac:dyDescent="0.25">
      <c r="P504" s="34">
        <v>501</v>
      </c>
      <c r="Q504" s="147" t="str">
        <f>IF(INDEX(EmployeeTrackingSheet!$B$6:$B$1005,Calculations!P504,1)=0,"",INDEX(EmployeeTrackingSheet!$B$6:$B$1005,Calculations!P504,1))</f>
        <v/>
      </c>
      <c r="R504" s="91" t="str">
        <f t="shared" si="44"/>
        <v/>
      </c>
      <c r="S504" s="91" t="str">
        <f t="shared" si="45"/>
        <v/>
      </c>
      <c r="T504" s="92" t="str">
        <f t="shared" si="46"/>
        <v/>
      </c>
      <c r="U504" s="92" t="str">
        <f t="shared" si="47"/>
        <v/>
      </c>
      <c r="V504" s="90" t="str">
        <f>IF(INDEX(EmployeeTrackingSheet!$C$6:$C$1005,Calculations!P504,1)=0,"",INDEX(EmployeeTrackingSheet!$C$6:$C$1005,Calculations!P504,1))</f>
        <v/>
      </c>
      <c r="W504" s="90" t="str">
        <f>IF(INDEX(EmployeeTrackingSheet!$D$6:$D$1005,Calculations!P504,1)=0,"",INDEX(EmployeeTrackingSheet!$D$6:$D$1005,Calculations!P504,1))</f>
        <v/>
      </c>
      <c r="X504" s="269" t="str">
        <f>IF(INDEX(EmployeeTrackingSheet!$E$6:$E$1005,Calculations!P504,1)=0,"",INDEX(EmployeeTrackingSheet!$E$6:$E$1005,Calculations!P504,1))</f>
        <v/>
      </c>
      <c r="Y504" s="269" t="str">
        <f>IF(INDEX(EmployeeTrackingSheet!$F$6:$F$1005,Calculations!P504,1)=0,"",INDEX(EmployeeTrackingSheet!$F$6:$F$1005,Calculations!P504,1))</f>
        <v/>
      </c>
      <c r="Z504" s="94" t="str">
        <f t="shared" si="48"/>
        <v/>
      </c>
      <c r="AA504" s="94" t="str">
        <f>IF(INDEX(EmployeeTrackingSheet!$G$6:$G$1005,Calculations!P504,1)=0,"",INDEX(EmployeeTrackingSheet!$G$6:$G$1005,Calculations!P504,1))</f>
        <v/>
      </c>
      <c r="AB504" s="94" t="str">
        <f>IF(INDEX(EmployeeTrackingSheet!$H$6:$H$1005,Calculations!P504,1)=0,"",INDEX(EmployeeTrackingSheet!$H$6:$H$1005,Calculations!P504,1))</f>
        <v/>
      </c>
      <c r="AC504" s="47"/>
      <c r="AD504" s="47"/>
      <c r="AE504" s="47"/>
      <c r="AF504" s="47"/>
      <c r="AG504" s="47"/>
      <c r="AM504" s="47"/>
      <c r="AN504" s="47"/>
      <c r="AO504" s="47"/>
      <c r="AP504" s="47"/>
      <c r="AQ504" s="47"/>
      <c r="AR504" s="47"/>
      <c r="AS504" s="47"/>
      <c r="AT504" s="47"/>
      <c r="AU504" s="47"/>
      <c r="AV504" s="47"/>
      <c r="AW504" s="47"/>
      <c r="AX504" s="47"/>
      <c r="AY504" s="47"/>
      <c r="AZ504" s="47"/>
      <c r="BA504" s="47"/>
      <c r="BB504" s="47"/>
      <c r="BC504" s="47"/>
      <c r="BD504" s="47"/>
      <c r="BE504" s="47"/>
      <c r="BF504" s="47"/>
      <c r="BG504" s="47"/>
      <c r="BH504" s="47"/>
      <c r="BI504" s="47"/>
      <c r="BJ504" s="47"/>
      <c r="BK504" s="47"/>
      <c r="BL504" s="47"/>
      <c r="BM504" s="47"/>
      <c r="BN504" s="47"/>
      <c r="BO504" s="47"/>
      <c r="BP504" s="47"/>
      <c r="BQ504" s="47"/>
    </row>
    <row r="505" spans="16:69" x14ac:dyDescent="0.25">
      <c r="P505" s="34">
        <v>502</v>
      </c>
      <c r="Q505" s="147" t="str">
        <f>IF(INDEX(EmployeeTrackingSheet!$B$6:$B$1005,Calculations!P505,1)=0,"",INDEX(EmployeeTrackingSheet!$B$6:$B$1005,Calculations!P505,1))</f>
        <v/>
      </c>
      <c r="R505" s="91" t="str">
        <f t="shared" si="44"/>
        <v/>
      </c>
      <c r="S505" s="91" t="str">
        <f t="shared" si="45"/>
        <v/>
      </c>
      <c r="T505" s="92" t="str">
        <f t="shared" si="46"/>
        <v/>
      </c>
      <c r="U505" s="92" t="str">
        <f t="shared" si="47"/>
        <v/>
      </c>
      <c r="V505" s="90" t="str">
        <f>IF(INDEX(EmployeeTrackingSheet!$C$6:$C$1005,Calculations!P505,1)=0,"",INDEX(EmployeeTrackingSheet!$C$6:$C$1005,Calculations!P505,1))</f>
        <v/>
      </c>
      <c r="W505" s="90" t="str">
        <f>IF(INDEX(EmployeeTrackingSheet!$D$6:$D$1005,Calculations!P505,1)=0,"",INDEX(EmployeeTrackingSheet!$D$6:$D$1005,Calculations!P505,1))</f>
        <v/>
      </c>
      <c r="X505" s="269" t="str">
        <f>IF(INDEX(EmployeeTrackingSheet!$E$6:$E$1005,Calculations!P505,1)=0,"",INDEX(EmployeeTrackingSheet!$E$6:$E$1005,Calculations!P505,1))</f>
        <v/>
      </c>
      <c r="Y505" s="269" t="str">
        <f>IF(INDEX(EmployeeTrackingSheet!$F$6:$F$1005,Calculations!P505,1)=0,"",INDEX(EmployeeTrackingSheet!$F$6:$F$1005,Calculations!P505,1))</f>
        <v/>
      </c>
      <c r="Z505" s="94" t="str">
        <f t="shared" si="48"/>
        <v/>
      </c>
      <c r="AA505" s="94" t="str">
        <f>IF(INDEX(EmployeeTrackingSheet!$G$6:$G$1005,Calculations!P505,1)=0,"",INDEX(EmployeeTrackingSheet!$G$6:$G$1005,Calculations!P505,1))</f>
        <v/>
      </c>
      <c r="AB505" s="94" t="str">
        <f>IF(INDEX(EmployeeTrackingSheet!$H$6:$H$1005,Calculations!P505,1)=0,"",INDEX(EmployeeTrackingSheet!$H$6:$H$1005,Calculations!P505,1))</f>
        <v/>
      </c>
      <c r="AC505" s="47"/>
      <c r="AD505" s="47"/>
      <c r="AE505" s="47"/>
      <c r="AF505" s="47"/>
      <c r="AG505" s="47"/>
      <c r="AM505" s="47"/>
      <c r="AN505" s="47"/>
      <c r="AO505" s="47"/>
      <c r="AP505" s="47"/>
      <c r="AQ505" s="47"/>
      <c r="AR505" s="47"/>
      <c r="AS505" s="47"/>
      <c r="AT505" s="47"/>
      <c r="AU505" s="47"/>
      <c r="AV505" s="47"/>
      <c r="AW505" s="47"/>
      <c r="AX505" s="47"/>
      <c r="AY505" s="47"/>
      <c r="AZ505" s="47"/>
      <c r="BA505" s="47"/>
      <c r="BB505" s="47"/>
      <c r="BC505" s="47"/>
      <c r="BD505" s="47"/>
      <c r="BE505" s="47"/>
      <c r="BF505" s="47"/>
      <c r="BG505" s="47"/>
      <c r="BH505" s="47"/>
      <c r="BI505" s="47"/>
      <c r="BJ505" s="47"/>
      <c r="BK505" s="47"/>
      <c r="BL505" s="47"/>
      <c r="BM505" s="47"/>
      <c r="BN505" s="47"/>
      <c r="BO505" s="47"/>
      <c r="BP505" s="47"/>
      <c r="BQ505" s="47"/>
    </row>
    <row r="506" spans="16:69" x14ac:dyDescent="0.25">
      <c r="P506" s="34">
        <v>503</v>
      </c>
      <c r="Q506" s="147" t="str">
        <f>IF(INDEX(EmployeeTrackingSheet!$B$6:$B$1005,Calculations!P506,1)=0,"",INDEX(EmployeeTrackingSheet!$B$6:$B$1005,Calculations!P506,1))</f>
        <v/>
      </c>
      <c r="R506" s="91" t="str">
        <f t="shared" si="44"/>
        <v/>
      </c>
      <c r="S506" s="91" t="str">
        <f t="shared" si="45"/>
        <v/>
      </c>
      <c r="T506" s="92" t="str">
        <f t="shared" si="46"/>
        <v/>
      </c>
      <c r="U506" s="92" t="str">
        <f t="shared" si="47"/>
        <v/>
      </c>
      <c r="V506" s="90" t="str">
        <f>IF(INDEX(EmployeeTrackingSheet!$C$6:$C$1005,Calculations!P506,1)=0,"",INDEX(EmployeeTrackingSheet!$C$6:$C$1005,Calculations!P506,1))</f>
        <v/>
      </c>
      <c r="W506" s="90" t="str">
        <f>IF(INDEX(EmployeeTrackingSheet!$D$6:$D$1005,Calculations!P506,1)=0,"",INDEX(EmployeeTrackingSheet!$D$6:$D$1005,Calculations!P506,1))</f>
        <v/>
      </c>
      <c r="X506" s="269" t="str">
        <f>IF(INDEX(EmployeeTrackingSheet!$E$6:$E$1005,Calculations!P506,1)=0,"",INDEX(EmployeeTrackingSheet!$E$6:$E$1005,Calculations!P506,1))</f>
        <v/>
      </c>
      <c r="Y506" s="269" t="str">
        <f>IF(INDEX(EmployeeTrackingSheet!$F$6:$F$1005,Calculations!P506,1)=0,"",INDEX(EmployeeTrackingSheet!$F$6:$F$1005,Calculations!P506,1))</f>
        <v/>
      </c>
      <c r="Z506" s="94" t="str">
        <f t="shared" si="48"/>
        <v/>
      </c>
      <c r="AA506" s="94" t="str">
        <f>IF(INDEX(EmployeeTrackingSheet!$G$6:$G$1005,Calculations!P506,1)=0,"",INDEX(EmployeeTrackingSheet!$G$6:$G$1005,Calculations!P506,1))</f>
        <v/>
      </c>
      <c r="AB506" s="94" t="str">
        <f>IF(INDEX(EmployeeTrackingSheet!$H$6:$H$1005,Calculations!P506,1)=0,"",INDEX(EmployeeTrackingSheet!$H$6:$H$1005,Calculations!P506,1))</f>
        <v/>
      </c>
      <c r="AC506" s="47"/>
      <c r="AD506" s="47"/>
      <c r="AE506" s="47"/>
      <c r="AF506" s="47"/>
      <c r="AG506" s="47"/>
      <c r="AM506" s="47"/>
      <c r="AN506" s="47"/>
      <c r="AO506" s="47"/>
      <c r="AP506" s="47"/>
      <c r="AQ506" s="47"/>
      <c r="AR506" s="47"/>
      <c r="AS506" s="47"/>
      <c r="AT506" s="47"/>
      <c r="AU506" s="47"/>
      <c r="AV506" s="47"/>
      <c r="AW506" s="47"/>
      <c r="AX506" s="47"/>
      <c r="AY506" s="47"/>
      <c r="AZ506" s="47"/>
      <c r="BA506" s="47"/>
      <c r="BB506" s="47"/>
      <c r="BC506" s="47"/>
      <c r="BD506" s="47"/>
      <c r="BE506" s="47"/>
      <c r="BF506" s="47"/>
      <c r="BG506" s="47"/>
      <c r="BH506" s="47"/>
      <c r="BI506" s="47"/>
      <c r="BJ506" s="47"/>
      <c r="BK506" s="47"/>
      <c r="BL506" s="47"/>
      <c r="BM506" s="47"/>
      <c r="BN506" s="47"/>
      <c r="BO506" s="47"/>
      <c r="BP506" s="47"/>
      <c r="BQ506" s="47"/>
    </row>
    <row r="507" spans="16:69" x14ac:dyDescent="0.25">
      <c r="P507" s="34">
        <v>504</v>
      </c>
      <c r="Q507" s="147" t="str">
        <f>IF(INDEX(EmployeeTrackingSheet!$B$6:$B$1005,Calculations!P507,1)=0,"",INDEX(EmployeeTrackingSheet!$B$6:$B$1005,Calculations!P507,1))</f>
        <v/>
      </c>
      <c r="R507" s="91" t="str">
        <f t="shared" si="44"/>
        <v/>
      </c>
      <c r="S507" s="91" t="str">
        <f t="shared" si="45"/>
        <v/>
      </c>
      <c r="T507" s="92" t="str">
        <f t="shared" si="46"/>
        <v/>
      </c>
      <c r="U507" s="92" t="str">
        <f t="shared" si="47"/>
        <v/>
      </c>
      <c r="V507" s="90" t="str">
        <f>IF(INDEX(EmployeeTrackingSheet!$C$6:$C$1005,Calculations!P507,1)=0,"",INDEX(EmployeeTrackingSheet!$C$6:$C$1005,Calculations!P507,1))</f>
        <v/>
      </c>
      <c r="W507" s="90" t="str">
        <f>IF(INDEX(EmployeeTrackingSheet!$D$6:$D$1005,Calculations!P507,1)=0,"",INDEX(EmployeeTrackingSheet!$D$6:$D$1005,Calculations!P507,1))</f>
        <v/>
      </c>
      <c r="X507" s="269" t="str">
        <f>IF(INDEX(EmployeeTrackingSheet!$E$6:$E$1005,Calculations!P507,1)=0,"",INDEX(EmployeeTrackingSheet!$E$6:$E$1005,Calculations!P507,1))</f>
        <v/>
      </c>
      <c r="Y507" s="269" t="str">
        <f>IF(INDEX(EmployeeTrackingSheet!$F$6:$F$1005,Calculations!P507,1)=0,"",INDEX(EmployeeTrackingSheet!$F$6:$F$1005,Calculations!P507,1))</f>
        <v/>
      </c>
      <c r="Z507" s="94" t="str">
        <f t="shared" si="48"/>
        <v/>
      </c>
      <c r="AA507" s="94" t="str">
        <f>IF(INDEX(EmployeeTrackingSheet!$G$6:$G$1005,Calculations!P507,1)=0,"",INDEX(EmployeeTrackingSheet!$G$6:$G$1005,Calculations!P507,1))</f>
        <v/>
      </c>
      <c r="AB507" s="94" t="str">
        <f>IF(INDEX(EmployeeTrackingSheet!$H$6:$H$1005,Calculations!P507,1)=0,"",INDEX(EmployeeTrackingSheet!$H$6:$H$1005,Calculations!P507,1))</f>
        <v/>
      </c>
      <c r="AC507" s="47"/>
      <c r="AD507" s="47"/>
      <c r="AE507" s="47"/>
      <c r="AF507" s="47"/>
      <c r="AG507" s="47"/>
      <c r="AM507" s="47"/>
      <c r="AN507" s="47"/>
      <c r="AO507" s="47"/>
      <c r="AP507" s="47"/>
      <c r="AQ507" s="47"/>
      <c r="AR507" s="47"/>
      <c r="AS507" s="47"/>
      <c r="AT507" s="47"/>
      <c r="AU507" s="47"/>
      <c r="AV507" s="47"/>
      <c r="AW507" s="47"/>
      <c r="AX507" s="47"/>
      <c r="AY507" s="47"/>
      <c r="AZ507" s="47"/>
      <c r="BA507" s="47"/>
      <c r="BB507" s="47"/>
      <c r="BC507" s="47"/>
      <c r="BD507" s="47"/>
      <c r="BE507" s="47"/>
      <c r="BF507" s="47"/>
      <c r="BG507" s="47"/>
      <c r="BH507" s="47"/>
      <c r="BI507" s="47"/>
      <c r="BJ507" s="47"/>
      <c r="BK507" s="47"/>
      <c r="BL507" s="47"/>
      <c r="BM507" s="47"/>
      <c r="BN507" s="47"/>
      <c r="BO507" s="47"/>
      <c r="BP507" s="47"/>
      <c r="BQ507" s="47"/>
    </row>
    <row r="508" spans="16:69" x14ac:dyDescent="0.25">
      <c r="P508" s="34">
        <v>505</v>
      </c>
      <c r="Q508" s="147" t="str">
        <f>IF(INDEX(EmployeeTrackingSheet!$B$6:$B$1005,Calculations!P508,1)=0,"",INDEX(EmployeeTrackingSheet!$B$6:$B$1005,Calculations!P508,1))</f>
        <v/>
      </c>
      <c r="R508" s="91" t="str">
        <f t="shared" si="44"/>
        <v/>
      </c>
      <c r="S508" s="91" t="str">
        <f t="shared" si="45"/>
        <v/>
      </c>
      <c r="T508" s="92" t="str">
        <f t="shared" si="46"/>
        <v/>
      </c>
      <c r="U508" s="92" t="str">
        <f t="shared" si="47"/>
        <v/>
      </c>
      <c r="V508" s="90" t="str">
        <f>IF(INDEX(EmployeeTrackingSheet!$C$6:$C$1005,Calculations!P508,1)=0,"",INDEX(EmployeeTrackingSheet!$C$6:$C$1005,Calculations!P508,1))</f>
        <v/>
      </c>
      <c r="W508" s="90" t="str">
        <f>IF(INDEX(EmployeeTrackingSheet!$D$6:$D$1005,Calculations!P508,1)=0,"",INDEX(EmployeeTrackingSheet!$D$6:$D$1005,Calculations!P508,1))</f>
        <v/>
      </c>
      <c r="X508" s="269" t="str">
        <f>IF(INDEX(EmployeeTrackingSheet!$E$6:$E$1005,Calculations!P508,1)=0,"",INDEX(EmployeeTrackingSheet!$E$6:$E$1005,Calculations!P508,1))</f>
        <v/>
      </c>
      <c r="Y508" s="269" t="str">
        <f>IF(INDEX(EmployeeTrackingSheet!$F$6:$F$1005,Calculations!P508,1)=0,"",INDEX(EmployeeTrackingSheet!$F$6:$F$1005,Calculations!P508,1))</f>
        <v/>
      </c>
      <c r="Z508" s="94" t="str">
        <f t="shared" si="48"/>
        <v/>
      </c>
      <c r="AA508" s="94" t="str">
        <f>IF(INDEX(EmployeeTrackingSheet!$G$6:$G$1005,Calculations!P508,1)=0,"",INDEX(EmployeeTrackingSheet!$G$6:$G$1005,Calculations!P508,1))</f>
        <v/>
      </c>
      <c r="AB508" s="94" t="str">
        <f>IF(INDEX(EmployeeTrackingSheet!$H$6:$H$1005,Calculations!P508,1)=0,"",INDEX(EmployeeTrackingSheet!$H$6:$H$1005,Calculations!P508,1))</f>
        <v/>
      </c>
      <c r="AC508" s="47"/>
      <c r="AD508" s="47"/>
      <c r="AE508" s="47"/>
      <c r="AF508" s="47"/>
      <c r="AG508" s="47"/>
      <c r="AM508" s="47"/>
      <c r="AN508" s="47"/>
      <c r="AO508" s="47"/>
      <c r="AP508" s="47"/>
      <c r="AQ508" s="47"/>
      <c r="AR508" s="47"/>
      <c r="AS508" s="47"/>
      <c r="AT508" s="47"/>
      <c r="AU508" s="47"/>
      <c r="AV508" s="47"/>
      <c r="AW508" s="47"/>
      <c r="AX508" s="47"/>
      <c r="AY508" s="47"/>
      <c r="AZ508" s="47"/>
      <c r="BA508" s="47"/>
      <c r="BB508" s="47"/>
      <c r="BC508" s="47"/>
      <c r="BD508" s="47"/>
      <c r="BE508" s="47"/>
      <c r="BF508" s="47"/>
      <c r="BG508" s="47"/>
      <c r="BH508" s="47"/>
      <c r="BI508" s="47"/>
      <c r="BJ508" s="47"/>
      <c r="BK508" s="47"/>
      <c r="BL508" s="47"/>
      <c r="BM508" s="47"/>
      <c r="BN508" s="47"/>
      <c r="BO508" s="47"/>
      <c r="BP508" s="47"/>
      <c r="BQ508" s="47"/>
    </row>
    <row r="509" spans="16:69" x14ac:dyDescent="0.25">
      <c r="P509" s="34">
        <v>506</v>
      </c>
      <c r="Q509" s="147" t="str">
        <f>IF(INDEX(EmployeeTrackingSheet!$B$6:$B$1005,Calculations!P509,1)=0,"",INDEX(EmployeeTrackingSheet!$B$6:$B$1005,Calculations!P509,1))</f>
        <v/>
      </c>
      <c r="R509" s="91" t="str">
        <f t="shared" si="44"/>
        <v/>
      </c>
      <c r="S509" s="91" t="str">
        <f t="shared" si="45"/>
        <v/>
      </c>
      <c r="T509" s="92" t="str">
        <f t="shared" si="46"/>
        <v/>
      </c>
      <c r="U509" s="92" t="str">
        <f t="shared" si="47"/>
        <v/>
      </c>
      <c r="V509" s="90" t="str">
        <f>IF(INDEX(EmployeeTrackingSheet!$C$6:$C$1005,Calculations!P509,1)=0,"",INDEX(EmployeeTrackingSheet!$C$6:$C$1005,Calculations!P509,1))</f>
        <v/>
      </c>
      <c r="W509" s="90" t="str">
        <f>IF(INDEX(EmployeeTrackingSheet!$D$6:$D$1005,Calculations!P509,1)=0,"",INDEX(EmployeeTrackingSheet!$D$6:$D$1005,Calculations!P509,1))</f>
        <v/>
      </c>
      <c r="X509" s="269" t="str">
        <f>IF(INDEX(EmployeeTrackingSheet!$E$6:$E$1005,Calculations!P509,1)=0,"",INDEX(EmployeeTrackingSheet!$E$6:$E$1005,Calculations!P509,1))</f>
        <v/>
      </c>
      <c r="Y509" s="269" t="str">
        <f>IF(INDEX(EmployeeTrackingSheet!$F$6:$F$1005,Calculations!P509,1)=0,"",INDEX(EmployeeTrackingSheet!$F$6:$F$1005,Calculations!P509,1))</f>
        <v/>
      </c>
      <c r="Z509" s="94" t="str">
        <f t="shared" si="48"/>
        <v/>
      </c>
      <c r="AA509" s="94" t="str">
        <f>IF(INDEX(EmployeeTrackingSheet!$G$6:$G$1005,Calculations!P509,1)=0,"",INDEX(EmployeeTrackingSheet!$G$6:$G$1005,Calculations!P509,1))</f>
        <v/>
      </c>
      <c r="AB509" s="94" t="str">
        <f>IF(INDEX(EmployeeTrackingSheet!$H$6:$H$1005,Calculations!P509,1)=0,"",INDEX(EmployeeTrackingSheet!$H$6:$H$1005,Calculations!P509,1))</f>
        <v/>
      </c>
      <c r="AC509" s="47"/>
      <c r="AD509" s="47"/>
      <c r="AE509" s="47"/>
      <c r="AF509" s="47"/>
      <c r="AG509" s="47"/>
      <c r="AM509" s="47"/>
      <c r="AN509" s="47"/>
      <c r="AO509" s="47"/>
      <c r="AP509" s="47"/>
      <c r="AQ509" s="47"/>
      <c r="AR509" s="47"/>
      <c r="AS509" s="47"/>
      <c r="AT509" s="47"/>
      <c r="AU509" s="47"/>
      <c r="AV509" s="47"/>
      <c r="AW509" s="47"/>
      <c r="AX509" s="47"/>
      <c r="AY509" s="47"/>
      <c r="AZ509" s="47"/>
      <c r="BA509" s="47"/>
      <c r="BB509" s="47"/>
      <c r="BC509" s="47"/>
      <c r="BD509" s="47"/>
      <c r="BE509" s="47"/>
      <c r="BF509" s="47"/>
      <c r="BG509" s="47"/>
      <c r="BH509" s="47"/>
      <c r="BI509" s="47"/>
      <c r="BJ509" s="47"/>
      <c r="BK509" s="47"/>
      <c r="BL509" s="47"/>
      <c r="BM509" s="47"/>
      <c r="BN509" s="47"/>
      <c r="BO509" s="47"/>
      <c r="BP509" s="47"/>
      <c r="BQ509" s="47"/>
    </row>
    <row r="510" spans="16:69" x14ac:dyDescent="0.25">
      <c r="P510" s="34">
        <v>507</v>
      </c>
      <c r="Q510" s="147" t="str">
        <f>IF(INDEX(EmployeeTrackingSheet!$B$6:$B$1005,Calculations!P510,1)=0,"",INDEX(EmployeeTrackingSheet!$B$6:$B$1005,Calculations!P510,1))</f>
        <v/>
      </c>
      <c r="R510" s="91" t="str">
        <f t="shared" si="44"/>
        <v/>
      </c>
      <c r="S510" s="91" t="str">
        <f t="shared" si="45"/>
        <v/>
      </c>
      <c r="T510" s="92" t="str">
        <f t="shared" si="46"/>
        <v/>
      </c>
      <c r="U510" s="92" t="str">
        <f t="shared" si="47"/>
        <v/>
      </c>
      <c r="V510" s="90" t="str">
        <f>IF(INDEX(EmployeeTrackingSheet!$C$6:$C$1005,Calculations!P510,1)=0,"",INDEX(EmployeeTrackingSheet!$C$6:$C$1005,Calculations!P510,1))</f>
        <v/>
      </c>
      <c r="W510" s="90" t="str">
        <f>IF(INDEX(EmployeeTrackingSheet!$D$6:$D$1005,Calculations!P510,1)=0,"",INDEX(EmployeeTrackingSheet!$D$6:$D$1005,Calculations!P510,1))</f>
        <v/>
      </c>
      <c r="X510" s="269" t="str">
        <f>IF(INDEX(EmployeeTrackingSheet!$E$6:$E$1005,Calculations!P510,1)=0,"",INDEX(EmployeeTrackingSheet!$E$6:$E$1005,Calculations!P510,1))</f>
        <v/>
      </c>
      <c r="Y510" s="269" t="str">
        <f>IF(INDEX(EmployeeTrackingSheet!$F$6:$F$1005,Calculations!P510,1)=0,"",INDEX(EmployeeTrackingSheet!$F$6:$F$1005,Calculations!P510,1))</f>
        <v/>
      </c>
      <c r="Z510" s="94" t="str">
        <f t="shared" si="48"/>
        <v/>
      </c>
      <c r="AA510" s="94" t="str">
        <f>IF(INDEX(EmployeeTrackingSheet!$G$6:$G$1005,Calculations!P510,1)=0,"",INDEX(EmployeeTrackingSheet!$G$6:$G$1005,Calculations!P510,1))</f>
        <v/>
      </c>
      <c r="AB510" s="94" t="str">
        <f>IF(INDEX(EmployeeTrackingSheet!$H$6:$H$1005,Calculations!P510,1)=0,"",INDEX(EmployeeTrackingSheet!$H$6:$H$1005,Calculations!P510,1))</f>
        <v/>
      </c>
      <c r="AC510" s="47"/>
      <c r="AD510" s="47"/>
      <c r="AE510" s="47"/>
      <c r="AF510" s="47"/>
      <c r="AG510" s="47"/>
      <c r="AM510" s="47"/>
      <c r="AN510" s="47"/>
      <c r="AO510" s="47"/>
      <c r="AP510" s="47"/>
      <c r="AQ510" s="47"/>
      <c r="AR510" s="47"/>
      <c r="AS510" s="47"/>
      <c r="AT510" s="47"/>
      <c r="AU510" s="47"/>
      <c r="AV510" s="47"/>
      <c r="AW510" s="47"/>
      <c r="AX510" s="47"/>
      <c r="AY510" s="47"/>
      <c r="AZ510" s="47"/>
      <c r="BA510" s="47"/>
      <c r="BB510" s="47"/>
      <c r="BC510" s="47"/>
      <c r="BD510" s="47"/>
      <c r="BE510" s="47"/>
      <c r="BF510" s="47"/>
      <c r="BG510" s="47"/>
      <c r="BH510" s="47"/>
      <c r="BI510" s="47"/>
      <c r="BJ510" s="47"/>
      <c r="BK510" s="47"/>
      <c r="BL510" s="47"/>
      <c r="BM510" s="47"/>
      <c r="BN510" s="47"/>
      <c r="BO510" s="47"/>
      <c r="BP510" s="47"/>
      <c r="BQ510" s="47"/>
    </row>
    <row r="511" spans="16:69" x14ac:dyDescent="0.25">
      <c r="P511" s="34">
        <v>508</v>
      </c>
      <c r="Q511" s="147" t="str">
        <f>IF(INDEX(EmployeeTrackingSheet!$B$6:$B$1005,Calculations!P511,1)=0,"",INDEX(EmployeeTrackingSheet!$B$6:$B$1005,Calculations!P511,1))</f>
        <v/>
      </c>
      <c r="R511" s="91" t="str">
        <f t="shared" si="44"/>
        <v/>
      </c>
      <c r="S511" s="91" t="str">
        <f t="shared" si="45"/>
        <v/>
      </c>
      <c r="T511" s="92" t="str">
        <f t="shared" si="46"/>
        <v/>
      </c>
      <c r="U511" s="92" t="str">
        <f t="shared" si="47"/>
        <v/>
      </c>
      <c r="V511" s="90" t="str">
        <f>IF(INDEX(EmployeeTrackingSheet!$C$6:$C$1005,Calculations!P511,1)=0,"",INDEX(EmployeeTrackingSheet!$C$6:$C$1005,Calculations!P511,1))</f>
        <v/>
      </c>
      <c r="W511" s="90" t="str">
        <f>IF(INDEX(EmployeeTrackingSheet!$D$6:$D$1005,Calculations!P511,1)=0,"",INDEX(EmployeeTrackingSheet!$D$6:$D$1005,Calculations!P511,1))</f>
        <v/>
      </c>
      <c r="X511" s="269" t="str">
        <f>IF(INDEX(EmployeeTrackingSheet!$E$6:$E$1005,Calculations!P511,1)=0,"",INDEX(EmployeeTrackingSheet!$E$6:$E$1005,Calculations!P511,1))</f>
        <v/>
      </c>
      <c r="Y511" s="269" t="str">
        <f>IF(INDEX(EmployeeTrackingSheet!$F$6:$F$1005,Calculations!P511,1)=0,"",INDEX(EmployeeTrackingSheet!$F$6:$F$1005,Calculations!P511,1))</f>
        <v/>
      </c>
      <c r="Z511" s="94" t="str">
        <f t="shared" si="48"/>
        <v/>
      </c>
      <c r="AA511" s="94" t="str">
        <f>IF(INDEX(EmployeeTrackingSheet!$G$6:$G$1005,Calculations!P511,1)=0,"",INDEX(EmployeeTrackingSheet!$G$6:$G$1005,Calculations!P511,1))</f>
        <v/>
      </c>
      <c r="AB511" s="94" t="str">
        <f>IF(INDEX(EmployeeTrackingSheet!$H$6:$H$1005,Calculations!P511,1)=0,"",INDEX(EmployeeTrackingSheet!$H$6:$H$1005,Calculations!P511,1))</f>
        <v/>
      </c>
      <c r="AC511" s="47"/>
      <c r="AD511" s="47"/>
      <c r="AE511" s="47"/>
      <c r="AF511" s="47"/>
      <c r="AG511" s="47"/>
      <c r="AM511" s="47"/>
      <c r="AN511" s="47"/>
      <c r="AO511" s="47"/>
      <c r="AP511" s="47"/>
      <c r="AQ511" s="47"/>
      <c r="AR511" s="47"/>
      <c r="AS511" s="47"/>
      <c r="AT511" s="47"/>
      <c r="AU511" s="47"/>
      <c r="AV511" s="47"/>
      <c r="AW511" s="47"/>
      <c r="AX511" s="47"/>
      <c r="AY511" s="47"/>
      <c r="AZ511" s="47"/>
      <c r="BA511" s="47"/>
      <c r="BB511" s="47"/>
      <c r="BC511" s="47"/>
      <c r="BD511" s="47"/>
      <c r="BE511" s="47"/>
      <c r="BF511" s="47"/>
      <c r="BG511" s="47"/>
      <c r="BH511" s="47"/>
      <c r="BI511" s="47"/>
      <c r="BJ511" s="47"/>
      <c r="BK511" s="47"/>
      <c r="BL511" s="47"/>
      <c r="BM511" s="47"/>
      <c r="BN511" s="47"/>
      <c r="BO511" s="47"/>
      <c r="BP511" s="47"/>
      <c r="BQ511" s="47"/>
    </row>
    <row r="512" spans="16:69" x14ac:dyDescent="0.25">
      <c r="P512" s="34">
        <v>509</v>
      </c>
      <c r="Q512" s="147" t="str">
        <f>IF(INDEX(EmployeeTrackingSheet!$B$6:$B$1005,Calculations!P512,1)=0,"",INDEX(EmployeeTrackingSheet!$B$6:$B$1005,Calculations!P512,1))</f>
        <v/>
      </c>
      <c r="R512" s="91" t="str">
        <f t="shared" si="44"/>
        <v/>
      </c>
      <c r="S512" s="91" t="str">
        <f t="shared" si="45"/>
        <v/>
      </c>
      <c r="T512" s="92" t="str">
        <f t="shared" si="46"/>
        <v/>
      </c>
      <c r="U512" s="92" t="str">
        <f t="shared" si="47"/>
        <v/>
      </c>
      <c r="V512" s="90" t="str">
        <f>IF(INDEX(EmployeeTrackingSheet!$C$6:$C$1005,Calculations!P512,1)=0,"",INDEX(EmployeeTrackingSheet!$C$6:$C$1005,Calculations!P512,1))</f>
        <v/>
      </c>
      <c r="W512" s="90" t="str">
        <f>IF(INDEX(EmployeeTrackingSheet!$D$6:$D$1005,Calculations!P512,1)=0,"",INDEX(EmployeeTrackingSheet!$D$6:$D$1005,Calculations!P512,1))</f>
        <v/>
      </c>
      <c r="X512" s="269" t="str">
        <f>IF(INDEX(EmployeeTrackingSheet!$E$6:$E$1005,Calculations!P512,1)=0,"",INDEX(EmployeeTrackingSheet!$E$6:$E$1005,Calculations!P512,1))</f>
        <v/>
      </c>
      <c r="Y512" s="269" t="str">
        <f>IF(INDEX(EmployeeTrackingSheet!$F$6:$F$1005,Calculations!P512,1)=0,"",INDEX(EmployeeTrackingSheet!$F$6:$F$1005,Calculations!P512,1))</f>
        <v/>
      </c>
      <c r="Z512" s="94" t="str">
        <f t="shared" si="48"/>
        <v/>
      </c>
      <c r="AA512" s="94" t="str">
        <f>IF(INDEX(EmployeeTrackingSheet!$G$6:$G$1005,Calculations!P512,1)=0,"",INDEX(EmployeeTrackingSheet!$G$6:$G$1005,Calculations!P512,1))</f>
        <v/>
      </c>
      <c r="AB512" s="94" t="str">
        <f>IF(INDEX(EmployeeTrackingSheet!$H$6:$H$1005,Calculations!P512,1)=0,"",INDEX(EmployeeTrackingSheet!$H$6:$H$1005,Calculations!P512,1))</f>
        <v/>
      </c>
      <c r="AC512" s="47"/>
      <c r="AD512" s="47"/>
      <c r="AE512" s="47"/>
      <c r="AF512" s="47"/>
      <c r="AG512" s="47"/>
      <c r="AM512" s="47"/>
      <c r="AN512" s="47"/>
      <c r="AO512" s="47"/>
      <c r="AP512" s="47"/>
      <c r="AQ512" s="47"/>
      <c r="AR512" s="47"/>
      <c r="AS512" s="47"/>
      <c r="AT512" s="47"/>
      <c r="AU512" s="47"/>
      <c r="AV512" s="47"/>
      <c r="AW512" s="47"/>
      <c r="AX512" s="47"/>
      <c r="AY512" s="47"/>
      <c r="AZ512" s="47"/>
      <c r="BA512" s="47"/>
      <c r="BB512" s="47"/>
      <c r="BC512" s="47"/>
      <c r="BD512" s="47"/>
      <c r="BE512" s="47"/>
      <c r="BF512" s="47"/>
      <c r="BG512" s="47"/>
      <c r="BH512" s="47"/>
      <c r="BI512" s="47"/>
      <c r="BJ512" s="47"/>
      <c r="BK512" s="47"/>
      <c r="BL512" s="47"/>
      <c r="BM512" s="47"/>
      <c r="BN512" s="47"/>
      <c r="BO512" s="47"/>
      <c r="BP512" s="47"/>
      <c r="BQ512" s="47"/>
    </row>
    <row r="513" spans="16:69" x14ac:dyDescent="0.25">
      <c r="P513" s="34">
        <v>510</v>
      </c>
      <c r="Q513" s="147" t="str">
        <f>IF(INDEX(EmployeeTrackingSheet!$B$6:$B$1005,Calculations!P513,1)=0,"",INDEX(EmployeeTrackingSheet!$B$6:$B$1005,Calculations!P513,1))</f>
        <v/>
      </c>
      <c r="R513" s="91" t="str">
        <f t="shared" si="44"/>
        <v/>
      </c>
      <c r="S513" s="91" t="str">
        <f t="shared" si="45"/>
        <v/>
      </c>
      <c r="T513" s="92" t="str">
        <f t="shared" si="46"/>
        <v/>
      </c>
      <c r="U513" s="92" t="str">
        <f t="shared" si="47"/>
        <v/>
      </c>
      <c r="V513" s="90" t="str">
        <f>IF(INDEX(EmployeeTrackingSheet!$C$6:$C$1005,Calculations!P513,1)=0,"",INDEX(EmployeeTrackingSheet!$C$6:$C$1005,Calculations!P513,1))</f>
        <v/>
      </c>
      <c r="W513" s="90" t="str">
        <f>IF(INDEX(EmployeeTrackingSheet!$D$6:$D$1005,Calculations!P513,1)=0,"",INDEX(EmployeeTrackingSheet!$D$6:$D$1005,Calculations!P513,1))</f>
        <v/>
      </c>
      <c r="X513" s="269" t="str">
        <f>IF(INDEX(EmployeeTrackingSheet!$E$6:$E$1005,Calculations!P513,1)=0,"",INDEX(EmployeeTrackingSheet!$E$6:$E$1005,Calculations!P513,1))</f>
        <v/>
      </c>
      <c r="Y513" s="269" t="str">
        <f>IF(INDEX(EmployeeTrackingSheet!$F$6:$F$1005,Calculations!P513,1)=0,"",INDEX(EmployeeTrackingSheet!$F$6:$F$1005,Calculations!P513,1))</f>
        <v/>
      </c>
      <c r="Z513" s="94" t="str">
        <f t="shared" si="48"/>
        <v/>
      </c>
      <c r="AA513" s="94" t="str">
        <f>IF(INDEX(EmployeeTrackingSheet!$G$6:$G$1005,Calculations!P513,1)=0,"",INDEX(EmployeeTrackingSheet!$G$6:$G$1005,Calculations!P513,1))</f>
        <v/>
      </c>
      <c r="AB513" s="94" t="str">
        <f>IF(INDEX(EmployeeTrackingSheet!$H$6:$H$1005,Calculations!P513,1)=0,"",INDEX(EmployeeTrackingSheet!$H$6:$H$1005,Calculations!P513,1))</f>
        <v/>
      </c>
      <c r="AC513" s="47"/>
      <c r="AD513" s="47"/>
      <c r="AE513" s="47"/>
      <c r="AF513" s="47"/>
      <c r="AG513" s="47"/>
      <c r="AM513" s="47"/>
      <c r="AN513" s="47"/>
      <c r="AO513" s="47"/>
      <c r="AP513" s="47"/>
      <c r="AQ513" s="47"/>
      <c r="AR513" s="47"/>
      <c r="AS513" s="47"/>
      <c r="AT513" s="47"/>
      <c r="AU513" s="47"/>
      <c r="AV513" s="47"/>
      <c r="AW513" s="47"/>
      <c r="AX513" s="47"/>
      <c r="AY513" s="47"/>
      <c r="AZ513" s="47"/>
      <c r="BA513" s="47"/>
      <c r="BB513" s="47"/>
      <c r="BC513" s="47"/>
      <c r="BD513" s="47"/>
      <c r="BE513" s="47"/>
      <c r="BF513" s="47"/>
      <c r="BG513" s="47"/>
      <c r="BH513" s="47"/>
      <c r="BI513" s="47"/>
      <c r="BJ513" s="47"/>
      <c r="BK513" s="47"/>
      <c r="BL513" s="47"/>
      <c r="BM513" s="47"/>
      <c r="BN513" s="47"/>
      <c r="BO513" s="47"/>
      <c r="BP513" s="47"/>
      <c r="BQ513" s="47"/>
    </row>
    <row r="514" spans="16:69" x14ac:dyDescent="0.25">
      <c r="P514" s="34">
        <v>511</v>
      </c>
      <c r="Q514" s="147" t="str">
        <f>IF(INDEX(EmployeeTrackingSheet!$B$6:$B$1005,Calculations!P514,1)=0,"",INDEX(EmployeeTrackingSheet!$B$6:$B$1005,Calculations!P514,1))</f>
        <v/>
      </c>
      <c r="R514" s="91" t="str">
        <f t="shared" si="44"/>
        <v/>
      </c>
      <c r="S514" s="91" t="str">
        <f t="shared" si="45"/>
        <v/>
      </c>
      <c r="T514" s="92" t="str">
        <f t="shared" si="46"/>
        <v/>
      </c>
      <c r="U514" s="92" t="str">
        <f t="shared" si="47"/>
        <v/>
      </c>
      <c r="V514" s="90" t="str">
        <f>IF(INDEX(EmployeeTrackingSheet!$C$6:$C$1005,Calculations!P514,1)=0,"",INDEX(EmployeeTrackingSheet!$C$6:$C$1005,Calculations!P514,1))</f>
        <v/>
      </c>
      <c r="W514" s="90" t="str">
        <f>IF(INDEX(EmployeeTrackingSheet!$D$6:$D$1005,Calculations!P514,1)=0,"",INDEX(EmployeeTrackingSheet!$D$6:$D$1005,Calculations!P514,1))</f>
        <v/>
      </c>
      <c r="X514" s="269" t="str">
        <f>IF(INDEX(EmployeeTrackingSheet!$E$6:$E$1005,Calculations!P514,1)=0,"",INDEX(EmployeeTrackingSheet!$E$6:$E$1005,Calculations!P514,1))</f>
        <v/>
      </c>
      <c r="Y514" s="269" t="str">
        <f>IF(INDEX(EmployeeTrackingSheet!$F$6:$F$1005,Calculations!P514,1)=0,"",INDEX(EmployeeTrackingSheet!$F$6:$F$1005,Calculations!P514,1))</f>
        <v/>
      </c>
      <c r="Z514" s="94" t="str">
        <f t="shared" si="48"/>
        <v/>
      </c>
      <c r="AA514" s="94" t="str">
        <f>IF(INDEX(EmployeeTrackingSheet!$G$6:$G$1005,Calculations!P514,1)=0,"",INDEX(EmployeeTrackingSheet!$G$6:$G$1005,Calculations!P514,1))</f>
        <v/>
      </c>
      <c r="AB514" s="94" t="str">
        <f>IF(INDEX(EmployeeTrackingSheet!$H$6:$H$1005,Calculations!P514,1)=0,"",INDEX(EmployeeTrackingSheet!$H$6:$H$1005,Calculations!P514,1))</f>
        <v/>
      </c>
      <c r="AC514" s="47"/>
      <c r="AD514" s="47"/>
      <c r="AE514" s="47"/>
      <c r="AF514" s="47"/>
      <c r="AG514" s="47"/>
      <c r="AM514" s="47"/>
      <c r="AN514" s="47"/>
      <c r="AO514" s="47"/>
      <c r="AP514" s="47"/>
      <c r="AQ514" s="47"/>
      <c r="AR514" s="47"/>
      <c r="AS514" s="47"/>
      <c r="AT514" s="47"/>
      <c r="AU514" s="47"/>
      <c r="AV514" s="47"/>
      <c r="AW514" s="47"/>
      <c r="AX514" s="47"/>
      <c r="AY514" s="47"/>
      <c r="AZ514" s="47"/>
      <c r="BA514" s="47"/>
      <c r="BB514" s="47"/>
      <c r="BC514" s="47"/>
      <c r="BD514" s="47"/>
      <c r="BE514" s="47"/>
      <c r="BF514" s="47"/>
      <c r="BG514" s="47"/>
      <c r="BH514" s="47"/>
      <c r="BI514" s="47"/>
      <c r="BJ514" s="47"/>
      <c r="BK514" s="47"/>
      <c r="BL514" s="47"/>
      <c r="BM514" s="47"/>
      <c r="BN514" s="47"/>
      <c r="BO514" s="47"/>
      <c r="BP514" s="47"/>
      <c r="BQ514" s="47"/>
    </row>
    <row r="515" spans="16:69" x14ac:dyDescent="0.25">
      <c r="P515" s="34">
        <v>512</v>
      </c>
      <c r="Q515" s="147" t="str">
        <f>IF(INDEX(EmployeeTrackingSheet!$B$6:$B$1005,Calculations!P515,1)=0,"",INDEX(EmployeeTrackingSheet!$B$6:$B$1005,Calculations!P515,1))</f>
        <v/>
      </c>
      <c r="R515" s="91" t="str">
        <f t="shared" si="44"/>
        <v/>
      </c>
      <c r="S515" s="91" t="str">
        <f t="shared" si="45"/>
        <v/>
      </c>
      <c r="T515" s="92" t="str">
        <f t="shared" si="46"/>
        <v/>
      </c>
      <c r="U515" s="92" t="str">
        <f t="shared" si="47"/>
        <v/>
      </c>
      <c r="V515" s="90" t="str">
        <f>IF(INDEX(EmployeeTrackingSheet!$C$6:$C$1005,Calculations!P515,1)=0,"",INDEX(EmployeeTrackingSheet!$C$6:$C$1005,Calculations!P515,1))</f>
        <v/>
      </c>
      <c r="W515" s="90" t="str">
        <f>IF(INDEX(EmployeeTrackingSheet!$D$6:$D$1005,Calculations!P515,1)=0,"",INDEX(EmployeeTrackingSheet!$D$6:$D$1005,Calculations!P515,1))</f>
        <v/>
      </c>
      <c r="X515" s="269" t="str">
        <f>IF(INDEX(EmployeeTrackingSheet!$E$6:$E$1005,Calculations!P515,1)=0,"",INDEX(EmployeeTrackingSheet!$E$6:$E$1005,Calculations!P515,1))</f>
        <v/>
      </c>
      <c r="Y515" s="269" t="str">
        <f>IF(INDEX(EmployeeTrackingSheet!$F$6:$F$1005,Calculations!P515,1)=0,"",INDEX(EmployeeTrackingSheet!$F$6:$F$1005,Calculations!P515,1))</f>
        <v/>
      </c>
      <c r="Z515" s="94" t="str">
        <f t="shared" si="48"/>
        <v/>
      </c>
      <c r="AA515" s="94" t="str">
        <f>IF(INDEX(EmployeeTrackingSheet!$G$6:$G$1005,Calculations!P515,1)=0,"",INDEX(EmployeeTrackingSheet!$G$6:$G$1005,Calculations!P515,1))</f>
        <v/>
      </c>
      <c r="AB515" s="94" t="str">
        <f>IF(INDEX(EmployeeTrackingSheet!$H$6:$H$1005,Calculations!P515,1)=0,"",INDEX(EmployeeTrackingSheet!$H$6:$H$1005,Calculations!P515,1))</f>
        <v/>
      </c>
      <c r="AC515" s="47"/>
      <c r="AD515" s="47"/>
      <c r="AE515" s="47"/>
      <c r="AF515" s="47"/>
      <c r="AG515" s="47"/>
      <c r="AM515" s="47"/>
      <c r="AN515" s="47"/>
      <c r="AO515" s="47"/>
      <c r="AP515" s="47"/>
      <c r="AQ515" s="47"/>
      <c r="AR515" s="47"/>
      <c r="AS515" s="47"/>
      <c r="AT515" s="47"/>
      <c r="AU515" s="47"/>
      <c r="AV515" s="47"/>
      <c r="AW515" s="47"/>
      <c r="AX515" s="47"/>
      <c r="AY515" s="47"/>
      <c r="AZ515" s="47"/>
      <c r="BA515" s="47"/>
      <c r="BB515" s="47"/>
      <c r="BC515" s="47"/>
      <c r="BD515" s="47"/>
      <c r="BE515" s="47"/>
      <c r="BF515" s="47"/>
      <c r="BG515" s="47"/>
      <c r="BH515" s="47"/>
      <c r="BI515" s="47"/>
      <c r="BJ515" s="47"/>
      <c r="BK515" s="47"/>
      <c r="BL515" s="47"/>
      <c r="BM515" s="47"/>
      <c r="BN515" s="47"/>
      <c r="BO515" s="47"/>
      <c r="BP515" s="47"/>
      <c r="BQ515" s="47"/>
    </row>
    <row r="516" spans="16:69" x14ac:dyDescent="0.25">
      <c r="P516" s="34">
        <v>513</v>
      </c>
      <c r="Q516" s="147" t="str">
        <f>IF(INDEX(EmployeeTrackingSheet!$B$6:$B$1005,Calculations!P516,1)=0,"",INDEX(EmployeeTrackingSheet!$B$6:$B$1005,Calculations!P516,1))</f>
        <v/>
      </c>
      <c r="R516" s="91" t="str">
        <f t="shared" si="44"/>
        <v/>
      </c>
      <c r="S516" s="91" t="str">
        <f t="shared" si="45"/>
        <v/>
      </c>
      <c r="T516" s="92" t="str">
        <f t="shared" si="46"/>
        <v/>
      </c>
      <c r="U516" s="92" t="str">
        <f t="shared" si="47"/>
        <v/>
      </c>
      <c r="V516" s="90" t="str">
        <f>IF(INDEX(EmployeeTrackingSheet!$C$6:$C$1005,Calculations!P516,1)=0,"",INDEX(EmployeeTrackingSheet!$C$6:$C$1005,Calculations!P516,1))</f>
        <v/>
      </c>
      <c r="W516" s="90" t="str">
        <f>IF(INDEX(EmployeeTrackingSheet!$D$6:$D$1005,Calculations!P516,1)=0,"",INDEX(EmployeeTrackingSheet!$D$6:$D$1005,Calculations!P516,1))</f>
        <v/>
      </c>
      <c r="X516" s="269" t="str">
        <f>IF(INDEX(EmployeeTrackingSheet!$E$6:$E$1005,Calculations!P516,1)=0,"",INDEX(EmployeeTrackingSheet!$E$6:$E$1005,Calculations!P516,1))</f>
        <v/>
      </c>
      <c r="Y516" s="269" t="str">
        <f>IF(INDEX(EmployeeTrackingSheet!$F$6:$F$1005,Calculations!P516,1)=0,"",INDEX(EmployeeTrackingSheet!$F$6:$F$1005,Calculations!P516,1))</f>
        <v/>
      </c>
      <c r="Z516" s="94" t="str">
        <f t="shared" si="48"/>
        <v/>
      </c>
      <c r="AA516" s="94" t="str">
        <f>IF(INDEX(EmployeeTrackingSheet!$G$6:$G$1005,Calculations!P516,1)=0,"",INDEX(EmployeeTrackingSheet!$G$6:$G$1005,Calculations!P516,1))</f>
        <v/>
      </c>
      <c r="AB516" s="94" t="str">
        <f>IF(INDEX(EmployeeTrackingSheet!$H$6:$H$1005,Calculations!P516,1)=0,"",INDEX(EmployeeTrackingSheet!$H$6:$H$1005,Calculations!P516,1))</f>
        <v/>
      </c>
      <c r="AC516" s="47"/>
      <c r="AD516" s="47"/>
      <c r="AE516" s="47"/>
      <c r="AF516" s="47"/>
      <c r="AG516" s="47"/>
      <c r="AM516" s="47"/>
      <c r="AN516" s="47"/>
      <c r="AO516" s="47"/>
      <c r="AP516" s="47"/>
      <c r="AQ516" s="47"/>
      <c r="AR516" s="47"/>
      <c r="AS516" s="47"/>
      <c r="AT516" s="47"/>
      <c r="AU516" s="47"/>
      <c r="AV516" s="47"/>
      <c r="AW516" s="47"/>
      <c r="AX516" s="47"/>
      <c r="AY516" s="47"/>
      <c r="AZ516" s="47"/>
      <c r="BA516" s="47"/>
      <c r="BB516" s="47"/>
      <c r="BC516" s="47"/>
      <c r="BD516" s="47"/>
      <c r="BE516" s="47"/>
      <c r="BF516" s="47"/>
      <c r="BG516" s="47"/>
      <c r="BH516" s="47"/>
      <c r="BI516" s="47"/>
      <c r="BJ516" s="47"/>
      <c r="BK516" s="47"/>
      <c r="BL516" s="47"/>
      <c r="BM516" s="47"/>
      <c r="BN516" s="47"/>
      <c r="BO516" s="47"/>
      <c r="BP516" s="47"/>
      <c r="BQ516" s="47"/>
    </row>
    <row r="517" spans="16:69" x14ac:dyDescent="0.25">
      <c r="P517" s="34">
        <v>514</v>
      </c>
      <c r="Q517" s="147" t="str">
        <f>IF(INDEX(EmployeeTrackingSheet!$B$6:$B$1005,Calculations!P517,1)=0,"",INDEX(EmployeeTrackingSheet!$B$6:$B$1005,Calculations!P517,1))</f>
        <v/>
      </c>
      <c r="R517" s="91" t="str">
        <f t="shared" ref="R517:R580" si="49">IF(LEN($Q517)=0,"",YEAR($Q517))</f>
        <v/>
      </c>
      <c r="S517" s="91" t="str">
        <f t="shared" ref="S517:S580" si="50">IF(LEN($Q517)=0,"",MONTH($Q517))</f>
        <v/>
      </c>
      <c r="T517" s="92" t="str">
        <f t="shared" ref="T517:T580" si="51">IF(LEN($Q517)=0,"",WEEKNUM($Q517))</f>
        <v/>
      </c>
      <c r="U517" s="92" t="str">
        <f t="shared" ref="U517:U580" si="52">IF(LEN($Q517)=0,"",DAY($Q517))</f>
        <v/>
      </c>
      <c r="V517" s="90" t="str">
        <f>IF(INDEX(EmployeeTrackingSheet!$C$6:$C$1005,Calculations!P517,1)=0,"",INDEX(EmployeeTrackingSheet!$C$6:$C$1005,Calculations!P517,1))</f>
        <v/>
      </c>
      <c r="W517" s="90" t="str">
        <f>IF(INDEX(EmployeeTrackingSheet!$D$6:$D$1005,Calculations!P517,1)=0,"",INDEX(EmployeeTrackingSheet!$D$6:$D$1005,Calculations!P517,1))</f>
        <v/>
      </c>
      <c r="X517" s="269" t="str">
        <f>IF(INDEX(EmployeeTrackingSheet!$E$6:$E$1005,Calculations!P517,1)=0,"",INDEX(EmployeeTrackingSheet!$E$6:$E$1005,Calculations!P517,1))</f>
        <v/>
      </c>
      <c r="Y517" s="269" t="str">
        <f>IF(INDEX(EmployeeTrackingSheet!$F$6:$F$1005,Calculations!P517,1)=0,"",INDEX(EmployeeTrackingSheet!$F$6:$F$1005,Calculations!P517,1))</f>
        <v/>
      </c>
      <c r="Z517" s="94" t="str">
        <f t="shared" ref="Z517:Z580" si="53">IFERROR(WEEKNUM(DATE(YEAR($Q517),$S517,$U517),1)-WEEKNUM(DATE(YEAR($Q517),$S517,1),1)+1,"")</f>
        <v/>
      </c>
      <c r="AA517" s="94" t="str">
        <f>IF(INDEX(EmployeeTrackingSheet!$G$6:$G$1005,Calculations!P517,1)=0,"",INDEX(EmployeeTrackingSheet!$G$6:$G$1005,Calculations!P517,1))</f>
        <v/>
      </c>
      <c r="AB517" s="94" t="str">
        <f>IF(INDEX(EmployeeTrackingSheet!$H$6:$H$1005,Calculations!P517,1)=0,"",INDEX(EmployeeTrackingSheet!$H$6:$H$1005,Calculations!P517,1))</f>
        <v/>
      </c>
      <c r="AC517" s="47"/>
      <c r="AD517" s="47"/>
      <c r="AE517" s="47"/>
      <c r="AF517" s="47"/>
      <c r="AG517" s="47"/>
      <c r="AM517" s="47"/>
      <c r="AN517" s="47"/>
      <c r="AO517" s="47"/>
      <c r="AP517" s="47"/>
      <c r="AQ517" s="47"/>
      <c r="AR517" s="47"/>
      <c r="AS517" s="47"/>
      <c r="AT517" s="47"/>
      <c r="AU517" s="47"/>
      <c r="AV517" s="47"/>
      <c r="AW517" s="47"/>
      <c r="AX517" s="47"/>
      <c r="AY517" s="47"/>
      <c r="AZ517" s="47"/>
      <c r="BA517" s="47"/>
      <c r="BB517" s="47"/>
      <c r="BC517" s="47"/>
      <c r="BD517" s="47"/>
      <c r="BE517" s="47"/>
      <c r="BF517" s="47"/>
      <c r="BG517" s="47"/>
      <c r="BH517" s="47"/>
      <c r="BI517" s="47"/>
      <c r="BJ517" s="47"/>
      <c r="BK517" s="47"/>
      <c r="BL517" s="47"/>
      <c r="BM517" s="47"/>
      <c r="BN517" s="47"/>
      <c r="BO517" s="47"/>
      <c r="BP517" s="47"/>
      <c r="BQ517" s="47"/>
    </row>
    <row r="518" spans="16:69" x14ac:dyDescent="0.25">
      <c r="P518" s="34">
        <v>515</v>
      </c>
      <c r="Q518" s="147" t="str">
        <f>IF(INDEX(EmployeeTrackingSheet!$B$6:$B$1005,Calculations!P518,1)=0,"",INDEX(EmployeeTrackingSheet!$B$6:$B$1005,Calculations!P518,1))</f>
        <v/>
      </c>
      <c r="R518" s="91" t="str">
        <f t="shared" si="49"/>
        <v/>
      </c>
      <c r="S518" s="91" t="str">
        <f t="shared" si="50"/>
        <v/>
      </c>
      <c r="T518" s="92" t="str">
        <f t="shared" si="51"/>
        <v/>
      </c>
      <c r="U518" s="92" t="str">
        <f t="shared" si="52"/>
        <v/>
      </c>
      <c r="V518" s="90" t="str">
        <f>IF(INDEX(EmployeeTrackingSheet!$C$6:$C$1005,Calculations!P518,1)=0,"",INDEX(EmployeeTrackingSheet!$C$6:$C$1005,Calculations!P518,1))</f>
        <v/>
      </c>
      <c r="W518" s="90" t="str">
        <f>IF(INDEX(EmployeeTrackingSheet!$D$6:$D$1005,Calculations!P518,1)=0,"",INDEX(EmployeeTrackingSheet!$D$6:$D$1005,Calculations!P518,1))</f>
        <v/>
      </c>
      <c r="X518" s="269" t="str">
        <f>IF(INDEX(EmployeeTrackingSheet!$E$6:$E$1005,Calculations!P518,1)=0,"",INDEX(EmployeeTrackingSheet!$E$6:$E$1005,Calculations!P518,1))</f>
        <v/>
      </c>
      <c r="Y518" s="269" t="str">
        <f>IF(INDEX(EmployeeTrackingSheet!$F$6:$F$1005,Calculations!P518,1)=0,"",INDEX(EmployeeTrackingSheet!$F$6:$F$1005,Calculations!P518,1))</f>
        <v/>
      </c>
      <c r="Z518" s="94" t="str">
        <f t="shared" si="53"/>
        <v/>
      </c>
      <c r="AA518" s="94" t="str">
        <f>IF(INDEX(EmployeeTrackingSheet!$G$6:$G$1005,Calculations!P518,1)=0,"",INDEX(EmployeeTrackingSheet!$G$6:$G$1005,Calculations!P518,1))</f>
        <v/>
      </c>
      <c r="AB518" s="94" t="str">
        <f>IF(INDEX(EmployeeTrackingSheet!$H$6:$H$1005,Calculations!P518,1)=0,"",INDEX(EmployeeTrackingSheet!$H$6:$H$1005,Calculations!P518,1))</f>
        <v/>
      </c>
      <c r="AC518" s="47"/>
      <c r="AD518" s="47"/>
      <c r="AE518" s="47"/>
      <c r="AF518" s="47"/>
      <c r="AG518" s="47"/>
      <c r="AM518" s="47"/>
      <c r="AN518" s="47"/>
      <c r="AO518" s="47"/>
      <c r="AP518" s="47"/>
      <c r="AQ518" s="47"/>
      <c r="AR518" s="47"/>
      <c r="AS518" s="47"/>
      <c r="AT518" s="47"/>
      <c r="AU518" s="47"/>
      <c r="AV518" s="47"/>
      <c r="AW518" s="47"/>
      <c r="AX518" s="47"/>
      <c r="AY518" s="47"/>
      <c r="AZ518" s="47"/>
      <c r="BA518" s="47"/>
      <c r="BB518" s="47"/>
      <c r="BC518" s="47"/>
      <c r="BD518" s="47"/>
      <c r="BE518" s="47"/>
      <c r="BF518" s="47"/>
      <c r="BG518" s="47"/>
      <c r="BH518" s="47"/>
      <c r="BI518" s="47"/>
      <c r="BJ518" s="47"/>
      <c r="BK518" s="47"/>
      <c r="BL518" s="47"/>
      <c r="BM518" s="47"/>
      <c r="BN518" s="47"/>
      <c r="BO518" s="47"/>
      <c r="BP518" s="47"/>
      <c r="BQ518" s="47"/>
    </row>
    <row r="519" spans="16:69" x14ac:dyDescent="0.25">
      <c r="P519" s="34">
        <v>516</v>
      </c>
      <c r="Q519" s="147" t="str">
        <f>IF(INDEX(EmployeeTrackingSheet!$B$6:$B$1005,Calculations!P519,1)=0,"",INDEX(EmployeeTrackingSheet!$B$6:$B$1005,Calculations!P519,1))</f>
        <v/>
      </c>
      <c r="R519" s="91" t="str">
        <f t="shared" si="49"/>
        <v/>
      </c>
      <c r="S519" s="91" t="str">
        <f t="shared" si="50"/>
        <v/>
      </c>
      <c r="T519" s="92" t="str">
        <f t="shared" si="51"/>
        <v/>
      </c>
      <c r="U519" s="92" t="str">
        <f t="shared" si="52"/>
        <v/>
      </c>
      <c r="V519" s="90" t="str">
        <f>IF(INDEX(EmployeeTrackingSheet!$C$6:$C$1005,Calculations!P519,1)=0,"",INDEX(EmployeeTrackingSheet!$C$6:$C$1005,Calculations!P519,1))</f>
        <v/>
      </c>
      <c r="W519" s="90" t="str">
        <f>IF(INDEX(EmployeeTrackingSheet!$D$6:$D$1005,Calculations!P519,1)=0,"",INDEX(EmployeeTrackingSheet!$D$6:$D$1005,Calculations!P519,1))</f>
        <v/>
      </c>
      <c r="X519" s="269" t="str">
        <f>IF(INDEX(EmployeeTrackingSheet!$E$6:$E$1005,Calculations!P519,1)=0,"",INDEX(EmployeeTrackingSheet!$E$6:$E$1005,Calculations!P519,1))</f>
        <v/>
      </c>
      <c r="Y519" s="269" t="str">
        <f>IF(INDEX(EmployeeTrackingSheet!$F$6:$F$1005,Calculations!P519,1)=0,"",INDEX(EmployeeTrackingSheet!$F$6:$F$1005,Calculations!P519,1))</f>
        <v/>
      </c>
      <c r="Z519" s="94" t="str">
        <f t="shared" si="53"/>
        <v/>
      </c>
      <c r="AA519" s="94" t="str">
        <f>IF(INDEX(EmployeeTrackingSheet!$G$6:$G$1005,Calculations!P519,1)=0,"",INDEX(EmployeeTrackingSheet!$G$6:$G$1005,Calculations!P519,1))</f>
        <v/>
      </c>
      <c r="AB519" s="94" t="str">
        <f>IF(INDEX(EmployeeTrackingSheet!$H$6:$H$1005,Calculations!P519,1)=0,"",INDEX(EmployeeTrackingSheet!$H$6:$H$1005,Calculations!P519,1))</f>
        <v/>
      </c>
      <c r="AC519" s="47"/>
      <c r="AD519" s="47"/>
      <c r="AE519" s="47"/>
      <c r="AF519" s="47"/>
      <c r="AG519" s="47"/>
      <c r="AM519" s="47"/>
      <c r="AN519" s="47"/>
      <c r="AO519" s="47"/>
      <c r="AP519" s="47"/>
      <c r="AQ519" s="47"/>
      <c r="AR519" s="47"/>
      <c r="AS519" s="47"/>
      <c r="AT519" s="47"/>
      <c r="AU519" s="47"/>
      <c r="AV519" s="47"/>
      <c r="AW519" s="47"/>
      <c r="AX519" s="47"/>
      <c r="AY519" s="47"/>
      <c r="AZ519" s="47"/>
      <c r="BA519" s="47"/>
      <c r="BB519" s="47"/>
      <c r="BC519" s="47"/>
      <c r="BD519" s="47"/>
      <c r="BE519" s="47"/>
      <c r="BF519" s="47"/>
      <c r="BG519" s="47"/>
      <c r="BH519" s="47"/>
      <c r="BI519" s="47"/>
      <c r="BJ519" s="47"/>
      <c r="BK519" s="47"/>
      <c r="BL519" s="47"/>
      <c r="BM519" s="47"/>
      <c r="BN519" s="47"/>
      <c r="BO519" s="47"/>
      <c r="BP519" s="47"/>
      <c r="BQ519" s="47"/>
    </row>
    <row r="520" spans="16:69" x14ac:dyDescent="0.25">
      <c r="P520" s="34">
        <v>517</v>
      </c>
      <c r="Q520" s="147" t="str">
        <f>IF(INDEX(EmployeeTrackingSheet!$B$6:$B$1005,Calculations!P520,1)=0,"",INDEX(EmployeeTrackingSheet!$B$6:$B$1005,Calculations!P520,1))</f>
        <v/>
      </c>
      <c r="R520" s="91" t="str">
        <f t="shared" si="49"/>
        <v/>
      </c>
      <c r="S520" s="91" t="str">
        <f t="shared" si="50"/>
        <v/>
      </c>
      <c r="T520" s="92" t="str">
        <f t="shared" si="51"/>
        <v/>
      </c>
      <c r="U520" s="92" t="str">
        <f t="shared" si="52"/>
        <v/>
      </c>
      <c r="V520" s="90" t="str">
        <f>IF(INDEX(EmployeeTrackingSheet!$C$6:$C$1005,Calculations!P520,1)=0,"",INDEX(EmployeeTrackingSheet!$C$6:$C$1005,Calculations!P520,1))</f>
        <v/>
      </c>
      <c r="W520" s="90" t="str">
        <f>IF(INDEX(EmployeeTrackingSheet!$D$6:$D$1005,Calculations!P520,1)=0,"",INDEX(EmployeeTrackingSheet!$D$6:$D$1005,Calculations!P520,1))</f>
        <v/>
      </c>
      <c r="X520" s="269" t="str">
        <f>IF(INDEX(EmployeeTrackingSheet!$E$6:$E$1005,Calculations!P520,1)=0,"",INDEX(EmployeeTrackingSheet!$E$6:$E$1005,Calculations!P520,1))</f>
        <v/>
      </c>
      <c r="Y520" s="269" t="str">
        <f>IF(INDEX(EmployeeTrackingSheet!$F$6:$F$1005,Calculations!P520,1)=0,"",INDEX(EmployeeTrackingSheet!$F$6:$F$1005,Calculations!P520,1))</f>
        <v/>
      </c>
      <c r="Z520" s="94" t="str">
        <f t="shared" si="53"/>
        <v/>
      </c>
      <c r="AA520" s="94" t="str">
        <f>IF(INDEX(EmployeeTrackingSheet!$G$6:$G$1005,Calculations!P520,1)=0,"",INDEX(EmployeeTrackingSheet!$G$6:$G$1005,Calculations!P520,1))</f>
        <v/>
      </c>
      <c r="AB520" s="94" t="str">
        <f>IF(INDEX(EmployeeTrackingSheet!$H$6:$H$1005,Calculations!P520,1)=0,"",INDEX(EmployeeTrackingSheet!$H$6:$H$1005,Calculations!P520,1))</f>
        <v/>
      </c>
      <c r="AC520" s="47"/>
      <c r="AD520" s="47"/>
      <c r="AE520" s="47"/>
      <c r="AF520" s="47"/>
      <c r="AG520" s="47"/>
      <c r="AM520" s="47"/>
      <c r="AN520" s="47"/>
      <c r="AO520" s="47"/>
      <c r="AP520" s="47"/>
      <c r="AQ520" s="47"/>
      <c r="AR520" s="47"/>
      <c r="AS520" s="47"/>
      <c r="AT520" s="47"/>
      <c r="AU520" s="47"/>
      <c r="AV520" s="47"/>
      <c r="AW520" s="47"/>
      <c r="AX520" s="47"/>
      <c r="AY520" s="47"/>
      <c r="AZ520" s="47"/>
      <c r="BA520" s="47"/>
      <c r="BB520" s="47"/>
      <c r="BC520" s="47"/>
      <c r="BD520" s="47"/>
      <c r="BE520" s="47"/>
      <c r="BF520" s="47"/>
      <c r="BG520" s="47"/>
      <c r="BH520" s="47"/>
      <c r="BI520" s="47"/>
      <c r="BJ520" s="47"/>
      <c r="BK520" s="47"/>
      <c r="BL520" s="47"/>
      <c r="BM520" s="47"/>
      <c r="BN520" s="47"/>
      <c r="BO520" s="47"/>
      <c r="BP520" s="47"/>
      <c r="BQ520" s="47"/>
    </row>
    <row r="521" spans="16:69" x14ac:dyDescent="0.25">
      <c r="P521" s="34">
        <v>518</v>
      </c>
      <c r="Q521" s="147" t="str">
        <f>IF(INDEX(EmployeeTrackingSheet!$B$6:$B$1005,Calculations!P521,1)=0,"",INDEX(EmployeeTrackingSheet!$B$6:$B$1005,Calculations!P521,1))</f>
        <v/>
      </c>
      <c r="R521" s="91" t="str">
        <f t="shared" si="49"/>
        <v/>
      </c>
      <c r="S521" s="91" t="str">
        <f t="shared" si="50"/>
        <v/>
      </c>
      <c r="T521" s="92" t="str">
        <f t="shared" si="51"/>
        <v/>
      </c>
      <c r="U521" s="92" t="str">
        <f t="shared" si="52"/>
        <v/>
      </c>
      <c r="V521" s="90" t="str">
        <f>IF(INDEX(EmployeeTrackingSheet!$C$6:$C$1005,Calculations!P521,1)=0,"",INDEX(EmployeeTrackingSheet!$C$6:$C$1005,Calculations!P521,1))</f>
        <v/>
      </c>
      <c r="W521" s="90" t="str">
        <f>IF(INDEX(EmployeeTrackingSheet!$D$6:$D$1005,Calculations!P521,1)=0,"",INDEX(EmployeeTrackingSheet!$D$6:$D$1005,Calculations!P521,1))</f>
        <v/>
      </c>
      <c r="X521" s="269" t="str">
        <f>IF(INDEX(EmployeeTrackingSheet!$E$6:$E$1005,Calculations!P521,1)=0,"",INDEX(EmployeeTrackingSheet!$E$6:$E$1005,Calculations!P521,1))</f>
        <v/>
      </c>
      <c r="Y521" s="269" t="str">
        <f>IF(INDEX(EmployeeTrackingSheet!$F$6:$F$1005,Calculations!P521,1)=0,"",INDEX(EmployeeTrackingSheet!$F$6:$F$1005,Calculations!P521,1))</f>
        <v/>
      </c>
      <c r="Z521" s="94" t="str">
        <f t="shared" si="53"/>
        <v/>
      </c>
      <c r="AA521" s="94" t="str">
        <f>IF(INDEX(EmployeeTrackingSheet!$G$6:$G$1005,Calculations!P521,1)=0,"",INDEX(EmployeeTrackingSheet!$G$6:$G$1005,Calculations!P521,1))</f>
        <v/>
      </c>
      <c r="AB521" s="94" t="str">
        <f>IF(INDEX(EmployeeTrackingSheet!$H$6:$H$1005,Calculations!P521,1)=0,"",INDEX(EmployeeTrackingSheet!$H$6:$H$1005,Calculations!P521,1))</f>
        <v/>
      </c>
      <c r="AC521" s="47"/>
      <c r="AD521" s="47"/>
      <c r="AE521" s="47"/>
      <c r="AF521" s="47"/>
      <c r="AG521" s="47"/>
      <c r="AM521" s="47"/>
      <c r="AN521" s="47"/>
      <c r="AO521" s="47"/>
      <c r="AP521" s="47"/>
      <c r="AQ521" s="47"/>
      <c r="AR521" s="47"/>
      <c r="AS521" s="47"/>
      <c r="AT521" s="47"/>
      <c r="AU521" s="47"/>
      <c r="AV521" s="47"/>
      <c r="AW521" s="47"/>
      <c r="AX521" s="47"/>
      <c r="AY521" s="47"/>
      <c r="AZ521" s="47"/>
      <c r="BA521" s="47"/>
      <c r="BB521" s="47"/>
      <c r="BC521" s="47"/>
      <c r="BD521" s="47"/>
      <c r="BE521" s="47"/>
      <c r="BF521" s="47"/>
      <c r="BG521" s="47"/>
      <c r="BH521" s="47"/>
      <c r="BI521" s="47"/>
      <c r="BJ521" s="47"/>
      <c r="BK521" s="47"/>
      <c r="BL521" s="47"/>
      <c r="BM521" s="47"/>
      <c r="BN521" s="47"/>
      <c r="BO521" s="47"/>
      <c r="BP521" s="47"/>
      <c r="BQ521" s="47"/>
    </row>
    <row r="522" spans="16:69" x14ac:dyDescent="0.25">
      <c r="P522" s="34">
        <v>519</v>
      </c>
      <c r="Q522" s="147" t="str">
        <f>IF(INDEX(EmployeeTrackingSheet!$B$6:$B$1005,Calculations!P522,1)=0,"",INDEX(EmployeeTrackingSheet!$B$6:$B$1005,Calculations!P522,1))</f>
        <v/>
      </c>
      <c r="R522" s="91" t="str">
        <f t="shared" si="49"/>
        <v/>
      </c>
      <c r="S522" s="91" t="str">
        <f t="shared" si="50"/>
        <v/>
      </c>
      <c r="T522" s="92" t="str">
        <f t="shared" si="51"/>
        <v/>
      </c>
      <c r="U522" s="92" t="str">
        <f t="shared" si="52"/>
        <v/>
      </c>
      <c r="V522" s="90" t="str">
        <f>IF(INDEX(EmployeeTrackingSheet!$C$6:$C$1005,Calculations!P522,1)=0,"",INDEX(EmployeeTrackingSheet!$C$6:$C$1005,Calculations!P522,1))</f>
        <v/>
      </c>
      <c r="W522" s="90" t="str">
        <f>IF(INDEX(EmployeeTrackingSheet!$D$6:$D$1005,Calculations!P522,1)=0,"",INDEX(EmployeeTrackingSheet!$D$6:$D$1005,Calculations!P522,1))</f>
        <v/>
      </c>
      <c r="X522" s="269" t="str">
        <f>IF(INDEX(EmployeeTrackingSheet!$E$6:$E$1005,Calculations!P522,1)=0,"",INDEX(EmployeeTrackingSheet!$E$6:$E$1005,Calculations!P522,1))</f>
        <v/>
      </c>
      <c r="Y522" s="269" t="str">
        <f>IF(INDEX(EmployeeTrackingSheet!$F$6:$F$1005,Calculations!P522,1)=0,"",INDEX(EmployeeTrackingSheet!$F$6:$F$1005,Calculations!P522,1))</f>
        <v/>
      </c>
      <c r="Z522" s="94" t="str">
        <f t="shared" si="53"/>
        <v/>
      </c>
      <c r="AA522" s="94" t="str">
        <f>IF(INDEX(EmployeeTrackingSheet!$G$6:$G$1005,Calculations!P522,1)=0,"",INDEX(EmployeeTrackingSheet!$G$6:$G$1005,Calculations!P522,1))</f>
        <v/>
      </c>
      <c r="AB522" s="94" t="str">
        <f>IF(INDEX(EmployeeTrackingSheet!$H$6:$H$1005,Calculations!P522,1)=0,"",INDEX(EmployeeTrackingSheet!$H$6:$H$1005,Calculations!P522,1))</f>
        <v/>
      </c>
      <c r="AC522" s="47"/>
      <c r="AD522" s="47"/>
      <c r="AE522" s="47"/>
      <c r="AF522" s="47"/>
      <c r="AG522" s="47"/>
      <c r="AM522" s="47"/>
      <c r="AN522" s="47"/>
      <c r="AO522" s="47"/>
      <c r="AP522" s="47"/>
      <c r="AQ522" s="47"/>
      <c r="AR522" s="47"/>
      <c r="AS522" s="47"/>
      <c r="AT522" s="47"/>
      <c r="AU522" s="47"/>
      <c r="AV522" s="47"/>
      <c r="AW522" s="47"/>
      <c r="AX522" s="47"/>
      <c r="AY522" s="47"/>
      <c r="AZ522" s="47"/>
      <c r="BA522" s="47"/>
      <c r="BB522" s="47"/>
      <c r="BC522" s="47"/>
      <c r="BD522" s="47"/>
      <c r="BE522" s="47"/>
      <c r="BF522" s="47"/>
      <c r="BG522" s="47"/>
      <c r="BH522" s="47"/>
      <c r="BI522" s="47"/>
      <c r="BJ522" s="47"/>
      <c r="BK522" s="47"/>
      <c r="BL522" s="47"/>
      <c r="BM522" s="47"/>
      <c r="BN522" s="47"/>
      <c r="BO522" s="47"/>
      <c r="BP522" s="47"/>
      <c r="BQ522" s="47"/>
    </row>
    <row r="523" spans="16:69" x14ac:dyDescent="0.25">
      <c r="P523" s="34">
        <v>520</v>
      </c>
      <c r="Q523" s="147" t="str">
        <f>IF(INDEX(EmployeeTrackingSheet!$B$6:$B$1005,Calculations!P523,1)=0,"",INDEX(EmployeeTrackingSheet!$B$6:$B$1005,Calculations!P523,1))</f>
        <v/>
      </c>
      <c r="R523" s="91" t="str">
        <f t="shared" si="49"/>
        <v/>
      </c>
      <c r="S523" s="91" t="str">
        <f t="shared" si="50"/>
        <v/>
      </c>
      <c r="T523" s="92" t="str">
        <f t="shared" si="51"/>
        <v/>
      </c>
      <c r="U523" s="92" t="str">
        <f t="shared" si="52"/>
        <v/>
      </c>
      <c r="V523" s="90" t="str">
        <f>IF(INDEX(EmployeeTrackingSheet!$C$6:$C$1005,Calculations!P523,1)=0,"",INDEX(EmployeeTrackingSheet!$C$6:$C$1005,Calculations!P523,1))</f>
        <v/>
      </c>
      <c r="W523" s="90" t="str">
        <f>IF(INDEX(EmployeeTrackingSheet!$D$6:$D$1005,Calculations!P523,1)=0,"",INDEX(EmployeeTrackingSheet!$D$6:$D$1005,Calculations!P523,1))</f>
        <v/>
      </c>
      <c r="X523" s="269" t="str">
        <f>IF(INDEX(EmployeeTrackingSheet!$E$6:$E$1005,Calculations!P523,1)=0,"",INDEX(EmployeeTrackingSheet!$E$6:$E$1005,Calculations!P523,1))</f>
        <v/>
      </c>
      <c r="Y523" s="269" t="str">
        <f>IF(INDEX(EmployeeTrackingSheet!$F$6:$F$1005,Calculations!P523,1)=0,"",INDEX(EmployeeTrackingSheet!$F$6:$F$1005,Calculations!P523,1))</f>
        <v/>
      </c>
      <c r="Z523" s="94" t="str">
        <f t="shared" si="53"/>
        <v/>
      </c>
      <c r="AA523" s="94" t="str">
        <f>IF(INDEX(EmployeeTrackingSheet!$G$6:$G$1005,Calculations!P523,1)=0,"",INDEX(EmployeeTrackingSheet!$G$6:$G$1005,Calculations!P523,1))</f>
        <v/>
      </c>
      <c r="AB523" s="94" t="str">
        <f>IF(INDEX(EmployeeTrackingSheet!$H$6:$H$1005,Calculations!P523,1)=0,"",INDEX(EmployeeTrackingSheet!$H$6:$H$1005,Calculations!P523,1))</f>
        <v/>
      </c>
      <c r="AC523" s="47"/>
      <c r="AD523" s="47"/>
      <c r="AE523" s="47"/>
      <c r="AF523" s="47"/>
      <c r="AG523" s="47"/>
      <c r="AM523" s="47"/>
      <c r="AN523" s="47"/>
      <c r="AO523" s="47"/>
      <c r="AP523" s="47"/>
      <c r="AQ523" s="47"/>
      <c r="AR523" s="47"/>
      <c r="AS523" s="47"/>
      <c r="AT523" s="47"/>
      <c r="AU523" s="47"/>
      <c r="AV523" s="47"/>
      <c r="AW523" s="47"/>
      <c r="AX523" s="47"/>
      <c r="AY523" s="47"/>
      <c r="AZ523" s="47"/>
      <c r="BA523" s="47"/>
      <c r="BB523" s="47"/>
      <c r="BC523" s="47"/>
      <c r="BD523" s="47"/>
      <c r="BE523" s="47"/>
      <c r="BF523" s="47"/>
      <c r="BG523" s="47"/>
      <c r="BH523" s="47"/>
      <c r="BI523" s="47"/>
      <c r="BJ523" s="47"/>
      <c r="BK523" s="47"/>
      <c r="BL523" s="47"/>
      <c r="BM523" s="47"/>
      <c r="BN523" s="47"/>
      <c r="BO523" s="47"/>
      <c r="BP523" s="47"/>
      <c r="BQ523" s="47"/>
    </row>
    <row r="524" spans="16:69" x14ac:dyDescent="0.25">
      <c r="P524" s="34">
        <v>521</v>
      </c>
      <c r="Q524" s="147" t="str">
        <f>IF(INDEX(EmployeeTrackingSheet!$B$6:$B$1005,Calculations!P524,1)=0,"",INDEX(EmployeeTrackingSheet!$B$6:$B$1005,Calculations!P524,1))</f>
        <v/>
      </c>
      <c r="R524" s="91" t="str">
        <f t="shared" si="49"/>
        <v/>
      </c>
      <c r="S524" s="91" t="str">
        <f t="shared" si="50"/>
        <v/>
      </c>
      <c r="T524" s="92" t="str">
        <f t="shared" si="51"/>
        <v/>
      </c>
      <c r="U524" s="92" t="str">
        <f t="shared" si="52"/>
        <v/>
      </c>
      <c r="V524" s="90" t="str">
        <f>IF(INDEX(EmployeeTrackingSheet!$C$6:$C$1005,Calculations!P524,1)=0,"",INDEX(EmployeeTrackingSheet!$C$6:$C$1005,Calculations!P524,1))</f>
        <v/>
      </c>
      <c r="W524" s="90" t="str">
        <f>IF(INDEX(EmployeeTrackingSheet!$D$6:$D$1005,Calculations!P524,1)=0,"",INDEX(EmployeeTrackingSheet!$D$6:$D$1005,Calculations!P524,1))</f>
        <v/>
      </c>
      <c r="X524" s="269" t="str">
        <f>IF(INDEX(EmployeeTrackingSheet!$E$6:$E$1005,Calculations!P524,1)=0,"",INDEX(EmployeeTrackingSheet!$E$6:$E$1005,Calculations!P524,1))</f>
        <v/>
      </c>
      <c r="Y524" s="269" t="str">
        <f>IF(INDEX(EmployeeTrackingSheet!$F$6:$F$1005,Calculations!P524,1)=0,"",INDEX(EmployeeTrackingSheet!$F$6:$F$1005,Calculations!P524,1))</f>
        <v/>
      </c>
      <c r="Z524" s="94" t="str">
        <f t="shared" si="53"/>
        <v/>
      </c>
      <c r="AA524" s="94" t="str">
        <f>IF(INDEX(EmployeeTrackingSheet!$G$6:$G$1005,Calculations!P524,1)=0,"",INDEX(EmployeeTrackingSheet!$G$6:$G$1005,Calculations!P524,1))</f>
        <v/>
      </c>
      <c r="AB524" s="94" t="str">
        <f>IF(INDEX(EmployeeTrackingSheet!$H$6:$H$1005,Calculations!P524,1)=0,"",INDEX(EmployeeTrackingSheet!$H$6:$H$1005,Calculations!P524,1))</f>
        <v/>
      </c>
      <c r="AC524" s="47"/>
      <c r="AD524" s="47"/>
      <c r="AE524" s="47"/>
      <c r="AF524" s="47"/>
      <c r="AG524" s="47"/>
      <c r="AM524" s="47"/>
      <c r="AN524" s="47"/>
      <c r="AO524" s="47"/>
      <c r="AP524" s="47"/>
      <c r="AQ524" s="47"/>
      <c r="AR524" s="47"/>
      <c r="AS524" s="47"/>
      <c r="AT524" s="47"/>
      <c r="AU524" s="47"/>
      <c r="AV524" s="47"/>
      <c r="AW524" s="47"/>
      <c r="AX524" s="47"/>
      <c r="AY524" s="47"/>
      <c r="AZ524" s="47"/>
      <c r="BA524" s="47"/>
      <c r="BB524" s="47"/>
      <c r="BC524" s="47"/>
      <c r="BD524" s="47"/>
      <c r="BE524" s="47"/>
      <c r="BF524" s="47"/>
      <c r="BG524" s="47"/>
      <c r="BH524" s="47"/>
      <c r="BI524" s="47"/>
      <c r="BJ524" s="47"/>
      <c r="BK524" s="47"/>
      <c r="BL524" s="47"/>
      <c r="BM524" s="47"/>
      <c r="BN524" s="47"/>
      <c r="BO524" s="47"/>
      <c r="BP524" s="47"/>
      <c r="BQ524" s="47"/>
    </row>
    <row r="525" spans="16:69" x14ac:dyDescent="0.25">
      <c r="P525" s="34">
        <v>522</v>
      </c>
      <c r="Q525" s="147" t="str">
        <f>IF(INDEX(EmployeeTrackingSheet!$B$6:$B$1005,Calculations!P525,1)=0,"",INDEX(EmployeeTrackingSheet!$B$6:$B$1005,Calculations!P525,1))</f>
        <v/>
      </c>
      <c r="R525" s="91" t="str">
        <f t="shared" si="49"/>
        <v/>
      </c>
      <c r="S525" s="91" t="str">
        <f t="shared" si="50"/>
        <v/>
      </c>
      <c r="T525" s="92" t="str">
        <f t="shared" si="51"/>
        <v/>
      </c>
      <c r="U525" s="92" t="str">
        <f t="shared" si="52"/>
        <v/>
      </c>
      <c r="V525" s="90" t="str">
        <f>IF(INDEX(EmployeeTrackingSheet!$C$6:$C$1005,Calculations!P525,1)=0,"",INDEX(EmployeeTrackingSheet!$C$6:$C$1005,Calculations!P525,1))</f>
        <v/>
      </c>
      <c r="W525" s="90" t="str">
        <f>IF(INDEX(EmployeeTrackingSheet!$D$6:$D$1005,Calculations!P525,1)=0,"",INDEX(EmployeeTrackingSheet!$D$6:$D$1005,Calculations!P525,1))</f>
        <v/>
      </c>
      <c r="X525" s="269" t="str">
        <f>IF(INDEX(EmployeeTrackingSheet!$E$6:$E$1005,Calculations!P525,1)=0,"",INDEX(EmployeeTrackingSheet!$E$6:$E$1005,Calculations!P525,1))</f>
        <v/>
      </c>
      <c r="Y525" s="269" t="str">
        <f>IF(INDEX(EmployeeTrackingSheet!$F$6:$F$1005,Calculations!P525,1)=0,"",INDEX(EmployeeTrackingSheet!$F$6:$F$1005,Calculations!P525,1))</f>
        <v/>
      </c>
      <c r="Z525" s="94" t="str">
        <f t="shared" si="53"/>
        <v/>
      </c>
      <c r="AA525" s="94" t="str">
        <f>IF(INDEX(EmployeeTrackingSheet!$G$6:$G$1005,Calculations!P525,1)=0,"",INDEX(EmployeeTrackingSheet!$G$6:$G$1005,Calculations!P525,1))</f>
        <v/>
      </c>
      <c r="AB525" s="94" t="str">
        <f>IF(INDEX(EmployeeTrackingSheet!$H$6:$H$1005,Calculations!P525,1)=0,"",INDEX(EmployeeTrackingSheet!$H$6:$H$1005,Calculations!P525,1))</f>
        <v/>
      </c>
      <c r="AC525" s="47"/>
      <c r="AD525" s="47"/>
      <c r="AE525" s="47"/>
      <c r="AF525" s="47"/>
      <c r="AG525" s="47"/>
      <c r="AM525" s="47"/>
      <c r="AN525" s="47"/>
      <c r="AO525" s="47"/>
      <c r="AP525" s="47"/>
      <c r="AQ525" s="47"/>
      <c r="AR525" s="47"/>
      <c r="AS525" s="47"/>
      <c r="AT525" s="47"/>
      <c r="AU525" s="47"/>
      <c r="AV525" s="47"/>
      <c r="AW525" s="47"/>
      <c r="AX525" s="47"/>
      <c r="AY525" s="47"/>
      <c r="AZ525" s="47"/>
      <c r="BA525" s="47"/>
      <c r="BB525" s="47"/>
      <c r="BC525" s="47"/>
      <c r="BD525" s="47"/>
      <c r="BE525" s="47"/>
      <c r="BF525" s="47"/>
      <c r="BG525" s="47"/>
      <c r="BH525" s="47"/>
      <c r="BI525" s="47"/>
      <c r="BJ525" s="47"/>
      <c r="BK525" s="47"/>
      <c r="BL525" s="47"/>
      <c r="BM525" s="47"/>
      <c r="BN525" s="47"/>
      <c r="BO525" s="47"/>
      <c r="BP525" s="47"/>
      <c r="BQ525" s="47"/>
    </row>
    <row r="526" spans="16:69" x14ac:dyDescent="0.25">
      <c r="P526" s="34">
        <v>523</v>
      </c>
      <c r="Q526" s="147" t="str">
        <f>IF(INDEX(EmployeeTrackingSheet!$B$6:$B$1005,Calculations!P526,1)=0,"",INDEX(EmployeeTrackingSheet!$B$6:$B$1005,Calculations!P526,1))</f>
        <v/>
      </c>
      <c r="R526" s="91" t="str">
        <f t="shared" si="49"/>
        <v/>
      </c>
      <c r="S526" s="91" t="str">
        <f t="shared" si="50"/>
        <v/>
      </c>
      <c r="T526" s="92" t="str">
        <f t="shared" si="51"/>
        <v/>
      </c>
      <c r="U526" s="92" t="str">
        <f t="shared" si="52"/>
        <v/>
      </c>
      <c r="V526" s="90" t="str">
        <f>IF(INDEX(EmployeeTrackingSheet!$C$6:$C$1005,Calculations!P526,1)=0,"",INDEX(EmployeeTrackingSheet!$C$6:$C$1005,Calculations!P526,1))</f>
        <v/>
      </c>
      <c r="W526" s="90" t="str">
        <f>IF(INDEX(EmployeeTrackingSheet!$D$6:$D$1005,Calculations!P526,1)=0,"",INDEX(EmployeeTrackingSheet!$D$6:$D$1005,Calculations!P526,1))</f>
        <v/>
      </c>
      <c r="X526" s="269" t="str">
        <f>IF(INDEX(EmployeeTrackingSheet!$E$6:$E$1005,Calculations!P526,1)=0,"",INDEX(EmployeeTrackingSheet!$E$6:$E$1005,Calculations!P526,1))</f>
        <v/>
      </c>
      <c r="Y526" s="269" t="str">
        <f>IF(INDEX(EmployeeTrackingSheet!$F$6:$F$1005,Calculations!P526,1)=0,"",INDEX(EmployeeTrackingSheet!$F$6:$F$1005,Calculations!P526,1))</f>
        <v/>
      </c>
      <c r="Z526" s="94" t="str">
        <f t="shared" si="53"/>
        <v/>
      </c>
      <c r="AA526" s="94" t="str">
        <f>IF(INDEX(EmployeeTrackingSheet!$G$6:$G$1005,Calculations!P526,1)=0,"",INDEX(EmployeeTrackingSheet!$G$6:$G$1005,Calculations!P526,1))</f>
        <v/>
      </c>
      <c r="AB526" s="94" t="str">
        <f>IF(INDEX(EmployeeTrackingSheet!$H$6:$H$1005,Calculations!P526,1)=0,"",INDEX(EmployeeTrackingSheet!$H$6:$H$1005,Calculations!P526,1))</f>
        <v/>
      </c>
      <c r="AC526" s="47"/>
      <c r="AD526" s="47"/>
      <c r="AE526" s="47"/>
      <c r="AF526" s="47"/>
      <c r="AG526" s="47"/>
      <c r="AM526" s="47"/>
      <c r="AN526" s="47"/>
      <c r="AO526" s="47"/>
      <c r="AP526" s="47"/>
      <c r="AQ526" s="47"/>
      <c r="AR526" s="47"/>
      <c r="AS526" s="47"/>
      <c r="AT526" s="47"/>
      <c r="AU526" s="47"/>
      <c r="AV526" s="47"/>
      <c r="AW526" s="47"/>
      <c r="AX526" s="47"/>
      <c r="AY526" s="47"/>
      <c r="AZ526" s="47"/>
      <c r="BA526" s="47"/>
      <c r="BB526" s="47"/>
      <c r="BC526" s="47"/>
      <c r="BD526" s="47"/>
      <c r="BE526" s="47"/>
      <c r="BF526" s="47"/>
      <c r="BG526" s="47"/>
      <c r="BH526" s="47"/>
      <c r="BI526" s="47"/>
      <c r="BJ526" s="47"/>
      <c r="BK526" s="47"/>
      <c r="BL526" s="47"/>
      <c r="BM526" s="47"/>
      <c r="BN526" s="47"/>
      <c r="BO526" s="47"/>
      <c r="BP526" s="47"/>
      <c r="BQ526" s="47"/>
    </row>
    <row r="527" spans="16:69" x14ac:dyDescent="0.25">
      <c r="P527" s="34">
        <v>524</v>
      </c>
      <c r="Q527" s="147" t="str">
        <f>IF(INDEX(EmployeeTrackingSheet!$B$6:$B$1005,Calculations!P527,1)=0,"",INDEX(EmployeeTrackingSheet!$B$6:$B$1005,Calculations!P527,1))</f>
        <v/>
      </c>
      <c r="R527" s="91" t="str">
        <f t="shared" si="49"/>
        <v/>
      </c>
      <c r="S527" s="91" t="str">
        <f t="shared" si="50"/>
        <v/>
      </c>
      <c r="T527" s="92" t="str">
        <f t="shared" si="51"/>
        <v/>
      </c>
      <c r="U527" s="92" t="str">
        <f t="shared" si="52"/>
        <v/>
      </c>
      <c r="V527" s="90" t="str">
        <f>IF(INDEX(EmployeeTrackingSheet!$C$6:$C$1005,Calculations!P527,1)=0,"",INDEX(EmployeeTrackingSheet!$C$6:$C$1005,Calculations!P527,1))</f>
        <v/>
      </c>
      <c r="W527" s="90" t="str">
        <f>IF(INDEX(EmployeeTrackingSheet!$D$6:$D$1005,Calculations!P527,1)=0,"",INDEX(EmployeeTrackingSheet!$D$6:$D$1005,Calculations!P527,1))</f>
        <v/>
      </c>
      <c r="X527" s="269" t="str">
        <f>IF(INDEX(EmployeeTrackingSheet!$E$6:$E$1005,Calculations!P527,1)=0,"",INDEX(EmployeeTrackingSheet!$E$6:$E$1005,Calculations!P527,1))</f>
        <v/>
      </c>
      <c r="Y527" s="269" t="str">
        <f>IF(INDEX(EmployeeTrackingSheet!$F$6:$F$1005,Calculations!P527,1)=0,"",INDEX(EmployeeTrackingSheet!$F$6:$F$1005,Calculations!P527,1))</f>
        <v/>
      </c>
      <c r="Z527" s="94" t="str">
        <f t="shared" si="53"/>
        <v/>
      </c>
      <c r="AA527" s="94" t="str">
        <f>IF(INDEX(EmployeeTrackingSheet!$G$6:$G$1005,Calculations!P527,1)=0,"",INDEX(EmployeeTrackingSheet!$G$6:$G$1005,Calculations!P527,1))</f>
        <v/>
      </c>
      <c r="AB527" s="94" t="str">
        <f>IF(INDEX(EmployeeTrackingSheet!$H$6:$H$1005,Calculations!P527,1)=0,"",INDEX(EmployeeTrackingSheet!$H$6:$H$1005,Calculations!P527,1))</f>
        <v/>
      </c>
      <c r="AC527" s="47"/>
      <c r="AD527" s="47"/>
      <c r="AE527" s="47"/>
      <c r="AF527" s="47"/>
      <c r="AG527" s="47"/>
      <c r="AM527" s="47"/>
      <c r="AN527" s="47"/>
      <c r="AO527" s="47"/>
      <c r="AP527" s="47"/>
      <c r="AQ527" s="47"/>
      <c r="AR527" s="47"/>
      <c r="AS527" s="47"/>
      <c r="AT527" s="47"/>
      <c r="AU527" s="47"/>
      <c r="AV527" s="47"/>
      <c r="AW527" s="47"/>
      <c r="AX527" s="47"/>
      <c r="AY527" s="47"/>
      <c r="AZ527" s="47"/>
      <c r="BA527" s="47"/>
      <c r="BB527" s="47"/>
      <c r="BC527" s="47"/>
      <c r="BD527" s="47"/>
      <c r="BE527" s="47"/>
      <c r="BF527" s="47"/>
      <c r="BG527" s="47"/>
      <c r="BH527" s="47"/>
      <c r="BI527" s="47"/>
      <c r="BJ527" s="47"/>
      <c r="BK527" s="47"/>
      <c r="BL527" s="47"/>
      <c r="BM527" s="47"/>
      <c r="BN527" s="47"/>
      <c r="BO527" s="47"/>
      <c r="BP527" s="47"/>
      <c r="BQ527" s="47"/>
    </row>
    <row r="528" spans="16:69" x14ac:dyDescent="0.25">
      <c r="P528" s="34">
        <v>525</v>
      </c>
      <c r="Q528" s="147" t="str">
        <f>IF(INDEX(EmployeeTrackingSheet!$B$6:$B$1005,Calculations!P528,1)=0,"",INDEX(EmployeeTrackingSheet!$B$6:$B$1005,Calculations!P528,1))</f>
        <v/>
      </c>
      <c r="R528" s="91" t="str">
        <f t="shared" si="49"/>
        <v/>
      </c>
      <c r="S528" s="91" t="str">
        <f t="shared" si="50"/>
        <v/>
      </c>
      <c r="T528" s="92" t="str">
        <f t="shared" si="51"/>
        <v/>
      </c>
      <c r="U528" s="92" t="str">
        <f t="shared" si="52"/>
        <v/>
      </c>
      <c r="V528" s="90" t="str">
        <f>IF(INDEX(EmployeeTrackingSheet!$C$6:$C$1005,Calculations!P528,1)=0,"",INDEX(EmployeeTrackingSheet!$C$6:$C$1005,Calculations!P528,1))</f>
        <v/>
      </c>
      <c r="W528" s="90" t="str">
        <f>IF(INDEX(EmployeeTrackingSheet!$D$6:$D$1005,Calculations!P528,1)=0,"",INDEX(EmployeeTrackingSheet!$D$6:$D$1005,Calculations!P528,1))</f>
        <v/>
      </c>
      <c r="X528" s="269" t="str">
        <f>IF(INDEX(EmployeeTrackingSheet!$E$6:$E$1005,Calculations!P528,1)=0,"",INDEX(EmployeeTrackingSheet!$E$6:$E$1005,Calculations!P528,1))</f>
        <v/>
      </c>
      <c r="Y528" s="269" t="str">
        <f>IF(INDEX(EmployeeTrackingSheet!$F$6:$F$1005,Calculations!P528,1)=0,"",INDEX(EmployeeTrackingSheet!$F$6:$F$1005,Calculations!P528,1))</f>
        <v/>
      </c>
      <c r="Z528" s="94" t="str">
        <f t="shared" si="53"/>
        <v/>
      </c>
      <c r="AA528" s="94" t="str">
        <f>IF(INDEX(EmployeeTrackingSheet!$G$6:$G$1005,Calculations!P528,1)=0,"",INDEX(EmployeeTrackingSheet!$G$6:$G$1005,Calculations!P528,1))</f>
        <v/>
      </c>
      <c r="AB528" s="94" t="str">
        <f>IF(INDEX(EmployeeTrackingSheet!$H$6:$H$1005,Calculations!P528,1)=0,"",INDEX(EmployeeTrackingSheet!$H$6:$H$1005,Calculations!P528,1))</f>
        <v/>
      </c>
      <c r="AC528" s="47"/>
      <c r="AD528" s="47"/>
      <c r="AE528" s="47"/>
      <c r="AF528" s="47"/>
      <c r="AG528" s="47"/>
      <c r="AM528" s="47"/>
      <c r="AN528" s="47"/>
      <c r="AO528" s="47"/>
      <c r="AP528" s="47"/>
      <c r="AQ528" s="47"/>
      <c r="AR528" s="47"/>
      <c r="AS528" s="47"/>
      <c r="AT528" s="47"/>
      <c r="AU528" s="47"/>
      <c r="AV528" s="47"/>
      <c r="AW528" s="47"/>
      <c r="AX528" s="47"/>
      <c r="AY528" s="47"/>
      <c r="AZ528" s="47"/>
      <c r="BA528" s="47"/>
      <c r="BB528" s="47"/>
      <c r="BC528" s="47"/>
      <c r="BD528" s="47"/>
      <c r="BE528" s="47"/>
      <c r="BF528" s="47"/>
      <c r="BG528" s="47"/>
      <c r="BH528" s="47"/>
      <c r="BI528" s="47"/>
      <c r="BJ528" s="47"/>
      <c r="BK528" s="47"/>
      <c r="BL528" s="47"/>
      <c r="BM528" s="47"/>
      <c r="BN528" s="47"/>
      <c r="BO528" s="47"/>
      <c r="BP528" s="47"/>
      <c r="BQ528" s="47"/>
    </row>
    <row r="529" spans="16:69" x14ac:dyDescent="0.25">
      <c r="P529" s="34">
        <v>526</v>
      </c>
      <c r="Q529" s="147" t="str">
        <f>IF(INDEX(EmployeeTrackingSheet!$B$6:$B$1005,Calculations!P529,1)=0,"",INDEX(EmployeeTrackingSheet!$B$6:$B$1005,Calculations!P529,1))</f>
        <v/>
      </c>
      <c r="R529" s="91" t="str">
        <f t="shared" si="49"/>
        <v/>
      </c>
      <c r="S529" s="91" t="str">
        <f t="shared" si="50"/>
        <v/>
      </c>
      <c r="T529" s="92" t="str">
        <f t="shared" si="51"/>
        <v/>
      </c>
      <c r="U529" s="92" t="str">
        <f t="shared" si="52"/>
        <v/>
      </c>
      <c r="V529" s="90" t="str">
        <f>IF(INDEX(EmployeeTrackingSheet!$C$6:$C$1005,Calculations!P529,1)=0,"",INDEX(EmployeeTrackingSheet!$C$6:$C$1005,Calculations!P529,1))</f>
        <v/>
      </c>
      <c r="W529" s="90" t="str">
        <f>IF(INDEX(EmployeeTrackingSheet!$D$6:$D$1005,Calculations!P529,1)=0,"",INDEX(EmployeeTrackingSheet!$D$6:$D$1005,Calculations!P529,1))</f>
        <v/>
      </c>
      <c r="X529" s="269" t="str">
        <f>IF(INDEX(EmployeeTrackingSheet!$E$6:$E$1005,Calculations!P529,1)=0,"",INDEX(EmployeeTrackingSheet!$E$6:$E$1005,Calculations!P529,1))</f>
        <v/>
      </c>
      <c r="Y529" s="269" t="str">
        <f>IF(INDEX(EmployeeTrackingSheet!$F$6:$F$1005,Calculations!P529,1)=0,"",INDEX(EmployeeTrackingSheet!$F$6:$F$1005,Calculations!P529,1))</f>
        <v/>
      </c>
      <c r="Z529" s="94" t="str">
        <f t="shared" si="53"/>
        <v/>
      </c>
      <c r="AA529" s="94" t="str">
        <f>IF(INDEX(EmployeeTrackingSheet!$G$6:$G$1005,Calculations!P529,1)=0,"",INDEX(EmployeeTrackingSheet!$G$6:$G$1005,Calculations!P529,1))</f>
        <v/>
      </c>
      <c r="AB529" s="94" t="str">
        <f>IF(INDEX(EmployeeTrackingSheet!$H$6:$H$1005,Calculations!P529,1)=0,"",INDEX(EmployeeTrackingSheet!$H$6:$H$1005,Calculations!P529,1))</f>
        <v/>
      </c>
      <c r="AC529" s="47"/>
      <c r="AD529" s="47"/>
      <c r="AE529" s="47"/>
      <c r="AF529" s="47"/>
      <c r="AG529" s="47"/>
      <c r="AM529" s="47"/>
      <c r="AN529" s="47"/>
      <c r="AO529" s="47"/>
      <c r="AP529" s="47"/>
      <c r="AQ529" s="47"/>
      <c r="AR529" s="47"/>
      <c r="AS529" s="47"/>
      <c r="AT529" s="47"/>
      <c r="AU529" s="47"/>
      <c r="AV529" s="47"/>
      <c r="AW529" s="47"/>
      <c r="AX529" s="47"/>
      <c r="AY529" s="47"/>
      <c r="AZ529" s="47"/>
      <c r="BA529" s="47"/>
      <c r="BB529" s="47"/>
      <c r="BC529" s="47"/>
      <c r="BD529" s="47"/>
      <c r="BE529" s="47"/>
      <c r="BF529" s="47"/>
      <c r="BG529" s="47"/>
      <c r="BH529" s="47"/>
      <c r="BI529" s="47"/>
      <c r="BJ529" s="47"/>
      <c r="BK529" s="47"/>
      <c r="BL529" s="47"/>
      <c r="BM529" s="47"/>
      <c r="BN529" s="47"/>
      <c r="BO529" s="47"/>
      <c r="BP529" s="47"/>
      <c r="BQ529" s="47"/>
    </row>
    <row r="530" spans="16:69" x14ac:dyDescent="0.25">
      <c r="P530" s="34">
        <v>527</v>
      </c>
      <c r="Q530" s="147" t="str">
        <f>IF(INDEX(EmployeeTrackingSheet!$B$6:$B$1005,Calculations!P530,1)=0,"",INDEX(EmployeeTrackingSheet!$B$6:$B$1005,Calculations!P530,1))</f>
        <v/>
      </c>
      <c r="R530" s="91" t="str">
        <f t="shared" si="49"/>
        <v/>
      </c>
      <c r="S530" s="91" t="str">
        <f t="shared" si="50"/>
        <v/>
      </c>
      <c r="T530" s="92" t="str">
        <f t="shared" si="51"/>
        <v/>
      </c>
      <c r="U530" s="92" t="str">
        <f t="shared" si="52"/>
        <v/>
      </c>
      <c r="V530" s="90" t="str">
        <f>IF(INDEX(EmployeeTrackingSheet!$C$6:$C$1005,Calculations!P530,1)=0,"",INDEX(EmployeeTrackingSheet!$C$6:$C$1005,Calculations!P530,1))</f>
        <v/>
      </c>
      <c r="W530" s="90" t="str">
        <f>IF(INDEX(EmployeeTrackingSheet!$D$6:$D$1005,Calculations!P530,1)=0,"",INDEX(EmployeeTrackingSheet!$D$6:$D$1005,Calculations!P530,1))</f>
        <v/>
      </c>
      <c r="X530" s="269" t="str">
        <f>IF(INDEX(EmployeeTrackingSheet!$E$6:$E$1005,Calculations!P530,1)=0,"",INDEX(EmployeeTrackingSheet!$E$6:$E$1005,Calculations!P530,1))</f>
        <v/>
      </c>
      <c r="Y530" s="269" t="str">
        <f>IF(INDEX(EmployeeTrackingSheet!$F$6:$F$1005,Calculations!P530,1)=0,"",INDEX(EmployeeTrackingSheet!$F$6:$F$1005,Calculations!P530,1))</f>
        <v/>
      </c>
      <c r="Z530" s="94" t="str">
        <f t="shared" si="53"/>
        <v/>
      </c>
      <c r="AA530" s="94" t="str">
        <f>IF(INDEX(EmployeeTrackingSheet!$G$6:$G$1005,Calculations!P530,1)=0,"",INDEX(EmployeeTrackingSheet!$G$6:$G$1005,Calculations!P530,1))</f>
        <v/>
      </c>
      <c r="AB530" s="94" t="str">
        <f>IF(INDEX(EmployeeTrackingSheet!$H$6:$H$1005,Calculations!P530,1)=0,"",INDEX(EmployeeTrackingSheet!$H$6:$H$1005,Calculations!P530,1))</f>
        <v/>
      </c>
      <c r="AC530" s="47"/>
      <c r="AD530" s="47"/>
      <c r="AE530" s="47"/>
      <c r="AF530" s="47"/>
      <c r="AG530" s="47"/>
      <c r="AM530" s="47"/>
      <c r="AN530" s="47"/>
      <c r="AO530" s="47"/>
      <c r="AP530" s="47"/>
      <c r="AQ530" s="47"/>
      <c r="AR530" s="47"/>
      <c r="AS530" s="47"/>
      <c r="AT530" s="47"/>
      <c r="AU530" s="47"/>
      <c r="AV530" s="47"/>
      <c r="AW530" s="47"/>
      <c r="AX530" s="47"/>
      <c r="AY530" s="47"/>
      <c r="AZ530" s="47"/>
      <c r="BA530" s="47"/>
      <c r="BB530" s="47"/>
      <c r="BC530" s="47"/>
      <c r="BD530" s="47"/>
      <c r="BE530" s="47"/>
      <c r="BF530" s="47"/>
      <c r="BG530" s="47"/>
      <c r="BH530" s="47"/>
      <c r="BI530" s="47"/>
      <c r="BJ530" s="47"/>
      <c r="BK530" s="47"/>
      <c r="BL530" s="47"/>
      <c r="BM530" s="47"/>
      <c r="BN530" s="47"/>
      <c r="BO530" s="47"/>
      <c r="BP530" s="47"/>
      <c r="BQ530" s="47"/>
    </row>
    <row r="531" spans="16:69" x14ac:dyDescent="0.25">
      <c r="P531" s="34">
        <v>528</v>
      </c>
      <c r="Q531" s="147" t="str">
        <f>IF(INDEX(EmployeeTrackingSheet!$B$6:$B$1005,Calculations!P531,1)=0,"",INDEX(EmployeeTrackingSheet!$B$6:$B$1005,Calculations!P531,1))</f>
        <v/>
      </c>
      <c r="R531" s="91" t="str">
        <f t="shared" si="49"/>
        <v/>
      </c>
      <c r="S531" s="91" t="str">
        <f t="shared" si="50"/>
        <v/>
      </c>
      <c r="T531" s="92" t="str">
        <f t="shared" si="51"/>
        <v/>
      </c>
      <c r="U531" s="92" t="str">
        <f t="shared" si="52"/>
        <v/>
      </c>
      <c r="V531" s="90" t="str">
        <f>IF(INDEX(EmployeeTrackingSheet!$C$6:$C$1005,Calculations!P531,1)=0,"",INDEX(EmployeeTrackingSheet!$C$6:$C$1005,Calculations!P531,1))</f>
        <v/>
      </c>
      <c r="W531" s="90" t="str">
        <f>IF(INDEX(EmployeeTrackingSheet!$D$6:$D$1005,Calculations!P531,1)=0,"",INDEX(EmployeeTrackingSheet!$D$6:$D$1005,Calculations!P531,1))</f>
        <v/>
      </c>
      <c r="X531" s="269" t="str">
        <f>IF(INDEX(EmployeeTrackingSheet!$E$6:$E$1005,Calculations!P531,1)=0,"",INDEX(EmployeeTrackingSheet!$E$6:$E$1005,Calculations!P531,1))</f>
        <v/>
      </c>
      <c r="Y531" s="269" t="str">
        <f>IF(INDEX(EmployeeTrackingSheet!$F$6:$F$1005,Calculations!P531,1)=0,"",INDEX(EmployeeTrackingSheet!$F$6:$F$1005,Calculations!P531,1))</f>
        <v/>
      </c>
      <c r="Z531" s="94" t="str">
        <f t="shared" si="53"/>
        <v/>
      </c>
      <c r="AA531" s="94" t="str">
        <f>IF(INDEX(EmployeeTrackingSheet!$G$6:$G$1005,Calculations!P531,1)=0,"",INDEX(EmployeeTrackingSheet!$G$6:$G$1005,Calculations!P531,1))</f>
        <v/>
      </c>
      <c r="AB531" s="94" t="str">
        <f>IF(INDEX(EmployeeTrackingSheet!$H$6:$H$1005,Calculations!P531,1)=0,"",INDEX(EmployeeTrackingSheet!$H$6:$H$1005,Calculations!P531,1))</f>
        <v/>
      </c>
      <c r="AC531" s="47"/>
      <c r="AD531" s="47"/>
      <c r="AE531" s="47"/>
      <c r="AF531" s="47"/>
      <c r="AG531" s="47"/>
      <c r="AM531" s="47"/>
      <c r="AN531" s="47"/>
      <c r="AO531" s="47"/>
      <c r="AP531" s="47"/>
      <c r="AQ531" s="47"/>
      <c r="AR531" s="47"/>
      <c r="AS531" s="47"/>
      <c r="AT531" s="47"/>
      <c r="AU531" s="47"/>
      <c r="AV531" s="47"/>
      <c r="AW531" s="47"/>
      <c r="AX531" s="47"/>
      <c r="AY531" s="47"/>
      <c r="AZ531" s="47"/>
      <c r="BA531" s="47"/>
      <c r="BB531" s="47"/>
      <c r="BC531" s="47"/>
      <c r="BD531" s="47"/>
      <c r="BE531" s="47"/>
      <c r="BF531" s="47"/>
      <c r="BG531" s="47"/>
      <c r="BH531" s="47"/>
      <c r="BI531" s="47"/>
      <c r="BJ531" s="47"/>
      <c r="BK531" s="47"/>
      <c r="BL531" s="47"/>
      <c r="BM531" s="47"/>
      <c r="BN531" s="47"/>
      <c r="BO531" s="47"/>
      <c r="BP531" s="47"/>
      <c r="BQ531" s="47"/>
    </row>
    <row r="532" spans="16:69" x14ac:dyDescent="0.25">
      <c r="P532" s="34">
        <v>529</v>
      </c>
      <c r="Q532" s="147" t="str">
        <f>IF(INDEX(EmployeeTrackingSheet!$B$6:$B$1005,Calculations!P532,1)=0,"",INDEX(EmployeeTrackingSheet!$B$6:$B$1005,Calculations!P532,1))</f>
        <v/>
      </c>
      <c r="R532" s="91" t="str">
        <f t="shared" si="49"/>
        <v/>
      </c>
      <c r="S532" s="91" t="str">
        <f t="shared" si="50"/>
        <v/>
      </c>
      <c r="T532" s="92" t="str">
        <f t="shared" si="51"/>
        <v/>
      </c>
      <c r="U532" s="92" t="str">
        <f t="shared" si="52"/>
        <v/>
      </c>
      <c r="V532" s="90" t="str">
        <f>IF(INDEX(EmployeeTrackingSheet!$C$6:$C$1005,Calculations!P532,1)=0,"",INDEX(EmployeeTrackingSheet!$C$6:$C$1005,Calculations!P532,1))</f>
        <v/>
      </c>
      <c r="W532" s="90" t="str">
        <f>IF(INDEX(EmployeeTrackingSheet!$D$6:$D$1005,Calculations!P532,1)=0,"",INDEX(EmployeeTrackingSheet!$D$6:$D$1005,Calculations!P532,1))</f>
        <v/>
      </c>
      <c r="X532" s="269" t="str">
        <f>IF(INDEX(EmployeeTrackingSheet!$E$6:$E$1005,Calculations!P532,1)=0,"",INDEX(EmployeeTrackingSheet!$E$6:$E$1005,Calculations!P532,1))</f>
        <v/>
      </c>
      <c r="Y532" s="269" t="str">
        <f>IF(INDEX(EmployeeTrackingSheet!$F$6:$F$1005,Calculations!P532,1)=0,"",INDEX(EmployeeTrackingSheet!$F$6:$F$1005,Calculations!P532,1))</f>
        <v/>
      </c>
      <c r="Z532" s="94" t="str">
        <f t="shared" si="53"/>
        <v/>
      </c>
      <c r="AA532" s="94" t="str">
        <f>IF(INDEX(EmployeeTrackingSheet!$G$6:$G$1005,Calculations!P532,1)=0,"",INDEX(EmployeeTrackingSheet!$G$6:$G$1005,Calculations!P532,1))</f>
        <v/>
      </c>
      <c r="AB532" s="94" t="str">
        <f>IF(INDEX(EmployeeTrackingSheet!$H$6:$H$1005,Calculations!P532,1)=0,"",INDEX(EmployeeTrackingSheet!$H$6:$H$1005,Calculations!P532,1))</f>
        <v/>
      </c>
      <c r="AC532" s="47"/>
      <c r="AD532" s="47"/>
      <c r="AE532" s="47"/>
      <c r="AF532" s="47"/>
      <c r="AG532" s="47"/>
      <c r="AM532" s="47"/>
      <c r="AN532" s="47"/>
      <c r="AO532" s="47"/>
      <c r="AP532" s="47"/>
      <c r="AQ532" s="47"/>
      <c r="AR532" s="47"/>
      <c r="AS532" s="47"/>
      <c r="AT532" s="47"/>
      <c r="AU532" s="47"/>
      <c r="AV532" s="47"/>
      <c r="AW532" s="47"/>
      <c r="AX532" s="47"/>
      <c r="AY532" s="47"/>
      <c r="AZ532" s="47"/>
      <c r="BA532" s="47"/>
      <c r="BB532" s="47"/>
      <c r="BC532" s="47"/>
      <c r="BD532" s="47"/>
      <c r="BE532" s="47"/>
      <c r="BF532" s="47"/>
      <c r="BG532" s="47"/>
      <c r="BH532" s="47"/>
      <c r="BI532" s="47"/>
      <c r="BJ532" s="47"/>
      <c r="BK532" s="47"/>
      <c r="BL532" s="47"/>
      <c r="BM532" s="47"/>
      <c r="BN532" s="47"/>
      <c r="BO532" s="47"/>
      <c r="BP532" s="47"/>
      <c r="BQ532" s="47"/>
    </row>
    <row r="533" spans="16:69" x14ac:dyDescent="0.25">
      <c r="P533" s="34">
        <v>530</v>
      </c>
      <c r="Q533" s="147" t="str">
        <f>IF(INDEX(EmployeeTrackingSheet!$B$6:$B$1005,Calculations!P533,1)=0,"",INDEX(EmployeeTrackingSheet!$B$6:$B$1005,Calculations!P533,1))</f>
        <v/>
      </c>
      <c r="R533" s="91" t="str">
        <f t="shared" si="49"/>
        <v/>
      </c>
      <c r="S533" s="91" t="str">
        <f t="shared" si="50"/>
        <v/>
      </c>
      <c r="T533" s="92" t="str">
        <f t="shared" si="51"/>
        <v/>
      </c>
      <c r="U533" s="92" t="str">
        <f t="shared" si="52"/>
        <v/>
      </c>
      <c r="V533" s="90" t="str">
        <f>IF(INDEX(EmployeeTrackingSheet!$C$6:$C$1005,Calculations!P533,1)=0,"",INDEX(EmployeeTrackingSheet!$C$6:$C$1005,Calculations!P533,1))</f>
        <v/>
      </c>
      <c r="W533" s="90" t="str">
        <f>IF(INDEX(EmployeeTrackingSheet!$D$6:$D$1005,Calculations!P533,1)=0,"",INDEX(EmployeeTrackingSheet!$D$6:$D$1005,Calculations!P533,1))</f>
        <v/>
      </c>
      <c r="X533" s="269" t="str">
        <f>IF(INDEX(EmployeeTrackingSheet!$E$6:$E$1005,Calculations!P533,1)=0,"",INDEX(EmployeeTrackingSheet!$E$6:$E$1005,Calculations!P533,1))</f>
        <v/>
      </c>
      <c r="Y533" s="269" t="str">
        <f>IF(INDEX(EmployeeTrackingSheet!$F$6:$F$1005,Calculations!P533,1)=0,"",INDEX(EmployeeTrackingSheet!$F$6:$F$1005,Calculations!P533,1))</f>
        <v/>
      </c>
      <c r="Z533" s="94" t="str">
        <f t="shared" si="53"/>
        <v/>
      </c>
      <c r="AA533" s="94" t="str">
        <f>IF(INDEX(EmployeeTrackingSheet!$G$6:$G$1005,Calculations!P533,1)=0,"",INDEX(EmployeeTrackingSheet!$G$6:$G$1005,Calculations!P533,1))</f>
        <v/>
      </c>
      <c r="AB533" s="94" t="str">
        <f>IF(INDEX(EmployeeTrackingSheet!$H$6:$H$1005,Calculations!P533,1)=0,"",INDEX(EmployeeTrackingSheet!$H$6:$H$1005,Calculations!P533,1))</f>
        <v/>
      </c>
      <c r="AC533" s="47"/>
      <c r="AD533" s="47"/>
      <c r="AE533" s="47"/>
      <c r="AF533" s="47"/>
      <c r="AG533" s="47"/>
      <c r="AM533" s="47"/>
      <c r="AN533" s="47"/>
      <c r="AO533" s="47"/>
      <c r="AP533" s="47"/>
      <c r="AQ533" s="47"/>
      <c r="AR533" s="47"/>
      <c r="AS533" s="47"/>
      <c r="AT533" s="47"/>
      <c r="AU533" s="47"/>
      <c r="AV533" s="47"/>
      <c r="AW533" s="47"/>
      <c r="AX533" s="47"/>
      <c r="AY533" s="47"/>
      <c r="AZ533" s="47"/>
      <c r="BA533" s="47"/>
      <c r="BB533" s="47"/>
      <c r="BC533" s="47"/>
      <c r="BD533" s="47"/>
      <c r="BE533" s="47"/>
      <c r="BF533" s="47"/>
      <c r="BG533" s="47"/>
      <c r="BH533" s="47"/>
      <c r="BI533" s="47"/>
      <c r="BJ533" s="47"/>
      <c r="BK533" s="47"/>
      <c r="BL533" s="47"/>
      <c r="BM533" s="47"/>
      <c r="BN533" s="47"/>
      <c r="BO533" s="47"/>
      <c r="BP533" s="47"/>
      <c r="BQ533" s="47"/>
    </row>
    <row r="534" spans="16:69" x14ac:dyDescent="0.25">
      <c r="P534" s="34">
        <v>531</v>
      </c>
      <c r="Q534" s="147" t="str">
        <f>IF(INDEX(EmployeeTrackingSheet!$B$6:$B$1005,Calculations!P534,1)=0,"",INDEX(EmployeeTrackingSheet!$B$6:$B$1005,Calculations!P534,1))</f>
        <v/>
      </c>
      <c r="R534" s="91" t="str">
        <f t="shared" si="49"/>
        <v/>
      </c>
      <c r="S534" s="91" t="str">
        <f t="shared" si="50"/>
        <v/>
      </c>
      <c r="T534" s="92" t="str">
        <f t="shared" si="51"/>
        <v/>
      </c>
      <c r="U534" s="92" t="str">
        <f t="shared" si="52"/>
        <v/>
      </c>
      <c r="V534" s="90" t="str">
        <f>IF(INDEX(EmployeeTrackingSheet!$C$6:$C$1005,Calculations!P534,1)=0,"",INDEX(EmployeeTrackingSheet!$C$6:$C$1005,Calculations!P534,1))</f>
        <v/>
      </c>
      <c r="W534" s="90" t="str">
        <f>IF(INDEX(EmployeeTrackingSheet!$D$6:$D$1005,Calculations!P534,1)=0,"",INDEX(EmployeeTrackingSheet!$D$6:$D$1005,Calculations!P534,1))</f>
        <v/>
      </c>
      <c r="X534" s="269" t="str">
        <f>IF(INDEX(EmployeeTrackingSheet!$E$6:$E$1005,Calculations!P534,1)=0,"",INDEX(EmployeeTrackingSheet!$E$6:$E$1005,Calculations!P534,1))</f>
        <v/>
      </c>
      <c r="Y534" s="269" t="str">
        <f>IF(INDEX(EmployeeTrackingSheet!$F$6:$F$1005,Calculations!P534,1)=0,"",INDEX(EmployeeTrackingSheet!$F$6:$F$1005,Calculations!P534,1))</f>
        <v/>
      </c>
      <c r="Z534" s="94" t="str">
        <f t="shared" si="53"/>
        <v/>
      </c>
      <c r="AA534" s="94" t="str">
        <f>IF(INDEX(EmployeeTrackingSheet!$G$6:$G$1005,Calculations!P534,1)=0,"",INDEX(EmployeeTrackingSheet!$G$6:$G$1005,Calculations!P534,1))</f>
        <v/>
      </c>
      <c r="AB534" s="94" t="str">
        <f>IF(INDEX(EmployeeTrackingSheet!$H$6:$H$1005,Calculations!P534,1)=0,"",INDEX(EmployeeTrackingSheet!$H$6:$H$1005,Calculations!P534,1))</f>
        <v/>
      </c>
      <c r="AC534" s="47"/>
      <c r="AD534" s="47"/>
      <c r="AE534" s="47"/>
      <c r="AF534" s="47"/>
      <c r="AG534" s="47"/>
      <c r="AM534" s="47"/>
      <c r="AN534" s="47"/>
      <c r="AO534" s="47"/>
      <c r="AP534" s="47"/>
      <c r="AQ534" s="47"/>
      <c r="AR534" s="47"/>
      <c r="AS534" s="47"/>
      <c r="AT534" s="47"/>
      <c r="AU534" s="47"/>
      <c r="AV534" s="47"/>
      <c r="AW534" s="47"/>
      <c r="AX534" s="47"/>
      <c r="AY534" s="47"/>
      <c r="AZ534" s="47"/>
      <c r="BA534" s="47"/>
      <c r="BB534" s="47"/>
      <c r="BC534" s="47"/>
      <c r="BD534" s="47"/>
      <c r="BE534" s="47"/>
      <c r="BF534" s="47"/>
      <c r="BG534" s="47"/>
      <c r="BH534" s="47"/>
      <c r="BI534" s="47"/>
      <c r="BJ534" s="47"/>
      <c r="BK534" s="47"/>
      <c r="BL534" s="47"/>
      <c r="BM534" s="47"/>
      <c r="BN534" s="47"/>
      <c r="BO534" s="47"/>
      <c r="BP534" s="47"/>
      <c r="BQ534" s="47"/>
    </row>
    <row r="535" spans="16:69" x14ac:dyDescent="0.25">
      <c r="P535" s="34">
        <v>532</v>
      </c>
      <c r="Q535" s="147" t="str">
        <f>IF(INDEX(EmployeeTrackingSheet!$B$6:$B$1005,Calculations!P535,1)=0,"",INDEX(EmployeeTrackingSheet!$B$6:$B$1005,Calculations!P535,1))</f>
        <v/>
      </c>
      <c r="R535" s="91" t="str">
        <f t="shared" si="49"/>
        <v/>
      </c>
      <c r="S535" s="91" t="str">
        <f t="shared" si="50"/>
        <v/>
      </c>
      <c r="T535" s="92" t="str">
        <f t="shared" si="51"/>
        <v/>
      </c>
      <c r="U535" s="92" t="str">
        <f t="shared" si="52"/>
        <v/>
      </c>
      <c r="V535" s="90" t="str">
        <f>IF(INDEX(EmployeeTrackingSheet!$C$6:$C$1005,Calculations!P535,1)=0,"",INDEX(EmployeeTrackingSheet!$C$6:$C$1005,Calculations!P535,1))</f>
        <v/>
      </c>
      <c r="W535" s="90" t="str">
        <f>IF(INDEX(EmployeeTrackingSheet!$D$6:$D$1005,Calculations!P535,1)=0,"",INDEX(EmployeeTrackingSheet!$D$6:$D$1005,Calculations!P535,1))</f>
        <v/>
      </c>
      <c r="X535" s="269" t="str">
        <f>IF(INDEX(EmployeeTrackingSheet!$E$6:$E$1005,Calculations!P535,1)=0,"",INDEX(EmployeeTrackingSheet!$E$6:$E$1005,Calculations!P535,1))</f>
        <v/>
      </c>
      <c r="Y535" s="269" t="str">
        <f>IF(INDEX(EmployeeTrackingSheet!$F$6:$F$1005,Calculations!P535,1)=0,"",INDEX(EmployeeTrackingSheet!$F$6:$F$1005,Calculations!P535,1))</f>
        <v/>
      </c>
      <c r="Z535" s="94" t="str">
        <f t="shared" si="53"/>
        <v/>
      </c>
      <c r="AA535" s="94" t="str">
        <f>IF(INDEX(EmployeeTrackingSheet!$G$6:$G$1005,Calculations!P535,1)=0,"",INDEX(EmployeeTrackingSheet!$G$6:$G$1005,Calculations!P535,1))</f>
        <v/>
      </c>
      <c r="AB535" s="94" t="str">
        <f>IF(INDEX(EmployeeTrackingSheet!$H$6:$H$1005,Calculations!P535,1)=0,"",INDEX(EmployeeTrackingSheet!$H$6:$H$1005,Calculations!P535,1))</f>
        <v/>
      </c>
      <c r="AC535" s="47"/>
      <c r="AD535" s="47"/>
      <c r="AE535" s="47"/>
      <c r="AF535" s="47"/>
      <c r="AG535" s="47"/>
      <c r="AM535" s="47"/>
      <c r="AN535" s="47"/>
      <c r="AO535" s="47"/>
      <c r="AP535" s="47"/>
      <c r="AQ535" s="47"/>
      <c r="AR535" s="47"/>
      <c r="AS535" s="47"/>
      <c r="AT535" s="47"/>
      <c r="AU535" s="47"/>
      <c r="AV535" s="47"/>
      <c r="AW535" s="47"/>
      <c r="AX535" s="47"/>
      <c r="AY535" s="47"/>
      <c r="AZ535" s="47"/>
      <c r="BA535" s="47"/>
      <c r="BB535" s="47"/>
      <c r="BC535" s="47"/>
      <c r="BD535" s="47"/>
      <c r="BE535" s="47"/>
      <c r="BF535" s="47"/>
      <c r="BG535" s="47"/>
      <c r="BH535" s="47"/>
      <c r="BI535" s="47"/>
      <c r="BJ535" s="47"/>
      <c r="BK535" s="47"/>
      <c r="BL535" s="47"/>
      <c r="BM535" s="47"/>
      <c r="BN535" s="47"/>
      <c r="BO535" s="47"/>
      <c r="BP535" s="47"/>
      <c r="BQ535" s="47"/>
    </row>
    <row r="536" spans="16:69" x14ac:dyDescent="0.25">
      <c r="P536" s="34">
        <v>533</v>
      </c>
      <c r="Q536" s="147" t="str">
        <f>IF(INDEX(EmployeeTrackingSheet!$B$6:$B$1005,Calculations!P536,1)=0,"",INDEX(EmployeeTrackingSheet!$B$6:$B$1005,Calculations!P536,1))</f>
        <v/>
      </c>
      <c r="R536" s="91" t="str">
        <f t="shared" si="49"/>
        <v/>
      </c>
      <c r="S536" s="91" t="str">
        <f t="shared" si="50"/>
        <v/>
      </c>
      <c r="T536" s="92" t="str">
        <f t="shared" si="51"/>
        <v/>
      </c>
      <c r="U536" s="92" t="str">
        <f t="shared" si="52"/>
        <v/>
      </c>
      <c r="V536" s="90" t="str">
        <f>IF(INDEX(EmployeeTrackingSheet!$C$6:$C$1005,Calculations!P536,1)=0,"",INDEX(EmployeeTrackingSheet!$C$6:$C$1005,Calculations!P536,1))</f>
        <v/>
      </c>
      <c r="W536" s="90" t="str">
        <f>IF(INDEX(EmployeeTrackingSheet!$D$6:$D$1005,Calculations!P536,1)=0,"",INDEX(EmployeeTrackingSheet!$D$6:$D$1005,Calculations!P536,1))</f>
        <v/>
      </c>
      <c r="X536" s="269" t="str">
        <f>IF(INDEX(EmployeeTrackingSheet!$E$6:$E$1005,Calculations!P536,1)=0,"",INDEX(EmployeeTrackingSheet!$E$6:$E$1005,Calculations!P536,1))</f>
        <v/>
      </c>
      <c r="Y536" s="269" t="str">
        <f>IF(INDEX(EmployeeTrackingSheet!$F$6:$F$1005,Calculations!P536,1)=0,"",INDEX(EmployeeTrackingSheet!$F$6:$F$1005,Calculations!P536,1))</f>
        <v/>
      </c>
      <c r="Z536" s="94" t="str">
        <f t="shared" si="53"/>
        <v/>
      </c>
      <c r="AA536" s="94" t="str">
        <f>IF(INDEX(EmployeeTrackingSheet!$G$6:$G$1005,Calculations!P536,1)=0,"",INDEX(EmployeeTrackingSheet!$G$6:$G$1005,Calculations!P536,1))</f>
        <v/>
      </c>
      <c r="AB536" s="94" t="str">
        <f>IF(INDEX(EmployeeTrackingSheet!$H$6:$H$1005,Calculations!P536,1)=0,"",INDEX(EmployeeTrackingSheet!$H$6:$H$1005,Calculations!P536,1))</f>
        <v/>
      </c>
      <c r="AC536" s="47"/>
      <c r="AD536" s="47"/>
      <c r="AE536" s="47"/>
      <c r="AF536" s="47"/>
      <c r="AG536" s="47"/>
      <c r="AM536" s="47"/>
      <c r="AN536" s="47"/>
      <c r="AO536" s="47"/>
      <c r="AP536" s="47"/>
      <c r="AQ536" s="47"/>
      <c r="AR536" s="47"/>
      <c r="AS536" s="47"/>
      <c r="AT536" s="47"/>
      <c r="AU536" s="47"/>
      <c r="AV536" s="47"/>
      <c r="AW536" s="47"/>
      <c r="AX536" s="47"/>
      <c r="AY536" s="47"/>
      <c r="AZ536" s="47"/>
      <c r="BA536" s="47"/>
      <c r="BB536" s="47"/>
      <c r="BC536" s="47"/>
      <c r="BD536" s="47"/>
      <c r="BE536" s="47"/>
      <c r="BF536" s="47"/>
      <c r="BG536" s="47"/>
      <c r="BH536" s="47"/>
      <c r="BI536" s="47"/>
      <c r="BJ536" s="47"/>
      <c r="BK536" s="47"/>
      <c r="BL536" s="47"/>
      <c r="BM536" s="47"/>
      <c r="BN536" s="47"/>
      <c r="BO536" s="47"/>
      <c r="BP536" s="47"/>
      <c r="BQ536" s="47"/>
    </row>
    <row r="537" spans="16:69" x14ac:dyDescent="0.25">
      <c r="P537" s="34">
        <v>534</v>
      </c>
      <c r="Q537" s="147" t="str">
        <f>IF(INDEX(EmployeeTrackingSheet!$B$6:$B$1005,Calculations!P537,1)=0,"",INDEX(EmployeeTrackingSheet!$B$6:$B$1005,Calculations!P537,1))</f>
        <v/>
      </c>
      <c r="R537" s="91" t="str">
        <f t="shared" si="49"/>
        <v/>
      </c>
      <c r="S537" s="91" t="str">
        <f t="shared" si="50"/>
        <v/>
      </c>
      <c r="T537" s="92" t="str">
        <f t="shared" si="51"/>
        <v/>
      </c>
      <c r="U537" s="92" t="str">
        <f t="shared" si="52"/>
        <v/>
      </c>
      <c r="V537" s="90" t="str">
        <f>IF(INDEX(EmployeeTrackingSheet!$C$6:$C$1005,Calculations!P537,1)=0,"",INDEX(EmployeeTrackingSheet!$C$6:$C$1005,Calculations!P537,1))</f>
        <v/>
      </c>
      <c r="W537" s="90" t="str">
        <f>IF(INDEX(EmployeeTrackingSheet!$D$6:$D$1005,Calculations!P537,1)=0,"",INDEX(EmployeeTrackingSheet!$D$6:$D$1005,Calculations!P537,1))</f>
        <v/>
      </c>
      <c r="X537" s="269" t="str">
        <f>IF(INDEX(EmployeeTrackingSheet!$E$6:$E$1005,Calculations!P537,1)=0,"",INDEX(EmployeeTrackingSheet!$E$6:$E$1005,Calculations!P537,1))</f>
        <v/>
      </c>
      <c r="Y537" s="269" t="str">
        <f>IF(INDEX(EmployeeTrackingSheet!$F$6:$F$1005,Calculations!P537,1)=0,"",INDEX(EmployeeTrackingSheet!$F$6:$F$1005,Calculations!P537,1))</f>
        <v/>
      </c>
      <c r="Z537" s="94" t="str">
        <f t="shared" si="53"/>
        <v/>
      </c>
      <c r="AA537" s="94" t="str">
        <f>IF(INDEX(EmployeeTrackingSheet!$G$6:$G$1005,Calculations!P537,1)=0,"",INDEX(EmployeeTrackingSheet!$G$6:$G$1005,Calculations!P537,1))</f>
        <v/>
      </c>
      <c r="AB537" s="94" t="str">
        <f>IF(INDEX(EmployeeTrackingSheet!$H$6:$H$1005,Calculations!P537,1)=0,"",INDEX(EmployeeTrackingSheet!$H$6:$H$1005,Calculations!P537,1))</f>
        <v/>
      </c>
      <c r="AC537" s="47"/>
      <c r="AD537" s="47"/>
      <c r="AE537" s="47"/>
      <c r="AF537" s="47"/>
      <c r="AG537" s="47"/>
      <c r="AM537" s="47"/>
      <c r="AN537" s="47"/>
      <c r="AO537" s="47"/>
      <c r="AP537" s="47"/>
      <c r="AQ537" s="47"/>
      <c r="AR537" s="47"/>
      <c r="AS537" s="47"/>
      <c r="AT537" s="47"/>
      <c r="AU537" s="47"/>
      <c r="AV537" s="47"/>
      <c r="AW537" s="47"/>
      <c r="AX537" s="47"/>
      <c r="AY537" s="47"/>
      <c r="AZ537" s="47"/>
      <c r="BA537" s="47"/>
      <c r="BB537" s="47"/>
      <c r="BC537" s="47"/>
      <c r="BD537" s="47"/>
      <c r="BE537" s="47"/>
      <c r="BF537" s="47"/>
      <c r="BG537" s="47"/>
      <c r="BH537" s="47"/>
      <c r="BI537" s="47"/>
      <c r="BJ537" s="47"/>
      <c r="BK537" s="47"/>
      <c r="BL537" s="47"/>
      <c r="BM537" s="47"/>
      <c r="BN537" s="47"/>
      <c r="BO537" s="47"/>
      <c r="BP537" s="47"/>
      <c r="BQ537" s="47"/>
    </row>
    <row r="538" spans="16:69" x14ac:dyDescent="0.25">
      <c r="P538" s="34">
        <v>535</v>
      </c>
      <c r="Q538" s="147" t="str">
        <f>IF(INDEX(EmployeeTrackingSheet!$B$6:$B$1005,Calculations!P538,1)=0,"",INDEX(EmployeeTrackingSheet!$B$6:$B$1005,Calculations!P538,1))</f>
        <v/>
      </c>
      <c r="R538" s="91" t="str">
        <f t="shared" si="49"/>
        <v/>
      </c>
      <c r="S538" s="91" t="str">
        <f t="shared" si="50"/>
        <v/>
      </c>
      <c r="T538" s="92" t="str">
        <f t="shared" si="51"/>
        <v/>
      </c>
      <c r="U538" s="92" t="str">
        <f t="shared" si="52"/>
        <v/>
      </c>
      <c r="V538" s="90" t="str">
        <f>IF(INDEX(EmployeeTrackingSheet!$C$6:$C$1005,Calculations!P538,1)=0,"",INDEX(EmployeeTrackingSheet!$C$6:$C$1005,Calculations!P538,1))</f>
        <v/>
      </c>
      <c r="W538" s="90" t="str">
        <f>IF(INDEX(EmployeeTrackingSheet!$D$6:$D$1005,Calculations!P538,1)=0,"",INDEX(EmployeeTrackingSheet!$D$6:$D$1005,Calculations!P538,1))</f>
        <v/>
      </c>
      <c r="X538" s="269" t="str">
        <f>IF(INDEX(EmployeeTrackingSheet!$E$6:$E$1005,Calculations!P538,1)=0,"",INDEX(EmployeeTrackingSheet!$E$6:$E$1005,Calculations!P538,1))</f>
        <v/>
      </c>
      <c r="Y538" s="269" t="str">
        <f>IF(INDEX(EmployeeTrackingSheet!$F$6:$F$1005,Calculations!P538,1)=0,"",INDEX(EmployeeTrackingSheet!$F$6:$F$1005,Calculations!P538,1))</f>
        <v/>
      </c>
      <c r="Z538" s="94" t="str">
        <f t="shared" si="53"/>
        <v/>
      </c>
      <c r="AA538" s="94" t="str">
        <f>IF(INDEX(EmployeeTrackingSheet!$G$6:$G$1005,Calculations!P538,1)=0,"",INDEX(EmployeeTrackingSheet!$G$6:$G$1005,Calculations!P538,1))</f>
        <v/>
      </c>
      <c r="AB538" s="94" t="str">
        <f>IF(INDEX(EmployeeTrackingSheet!$H$6:$H$1005,Calculations!P538,1)=0,"",INDEX(EmployeeTrackingSheet!$H$6:$H$1005,Calculations!P538,1))</f>
        <v/>
      </c>
      <c r="AC538" s="47"/>
      <c r="AD538" s="47"/>
      <c r="AE538" s="47"/>
      <c r="AF538" s="47"/>
      <c r="AG538" s="47"/>
      <c r="AM538" s="47"/>
      <c r="AN538" s="47"/>
      <c r="AO538" s="47"/>
      <c r="AP538" s="47"/>
      <c r="AQ538" s="47"/>
      <c r="AR538" s="47"/>
      <c r="AS538" s="47"/>
      <c r="AT538" s="47"/>
      <c r="AU538" s="47"/>
      <c r="AV538" s="47"/>
      <c r="AW538" s="47"/>
      <c r="AX538" s="47"/>
      <c r="AY538" s="47"/>
      <c r="AZ538" s="47"/>
      <c r="BA538" s="47"/>
      <c r="BB538" s="47"/>
      <c r="BC538" s="47"/>
      <c r="BD538" s="47"/>
      <c r="BE538" s="47"/>
      <c r="BF538" s="47"/>
      <c r="BG538" s="47"/>
      <c r="BH538" s="47"/>
      <c r="BI538" s="47"/>
      <c r="BJ538" s="47"/>
      <c r="BK538" s="47"/>
      <c r="BL538" s="47"/>
      <c r="BM538" s="47"/>
      <c r="BN538" s="47"/>
      <c r="BO538" s="47"/>
      <c r="BP538" s="47"/>
      <c r="BQ538" s="47"/>
    </row>
    <row r="539" spans="16:69" x14ac:dyDescent="0.25">
      <c r="P539" s="34">
        <v>536</v>
      </c>
      <c r="Q539" s="147" t="str">
        <f>IF(INDEX(EmployeeTrackingSheet!$B$6:$B$1005,Calculations!P539,1)=0,"",INDEX(EmployeeTrackingSheet!$B$6:$B$1005,Calculations!P539,1))</f>
        <v/>
      </c>
      <c r="R539" s="91" t="str">
        <f t="shared" si="49"/>
        <v/>
      </c>
      <c r="S539" s="91" t="str">
        <f t="shared" si="50"/>
        <v/>
      </c>
      <c r="T539" s="92" t="str">
        <f t="shared" si="51"/>
        <v/>
      </c>
      <c r="U539" s="92" t="str">
        <f t="shared" si="52"/>
        <v/>
      </c>
      <c r="V539" s="90" t="str">
        <f>IF(INDEX(EmployeeTrackingSheet!$C$6:$C$1005,Calculations!P539,1)=0,"",INDEX(EmployeeTrackingSheet!$C$6:$C$1005,Calculations!P539,1))</f>
        <v/>
      </c>
      <c r="W539" s="90" t="str">
        <f>IF(INDEX(EmployeeTrackingSheet!$D$6:$D$1005,Calculations!P539,1)=0,"",INDEX(EmployeeTrackingSheet!$D$6:$D$1005,Calculations!P539,1))</f>
        <v/>
      </c>
      <c r="X539" s="269" t="str">
        <f>IF(INDEX(EmployeeTrackingSheet!$E$6:$E$1005,Calculations!P539,1)=0,"",INDEX(EmployeeTrackingSheet!$E$6:$E$1005,Calculations!P539,1))</f>
        <v/>
      </c>
      <c r="Y539" s="269" t="str">
        <f>IF(INDEX(EmployeeTrackingSheet!$F$6:$F$1005,Calculations!P539,1)=0,"",INDEX(EmployeeTrackingSheet!$F$6:$F$1005,Calculations!P539,1))</f>
        <v/>
      </c>
      <c r="Z539" s="94" t="str">
        <f t="shared" si="53"/>
        <v/>
      </c>
      <c r="AA539" s="94" t="str">
        <f>IF(INDEX(EmployeeTrackingSheet!$G$6:$G$1005,Calculations!P539,1)=0,"",INDEX(EmployeeTrackingSheet!$G$6:$G$1005,Calculations!P539,1))</f>
        <v/>
      </c>
      <c r="AB539" s="94" t="str">
        <f>IF(INDEX(EmployeeTrackingSheet!$H$6:$H$1005,Calculations!P539,1)=0,"",INDEX(EmployeeTrackingSheet!$H$6:$H$1005,Calculations!P539,1))</f>
        <v/>
      </c>
      <c r="AC539" s="47"/>
      <c r="AD539" s="47"/>
      <c r="AE539" s="47"/>
      <c r="AF539" s="47"/>
      <c r="AG539" s="47"/>
      <c r="AM539" s="47"/>
      <c r="AN539" s="47"/>
      <c r="AO539" s="47"/>
      <c r="AP539" s="47"/>
      <c r="AQ539" s="47"/>
      <c r="AR539" s="47"/>
      <c r="AS539" s="47"/>
      <c r="AT539" s="47"/>
      <c r="AU539" s="47"/>
      <c r="AV539" s="47"/>
      <c r="AW539" s="47"/>
      <c r="AX539" s="47"/>
      <c r="AY539" s="47"/>
      <c r="AZ539" s="47"/>
      <c r="BA539" s="47"/>
      <c r="BB539" s="47"/>
      <c r="BC539" s="47"/>
      <c r="BD539" s="47"/>
      <c r="BE539" s="47"/>
      <c r="BF539" s="47"/>
      <c r="BG539" s="47"/>
      <c r="BH539" s="47"/>
      <c r="BI539" s="47"/>
      <c r="BJ539" s="47"/>
      <c r="BK539" s="47"/>
      <c r="BL539" s="47"/>
      <c r="BM539" s="47"/>
      <c r="BN539" s="47"/>
      <c r="BO539" s="47"/>
      <c r="BP539" s="47"/>
      <c r="BQ539" s="47"/>
    </row>
    <row r="540" spans="16:69" x14ac:dyDescent="0.25">
      <c r="P540" s="34">
        <v>537</v>
      </c>
      <c r="Q540" s="147" t="str">
        <f>IF(INDEX(EmployeeTrackingSheet!$B$6:$B$1005,Calculations!P540,1)=0,"",INDEX(EmployeeTrackingSheet!$B$6:$B$1005,Calculations!P540,1))</f>
        <v/>
      </c>
      <c r="R540" s="91" t="str">
        <f t="shared" si="49"/>
        <v/>
      </c>
      <c r="S540" s="91" t="str">
        <f t="shared" si="50"/>
        <v/>
      </c>
      <c r="T540" s="92" t="str">
        <f t="shared" si="51"/>
        <v/>
      </c>
      <c r="U540" s="92" t="str">
        <f t="shared" si="52"/>
        <v/>
      </c>
      <c r="V540" s="90" t="str">
        <f>IF(INDEX(EmployeeTrackingSheet!$C$6:$C$1005,Calculations!P540,1)=0,"",INDEX(EmployeeTrackingSheet!$C$6:$C$1005,Calculations!P540,1))</f>
        <v/>
      </c>
      <c r="W540" s="90" t="str">
        <f>IF(INDEX(EmployeeTrackingSheet!$D$6:$D$1005,Calculations!P540,1)=0,"",INDEX(EmployeeTrackingSheet!$D$6:$D$1005,Calculations!P540,1))</f>
        <v/>
      </c>
      <c r="X540" s="269" t="str">
        <f>IF(INDEX(EmployeeTrackingSheet!$E$6:$E$1005,Calculations!P540,1)=0,"",INDEX(EmployeeTrackingSheet!$E$6:$E$1005,Calculations!P540,1))</f>
        <v/>
      </c>
      <c r="Y540" s="269" t="str">
        <f>IF(INDEX(EmployeeTrackingSheet!$F$6:$F$1005,Calculations!P540,1)=0,"",INDEX(EmployeeTrackingSheet!$F$6:$F$1005,Calculations!P540,1))</f>
        <v/>
      </c>
      <c r="Z540" s="94" t="str">
        <f t="shared" si="53"/>
        <v/>
      </c>
      <c r="AA540" s="94" t="str">
        <f>IF(INDEX(EmployeeTrackingSheet!$G$6:$G$1005,Calculations!P540,1)=0,"",INDEX(EmployeeTrackingSheet!$G$6:$G$1005,Calculations!P540,1))</f>
        <v/>
      </c>
      <c r="AB540" s="94" t="str">
        <f>IF(INDEX(EmployeeTrackingSheet!$H$6:$H$1005,Calculations!P540,1)=0,"",INDEX(EmployeeTrackingSheet!$H$6:$H$1005,Calculations!P540,1))</f>
        <v/>
      </c>
      <c r="AC540" s="47"/>
      <c r="AD540" s="47"/>
      <c r="AE540" s="47"/>
      <c r="AF540" s="47"/>
      <c r="AG540" s="47"/>
      <c r="AM540" s="47"/>
      <c r="AN540" s="47"/>
      <c r="AO540" s="47"/>
      <c r="AP540" s="47"/>
      <c r="AQ540" s="47"/>
      <c r="AR540" s="47"/>
      <c r="AS540" s="47"/>
      <c r="AT540" s="47"/>
      <c r="AU540" s="47"/>
      <c r="AV540" s="47"/>
      <c r="AW540" s="47"/>
      <c r="AX540" s="47"/>
      <c r="AY540" s="47"/>
      <c r="AZ540" s="47"/>
      <c r="BA540" s="47"/>
      <c r="BB540" s="47"/>
      <c r="BC540" s="47"/>
      <c r="BD540" s="47"/>
      <c r="BE540" s="47"/>
      <c r="BF540" s="47"/>
      <c r="BG540" s="47"/>
      <c r="BH540" s="47"/>
      <c r="BI540" s="47"/>
      <c r="BJ540" s="47"/>
      <c r="BK540" s="47"/>
      <c r="BL540" s="47"/>
      <c r="BM540" s="47"/>
      <c r="BN540" s="47"/>
      <c r="BO540" s="47"/>
      <c r="BP540" s="47"/>
      <c r="BQ540" s="47"/>
    </row>
    <row r="541" spans="16:69" x14ac:dyDescent="0.25">
      <c r="P541" s="34">
        <v>538</v>
      </c>
      <c r="Q541" s="147" t="str">
        <f>IF(INDEX(EmployeeTrackingSheet!$B$6:$B$1005,Calculations!P541,1)=0,"",INDEX(EmployeeTrackingSheet!$B$6:$B$1005,Calculations!P541,1))</f>
        <v/>
      </c>
      <c r="R541" s="91" t="str">
        <f t="shared" si="49"/>
        <v/>
      </c>
      <c r="S541" s="91" t="str">
        <f t="shared" si="50"/>
        <v/>
      </c>
      <c r="T541" s="92" t="str">
        <f t="shared" si="51"/>
        <v/>
      </c>
      <c r="U541" s="92" t="str">
        <f t="shared" si="52"/>
        <v/>
      </c>
      <c r="V541" s="90" t="str">
        <f>IF(INDEX(EmployeeTrackingSheet!$C$6:$C$1005,Calculations!P541,1)=0,"",INDEX(EmployeeTrackingSheet!$C$6:$C$1005,Calculations!P541,1))</f>
        <v/>
      </c>
      <c r="W541" s="90" t="str">
        <f>IF(INDEX(EmployeeTrackingSheet!$D$6:$D$1005,Calculations!P541,1)=0,"",INDEX(EmployeeTrackingSheet!$D$6:$D$1005,Calculations!P541,1))</f>
        <v/>
      </c>
      <c r="X541" s="269" t="str">
        <f>IF(INDEX(EmployeeTrackingSheet!$E$6:$E$1005,Calculations!P541,1)=0,"",INDEX(EmployeeTrackingSheet!$E$6:$E$1005,Calculations!P541,1))</f>
        <v/>
      </c>
      <c r="Y541" s="269" t="str">
        <f>IF(INDEX(EmployeeTrackingSheet!$F$6:$F$1005,Calculations!P541,1)=0,"",INDEX(EmployeeTrackingSheet!$F$6:$F$1005,Calculations!P541,1))</f>
        <v/>
      </c>
      <c r="Z541" s="94" t="str">
        <f t="shared" si="53"/>
        <v/>
      </c>
      <c r="AA541" s="94" t="str">
        <f>IF(INDEX(EmployeeTrackingSheet!$G$6:$G$1005,Calculations!P541,1)=0,"",INDEX(EmployeeTrackingSheet!$G$6:$G$1005,Calculations!P541,1))</f>
        <v/>
      </c>
      <c r="AB541" s="94" t="str">
        <f>IF(INDEX(EmployeeTrackingSheet!$H$6:$H$1005,Calculations!P541,1)=0,"",INDEX(EmployeeTrackingSheet!$H$6:$H$1005,Calculations!P541,1))</f>
        <v/>
      </c>
      <c r="AC541" s="47"/>
      <c r="AD541" s="47"/>
      <c r="AE541" s="47"/>
      <c r="AF541" s="47"/>
      <c r="AG541" s="47"/>
      <c r="AM541" s="47"/>
      <c r="AN541" s="47"/>
      <c r="AO541" s="47"/>
      <c r="AP541" s="47"/>
      <c r="AQ541" s="47"/>
      <c r="AR541" s="47"/>
      <c r="AS541" s="47"/>
      <c r="AT541" s="47"/>
      <c r="AU541" s="47"/>
      <c r="AV541" s="47"/>
      <c r="AW541" s="47"/>
      <c r="AX541" s="47"/>
      <c r="AY541" s="47"/>
      <c r="AZ541" s="47"/>
      <c r="BA541" s="47"/>
      <c r="BB541" s="47"/>
      <c r="BC541" s="47"/>
      <c r="BD541" s="47"/>
      <c r="BE541" s="47"/>
      <c r="BF541" s="47"/>
      <c r="BG541" s="47"/>
      <c r="BH541" s="47"/>
      <c r="BI541" s="47"/>
      <c r="BJ541" s="47"/>
      <c r="BK541" s="47"/>
      <c r="BL541" s="47"/>
      <c r="BM541" s="47"/>
      <c r="BN541" s="47"/>
      <c r="BO541" s="47"/>
      <c r="BP541" s="47"/>
      <c r="BQ541" s="47"/>
    </row>
    <row r="542" spans="16:69" x14ac:dyDescent="0.25">
      <c r="P542" s="34">
        <v>539</v>
      </c>
      <c r="Q542" s="147" t="str">
        <f>IF(INDEX(EmployeeTrackingSheet!$B$6:$B$1005,Calculations!P542,1)=0,"",INDEX(EmployeeTrackingSheet!$B$6:$B$1005,Calculations!P542,1))</f>
        <v/>
      </c>
      <c r="R542" s="91" t="str">
        <f t="shared" si="49"/>
        <v/>
      </c>
      <c r="S542" s="91" t="str">
        <f t="shared" si="50"/>
        <v/>
      </c>
      <c r="T542" s="92" t="str">
        <f t="shared" si="51"/>
        <v/>
      </c>
      <c r="U542" s="92" t="str">
        <f t="shared" si="52"/>
        <v/>
      </c>
      <c r="V542" s="90" t="str">
        <f>IF(INDEX(EmployeeTrackingSheet!$C$6:$C$1005,Calculations!P542,1)=0,"",INDEX(EmployeeTrackingSheet!$C$6:$C$1005,Calculations!P542,1))</f>
        <v/>
      </c>
      <c r="W542" s="90" t="str">
        <f>IF(INDEX(EmployeeTrackingSheet!$D$6:$D$1005,Calculations!P542,1)=0,"",INDEX(EmployeeTrackingSheet!$D$6:$D$1005,Calculations!P542,1))</f>
        <v/>
      </c>
      <c r="X542" s="269" t="str">
        <f>IF(INDEX(EmployeeTrackingSheet!$E$6:$E$1005,Calculations!P542,1)=0,"",INDEX(EmployeeTrackingSheet!$E$6:$E$1005,Calculations!P542,1))</f>
        <v/>
      </c>
      <c r="Y542" s="269" t="str">
        <f>IF(INDEX(EmployeeTrackingSheet!$F$6:$F$1005,Calculations!P542,1)=0,"",INDEX(EmployeeTrackingSheet!$F$6:$F$1005,Calculations!P542,1))</f>
        <v/>
      </c>
      <c r="Z542" s="94" t="str">
        <f t="shared" si="53"/>
        <v/>
      </c>
      <c r="AA542" s="94" t="str">
        <f>IF(INDEX(EmployeeTrackingSheet!$G$6:$G$1005,Calculations!P542,1)=0,"",INDEX(EmployeeTrackingSheet!$G$6:$G$1005,Calculations!P542,1))</f>
        <v/>
      </c>
      <c r="AB542" s="94" t="str">
        <f>IF(INDEX(EmployeeTrackingSheet!$H$6:$H$1005,Calculations!P542,1)=0,"",INDEX(EmployeeTrackingSheet!$H$6:$H$1005,Calculations!P542,1))</f>
        <v/>
      </c>
      <c r="AC542" s="47"/>
      <c r="AD542" s="47"/>
      <c r="AE542" s="47"/>
      <c r="AF542" s="47"/>
      <c r="AG542" s="47"/>
      <c r="AM542" s="47"/>
      <c r="AN542" s="47"/>
      <c r="AO542" s="47"/>
      <c r="AP542" s="47"/>
      <c r="AQ542" s="47"/>
      <c r="AR542" s="47"/>
      <c r="AS542" s="47"/>
      <c r="AT542" s="47"/>
      <c r="AU542" s="47"/>
      <c r="AV542" s="47"/>
      <c r="AW542" s="47"/>
      <c r="AX542" s="47"/>
      <c r="AY542" s="47"/>
      <c r="AZ542" s="47"/>
      <c r="BA542" s="47"/>
      <c r="BB542" s="47"/>
      <c r="BC542" s="47"/>
      <c r="BD542" s="47"/>
      <c r="BE542" s="47"/>
      <c r="BF542" s="47"/>
      <c r="BG542" s="47"/>
      <c r="BH542" s="47"/>
      <c r="BI542" s="47"/>
      <c r="BJ542" s="47"/>
      <c r="BK542" s="47"/>
      <c r="BL542" s="47"/>
      <c r="BM542" s="47"/>
      <c r="BN542" s="47"/>
      <c r="BO542" s="47"/>
      <c r="BP542" s="47"/>
      <c r="BQ542" s="47"/>
    </row>
    <row r="543" spans="16:69" x14ac:dyDescent="0.25">
      <c r="P543" s="34">
        <v>540</v>
      </c>
      <c r="Q543" s="147" t="str">
        <f>IF(INDEX(EmployeeTrackingSheet!$B$6:$B$1005,Calculations!P543,1)=0,"",INDEX(EmployeeTrackingSheet!$B$6:$B$1005,Calculations!P543,1))</f>
        <v/>
      </c>
      <c r="R543" s="91" t="str">
        <f t="shared" si="49"/>
        <v/>
      </c>
      <c r="S543" s="91" t="str">
        <f t="shared" si="50"/>
        <v/>
      </c>
      <c r="T543" s="92" t="str">
        <f t="shared" si="51"/>
        <v/>
      </c>
      <c r="U543" s="92" t="str">
        <f t="shared" si="52"/>
        <v/>
      </c>
      <c r="V543" s="90" t="str">
        <f>IF(INDEX(EmployeeTrackingSheet!$C$6:$C$1005,Calculations!P543,1)=0,"",INDEX(EmployeeTrackingSheet!$C$6:$C$1005,Calculations!P543,1))</f>
        <v/>
      </c>
      <c r="W543" s="90" t="str">
        <f>IF(INDEX(EmployeeTrackingSheet!$D$6:$D$1005,Calculations!P543,1)=0,"",INDEX(EmployeeTrackingSheet!$D$6:$D$1005,Calculations!P543,1))</f>
        <v/>
      </c>
      <c r="X543" s="269" t="str">
        <f>IF(INDEX(EmployeeTrackingSheet!$E$6:$E$1005,Calculations!P543,1)=0,"",INDEX(EmployeeTrackingSheet!$E$6:$E$1005,Calculations!P543,1))</f>
        <v/>
      </c>
      <c r="Y543" s="269" t="str">
        <f>IF(INDEX(EmployeeTrackingSheet!$F$6:$F$1005,Calculations!P543,1)=0,"",INDEX(EmployeeTrackingSheet!$F$6:$F$1005,Calculations!P543,1))</f>
        <v/>
      </c>
      <c r="Z543" s="94" t="str">
        <f t="shared" si="53"/>
        <v/>
      </c>
      <c r="AA543" s="94" t="str">
        <f>IF(INDEX(EmployeeTrackingSheet!$G$6:$G$1005,Calculations!P543,1)=0,"",INDEX(EmployeeTrackingSheet!$G$6:$G$1005,Calculations!P543,1))</f>
        <v/>
      </c>
      <c r="AB543" s="94" t="str">
        <f>IF(INDEX(EmployeeTrackingSheet!$H$6:$H$1005,Calculations!P543,1)=0,"",INDEX(EmployeeTrackingSheet!$H$6:$H$1005,Calculations!P543,1))</f>
        <v/>
      </c>
      <c r="AC543" s="47"/>
      <c r="AD543" s="47"/>
      <c r="AE543" s="47"/>
      <c r="AF543" s="47"/>
      <c r="AG543" s="47"/>
      <c r="AM543" s="47"/>
      <c r="AN543" s="47"/>
      <c r="AO543" s="47"/>
      <c r="AP543" s="47"/>
      <c r="AQ543" s="47"/>
      <c r="AR543" s="47"/>
      <c r="AS543" s="47"/>
      <c r="AT543" s="47"/>
      <c r="AU543" s="47"/>
      <c r="AV543" s="47"/>
      <c r="AW543" s="47"/>
      <c r="AX543" s="47"/>
      <c r="AY543" s="47"/>
      <c r="AZ543" s="47"/>
      <c r="BA543" s="47"/>
      <c r="BB543" s="47"/>
      <c r="BC543" s="47"/>
      <c r="BD543" s="47"/>
      <c r="BE543" s="47"/>
      <c r="BF543" s="47"/>
      <c r="BG543" s="47"/>
      <c r="BH543" s="47"/>
      <c r="BI543" s="47"/>
      <c r="BJ543" s="47"/>
      <c r="BK543" s="47"/>
      <c r="BL543" s="47"/>
      <c r="BM543" s="47"/>
      <c r="BN543" s="47"/>
      <c r="BO543" s="47"/>
      <c r="BP543" s="47"/>
      <c r="BQ543" s="47"/>
    </row>
    <row r="544" spans="16:69" x14ac:dyDescent="0.25">
      <c r="P544" s="34">
        <v>541</v>
      </c>
      <c r="Q544" s="147" t="str">
        <f>IF(INDEX(EmployeeTrackingSheet!$B$6:$B$1005,Calculations!P544,1)=0,"",INDEX(EmployeeTrackingSheet!$B$6:$B$1005,Calculations!P544,1))</f>
        <v/>
      </c>
      <c r="R544" s="91" t="str">
        <f t="shared" si="49"/>
        <v/>
      </c>
      <c r="S544" s="91" t="str">
        <f t="shared" si="50"/>
        <v/>
      </c>
      <c r="T544" s="92" t="str">
        <f t="shared" si="51"/>
        <v/>
      </c>
      <c r="U544" s="92" t="str">
        <f t="shared" si="52"/>
        <v/>
      </c>
      <c r="V544" s="90" t="str">
        <f>IF(INDEX(EmployeeTrackingSheet!$C$6:$C$1005,Calculations!P544,1)=0,"",INDEX(EmployeeTrackingSheet!$C$6:$C$1005,Calculations!P544,1))</f>
        <v/>
      </c>
      <c r="W544" s="90" t="str">
        <f>IF(INDEX(EmployeeTrackingSheet!$D$6:$D$1005,Calculations!P544,1)=0,"",INDEX(EmployeeTrackingSheet!$D$6:$D$1005,Calculations!P544,1))</f>
        <v/>
      </c>
      <c r="X544" s="269" t="str">
        <f>IF(INDEX(EmployeeTrackingSheet!$E$6:$E$1005,Calculations!P544,1)=0,"",INDEX(EmployeeTrackingSheet!$E$6:$E$1005,Calculations!P544,1))</f>
        <v/>
      </c>
      <c r="Y544" s="269" t="str">
        <f>IF(INDEX(EmployeeTrackingSheet!$F$6:$F$1005,Calculations!P544,1)=0,"",INDEX(EmployeeTrackingSheet!$F$6:$F$1005,Calculations!P544,1))</f>
        <v/>
      </c>
      <c r="Z544" s="94" t="str">
        <f t="shared" si="53"/>
        <v/>
      </c>
      <c r="AA544" s="94" t="str">
        <f>IF(INDEX(EmployeeTrackingSheet!$G$6:$G$1005,Calculations!P544,1)=0,"",INDEX(EmployeeTrackingSheet!$G$6:$G$1005,Calculations!P544,1))</f>
        <v/>
      </c>
      <c r="AB544" s="94" t="str">
        <f>IF(INDEX(EmployeeTrackingSheet!$H$6:$H$1005,Calculations!P544,1)=0,"",INDEX(EmployeeTrackingSheet!$H$6:$H$1005,Calculations!P544,1))</f>
        <v/>
      </c>
      <c r="AC544" s="47"/>
      <c r="AD544" s="47"/>
      <c r="AE544" s="47"/>
      <c r="AF544" s="47"/>
      <c r="AG544" s="47"/>
      <c r="AM544" s="47"/>
      <c r="AN544" s="47"/>
      <c r="AO544" s="47"/>
      <c r="AP544" s="47"/>
      <c r="AQ544" s="47"/>
      <c r="AR544" s="47"/>
      <c r="AS544" s="47"/>
      <c r="AT544" s="47"/>
      <c r="AU544" s="47"/>
      <c r="AV544" s="47"/>
      <c r="AW544" s="47"/>
      <c r="AX544" s="47"/>
      <c r="AY544" s="47"/>
      <c r="AZ544" s="47"/>
      <c r="BA544" s="47"/>
      <c r="BB544" s="47"/>
      <c r="BC544" s="47"/>
      <c r="BD544" s="47"/>
      <c r="BE544" s="47"/>
      <c r="BF544" s="47"/>
      <c r="BG544" s="47"/>
      <c r="BH544" s="47"/>
      <c r="BI544" s="47"/>
      <c r="BJ544" s="47"/>
      <c r="BK544" s="47"/>
      <c r="BL544" s="47"/>
      <c r="BM544" s="47"/>
      <c r="BN544" s="47"/>
      <c r="BO544" s="47"/>
      <c r="BP544" s="47"/>
      <c r="BQ544" s="47"/>
    </row>
    <row r="545" spans="16:69" x14ac:dyDescent="0.25">
      <c r="P545" s="34">
        <v>542</v>
      </c>
      <c r="Q545" s="147" t="str">
        <f>IF(INDEX(EmployeeTrackingSheet!$B$6:$B$1005,Calculations!P545,1)=0,"",INDEX(EmployeeTrackingSheet!$B$6:$B$1005,Calculations!P545,1))</f>
        <v/>
      </c>
      <c r="R545" s="91" t="str">
        <f t="shared" si="49"/>
        <v/>
      </c>
      <c r="S545" s="91" t="str">
        <f t="shared" si="50"/>
        <v/>
      </c>
      <c r="T545" s="92" t="str">
        <f t="shared" si="51"/>
        <v/>
      </c>
      <c r="U545" s="92" t="str">
        <f t="shared" si="52"/>
        <v/>
      </c>
      <c r="V545" s="90" t="str">
        <f>IF(INDEX(EmployeeTrackingSheet!$C$6:$C$1005,Calculations!P545,1)=0,"",INDEX(EmployeeTrackingSheet!$C$6:$C$1005,Calculations!P545,1))</f>
        <v/>
      </c>
      <c r="W545" s="90" t="str">
        <f>IF(INDEX(EmployeeTrackingSheet!$D$6:$D$1005,Calculations!P545,1)=0,"",INDEX(EmployeeTrackingSheet!$D$6:$D$1005,Calculations!P545,1))</f>
        <v/>
      </c>
      <c r="X545" s="269" t="str">
        <f>IF(INDEX(EmployeeTrackingSheet!$E$6:$E$1005,Calculations!P545,1)=0,"",INDEX(EmployeeTrackingSheet!$E$6:$E$1005,Calculations!P545,1))</f>
        <v/>
      </c>
      <c r="Y545" s="269" t="str">
        <f>IF(INDEX(EmployeeTrackingSheet!$F$6:$F$1005,Calculations!P545,1)=0,"",INDEX(EmployeeTrackingSheet!$F$6:$F$1005,Calculations!P545,1))</f>
        <v/>
      </c>
      <c r="Z545" s="94" t="str">
        <f t="shared" si="53"/>
        <v/>
      </c>
      <c r="AA545" s="94" t="str">
        <f>IF(INDEX(EmployeeTrackingSheet!$G$6:$G$1005,Calculations!P545,1)=0,"",INDEX(EmployeeTrackingSheet!$G$6:$G$1005,Calculations!P545,1))</f>
        <v/>
      </c>
      <c r="AB545" s="94" t="str">
        <f>IF(INDEX(EmployeeTrackingSheet!$H$6:$H$1005,Calculations!P545,1)=0,"",INDEX(EmployeeTrackingSheet!$H$6:$H$1005,Calculations!P545,1))</f>
        <v/>
      </c>
      <c r="AC545" s="47"/>
      <c r="AD545" s="47"/>
      <c r="AE545" s="47"/>
      <c r="AF545" s="47"/>
      <c r="AG545" s="47"/>
      <c r="AM545" s="47"/>
      <c r="AN545" s="47"/>
      <c r="AO545" s="47"/>
      <c r="AP545" s="47"/>
      <c r="AQ545" s="47"/>
      <c r="AR545" s="47"/>
      <c r="AS545" s="47"/>
      <c r="AT545" s="47"/>
      <c r="AU545" s="47"/>
      <c r="AV545" s="47"/>
      <c r="AW545" s="47"/>
      <c r="AX545" s="47"/>
      <c r="AY545" s="47"/>
      <c r="AZ545" s="47"/>
      <c r="BA545" s="47"/>
      <c r="BB545" s="47"/>
      <c r="BC545" s="47"/>
      <c r="BD545" s="47"/>
      <c r="BE545" s="47"/>
      <c r="BF545" s="47"/>
      <c r="BG545" s="47"/>
      <c r="BH545" s="47"/>
      <c r="BI545" s="47"/>
      <c r="BJ545" s="47"/>
      <c r="BK545" s="47"/>
      <c r="BL545" s="47"/>
      <c r="BM545" s="47"/>
      <c r="BN545" s="47"/>
      <c r="BO545" s="47"/>
      <c r="BP545" s="47"/>
      <c r="BQ545" s="47"/>
    </row>
    <row r="546" spans="16:69" x14ac:dyDescent="0.25">
      <c r="P546" s="34">
        <v>543</v>
      </c>
      <c r="Q546" s="147" t="str">
        <f>IF(INDEX(EmployeeTrackingSheet!$B$6:$B$1005,Calculations!P546,1)=0,"",INDEX(EmployeeTrackingSheet!$B$6:$B$1005,Calculations!P546,1))</f>
        <v/>
      </c>
      <c r="R546" s="91" t="str">
        <f t="shared" si="49"/>
        <v/>
      </c>
      <c r="S546" s="91" t="str">
        <f t="shared" si="50"/>
        <v/>
      </c>
      <c r="T546" s="92" t="str">
        <f t="shared" si="51"/>
        <v/>
      </c>
      <c r="U546" s="92" t="str">
        <f t="shared" si="52"/>
        <v/>
      </c>
      <c r="V546" s="90" t="str">
        <f>IF(INDEX(EmployeeTrackingSheet!$C$6:$C$1005,Calculations!P546,1)=0,"",INDEX(EmployeeTrackingSheet!$C$6:$C$1005,Calculations!P546,1))</f>
        <v/>
      </c>
      <c r="W546" s="90" t="str">
        <f>IF(INDEX(EmployeeTrackingSheet!$D$6:$D$1005,Calculations!P546,1)=0,"",INDEX(EmployeeTrackingSheet!$D$6:$D$1005,Calculations!P546,1))</f>
        <v/>
      </c>
      <c r="X546" s="269" t="str">
        <f>IF(INDEX(EmployeeTrackingSheet!$E$6:$E$1005,Calculations!P546,1)=0,"",INDEX(EmployeeTrackingSheet!$E$6:$E$1005,Calculations!P546,1))</f>
        <v/>
      </c>
      <c r="Y546" s="269" t="str">
        <f>IF(INDEX(EmployeeTrackingSheet!$F$6:$F$1005,Calculations!P546,1)=0,"",INDEX(EmployeeTrackingSheet!$F$6:$F$1005,Calculations!P546,1))</f>
        <v/>
      </c>
      <c r="Z546" s="94" t="str">
        <f t="shared" si="53"/>
        <v/>
      </c>
      <c r="AA546" s="94" t="str">
        <f>IF(INDEX(EmployeeTrackingSheet!$G$6:$G$1005,Calculations!P546,1)=0,"",INDEX(EmployeeTrackingSheet!$G$6:$G$1005,Calculations!P546,1))</f>
        <v/>
      </c>
      <c r="AB546" s="94" t="str">
        <f>IF(INDEX(EmployeeTrackingSheet!$H$6:$H$1005,Calculations!P546,1)=0,"",INDEX(EmployeeTrackingSheet!$H$6:$H$1005,Calculations!P546,1))</f>
        <v/>
      </c>
      <c r="AC546" s="47"/>
      <c r="AD546" s="47"/>
      <c r="AE546" s="47"/>
      <c r="AF546" s="47"/>
      <c r="AG546" s="47"/>
      <c r="AM546" s="47"/>
      <c r="AN546" s="47"/>
      <c r="AO546" s="47"/>
      <c r="AP546" s="47"/>
      <c r="AQ546" s="47"/>
      <c r="AR546" s="47"/>
      <c r="AS546" s="47"/>
      <c r="AT546" s="47"/>
      <c r="AU546" s="47"/>
      <c r="AV546" s="47"/>
      <c r="AW546" s="47"/>
      <c r="AX546" s="47"/>
      <c r="AY546" s="47"/>
      <c r="AZ546" s="47"/>
      <c r="BA546" s="47"/>
      <c r="BB546" s="47"/>
      <c r="BC546" s="47"/>
      <c r="BD546" s="47"/>
      <c r="BE546" s="47"/>
      <c r="BF546" s="47"/>
      <c r="BG546" s="47"/>
      <c r="BH546" s="47"/>
      <c r="BI546" s="47"/>
      <c r="BJ546" s="47"/>
      <c r="BK546" s="47"/>
      <c r="BL546" s="47"/>
      <c r="BM546" s="47"/>
      <c r="BN546" s="47"/>
      <c r="BO546" s="47"/>
      <c r="BP546" s="47"/>
      <c r="BQ546" s="47"/>
    </row>
    <row r="547" spans="16:69" x14ac:dyDescent="0.25">
      <c r="P547" s="34">
        <v>544</v>
      </c>
      <c r="Q547" s="147" t="str">
        <f>IF(INDEX(EmployeeTrackingSheet!$B$6:$B$1005,Calculations!P547,1)=0,"",INDEX(EmployeeTrackingSheet!$B$6:$B$1005,Calculations!P547,1))</f>
        <v/>
      </c>
      <c r="R547" s="91" t="str">
        <f t="shared" si="49"/>
        <v/>
      </c>
      <c r="S547" s="91" t="str">
        <f t="shared" si="50"/>
        <v/>
      </c>
      <c r="T547" s="92" t="str">
        <f t="shared" si="51"/>
        <v/>
      </c>
      <c r="U547" s="92" t="str">
        <f t="shared" si="52"/>
        <v/>
      </c>
      <c r="V547" s="90" t="str">
        <f>IF(INDEX(EmployeeTrackingSheet!$C$6:$C$1005,Calculations!P547,1)=0,"",INDEX(EmployeeTrackingSheet!$C$6:$C$1005,Calculations!P547,1))</f>
        <v/>
      </c>
      <c r="W547" s="90" t="str">
        <f>IF(INDEX(EmployeeTrackingSheet!$D$6:$D$1005,Calculations!P547,1)=0,"",INDEX(EmployeeTrackingSheet!$D$6:$D$1005,Calculations!P547,1))</f>
        <v/>
      </c>
      <c r="X547" s="269" t="str">
        <f>IF(INDEX(EmployeeTrackingSheet!$E$6:$E$1005,Calculations!P547,1)=0,"",INDEX(EmployeeTrackingSheet!$E$6:$E$1005,Calculations!P547,1))</f>
        <v/>
      </c>
      <c r="Y547" s="269" t="str">
        <f>IF(INDEX(EmployeeTrackingSheet!$F$6:$F$1005,Calculations!P547,1)=0,"",INDEX(EmployeeTrackingSheet!$F$6:$F$1005,Calculations!P547,1))</f>
        <v/>
      </c>
      <c r="Z547" s="94" t="str">
        <f t="shared" si="53"/>
        <v/>
      </c>
      <c r="AA547" s="94" t="str">
        <f>IF(INDEX(EmployeeTrackingSheet!$G$6:$G$1005,Calculations!P547,1)=0,"",INDEX(EmployeeTrackingSheet!$G$6:$G$1005,Calculations!P547,1))</f>
        <v/>
      </c>
      <c r="AB547" s="94" t="str">
        <f>IF(INDEX(EmployeeTrackingSheet!$H$6:$H$1005,Calculations!P547,1)=0,"",INDEX(EmployeeTrackingSheet!$H$6:$H$1005,Calculations!P547,1))</f>
        <v/>
      </c>
      <c r="AC547" s="47"/>
      <c r="AD547" s="47"/>
      <c r="AE547" s="47"/>
      <c r="AF547" s="47"/>
      <c r="AG547" s="47"/>
      <c r="AM547" s="47"/>
      <c r="AN547" s="47"/>
      <c r="AO547" s="47"/>
      <c r="AP547" s="47"/>
      <c r="AQ547" s="47"/>
      <c r="AR547" s="47"/>
      <c r="AS547" s="47"/>
      <c r="AT547" s="47"/>
      <c r="AU547" s="47"/>
      <c r="AV547" s="47"/>
      <c r="AW547" s="47"/>
      <c r="AX547" s="47"/>
      <c r="AY547" s="47"/>
      <c r="AZ547" s="47"/>
      <c r="BA547" s="47"/>
      <c r="BB547" s="47"/>
      <c r="BC547" s="47"/>
      <c r="BD547" s="47"/>
      <c r="BE547" s="47"/>
      <c r="BF547" s="47"/>
      <c r="BG547" s="47"/>
      <c r="BH547" s="47"/>
      <c r="BI547" s="47"/>
      <c r="BJ547" s="47"/>
      <c r="BK547" s="47"/>
      <c r="BL547" s="47"/>
      <c r="BM547" s="47"/>
      <c r="BN547" s="47"/>
      <c r="BO547" s="47"/>
      <c r="BP547" s="47"/>
      <c r="BQ547" s="47"/>
    </row>
    <row r="548" spans="16:69" x14ac:dyDescent="0.25">
      <c r="P548" s="34">
        <v>545</v>
      </c>
      <c r="Q548" s="147" t="str">
        <f>IF(INDEX(EmployeeTrackingSheet!$B$6:$B$1005,Calculations!P548,1)=0,"",INDEX(EmployeeTrackingSheet!$B$6:$B$1005,Calculations!P548,1))</f>
        <v/>
      </c>
      <c r="R548" s="91" t="str">
        <f t="shared" si="49"/>
        <v/>
      </c>
      <c r="S548" s="91" t="str">
        <f t="shared" si="50"/>
        <v/>
      </c>
      <c r="T548" s="92" t="str">
        <f t="shared" si="51"/>
        <v/>
      </c>
      <c r="U548" s="92" t="str">
        <f t="shared" si="52"/>
        <v/>
      </c>
      <c r="V548" s="90" t="str">
        <f>IF(INDEX(EmployeeTrackingSheet!$C$6:$C$1005,Calculations!P548,1)=0,"",INDEX(EmployeeTrackingSheet!$C$6:$C$1005,Calculations!P548,1))</f>
        <v/>
      </c>
      <c r="W548" s="90" t="str">
        <f>IF(INDEX(EmployeeTrackingSheet!$D$6:$D$1005,Calculations!P548,1)=0,"",INDEX(EmployeeTrackingSheet!$D$6:$D$1005,Calculations!P548,1))</f>
        <v/>
      </c>
      <c r="X548" s="269" t="str">
        <f>IF(INDEX(EmployeeTrackingSheet!$E$6:$E$1005,Calculations!P548,1)=0,"",INDEX(EmployeeTrackingSheet!$E$6:$E$1005,Calculations!P548,1))</f>
        <v/>
      </c>
      <c r="Y548" s="269" t="str">
        <f>IF(INDEX(EmployeeTrackingSheet!$F$6:$F$1005,Calculations!P548,1)=0,"",INDEX(EmployeeTrackingSheet!$F$6:$F$1005,Calculations!P548,1))</f>
        <v/>
      </c>
      <c r="Z548" s="94" t="str">
        <f t="shared" si="53"/>
        <v/>
      </c>
      <c r="AA548" s="94" t="str">
        <f>IF(INDEX(EmployeeTrackingSheet!$G$6:$G$1005,Calculations!P548,1)=0,"",INDEX(EmployeeTrackingSheet!$G$6:$G$1005,Calculations!P548,1))</f>
        <v/>
      </c>
      <c r="AB548" s="94" t="str">
        <f>IF(INDEX(EmployeeTrackingSheet!$H$6:$H$1005,Calculations!P548,1)=0,"",INDEX(EmployeeTrackingSheet!$H$6:$H$1005,Calculations!P548,1))</f>
        <v/>
      </c>
      <c r="AC548" s="47"/>
      <c r="AD548" s="47"/>
      <c r="AE548" s="47"/>
      <c r="AF548" s="47"/>
      <c r="AG548" s="47"/>
      <c r="AM548" s="47"/>
      <c r="AN548" s="47"/>
      <c r="AO548" s="47"/>
      <c r="AP548" s="47"/>
      <c r="AQ548" s="47"/>
      <c r="AR548" s="47"/>
      <c r="AS548" s="47"/>
      <c r="AT548" s="47"/>
      <c r="AU548" s="47"/>
      <c r="AV548" s="47"/>
      <c r="AW548" s="47"/>
      <c r="AX548" s="47"/>
      <c r="AY548" s="47"/>
      <c r="AZ548" s="47"/>
      <c r="BA548" s="47"/>
      <c r="BB548" s="47"/>
      <c r="BC548" s="47"/>
      <c r="BD548" s="47"/>
      <c r="BE548" s="47"/>
      <c r="BF548" s="47"/>
      <c r="BG548" s="47"/>
      <c r="BH548" s="47"/>
      <c r="BI548" s="47"/>
      <c r="BJ548" s="47"/>
      <c r="BK548" s="47"/>
      <c r="BL548" s="47"/>
      <c r="BM548" s="47"/>
      <c r="BN548" s="47"/>
      <c r="BO548" s="47"/>
      <c r="BP548" s="47"/>
      <c r="BQ548" s="47"/>
    </row>
    <row r="549" spans="16:69" x14ac:dyDescent="0.25">
      <c r="P549" s="34">
        <v>546</v>
      </c>
      <c r="Q549" s="147" t="str">
        <f>IF(INDEX(EmployeeTrackingSheet!$B$6:$B$1005,Calculations!P549,1)=0,"",INDEX(EmployeeTrackingSheet!$B$6:$B$1005,Calculations!P549,1))</f>
        <v/>
      </c>
      <c r="R549" s="91" t="str">
        <f t="shared" si="49"/>
        <v/>
      </c>
      <c r="S549" s="91" t="str">
        <f t="shared" si="50"/>
        <v/>
      </c>
      <c r="T549" s="92" t="str">
        <f t="shared" si="51"/>
        <v/>
      </c>
      <c r="U549" s="92" t="str">
        <f t="shared" si="52"/>
        <v/>
      </c>
      <c r="V549" s="90" t="str">
        <f>IF(INDEX(EmployeeTrackingSheet!$C$6:$C$1005,Calculations!P549,1)=0,"",INDEX(EmployeeTrackingSheet!$C$6:$C$1005,Calculations!P549,1))</f>
        <v/>
      </c>
      <c r="W549" s="90" t="str">
        <f>IF(INDEX(EmployeeTrackingSheet!$D$6:$D$1005,Calculations!P549,1)=0,"",INDEX(EmployeeTrackingSheet!$D$6:$D$1005,Calculations!P549,1))</f>
        <v/>
      </c>
      <c r="X549" s="269" t="str">
        <f>IF(INDEX(EmployeeTrackingSheet!$E$6:$E$1005,Calculations!P549,1)=0,"",INDEX(EmployeeTrackingSheet!$E$6:$E$1005,Calculations!P549,1))</f>
        <v/>
      </c>
      <c r="Y549" s="269" t="str">
        <f>IF(INDEX(EmployeeTrackingSheet!$F$6:$F$1005,Calculations!P549,1)=0,"",INDEX(EmployeeTrackingSheet!$F$6:$F$1005,Calculations!P549,1))</f>
        <v/>
      </c>
      <c r="Z549" s="94" t="str">
        <f t="shared" si="53"/>
        <v/>
      </c>
      <c r="AA549" s="94" t="str">
        <f>IF(INDEX(EmployeeTrackingSheet!$G$6:$G$1005,Calculations!P549,1)=0,"",INDEX(EmployeeTrackingSheet!$G$6:$G$1005,Calculations!P549,1))</f>
        <v/>
      </c>
      <c r="AB549" s="94" t="str">
        <f>IF(INDEX(EmployeeTrackingSheet!$H$6:$H$1005,Calculations!P549,1)=0,"",INDEX(EmployeeTrackingSheet!$H$6:$H$1005,Calculations!P549,1))</f>
        <v/>
      </c>
      <c r="AC549" s="47"/>
      <c r="AD549" s="47"/>
      <c r="AE549" s="47"/>
      <c r="AF549" s="47"/>
      <c r="AG549" s="47"/>
      <c r="AM549" s="47"/>
      <c r="AN549" s="47"/>
      <c r="AO549" s="47"/>
      <c r="AP549" s="47"/>
      <c r="AQ549" s="47"/>
      <c r="AR549" s="47"/>
      <c r="AS549" s="47"/>
      <c r="AT549" s="47"/>
      <c r="AU549" s="47"/>
      <c r="AV549" s="47"/>
      <c r="AW549" s="47"/>
      <c r="AX549" s="47"/>
      <c r="AY549" s="47"/>
      <c r="AZ549" s="47"/>
      <c r="BA549" s="47"/>
      <c r="BB549" s="47"/>
      <c r="BC549" s="47"/>
      <c r="BD549" s="47"/>
      <c r="BE549" s="47"/>
      <c r="BF549" s="47"/>
      <c r="BG549" s="47"/>
      <c r="BH549" s="47"/>
      <c r="BI549" s="47"/>
      <c r="BJ549" s="47"/>
      <c r="BK549" s="47"/>
      <c r="BL549" s="47"/>
      <c r="BM549" s="47"/>
      <c r="BN549" s="47"/>
      <c r="BO549" s="47"/>
      <c r="BP549" s="47"/>
      <c r="BQ549" s="47"/>
    </row>
    <row r="550" spans="16:69" x14ac:dyDescent="0.25">
      <c r="P550" s="34">
        <v>547</v>
      </c>
      <c r="Q550" s="147" t="str">
        <f>IF(INDEX(EmployeeTrackingSheet!$B$6:$B$1005,Calculations!P550,1)=0,"",INDEX(EmployeeTrackingSheet!$B$6:$B$1005,Calculations!P550,1))</f>
        <v/>
      </c>
      <c r="R550" s="91" t="str">
        <f t="shared" si="49"/>
        <v/>
      </c>
      <c r="S550" s="91" t="str">
        <f t="shared" si="50"/>
        <v/>
      </c>
      <c r="T550" s="92" t="str">
        <f t="shared" si="51"/>
        <v/>
      </c>
      <c r="U550" s="92" t="str">
        <f t="shared" si="52"/>
        <v/>
      </c>
      <c r="V550" s="90" t="str">
        <f>IF(INDEX(EmployeeTrackingSheet!$C$6:$C$1005,Calculations!P550,1)=0,"",INDEX(EmployeeTrackingSheet!$C$6:$C$1005,Calculations!P550,1))</f>
        <v/>
      </c>
      <c r="W550" s="90" t="str">
        <f>IF(INDEX(EmployeeTrackingSheet!$D$6:$D$1005,Calculations!P550,1)=0,"",INDEX(EmployeeTrackingSheet!$D$6:$D$1005,Calculations!P550,1))</f>
        <v/>
      </c>
      <c r="X550" s="269" t="str">
        <f>IF(INDEX(EmployeeTrackingSheet!$E$6:$E$1005,Calculations!P550,1)=0,"",INDEX(EmployeeTrackingSheet!$E$6:$E$1005,Calculations!P550,1))</f>
        <v/>
      </c>
      <c r="Y550" s="269" t="str">
        <f>IF(INDEX(EmployeeTrackingSheet!$F$6:$F$1005,Calculations!P550,1)=0,"",INDEX(EmployeeTrackingSheet!$F$6:$F$1005,Calculations!P550,1))</f>
        <v/>
      </c>
      <c r="Z550" s="94" t="str">
        <f t="shared" si="53"/>
        <v/>
      </c>
      <c r="AA550" s="94" t="str">
        <f>IF(INDEX(EmployeeTrackingSheet!$G$6:$G$1005,Calculations!P550,1)=0,"",INDEX(EmployeeTrackingSheet!$G$6:$G$1005,Calculations!P550,1))</f>
        <v/>
      </c>
      <c r="AB550" s="94" t="str">
        <f>IF(INDEX(EmployeeTrackingSheet!$H$6:$H$1005,Calculations!P550,1)=0,"",INDEX(EmployeeTrackingSheet!$H$6:$H$1005,Calculations!P550,1))</f>
        <v/>
      </c>
      <c r="AC550" s="47"/>
      <c r="AD550" s="47"/>
      <c r="AE550" s="47"/>
      <c r="AF550" s="47"/>
      <c r="AG550" s="47"/>
      <c r="AM550" s="47"/>
      <c r="AN550" s="47"/>
      <c r="AO550" s="47"/>
      <c r="AP550" s="47"/>
      <c r="AQ550" s="47"/>
      <c r="AR550" s="47"/>
      <c r="AS550" s="47"/>
      <c r="AT550" s="47"/>
      <c r="AU550" s="47"/>
      <c r="AV550" s="47"/>
      <c r="AW550" s="47"/>
      <c r="AX550" s="47"/>
      <c r="AY550" s="47"/>
      <c r="AZ550" s="47"/>
      <c r="BA550" s="47"/>
      <c r="BB550" s="47"/>
      <c r="BC550" s="47"/>
      <c r="BD550" s="47"/>
      <c r="BE550" s="47"/>
      <c r="BF550" s="47"/>
      <c r="BG550" s="47"/>
      <c r="BH550" s="47"/>
      <c r="BI550" s="47"/>
      <c r="BJ550" s="47"/>
      <c r="BK550" s="47"/>
      <c r="BL550" s="47"/>
      <c r="BM550" s="47"/>
      <c r="BN550" s="47"/>
      <c r="BO550" s="47"/>
      <c r="BP550" s="47"/>
      <c r="BQ550" s="47"/>
    </row>
    <row r="551" spans="16:69" x14ac:dyDescent="0.25">
      <c r="P551" s="34">
        <v>548</v>
      </c>
      <c r="Q551" s="147" t="str">
        <f>IF(INDEX(EmployeeTrackingSheet!$B$6:$B$1005,Calculations!P551,1)=0,"",INDEX(EmployeeTrackingSheet!$B$6:$B$1005,Calculations!P551,1))</f>
        <v/>
      </c>
      <c r="R551" s="91" t="str">
        <f t="shared" si="49"/>
        <v/>
      </c>
      <c r="S551" s="91" t="str">
        <f t="shared" si="50"/>
        <v/>
      </c>
      <c r="T551" s="92" t="str">
        <f t="shared" si="51"/>
        <v/>
      </c>
      <c r="U551" s="92" t="str">
        <f t="shared" si="52"/>
        <v/>
      </c>
      <c r="V551" s="90" t="str">
        <f>IF(INDEX(EmployeeTrackingSheet!$C$6:$C$1005,Calculations!P551,1)=0,"",INDEX(EmployeeTrackingSheet!$C$6:$C$1005,Calculations!P551,1))</f>
        <v/>
      </c>
      <c r="W551" s="90" t="str">
        <f>IF(INDEX(EmployeeTrackingSheet!$D$6:$D$1005,Calculations!P551,1)=0,"",INDEX(EmployeeTrackingSheet!$D$6:$D$1005,Calculations!P551,1))</f>
        <v/>
      </c>
      <c r="X551" s="269" t="str">
        <f>IF(INDEX(EmployeeTrackingSheet!$E$6:$E$1005,Calculations!P551,1)=0,"",INDEX(EmployeeTrackingSheet!$E$6:$E$1005,Calculations!P551,1))</f>
        <v/>
      </c>
      <c r="Y551" s="269" t="str">
        <f>IF(INDEX(EmployeeTrackingSheet!$F$6:$F$1005,Calculations!P551,1)=0,"",INDEX(EmployeeTrackingSheet!$F$6:$F$1005,Calculations!P551,1))</f>
        <v/>
      </c>
      <c r="Z551" s="94" t="str">
        <f t="shared" si="53"/>
        <v/>
      </c>
      <c r="AA551" s="94" t="str">
        <f>IF(INDEX(EmployeeTrackingSheet!$G$6:$G$1005,Calculations!P551,1)=0,"",INDEX(EmployeeTrackingSheet!$G$6:$G$1005,Calculations!P551,1))</f>
        <v/>
      </c>
      <c r="AB551" s="94" t="str">
        <f>IF(INDEX(EmployeeTrackingSheet!$H$6:$H$1005,Calculations!P551,1)=0,"",INDEX(EmployeeTrackingSheet!$H$6:$H$1005,Calculations!P551,1))</f>
        <v/>
      </c>
      <c r="AC551" s="47"/>
      <c r="AD551" s="47"/>
      <c r="AE551" s="47"/>
      <c r="AF551" s="47"/>
      <c r="AG551" s="47"/>
      <c r="AM551" s="47"/>
      <c r="AN551" s="47"/>
      <c r="AO551" s="47"/>
      <c r="AP551" s="47"/>
      <c r="AQ551" s="47"/>
      <c r="AR551" s="47"/>
      <c r="AS551" s="47"/>
      <c r="AT551" s="47"/>
      <c r="AU551" s="47"/>
      <c r="AV551" s="47"/>
      <c r="AW551" s="47"/>
      <c r="AX551" s="47"/>
      <c r="AY551" s="47"/>
      <c r="AZ551" s="47"/>
      <c r="BA551" s="47"/>
      <c r="BB551" s="47"/>
      <c r="BC551" s="47"/>
      <c r="BD551" s="47"/>
      <c r="BE551" s="47"/>
      <c r="BF551" s="47"/>
      <c r="BG551" s="47"/>
      <c r="BH551" s="47"/>
      <c r="BI551" s="47"/>
      <c r="BJ551" s="47"/>
      <c r="BK551" s="47"/>
      <c r="BL551" s="47"/>
      <c r="BM551" s="47"/>
      <c r="BN551" s="47"/>
      <c r="BO551" s="47"/>
      <c r="BP551" s="47"/>
      <c r="BQ551" s="47"/>
    </row>
    <row r="552" spans="16:69" x14ac:dyDescent="0.25">
      <c r="P552" s="34">
        <v>549</v>
      </c>
      <c r="Q552" s="147" t="str">
        <f>IF(INDEX(EmployeeTrackingSheet!$B$6:$B$1005,Calculations!P552,1)=0,"",INDEX(EmployeeTrackingSheet!$B$6:$B$1005,Calculations!P552,1))</f>
        <v/>
      </c>
      <c r="R552" s="91" t="str">
        <f t="shared" si="49"/>
        <v/>
      </c>
      <c r="S552" s="91" t="str">
        <f t="shared" si="50"/>
        <v/>
      </c>
      <c r="T552" s="92" t="str">
        <f t="shared" si="51"/>
        <v/>
      </c>
      <c r="U552" s="92" t="str">
        <f t="shared" si="52"/>
        <v/>
      </c>
      <c r="V552" s="90" t="str">
        <f>IF(INDEX(EmployeeTrackingSheet!$C$6:$C$1005,Calculations!P552,1)=0,"",INDEX(EmployeeTrackingSheet!$C$6:$C$1005,Calculations!P552,1))</f>
        <v/>
      </c>
      <c r="W552" s="90" t="str">
        <f>IF(INDEX(EmployeeTrackingSheet!$D$6:$D$1005,Calculations!P552,1)=0,"",INDEX(EmployeeTrackingSheet!$D$6:$D$1005,Calculations!P552,1))</f>
        <v/>
      </c>
      <c r="X552" s="269" t="str">
        <f>IF(INDEX(EmployeeTrackingSheet!$E$6:$E$1005,Calculations!P552,1)=0,"",INDEX(EmployeeTrackingSheet!$E$6:$E$1005,Calculations!P552,1))</f>
        <v/>
      </c>
      <c r="Y552" s="269" t="str">
        <f>IF(INDEX(EmployeeTrackingSheet!$F$6:$F$1005,Calculations!P552,1)=0,"",INDEX(EmployeeTrackingSheet!$F$6:$F$1005,Calculations!P552,1))</f>
        <v/>
      </c>
      <c r="Z552" s="94" t="str">
        <f t="shared" si="53"/>
        <v/>
      </c>
      <c r="AA552" s="94" t="str">
        <f>IF(INDEX(EmployeeTrackingSheet!$G$6:$G$1005,Calculations!P552,1)=0,"",INDEX(EmployeeTrackingSheet!$G$6:$G$1005,Calculations!P552,1))</f>
        <v/>
      </c>
      <c r="AB552" s="94" t="str">
        <f>IF(INDEX(EmployeeTrackingSheet!$H$6:$H$1005,Calculations!P552,1)=0,"",INDEX(EmployeeTrackingSheet!$H$6:$H$1005,Calculations!P552,1))</f>
        <v/>
      </c>
      <c r="AC552" s="47"/>
      <c r="AD552" s="47"/>
      <c r="AE552" s="47"/>
      <c r="AF552" s="47"/>
      <c r="AG552" s="47"/>
      <c r="AM552" s="47"/>
      <c r="AN552" s="47"/>
      <c r="AO552" s="47"/>
      <c r="AP552" s="47"/>
      <c r="AQ552" s="47"/>
      <c r="AR552" s="47"/>
      <c r="AS552" s="47"/>
      <c r="AT552" s="47"/>
      <c r="AU552" s="47"/>
      <c r="AV552" s="47"/>
      <c r="AW552" s="47"/>
      <c r="AX552" s="47"/>
      <c r="AY552" s="47"/>
      <c r="AZ552" s="47"/>
      <c r="BA552" s="47"/>
      <c r="BB552" s="47"/>
      <c r="BC552" s="47"/>
      <c r="BD552" s="47"/>
      <c r="BE552" s="47"/>
      <c r="BF552" s="47"/>
      <c r="BG552" s="47"/>
      <c r="BH552" s="47"/>
      <c r="BI552" s="47"/>
      <c r="BJ552" s="47"/>
      <c r="BK552" s="47"/>
      <c r="BL552" s="47"/>
      <c r="BM552" s="47"/>
      <c r="BN552" s="47"/>
      <c r="BO552" s="47"/>
      <c r="BP552" s="47"/>
      <c r="BQ552" s="47"/>
    </row>
    <row r="553" spans="16:69" x14ac:dyDescent="0.25">
      <c r="P553" s="34">
        <v>550</v>
      </c>
      <c r="Q553" s="147" t="str">
        <f>IF(INDEX(EmployeeTrackingSheet!$B$6:$B$1005,Calculations!P553,1)=0,"",INDEX(EmployeeTrackingSheet!$B$6:$B$1005,Calculations!P553,1))</f>
        <v/>
      </c>
      <c r="R553" s="91" t="str">
        <f t="shared" si="49"/>
        <v/>
      </c>
      <c r="S553" s="91" t="str">
        <f t="shared" si="50"/>
        <v/>
      </c>
      <c r="T553" s="92" t="str">
        <f t="shared" si="51"/>
        <v/>
      </c>
      <c r="U553" s="92" t="str">
        <f t="shared" si="52"/>
        <v/>
      </c>
      <c r="V553" s="90" t="str">
        <f>IF(INDEX(EmployeeTrackingSheet!$C$6:$C$1005,Calculations!P553,1)=0,"",INDEX(EmployeeTrackingSheet!$C$6:$C$1005,Calculations!P553,1))</f>
        <v/>
      </c>
      <c r="W553" s="90" t="str">
        <f>IF(INDEX(EmployeeTrackingSheet!$D$6:$D$1005,Calculations!P553,1)=0,"",INDEX(EmployeeTrackingSheet!$D$6:$D$1005,Calculations!P553,1))</f>
        <v/>
      </c>
      <c r="X553" s="269" t="str">
        <f>IF(INDEX(EmployeeTrackingSheet!$E$6:$E$1005,Calculations!P553,1)=0,"",INDEX(EmployeeTrackingSheet!$E$6:$E$1005,Calculations!P553,1))</f>
        <v/>
      </c>
      <c r="Y553" s="269" t="str">
        <f>IF(INDEX(EmployeeTrackingSheet!$F$6:$F$1005,Calculations!P553,1)=0,"",INDEX(EmployeeTrackingSheet!$F$6:$F$1005,Calculations!P553,1))</f>
        <v/>
      </c>
      <c r="Z553" s="94" t="str">
        <f t="shared" si="53"/>
        <v/>
      </c>
      <c r="AA553" s="94" t="str">
        <f>IF(INDEX(EmployeeTrackingSheet!$G$6:$G$1005,Calculations!P553,1)=0,"",INDEX(EmployeeTrackingSheet!$G$6:$G$1005,Calculations!P553,1))</f>
        <v/>
      </c>
      <c r="AB553" s="94" t="str">
        <f>IF(INDEX(EmployeeTrackingSheet!$H$6:$H$1005,Calculations!P553,1)=0,"",INDEX(EmployeeTrackingSheet!$H$6:$H$1005,Calculations!P553,1))</f>
        <v/>
      </c>
      <c r="AC553" s="47"/>
      <c r="AD553" s="47"/>
      <c r="AE553" s="47"/>
      <c r="AF553" s="47"/>
      <c r="AG553" s="47"/>
      <c r="AM553" s="47"/>
      <c r="AN553" s="47"/>
      <c r="AO553" s="47"/>
      <c r="AP553" s="47"/>
      <c r="AQ553" s="47"/>
      <c r="AR553" s="47"/>
      <c r="AS553" s="47"/>
      <c r="AT553" s="47"/>
      <c r="AU553" s="47"/>
      <c r="AV553" s="47"/>
      <c r="AW553" s="47"/>
      <c r="AX553" s="47"/>
      <c r="AY553" s="47"/>
      <c r="AZ553" s="47"/>
      <c r="BA553" s="47"/>
      <c r="BB553" s="47"/>
      <c r="BC553" s="47"/>
      <c r="BD553" s="47"/>
      <c r="BE553" s="47"/>
      <c r="BF553" s="47"/>
      <c r="BG553" s="47"/>
      <c r="BH553" s="47"/>
      <c r="BI553" s="47"/>
      <c r="BJ553" s="47"/>
      <c r="BK553" s="47"/>
      <c r="BL553" s="47"/>
      <c r="BM553" s="47"/>
      <c r="BN553" s="47"/>
      <c r="BO553" s="47"/>
      <c r="BP553" s="47"/>
      <c r="BQ553" s="47"/>
    </row>
    <row r="554" spans="16:69" x14ac:dyDescent="0.25">
      <c r="P554" s="34">
        <v>551</v>
      </c>
      <c r="Q554" s="147" t="str">
        <f>IF(INDEX(EmployeeTrackingSheet!$B$6:$B$1005,Calculations!P554,1)=0,"",INDEX(EmployeeTrackingSheet!$B$6:$B$1005,Calculations!P554,1))</f>
        <v/>
      </c>
      <c r="R554" s="91" t="str">
        <f t="shared" si="49"/>
        <v/>
      </c>
      <c r="S554" s="91" t="str">
        <f t="shared" si="50"/>
        <v/>
      </c>
      <c r="T554" s="92" t="str">
        <f t="shared" si="51"/>
        <v/>
      </c>
      <c r="U554" s="92" t="str">
        <f t="shared" si="52"/>
        <v/>
      </c>
      <c r="V554" s="90" t="str">
        <f>IF(INDEX(EmployeeTrackingSheet!$C$6:$C$1005,Calculations!P554,1)=0,"",INDEX(EmployeeTrackingSheet!$C$6:$C$1005,Calculations!P554,1))</f>
        <v/>
      </c>
      <c r="W554" s="90" t="str">
        <f>IF(INDEX(EmployeeTrackingSheet!$D$6:$D$1005,Calculations!P554,1)=0,"",INDEX(EmployeeTrackingSheet!$D$6:$D$1005,Calculations!P554,1))</f>
        <v/>
      </c>
      <c r="X554" s="269" t="str">
        <f>IF(INDEX(EmployeeTrackingSheet!$E$6:$E$1005,Calculations!P554,1)=0,"",INDEX(EmployeeTrackingSheet!$E$6:$E$1005,Calculations!P554,1))</f>
        <v/>
      </c>
      <c r="Y554" s="269" t="str">
        <f>IF(INDEX(EmployeeTrackingSheet!$F$6:$F$1005,Calculations!P554,1)=0,"",INDEX(EmployeeTrackingSheet!$F$6:$F$1005,Calculations!P554,1))</f>
        <v/>
      </c>
      <c r="Z554" s="94" t="str">
        <f t="shared" si="53"/>
        <v/>
      </c>
      <c r="AA554" s="94" t="str">
        <f>IF(INDEX(EmployeeTrackingSheet!$G$6:$G$1005,Calculations!P554,1)=0,"",INDEX(EmployeeTrackingSheet!$G$6:$G$1005,Calculations!P554,1))</f>
        <v/>
      </c>
      <c r="AB554" s="94" t="str">
        <f>IF(INDEX(EmployeeTrackingSheet!$H$6:$H$1005,Calculations!P554,1)=0,"",INDEX(EmployeeTrackingSheet!$H$6:$H$1005,Calculations!P554,1))</f>
        <v/>
      </c>
      <c r="AC554" s="47"/>
      <c r="AD554" s="47"/>
      <c r="AE554" s="47"/>
      <c r="AF554" s="47"/>
      <c r="AG554" s="47"/>
      <c r="AM554" s="47"/>
      <c r="AN554" s="47"/>
      <c r="AO554" s="47"/>
      <c r="AP554" s="47"/>
      <c r="AQ554" s="47"/>
      <c r="AR554" s="47"/>
      <c r="AS554" s="47"/>
      <c r="AT554" s="47"/>
      <c r="AU554" s="47"/>
      <c r="AV554" s="47"/>
      <c r="AW554" s="47"/>
      <c r="AX554" s="47"/>
      <c r="AY554" s="47"/>
      <c r="AZ554" s="47"/>
      <c r="BA554" s="47"/>
      <c r="BB554" s="47"/>
      <c r="BC554" s="47"/>
      <c r="BD554" s="47"/>
      <c r="BE554" s="47"/>
      <c r="BF554" s="47"/>
      <c r="BG554" s="47"/>
      <c r="BH554" s="47"/>
      <c r="BI554" s="47"/>
      <c r="BJ554" s="47"/>
      <c r="BK554" s="47"/>
      <c r="BL554" s="47"/>
      <c r="BM554" s="47"/>
      <c r="BN554" s="47"/>
      <c r="BO554" s="47"/>
      <c r="BP554" s="47"/>
      <c r="BQ554" s="47"/>
    </row>
    <row r="555" spans="16:69" x14ac:dyDescent="0.25">
      <c r="P555" s="34">
        <v>552</v>
      </c>
      <c r="Q555" s="147" t="str">
        <f>IF(INDEX(EmployeeTrackingSheet!$B$6:$B$1005,Calculations!P555,1)=0,"",INDEX(EmployeeTrackingSheet!$B$6:$B$1005,Calculations!P555,1))</f>
        <v/>
      </c>
      <c r="R555" s="91" t="str">
        <f t="shared" si="49"/>
        <v/>
      </c>
      <c r="S555" s="91" t="str">
        <f t="shared" si="50"/>
        <v/>
      </c>
      <c r="T555" s="92" t="str">
        <f t="shared" si="51"/>
        <v/>
      </c>
      <c r="U555" s="92" t="str">
        <f t="shared" si="52"/>
        <v/>
      </c>
      <c r="V555" s="90" t="str">
        <f>IF(INDEX(EmployeeTrackingSheet!$C$6:$C$1005,Calculations!P555,1)=0,"",INDEX(EmployeeTrackingSheet!$C$6:$C$1005,Calculations!P555,1))</f>
        <v/>
      </c>
      <c r="W555" s="90" t="str">
        <f>IF(INDEX(EmployeeTrackingSheet!$D$6:$D$1005,Calculations!P555,1)=0,"",INDEX(EmployeeTrackingSheet!$D$6:$D$1005,Calculations!P555,1))</f>
        <v/>
      </c>
      <c r="X555" s="269" t="str">
        <f>IF(INDEX(EmployeeTrackingSheet!$E$6:$E$1005,Calculations!P555,1)=0,"",INDEX(EmployeeTrackingSheet!$E$6:$E$1005,Calculations!P555,1))</f>
        <v/>
      </c>
      <c r="Y555" s="269" t="str">
        <f>IF(INDEX(EmployeeTrackingSheet!$F$6:$F$1005,Calculations!P555,1)=0,"",INDEX(EmployeeTrackingSheet!$F$6:$F$1005,Calculations!P555,1))</f>
        <v/>
      </c>
      <c r="Z555" s="94" t="str">
        <f t="shared" si="53"/>
        <v/>
      </c>
      <c r="AA555" s="94" t="str">
        <f>IF(INDEX(EmployeeTrackingSheet!$G$6:$G$1005,Calculations!P555,1)=0,"",INDEX(EmployeeTrackingSheet!$G$6:$G$1005,Calculations!P555,1))</f>
        <v/>
      </c>
      <c r="AB555" s="94" t="str">
        <f>IF(INDEX(EmployeeTrackingSheet!$H$6:$H$1005,Calculations!P555,1)=0,"",INDEX(EmployeeTrackingSheet!$H$6:$H$1005,Calculations!P555,1))</f>
        <v/>
      </c>
      <c r="AC555" s="47"/>
      <c r="AD555" s="47"/>
      <c r="AE555" s="47"/>
      <c r="AF555" s="47"/>
      <c r="AG555" s="47"/>
      <c r="AM555" s="47"/>
      <c r="AN555" s="47"/>
      <c r="AO555" s="47"/>
      <c r="AP555" s="47"/>
      <c r="AQ555" s="47"/>
      <c r="AR555" s="47"/>
      <c r="AS555" s="47"/>
      <c r="AT555" s="47"/>
      <c r="AU555" s="47"/>
      <c r="AV555" s="47"/>
      <c r="AW555" s="47"/>
      <c r="AX555" s="47"/>
      <c r="AY555" s="47"/>
      <c r="AZ555" s="47"/>
      <c r="BA555" s="47"/>
      <c r="BB555" s="47"/>
      <c r="BC555" s="47"/>
      <c r="BD555" s="47"/>
      <c r="BE555" s="47"/>
      <c r="BF555" s="47"/>
      <c r="BG555" s="47"/>
      <c r="BH555" s="47"/>
      <c r="BI555" s="47"/>
      <c r="BJ555" s="47"/>
      <c r="BK555" s="47"/>
      <c r="BL555" s="47"/>
      <c r="BM555" s="47"/>
      <c r="BN555" s="47"/>
      <c r="BO555" s="47"/>
      <c r="BP555" s="47"/>
      <c r="BQ555" s="47"/>
    </row>
    <row r="556" spans="16:69" x14ac:dyDescent="0.25">
      <c r="P556" s="34">
        <v>553</v>
      </c>
      <c r="Q556" s="147" t="str">
        <f>IF(INDEX(EmployeeTrackingSheet!$B$6:$B$1005,Calculations!P556,1)=0,"",INDEX(EmployeeTrackingSheet!$B$6:$B$1005,Calculations!P556,1))</f>
        <v/>
      </c>
      <c r="R556" s="91" t="str">
        <f t="shared" si="49"/>
        <v/>
      </c>
      <c r="S556" s="91" t="str">
        <f t="shared" si="50"/>
        <v/>
      </c>
      <c r="T556" s="92" t="str">
        <f t="shared" si="51"/>
        <v/>
      </c>
      <c r="U556" s="92" t="str">
        <f t="shared" si="52"/>
        <v/>
      </c>
      <c r="V556" s="90" t="str">
        <f>IF(INDEX(EmployeeTrackingSheet!$C$6:$C$1005,Calculations!P556,1)=0,"",INDEX(EmployeeTrackingSheet!$C$6:$C$1005,Calculations!P556,1))</f>
        <v/>
      </c>
      <c r="W556" s="90" t="str">
        <f>IF(INDEX(EmployeeTrackingSheet!$D$6:$D$1005,Calculations!P556,1)=0,"",INDEX(EmployeeTrackingSheet!$D$6:$D$1005,Calculations!P556,1))</f>
        <v/>
      </c>
      <c r="X556" s="269" t="str">
        <f>IF(INDEX(EmployeeTrackingSheet!$E$6:$E$1005,Calculations!P556,1)=0,"",INDEX(EmployeeTrackingSheet!$E$6:$E$1005,Calculations!P556,1))</f>
        <v/>
      </c>
      <c r="Y556" s="269" t="str">
        <f>IF(INDEX(EmployeeTrackingSheet!$F$6:$F$1005,Calculations!P556,1)=0,"",INDEX(EmployeeTrackingSheet!$F$6:$F$1005,Calculations!P556,1))</f>
        <v/>
      </c>
      <c r="Z556" s="94" t="str">
        <f t="shared" si="53"/>
        <v/>
      </c>
      <c r="AA556" s="94" t="str">
        <f>IF(INDEX(EmployeeTrackingSheet!$G$6:$G$1005,Calculations!P556,1)=0,"",INDEX(EmployeeTrackingSheet!$G$6:$G$1005,Calculations!P556,1))</f>
        <v/>
      </c>
      <c r="AB556" s="94" t="str">
        <f>IF(INDEX(EmployeeTrackingSheet!$H$6:$H$1005,Calculations!P556,1)=0,"",INDEX(EmployeeTrackingSheet!$H$6:$H$1005,Calculations!P556,1))</f>
        <v/>
      </c>
      <c r="AC556" s="47"/>
      <c r="AD556" s="47"/>
      <c r="AE556" s="47"/>
      <c r="AF556" s="47"/>
      <c r="AG556" s="47"/>
      <c r="AM556" s="47"/>
      <c r="AN556" s="47"/>
      <c r="AO556" s="47"/>
      <c r="AP556" s="47"/>
      <c r="AQ556" s="47"/>
      <c r="AR556" s="47"/>
      <c r="AS556" s="47"/>
      <c r="AT556" s="47"/>
      <c r="AU556" s="47"/>
      <c r="AV556" s="47"/>
      <c r="AW556" s="47"/>
      <c r="AX556" s="47"/>
      <c r="AY556" s="47"/>
      <c r="AZ556" s="47"/>
      <c r="BA556" s="47"/>
      <c r="BB556" s="47"/>
      <c r="BC556" s="47"/>
      <c r="BD556" s="47"/>
      <c r="BE556" s="47"/>
      <c r="BF556" s="47"/>
      <c r="BG556" s="47"/>
      <c r="BH556" s="47"/>
      <c r="BI556" s="47"/>
      <c r="BJ556" s="47"/>
      <c r="BK556" s="47"/>
      <c r="BL556" s="47"/>
      <c r="BM556" s="47"/>
      <c r="BN556" s="47"/>
      <c r="BO556" s="47"/>
      <c r="BP556" s="47"/>
      <c r="BQ556" s="47"/>
    </row>
    <row r="557" spans="16:69" x14ac:dyDescent="0.25">
      <c r="P557" s="34">
        <v>554</v>
      </c>
      <c r="Q557" s="147" t="str">
        <f>IF(INDEX(EmployeeTrackingSheet!$B$6:$B$1005,Calculations!P557,1)=0,"",INDEX(EmployeeTrackingSheet!$B$6:$B$1005,Calculations!P557,1))</f>
        <v/>
      </c>
      <c r="R557" s="91" t="str">
        <f t="shared" si="49"/>
        <v/>
      </c>
      <c r="S557" s="91" t="str">
        <f t="shared" si="50"/>
        <v/>
      </c>
      <c r="T557" s="92" t="str">
        <f t="shared" si="51"/>
        <v/>
      </c>
      <c r="U557" s="92" t="str">
        <f t="shared" si="52"/>
        <v/>
      </c>
      <c r="V557" s="90" t="str">
        <f>IF(INDEX(EmployeeTrackingSheet!$C$6:$C$1005,Calculations!P557,1)=0,"",INDEX(EmployeeTrackingSheet!$C$6:$C$1005,Calculations!P557,1))</f>
        <v/>
      </c>
      <c r="W557" s="90" t="str">
        <f>IF(INDEX(EmployeeTrackingSheet!$D$6:$D$1005,Calculations!P557,1)=0,"",INDEX(EmployeeTrackingSheet!$D$6:$D$1005,Calculations!P557,1))</f>
        <v/>
      </c>
      <c r="X557" s="269" t="str">
        <f>IF(INDEX(EmployeeTrackingSheet!$E$6:$E$1005,Calculations!P557,1)=0,"",INDEX(EmployeeTrackingSheet!$E$6:$E$1005,Calculations!P557,1))</f>
        <v/>
      </c>
      <c r="Y557" s="269" t="str">
        <f>IF(INDEX(EmployeeTrackingSheet!$F$6:$F$1005,Calculations!P557,1)=0,"",INDEX(EmployeeTrackingSheet!$F$6:$F$1005,Calculations!P557,1))</f>
        <v/>
      </c>
      <c r="Z557" s="94" t="str">
        <f t="shared" si="53"/>
        <v/>
      </c>
      <c r="AA557" s="94" t="str">
        <f>IF(INDEX(EmployeeTrackingSheet!$G$6:$G$1005,Calculations!P557,1)=0,"",INDEX(EmployeeTrackingSheet!$G$6:$G$1005,Calculations!P557,1))</f>
        <v/>
      </c>
      <c r="AB557" s="94" t="str">
        <f>IF(INDEX(EmployeeTrackingSheet!$H$6:$H$1005,Calculations!P557,1)=0,"",INDEX(EmployeeTrackingSheet!$H$6:$H$1005,Calculations!P557,1))</f>
        <v/>
      </c>
      <c r="AC557" s="47"/>
      <c r="AD557" s="47"/>
      <c r="AE557" s="47"/>
      <c r="AF557" s="47"/>
      <c r="AG557" s="47"/>
      <c r="AM557" s="47"/>
      <c r="AN557" s="47"/>
      <c r="AO557" s="47"/>
      <c r="AP557" s="47"/>
      <c r="AQ557" s="47"/>
      <c r="AR557" s="47"/>
      <c r="AS557" s="47"/>
      <c r="AT557" s="47"/>
      <c r="AU557" s="47"/>
      <c r="AV557" s="47"/>
      <c r="AW557" s="47"/>
      <c r="AX557" s="47"/>
      <c r="AY557" s="47"/>
      <c r="AZ557" s="47"/>
      <c r="BA557" s="47"/>
      <c r="BB557" s="47"/>
      <c r="BC557" s="47"/>
      <c r="BD557" s="47"/>
      <c r="BE557" s="47"/>
      <c r="BF557" s="47"/>
      <c r="BG557" s="47"/>
      <c r="BH557" s="47"/>
      <c r="BI557" s="47"/>
      <c r="BJ557" s="47"/>
      <c r="BK557" s="47"/>
      <c r="BL557" s="47"/>
      <c r="BM557" s="47"/>
      <c r="BN557" s="47"/>
      <c r="BO557" s="47"/>
      <c r="BP557" s="47"/>
      <c r="BQ557" s="47"/>
    </row>
    <row r="558" spans="16:69" x14ac:dyDescent="0.25">
      <c r="P558" s="34">
        <v>555</v>
      </c>
      <c r="Q558" s="147" t="str">
        <f>IF(INDEX(EmployeeTrackingSheet!$B$6:$B$1005,Calculations!P558,1)=0,"",INDEX(EmployeeTrackingSheet!$B$6:$B$1005,Calculations!P558,1))</f>
        <v/>
      </c>
      <c r="R558" s="91" t="str">
        <f t="shared" si="49"/>
        <v/>
      </c>
      <c r="S558" s="91" t="str">
        <f t="shared" si="50"/>
        <v/>
      </c>
      <c r="T558" s="92" t="str">
        <f t="shared" si="51"/>
        <v/>
      </c>
      <c r="U558" s="92" t="str">
        <f t="shared" si="52"/>
        <v/>
      </c>
      <c r="V558" s="90" t="str">
        <f>IF(INDEX(EmployeeTrackingSheet!$C$6:$C$1005,Calculations!P558,1)=0,"",INDEX(EmployeeTrackingSheet!$C$6:$C$1005,Calculations!P558,1))</f>
        <v/>
      </c>
      <c r="W558" s="90" t="str">
        <f>IF(INDEX(EmployeeTrackingSheet!$D$6:$D$1005,Calculations!P558,1)=0,"",INDEX(EmployeeTrackingSheet!$D$6:$D$1005,Calculations!P558,1))</f>
        <v/>
      </c>
      <c r="X558" s="269" t="str">
        <f>IF(INDEX(EmployeeTrackingSheet!$E$6:$E$1005,Calculations!P558,1)=0,"",INDEX(EmployeeTrackingSheet!$E$6:$E$1005,Calculations!P558,1))</f>
        <v/>
      </c>
      <c r="Y558" s="269" t="str">
        <f>IF(INDEX(EmployeeTrackingSheet!$F$6:$F$1005,Calculations!P558,1)=0,"",INDEX(EmployeeTrackingSheet!$F$6:$F$1005,Calculations!P558,1))</f>
        <v/>
      </c>
      <c r="Z558" s="94" t="str">
        <f t="shared" si="53"/>
        <v/>
      </c>
      <c r="AA558" s="94" t="str">
        <f>IF(INDEX(EmployeeTrackingSheet!$G$6:$G$1005,Calculations!P558,1)=0,"",INDEX(EmployeeTrackingSheet!$G$6:$G$1005,Calculations!P558,1))</f>
        <v/>
      </c>
      <c r="AB558" s="94" t="str">
        <f>IF(INDEX(EmployeeTrackingSheet!$H$6:$H$1005,Calculations!P558,1)=0,"",INDEX(EmployeeTrackingSheet!$H$6:$H$1005,Calculations!P558,1))</f>
        <v/>
      </c>
      <c r="AC558" s="47"/>
      <c r="AD558" s="47"/>
      <c r="AE558" s="47"/>
      <c r="AF558" s="47"/>
      <c r="AG558" s="47"/>
      <c r="AM558" s="47"/>
      <c r="AN558" s="47"/>
      <c r="AO558" s="47"/>
      <c r="AP558" s="47"/>
      <c r="AQ558" s="47"/>
      <c r="AR558" s="47"/>
      <c r="AS558" s="47"/>
      <c r="AT558" s="47"/>
      <c r="AU558" s="47"/>
      <c r="AV558" s="47"/>
      <c r="AW558" s="47"/>
      <c r="AX558" s="47"/>
      <c r="AY558" s="47"/>
      <c r="AZ558" s="47"/>
      <c r="BA558" s="47"/>
      <c r="BB558" s="47"/>
      <c r="BC558" s="47"/>
      <c r="BD558" s="47"/>
      <c r="BE558" s="47"/>
      <c r="BF558" s="47"/>
      <c r="BG558" s="47"/>
      <c r="BH558" s="47"/>
      <c r="BI558" s="47"/>
      <c r="BJ558" s="47"/>
      <c r="BK558" s="47"/>
      <c r="BL558" s="47"/>
      <c r="BM558" s="47"/>
      <c r="BN558" s="47"/>
      <c r="BO558" s="47"/>
      <c r="BP558" s="47"/>
      <c r="BQ558" s="47"/>
    </row>
    <row r="559" spans="16:69" x14ac:dyDescent="0.25">
      <c r="P559" s="34">
        <v>556</v>
      </c>
      <c r="Q559" s="147" t="str">
        <f>IF(INDEX(EmployeeTrackingSheet!$B$6:$B$1005,Calculations!P559,1)=0,"",INDEX(EmployeeTrackingSheet!$B$6:$B$1005,Calculations!P559,1))</f>
        <v/>
      </c>
      <c r="R559" s="91" t="str">
        <f t="shared" si="49"/>
        <v/>
      </c>
      <c r="S559" s="91" t="str">
        <f t="shared" si="50"/>
        <v/>
      </c>
      <c r="T559" s="92" t="str">
        <f t="shared" si="51"/>
        <v/>
      </c>
      <c r="U559" s="92" t="str">
        <f t="shared" si="52"/>
        <v/>
      </c>
      <c r="V559" s="90" t="str">
        <f>IF(INDEX(EmployeeTrackingSheet!$C$6:$C$1005,Calculations!P559,1)=0,"",INDEX(EmployeeTrackingSheet!$C$6:$C$1005,Calculations!P559,1))</f>
        <v/>
      </c>
      <c r="W559" s="90" t="str">
        <f>IF(INDEX(EmployeeTrackingSheet!$D$6:$D$1005,Calculations!P559,1)=0,"",INDEX(EmployeeTrackingSheet!$D$6:$D$1005,Calculations!P559,1))</f>
        <v/>
      </c>
      <c r="X559" s="269" t="str">
        <f>IF(INDEX(EmployeeTrackingSheet!$E$6:$E$1005,Calculations!P559,1)=0,"",INDEX(EmployeeTrackingSheet!$E$6:$E$1005,Calculations!P559,1))</f>
        <v/>
      </c>
      <c r="Y559" s="269" t="str">
        <f>IF(INDEX(EmployeeTrackingSheet!$F$6:$F$1005,Calculations!P559,1)=0,"",INDEX(EmployeeTrackingSheet!$F$6:$F$1005,Calculations!P559,1))</f>
        <v/>
      </c>
      <c r="Z559" s="94" t="str">
        <f t="shared" si="53"/>
        <v/>
      </c>
      <c r="AA559" s="94" t="str">
        <f>IF(INDEX(EmployeeTrackingSheet!$G$6:$G$1005,Calculations!P559,1)=0,"",INDEX(EmployeeTrackingSheet!$G$6:$G$1005,Calculations!P559,1))</f>
        <v/>
      </c>
      <c r="AB559" s="94" t="str">
        <f>IF(INDEX(EmployeeTrackingSheet!$H$6:$H$1005,Calculations!P559,1)=0,"",INDEX(EmployeeTrackingSheet!$H$6:$H$1005,Calculations!P559,1))</f>
        <v/>
      </c>
      <c r="AC559" s="47"/>
      <c r="AD559" s="47"/>
      <c r="AE559" s="47"/>
      <c r="AF559" s="47"/>
      <c r="AG559" s="47"/>
      <c r="AM559" s="47"/>
      <c r="AN559" s="47"/>
      <c r="AO559" s="47"/>
      <c r="AP559" s="47"/>
      <c r="AQ559" s="47"/>
      <c r="AR559" s="47"/>
      <c r="AS559" s="47"/>
      <c r="AT559" s="47"/>
      <c r="AU559" s="47"/>
      <c r="AV559" s="47"/>
      <c r="AW559" s="47"/>
      <c r="AX559" s="47"/>
      <c r="AY559" s="47"/>
      <c r="AZ559" s="47"/>
      <c r="BA559" s="47"/>
      <c r="BB559" s="47"/>
      <c r="BC559" s="47"/>
      <c r="BD559" s="47"/>
      <c r="BE559" s="47"/>
      <c r="BF559" s="47"/>
      <c r="BG559" s="47"/>
      <c r="BH559" s="47"/>
      <c r="BI559" s="47"/>
      <c r="BJ559" s="47"/>
      <c r="BK559" s="47"/>
      <c r="BL559" s="47"/>
      <c r="BM559" s="47"/>
      <c r="BN559" s="47"/>
      <c r="BO559" s="47"/>
      <c r="BP559" s="47"/>
      <c r="BQ559" s="47"/>
    </row>
    <row r="560" spans="16:69" x14ac:dyDescent="0.25">
      <c r="P560" s="34">
        <v>557</v>
      </c>
      <c r="Q560" s="147" t="str">
        <f>IF(INDEX(EmployeeTrackingSheet!$B$6:$B$1005,Calculations!P560,1)=0,"",INDEX(EmployeeTrackingSheet!$B$6:$B$1005,Calculations!P560,1))</f>
        <v/>
      </c>
      <c r="R560" s="91" t="str">
        <f t="shared" si="49"/>
        <v/>
      </c>
      <c r="S560" s="91" t="str">
        <f t="shared" si="50"/>
        <v/>
      </c>
      <c r="T560" s="92" t="str">
        <f t="shared" si="51"/>
        <v/>
      </c>
      <c r="U560" s="92" t="str">
        <f t="shared" si="52"/>
        <v/>
      </c>
      <c r="V560" s="90" t="str">
        <f>IF(INDEX(EmployeeTrackingSheet!$C$6:$C$1005,Calculations!P560,1)=0,"",INDEX(EmployeeTrackingSheet!$C$6:$C$1005,Calculations!P560,1))</f>
        <v/>
      </c>
      <c r="W560" s="90" t="str">
        <f>IF(INDEX(EmployeeTrackingSheet!$D$6:$D$1005,Calculations!P560,1)=0,"",INDEX(EmployeeTrackingSheet!$D$6:$D$1005,Calculations!P560,1))</f>
        <v/>
      </c>
      <c r="X560" s="269" t="str">
        <f>IF(INDEX(EmployeeTrackingSheet!$E$6:$E$1005,Calculations!P560,1)=0,"",INDEX(EmployeeTrackingSheet!$E$6:$E$1005,Calculations!P560,1))</f>
        <v/>
      </c>
      <c r="Y560" s="269" t="str">
        <f>IF(INDEX(EmployeeTrackingSheet!$F$6:$F$1005,Calculations!P560,1)=0,"",INDEX(EmployeeTrackingSheet!$F$6:$F$1005,Calculations!P560,1))</f>
        <v/>
      </c>
      <c r="Z560" s="94" t="str">
        <f t="shared" si="53"/>
        <v/>
      </c>
      <c r="AA560" s="94" t="str">
        <f>IF(INDEX(EmployeeTrackingSheet!$G$6:$G$1005,Calculations!P560,1)=0,"",INDEX(EmployeeTrackingSheet!$G$6:$G$1005,Calculations!P560,1))</f>
        <v/>
      </c>
      <c r="AB560" s="94" t="str">
        <f>IF(INDEX(EmployeeTrackingSheet!$H$6:$H$1005,Calculations!P560,1)=0,"",INDEX(EmployeeTrackingSheet!$H$6:$H$1005,Calculations!P560,1))</f>
        <v/>
      </c>
      <c r="AC560" s="47"/>
      <c r="AD560" s="47"/>
      <c r="AE560" s="47"/>
      <c r="AF560" s="47"/>
      <c r="AG560" s="47"/>
      <c r="AM560" s="47"/>
      <c r="AN560" s="47"/>
      <c r="AO560" s="47"/>
      <c r="AP560" s="47"/>
      <c r="AQ560" s="47"/>
      <c r="AR560" s="47"/>
      <c r="AS560" s="47"/>
      <c r="AT560" s="47"/>
      <c r="AU560" s="47"/>
      <c r="AV560" s="47"/>
      <c r="AW560" s="47"/>
      <c r="AX560" s="47"/>
      <c r="AY560" s="47"/>
      <c r="AZ560" s="47"/>
      <c r="BA560" s="47"/>
      <c r="BB560" s="47"/>
      <c r="BC560" s="47"/>
      <c r="BD560" s="47"/>
      <c r="BE560" s="47"/>
      <c r="BF560" s="47"/>
      <c r="BG560" s="47"/>
      <c r="BH560" s="47"/>
      <c r="BI560" s="47"/>
      <c r="BJ560" s="47"/>
      <c r="BK560" s="47"/>
      <c r="BL560" s="47"/>
      <c r="BM560" s="47"/>
      <c r="BN560" s="47"/>
      <c r="BO560" s="47"/>
      <c r="BP560" s="47"/>
      <c r="BQ560" s="47"/>
    </row>
    <row r="561" spans="16:69" x14ac:dyDescent="0.25">
      <c r="P561" s="34">
        <v>558</v>
      </c>
      <c r="Q561" s="147" t="str">
        <f>IF(INDEX(EmployeeTrackingSheet!$B$6:$B$1005,Calculations!P561,1)=0,"",INDEX(EmployeeTrackingSheet!$B$6:$B$1005,Calculations!P561,1))</f>
        <v/>
      </c>
      <c r="R561" s="91" t="str">
        <f t="shared" si="49"/>
        <v/>
      </c>
      <c r="S561" s="91" t="str">
        <f t="shared" si="50"/>
        <v/>
      </c>
      <c r="T561" s="92" t="str">
        <f t="shared" si="51"/>
        <v/>
      </c>
      <c r="U561" s="92" t="str">
        <f t="shared" si="52"/>
        <v/>
      </c>
      <c r="V561" s="90" t="str">
        <f>IF(INDEX(EmployeeTrackingSheet!$C$6:$C$1005,Calculations!P561,1)=0,"",INDEX(EmployeeTrackingSheet!$C$6:$C$1005,Calculations!P561,1))</f>
        <v/>
      </c>
      <c r="W561" s="90" t="str">
        <f>IF(INDEX(EmployeeTrackingSheet!$D$6:$D$1005,Calculations!P561,1)=0,"",INDEX(EmployeeTrackingSheet!$D$6:$D$1005,Calculations!P561,1))</f>
        <v/>
      </c>
      <c r="X561" s="269" t="str">
        <f>IF(INDEX(EmployeeTrackingSheet!$E$6:$E$1005,Calculations!P561,1)=0,"",INDEX(EmployeeTrackingSheet!$E$6:$E$1005,Calculations!P561,1))</f>
        <v/>
      </c>
      <c r="Y561" s="269" t="str">
        <f>IF(INDEX(EmployeeTrackingSheet!$F$6:$F$1005,Calculations!P561,1)=0,"",INDEX(EmployeeTrackingSheet!$F$6:$F$1005,Calculations!P561,1))</f>
        <v/>
      </c>
      <c r="Z561" s="94" t="str">
        <f t="shared" si="53"/>
        <v/>
      </c>
      <c r="AA561" s="94" t="str">
        <f>IF(INDEX(EmployeeTrackingSheet!$G$6:$G$1005,Calculations!P561,1)=0,"",INDEX(EmployeeTrackingSheet!$G$6:$G$1005,Calculations!P561,1))</f>
        <v/>
      </c>
      <c r="AB561" s="94" t="str">
        <f>IF(INDEX(EmployeeTrackingSheet!$H$6:$H$1005,Calculations!P561,1)=0,"",INDEX(EmployeeTrackingSheet!$H$6:$H$1005,Calculations!P561,1))</f>
        <v/>
      </c>
      <c r="AC561" s="47"/>
      <c r="AD561" s="47"/>
      <c r="AE561" s="47"/>
      <c r="AF561" s="47"/>
      <c r="AG561" s="47"/>
      <c r="AM561" s="47"/>
      <c r="AN561" s="47"/>
      <c r="AO561" s="47"/>
      <c r="AP561" s="47"/>
      <c r="AQ561" s="47"/>
      <c r="AR561" s="47"/>
      <c r="AS561" s="47"/>
      <c r="AT561" s="47"/>
      <c r="AU561" s="47"/>
      <c r="AV561" s="47"/>
      <c r="AW561" s="47"/>
      <c r="AX561" s="47"/>
      <c r="AY561" s="47"/>
      <c r="AZ561" s="47"/>
      <c r="BA561" s="47"/>
      <c r="BB561" s="47"/>
      <c r="BC561" s="47"/>
      <c r="BD561" s="47"/>
      <c r="BE561" s="47"/>
      <c r="BF561" s="47"/>
      <c r="BG561" s="47"/>
      <c r="BH561" s="47"/>
      <c r="BI561" s="47"/>
      <c r="BJ561" s="47"/>
      <c r="BK561" s="47"/>
      <c r="BL561" s="47"/>
      <c r="BM561" s="47"/>
      <c r="BN561" s="47"/>
      <c r="BO561" s="47"/>
      <c r="BP561" s="47"/>
      <c r="BQ561" s="47"/>
    </row>
    <row r="562" spans="16:69" x14ac:dyDescent="0.25">
      <c r="P562" s="34">
        <v>559</v>
      </c>
      <c r="Q562" s="147" t="str">
        <f>IF(INDEX(EmployeeTrackingSheet!$B$6:$B$1005,Calculations!P562,1)=0,"",INDEX(EmployeeTrackingSheet!$B$6:$B$1005,Calculations!P562,1))</f>
        <v/>
      </c>
      <c r="R562" s="91" t="str">
        <f t="shared" si="49"/>
        <v/>
      </c>
      <c r="S562" s="91" t="str">
        <f t="shared" si="50"/>
        <v/>
      </c>
      <c r="T562" s="92" t="str">
        <f t="shared" si="51"/>
        <v/>
      </c>
      <c r="U562" s="92" t="str">
        <f t="shared" si="52"/>
        <v/>
      </c>
      <c r="V562" s="90" t="str">
        <f>IF(INDEX(EmployeeTrackingSheet!$C$6:$C$1005,Calculations!P562,1)=0,"",INDEX(EmployeeTrackingSheet!$C$6:$C$1005,Calculations!P562,1))</f>
        <v/>
      </c>
      <c r="W562" s="90" t="str">
        <f>IF(INDEX(EmployeeTrackingSheet!$D$6:$D$1005,Calculations!P562,1)=0,"",INDEX(EmployeeTrackingSheet!$D$6:$D$1005,Calculations!P562,1))</f>
        <v/>
      </c>
      <c r="X562" s="269" t="str">
        <f>IF(INDEX(EmployeeTrackingSheet!$E$6:$E$1005,Calculations!P562,1)=0,"",INDEX(EmployeeTrackingSheet!$E$6:$E$1005,Calculations!P562,1))</f>
        <v/>
      </c>
      <c r="Y562" s="269" t="str">
        <f>IF(INDEX(EmployeeTrackingSheet!$F$6:$F$1005,Calculations!P562,1)=0,"",INDEX(EmployeeTrackingSheet!$F$6:$F$1005,Calculations!P562,1))</f>
        <v/>
      </c>
      <c r="Z562" s="94" t="str">
        <f t="shared" si="53"/>
        <v/>
      </c>
      <c r="AA562" s="94" t="str">
        <f>IF(INDEX(EmployeeTrackingSheet!$G$6:$G$1005,Calculations!P562,1)=0,"",INDEX(EmployeeTrackingSheet!$G$6:$G$1005,Calculations!P562,1))</f>
        <v/>
      </c>
      <c r="AB562" s="94" t="str">
        <f>IF(INDEX(EmployeeTrackingSheet!$H$6:$H$1005,Calculations!P562,1)=0,"",INDEX(EmployeeTrackingSheet!$H$6:$H$1005,Calculations!P562,1))</f>
        <v/>
      </c>
      <c r="AC562" s="47"/>
      <c r="AD562" s="47"/>
      <c r="AE562" s="47"/>
      <c r="AF562" s="47"/>
      <c r="AG562" s="47"/>
      <c r="AM562" s="47"/>
      <c r="AN562" s="47"/>
      <c r="AO562" s="47"/>
      <c r="AP562" s="47"/>
      <c r="AQ562" s="47"/>
      <c r="AR562" s="47"/>
      <c r="AS562" s="47"/>
      <c r="AT562" s="47"/>
      <c r="AU562" s="47"/>
      <c r="AV562" s="47"/>
      <c r="AW562" s="47"/>
      <c r="AX562" s="47"/>
      <c r="AY562" s="47"/>
      <c r="AZ562" s="47"/>
      <c r="BA562" s="47"/>
      <c r="BB562" s="47"/>
      <c r="BC562" s="47"/>
      <c r="BD562" s="47"/>
      <c r="BE562" s="47"/>
      <c r="BF562" s="47"/>
      <c r="BG562" s="47"/>
      <c r="BH562" s="47"/>
      <c r="BI562" s="47"/>
      <c r="BJ562" s="47"/>
      <c r="BK562" s="47"/>
      <c r="BL562" s="47"/>
      <c r="BM562" s="47"/>
      <c r="BN562" s="47"/>
      <c r="BO562" s="47"/>
      <c r="BP562" s="47"/>
      <c r="BQ562" s="47"/>
    </row>
    <row r="563" spans="16:69" x14ac:dyDescent="0.25">
      <c r="P563" s="34">
        <v>560</v>
      </c>
      <c r="Q563" s="147" t="str">
        <f>IF(INDEX(EmployeeTrackingSheet!$B$6:$B$1005,Calculations!P563,1)=0,"",INDEX(EmployeeTrackingSheet!$B$6:$B$1005,Calculations!P563,1))</f>
        <v/>
      </c>
      <c r="R563" s="91" t="str">
        <f t="shared" si="49"/>
        <v/>
      </c>
      <c r="S563" s="91" t="str">
        <f t="shared" si="50"/>
        <v/>
      </c>
      <c r="T563" s="92" t="str">
        <f t="shared" si="51"/>
        <v/>
      </c>
      <c r="U563" s="92" t="str">
        <f t="shared" si="52"/>
        <v/>
      </c>
      <c r="V563" s="90" t="str">
        <f>IF(INDEX(EmployeeTrackingSheet!$C$6:$C$1005,Calculations!P563,1)=0,"",INDEX(EmployeeTrackingSheet!$C$6:$C$1005,Calculations!P563,1))</f>
        <v/>
      </c>
      <c r="W563" s="90" t="str">
        <f>IF(INDEX(EmployeeTrackingSheet!$D$6:$D$1005,Calculations!P563,1)=0,"",INDEX(EmployeeTrackingSheet!$D$6:$D$1005,Calculations!P563,1))</f>
        <v/>
      </c>
      <c r="X563" s="269" t="str">
        <f>IF(INDEX(EmployeeTrackingSheet!$E$6:$E$1005,Calculations!P563,1)=0,"",INDEX(EmployeeTrackingSheet!$E$6:$E$1005,Calculations!P563,1))</f>
        <v/>
      </c>
      <c r="Y563" s="269" t="str">
        <f>IF(INDEX(EmployeeTrackingSheet!$F$6:$F$1005,Calculations!P563,1)=0,"",INDEX(EmployeeTrackingSheet!$F$6:$F$1005,Calculations!P563,1))</f>
        <v/>
      </c>
      <c r="Z563" s="94" t="str">
        <f t="shared" si="53"/>
        <v/>
      </c>
      <c r="AA563" s="94" t="str">
        <f>IF(INDEX(EmployeeTrackingSheet!$G$6:$G$1005,Calculations!P563,1)=0,"",INDEX(EmployeeTrackingSheet!$G$6:$G$1005,Calculations!P563,1))</f>
        <v/>
      </c>
      <c r="AB563" s="94" t="str">
        <f>IF(INDEX(EmployeeTrackingSheet!$H$6:$H$1005,Calculations!P563,1)=0,"",INDEX(EmployeeTrackingSheet!$H$6:$H$1005,Calculations!P563,1))</f>
        <v/>
      </c>
      <c r="AC563" s="47"/>
      <c r="AD563" s="47"/>
      <c r="AE563" s="47"/>
      <c r="AF563" s="47"/>
      <c r="AG563" s="47"/>
      <c r="AM563" s="47"/>
      <c r="AN563" s="47"/>
      <c r="AO563" s="47"/>
      <c r="AP563" s="47"/>
      <c r="AQ563" s="47"/>
      <c r="AR563" s="47"/>
      <c r="AS563" s="47"/>
      <c r="AT563" s="47"/>
      <c r="AU563" s="47"/>
      <c r="AV563" s="47"/>
      <c r="AW563" s="47"/>
      <c r="AX563" s="47"/>
      <c r="AY563" s="47"/>
      <c r="AZ563" s="47"/>
      <c r="BA563" s="47"/>
      <c r="BB563" s="47"/>
      <c r="BC563" s="47"/>
      <c r="BD563" s="47"/>
      <c r="BE563" s="47"/>
      <c r="BF563" s="47"/>
      <c r="BG563" s="47"/>
      <c r="BH563" s="47"/>
      <c r="BI563" s="47"/>
      <c r="BJ563" s="47"/>
      <c r="BK563" s="47"/>
      <c r="BL563" s="47"/>
      <c r="BM563" s="47"/>
      <c r="BN563" s="47"/>
      <c r="BO563" s="47"/>
      <c r="BP563" s="47"/>
      <c r="BQ563" s="47"/>
    </row>
    <row r="564" spans="16:69" x14ac:dyDescent="0.25">
      <c r="P564" s="34">
        <v>561</v>
      </c>
      <c r="Q564" s="147" t="str">
        <f>IF(INDEX(EmployeeTrackingSheet!$B$6:$B$1005,Calculations!P564,1)=0,"",INDEX(EmployeeTrackingSheet!$B$6:$B$1005,Calculations!P564,1))</f>
        <v/>
      </c>
      <c r="R564" s="91" t="str">
        <f t="shared" si="49"/>
        <v/>
      </c>
      <c r="S564" s="91" t="str">
        <f t="shared" si="50"/>
        <v/>
      </c>
      <c r="T564" s="92" t="str">
        <f t="shared" si="51"/>
        <v/>
      </c>
      <c r="U564" s="92" t="str">
        <f t="shared" si="52"/>
        <v/>
      </c>
      <c r="V564" s="90" t="str">
        <f>IF(INDEX(EmployeeTrackingSheet!$C$6:$C$1005,Calculations!P564,1)=0,"",INDEX(EmployeeTrackingSheet!$C$6:$C$1005,Calculations!P564,1))</f>
        <v/>
      </c>
      <c r="W564" s="90" t="str">
        <f>IF(INDEX(EmployeeTrackingSheet!$D$6:$D$1005,Calculations!P564,1)=0,"",INDEX(EmployeeTrackingSheet!$D$6:$D$1005,Calculations!P564,1))</f>
        <v/>
      </c>
      <c r="X564" s="269" t="str">
        <f>IF(INDEX(EmployeeTrackingSheet!$E$6:$E$1005,Calculations!P564,1)=0,"",INDEX(EmployeeTrackingSheet!$E$6:$E$1005,Calculations!P564,1))</f>
        <v/>
      </c>
      <c r="Y564" s="269" t="str">
        <f>IF(INDEX(EmployeeTrackingSheet!$F$6:$F$1005,Calculations!P564,1)=0,"",INDEX(EmployeeTrackingSheet!$F$6:$F$1005,Calculations!P564,1))</f>
        <v/>
      </c>
      <c r="Z564" s="94" t="str">
        <f t="shared" si="53"/>
        <v/>
      </c>
      <c r="AA564" s="94" t="str">
        <f>IF(INDEX(EmployeeTrackingSheet!$G$6:$G$1005,Calculations!P564,1)=0,"",INDEX(EmployeeTrackingSheet!$G$6:$G$1005,Calculations!P564,1))</f>
        <v/>
      </c>
      <c r="AB564" s="94" t="str">
        <f>IF(INDEX(EmployeeTrackingSheet!$H$6:$H$1005,Calculations!P564,1)=0,"",INDEX(EmployeeTrackingSheet!$H$6:$H$1005,Calculations!P564,1))</f>
        <v/>
      </c>
      <c r="AC564" s="47"/>
      <c r="AD564" s="47"/>
      <c r="AE564" s="47"/>
      <c r="AF564" s="47"/>
      <c r="AG564" s="47"/>
      <c r="AM564" s="47"/>
      <c r="AN564" s="47"/>
      <c r="AO564" s="47"/>
      <c r="AP564" s="47"/>
      <c r="AQ564" s="47"/>
      <c r="AR564" s="47"/>
      <c r="AS564" s="47"/>
      <c r="AT564" s="47"/>
      <c r="AU564" s="47"/>
      <c r="AV564" s="47"/>
      <c r="AW564" s="47"/>
      <c r="AX564" s="47"/>
      <c r="AY564" s="47"/>
      <c r="AZ564" s="47"/>
      <c r="BA564" s="47"/>
      <c r="BB564" s="47"/>
      <c r="BC564" s="47"/>
      <c r="BD564" s="47"/>
      <c r="BE564" s="47"/>
      <c r="BF564" s="47"/>
      <c r="BG564" s="47"/>
      <c r="BH564" s="47"/>
      <c r="BI564" s="47"/>
      <c r="BJ564" s="47"/>
      <c r="BK564" s="47"/>
      <c r="BL564" s="47"/>
      <c r="BM564" s="47"/>
      <c r="BN564" s="47"/>
      <c r="BO564" s="47"/>
      <c r="BP564" s="47"/>
      <c r="BQ564" s="47"/>
    </row>
    <row r="565" spans="16:69" x14ac:dyDescent="0.25">
      <c r="P565" s="34">
        <v>562</v>
      </c>
      <c r="Q565" s="147" t="str">
        <f>IF(INDEX(EmployeeTrackingSheet!$B$6:$B$1005,Calculations!P565,1)=0,"",INDEX(EmployeeTrackingSheet!$B$6:$B$1005,Calculations!P565,1))</f>
        <v/>
      </c>
      <c r="R565" s="91" t="str">
        <f t="shared" si="49"/>
        <v/>
      </c>
      <c r="S565" s="91" t="str">
        <f t="shared" si="50"/>
        <v/>
      </c>
      <c r="T565" s="92" t="str">
        <f t="shared" si="51"/>
        <v/>
      </c>
      <c r="U565" s="92" t="str">
        <f t="shared" si="52"/>
        <v/>
      </c>
      <c r="V565" s="90" t="str">
        <f>IF(INDEX(EmployeeTrackingSheet!$C$6:$C$1005,Calculations!P565,1)=0,"",INDEX(EmployeeTrackingSheet!$C$6:$C$1005,Calculations!P565,1))</f>
        <v/>
      </c>
      <c r="W565" s="90" t="str">
        <f>IF(INDEX(EmployeeTrackingSheet!$D$6:$D$1005,Calculations!P565,1)=0,"",INDEX(EmployeeTrackingSheet!$D$6:$D$1005,Calculations!P565,1))</f>
        <v/>
      </c>
      <c r="X565" s="269" t="str">
        <f>IF(INDEX(EmployeeTrackingSheet!$E$6:$E$1005,Calculations!P565,1)=0,"",INDEX(EmployeeTrackingSheet!$E$6:$E$1005,Calculations!P565,1))</f>
        <v/>
      </c>
      <c r="Y565" s="269" t="str">
        <f>IF(INDEX(EmployeeTrackingSheet!$F$6:$F$1005,Calculations!P565,1)=0,"",INDEX(EmployeeTrackingSheet!$F$6:$F$1005,Calculations!P565,1))</f>
        <v/>
      </c>
      <c r="Z565" s="94" t="str">
        <f t="shared" si="53"/>
        <v/>
      </c>
      <c r="AA565" s="94" t="str">
        <f>IF(INDEX(EmployeeTrackingSheet!$G$6:$G$1005,Calculations!P565,1)=0,"",INDEX(EmployeeTrackingSheet!$G$6:$G$1005,Calculations!P565,1))</f>
        <v/>
      </c>
      <c r="AB565" s="94" t="str">
        <f>IF(INDEX(EmployeeTrackingSheet!$H$6:$H$1005,Calculations!P565,1)=0,"",INDEX(EmployeeTrackingSheet!$H$6:$H$1005,Calculations!P565,1))</f>
        <v/>
      </c>
      <c r="AC565" s="47"/>
      <c r="AD565" s="47"/>
      <c r="AE565" s="47"/>
      <c r="AF565" s="47"/>
      <c r="AG565" s="47"/>
      <c r="AM565" s="47"/>
      <c r="AN565" s="47"/>
      <c r="AO565" s="47"/>
      <c r="AP565" s="47"/>
      <c r="AQ565" s="47"/>
      <c r="AR565" s="47"/>
      <c r="AS565" s="47"/>
      <c r="AT565" s="47"/>
      <c r="AU565" s="47"/>
      <c r="AV565" s="47"/>
      <c r="AW565" s="47"/>
      <c r="AX565" s="47"/>
      <c r="AY565" s="47"/>
      <c r="AZ565" s="47"/>
      <c r="BA565" s="47"/>
      <c r="BB565" s="47"/>
      <c r="BC565" s="47"/>
      <c r="BD565" s="47"/>
      <c r="BE565" s="47"/>
      <c r="BF565" s="47"/>
      <c r="BG565" s="47"/>
      <c r="BH565" s="47"/>
      <c r="BI565" s="47"/>
      <c r="BJ565" s="47"/>
      <c r="BK565" s="47"/>
      <c r="BL565" s="47"/>
      <c r="BM565" s="47"/>
      <c r="BN565" s="47"/>
      <c r="BO565" s="47"/>
      <c r="BP565" s="47"/>
      <c r="BQ565" s="47"/>
    </row>
    <row r="566" spans="16:69" x14ac:dyDescent="0.25">
      <c r="P566" s="34">
        <v>563</v>
      </c>
      <c r="Q566" s="147" t="str">
        <f>IF(INDEX(EmployeeTrackingSheet!$B$6:$B$1005,Calculations!P566,1)=0,"",INDEX(EmployeeTrackingSheet!$B$6:$B$1005,Calculations!P566,1))</f>
        <v/>
      </c>
      <c r="R566" s="91" t="str">
        <f t="shared" si="49"/>
        <v/>
      </c>
      <c r="S566" s="91" t="str">
        <f t="shared" si="50"/>
        <v/>
      </c>
      <c r="T566" s="92" t="str">
        <f t="shared" si="51"/>
        <v/>
      </c>
      <c r="U566" s="92" t="str">
        <f t="shared" si="52"/>
        <v/>
      </c>
      <c r="V566" s="90" t="str">
        <f>IF(INDEX(EmployeeTrackingSheet!$C$6:$C$1005,Calculations!P566,1)=0,"",INDEX(EmployeeTrackingSheet!$C$6:$C$1005,Calculations!P566,1))</f>
        <v/>
      </c>
      <c r="W566" s="90" t="str">
        <f>IF(INDEX(EmployeeTrackingSheet!$D$6:$D$1005,Calculations!P566,1)=0,"",INDEX(EmployeeTrackingSheet!$D$6:$D$1005,Calculations!P566,1))</f>
        <v/>
      </c>
      <c r="X566" s="269" t="str">
        <f>IF(INDEX(EmployeeTrackingSheet!$E$6:$E$1005,Calculations!P566,1)=0,"",INDEX(EmployeeTrackingSheet!$E$6:$E$1005,Calculations!P566,1))</f>
        <v/>
      </c>
      <c r="Y566" s="269" t="str">
        <f>IF(INDEX(EmployeeTrackingSheet!$F$6:$F$1005,Calculations!P566,1)=0,"",INDEX(EmployeeTrackingSheet!$F$6:$F$1005,Calculations!P566,1))</f>
        <v/>
      </c>
      <c r="Z566" s="94" t="str">
        <f t="shared" si="53"/>
        <v/>
      </c>
      <c r="AA566" s="94" t="str">
        <f>IF(INDEX(EmployeeTrackingSheet!$G$6:$G$1005,Calculations!P566,1)=0,"",INDEX(EmployeeTrackingSheet!$G$6:$G$1005,Calculations!P566,1))</f>
        <v/>
      </c>
      <c r="AB566" s="94" t="str">
        <f>IF(INDEX(EmployeeTrackingSheet!$H$6:$H$1005,Calculations!P566,1)=0,"",INDEX(EmployeeTrackingSheet!$H$6:$H$1005,Calculations!P566,1))</f>
        <v/>
      </c>
      <c r="AC566" s="47"/>
      <c r="AD566" s="47"/>
      <c r="AE566" s="47"/>
      <c r="AF566" s="47"/>
      <c r="AG566" s="47"/>
      <c r="AM566" s="47"/>
      <c r="AN566" s="47"/>
      <c r="AO566" s="47"/>
      <c r="AP566" s="47"/>
      <c r="AQ566" s="47"/>
      <c r="AR566" s="47"/>
      <c r="AS566" s="47"/>
      <c r="AT566" s="47"/>
      <c r="AU566" s="47"/>
      <c r="AV566" s="47"/>
      <c r="AW566" s="47"/>
      <c r="AX566" s="47"/>
      <c r="AY566" s="47"/>
      <c r="AZ566" s="47"/>
      <c r="BA566" s="47"/>
      <c r="BB566" s="47"/>
      <c r="BC566" s="47"/>
      <c r="BD566" s="47"/>
      <c r="BE566" s="47"/>
      <c r="BF566" s="47"/>
      <c r="BG566" s="47"/>
      <c r="BH566" s="47"/>
      <c r="BI566" s="47"/>
      <c r="BJ566" s="47"/>
      <c r="BK566" s="47"/>
      <c r="BL566" s="47"/>
      <c r="BM566" s="47"/>
      <c r="BN566" s="47"/>
      <c r="BO566" s="47"/>
      <c r="BP566" s="47"/>
      <c r="BQ566" s="47"/>
    </row>
    <row r="567" spans="16:69" x14ac:dyDescent="0.25">
      <c r="P567" s="34">
        <v>564</v>
      </c>
      <c r="Q567" s="147" t="str">
        <f>IF(INDEX(EmployeeTrackingSheet!$B$6:$B$1005,Calculations!P567,1)=0,"",INDEX(EmployeeTrackingSheet!$B$6:$B$1005,Calculations!P567,1))</f>
        <v/>
      </c>
      <c r="R567" s="91" t="str">
        <f t="shared" si="49"/>
        <v/>
      </c>
      <c r="S567" s="91" t="str">
        <f t="shared" si="50"/>
        <v/>
      </c>
      <c r="T567" s="92" t="str">
        <f t="shared" si="51"/>
        <v/>
      </c>
      <c r="U567" s="92" t="str">
        <f t="shared" si="52"/>
        <v/>
      </c>
      <c r="V567" s="90" t="str">
        <f>IF(INDEX(EmployeeTrackingSheet!$C$6:$C$1005,Calculations!P567,1)=0,"",INDEX(EmployeeTrackingSheet!$C$6:$C$1005,Calculations!P567,1))</f>
        <v/>
      </c>
      <c r="W567" s="90" t="str">
        <f>IF(INDEX(EmployeeTrackingSheet!$D$6:$D$1005,Calculations!P567,1)=0,"",INDEX(EmployeeTrackingSheet!$D$6:$D$1005,Calculations!P567,1))</f>
        <v/>
      </c>
      <c r="X567" s="269" t="str">
        <f>IF(INDEX(EmployeeTrackingSheet!$E$6:$E$1005,Calculations!P567,1)=0,"",INDEX(EmployeeTrackingSheet!$E$6:$E$1005,Calculations!P567,1))</f>
        <v/>
      </c>
      <c r="Y567" s="269" t="str">
        <f>IF(INDEX(EmployeeTrackingSheet!$F$6:$F$1005,Calculations!P567,1)=0,"",INDEX(EmployeeTrackingSheet!$F$6:$F$1005,Calculations!P567,1))</f>
        <v/>
      </c>
      <c r="Z567" s="94" t="str">
        <f t="shared" si="53"/>
        <v/>
      </c>
      <c r="AA567" s="94" t="str">
        <f>IF(INDEX(EmployeeTrackingSheet!$G$6:$G$1005,Calculations!P567,1)=0,"",INDEX(EmployeeTrackingSheet!$G$6:$G$1005,Calculations!P567,1))</f>
        <v/>
      </c>
      <c r="AB567" s="94" t="str">
        <f>IF(INDEX(EmployeeTrackingSheet!$H$6:$H$1005,Calculations!P567,1)=0,"",INDEX(EmployeeTrackingSheet!$H$6:$H$1005,Calculations!P567,1))</f>
        <v/>
      </c>
      <c r="AC567" s="47"/>
      <c r="AD567" s="47"/>
      <c r="AE567" s="47"/>
      <c r="AF567" s="47"/>
      <c r="AG567" s="47"/>
      <c r="AM567" s="47"/>
      <c r="AN567" s="47"/>
      <c r="AO567" s="47"/>
      <c r="AP567" s="47"/>
      <c r="AQ567" s="47"/>
      <c r="AR567" s="47"/>
      <c r="AS567" s="47"/>
      <c r="AT567" s="47"/>
      <c r="AU567" s="47"/>
      <c r="AV567" s="47"/>
      <c r="AW567" s="47"/>
      <c r="AX567" s="47"/>
      <c r="AY567" s="47"/>
      <c r="AZ567" s="47"/>
      <c r="BA567" s="47"/>
      <c r="BB567" s="47"/>
      <c r="BC567" s="47"/>
      <c r="BD567" s="47"/>
      <c r="BE567" s="47"/>
      <c r="BF567" s="47"/>
      <c r="BG567" s="47"/>
      <c r="BH567" s="47"/>
      <c r="BI567" s="47"/>
      <c r="BJ567" s="47"/>
      <c r="BK567" s="47"/>
      <c r="BL567" s="47"/>
      <c r="BM567" s="47"/>
      <c r="BN567" s="47"/>
      <c r="BO567" s="47"/>
      <c r="BP567" s="47"/>
      <c r="BQ567" s="47"/>
    </row>
    <row r="568" spans="16:69" x14ac:dyDescent="0.25">
      <c r="P568" s="34">
        <v>565</v>
      </c>
      <c r="Q568" s="147" t="str">
        <f>IF(INDEX(EmployeeTrackingSheet!$B$6:$B$1005,Calculations!P568,1)=0,"",INDEX(EmployeeTrackingSheet!$B$6:$B$1005,Calculations!P568,1))</f>
        <v/>
      </c>
      <c r="R568" s="91" t="str">
        <f t="shared" si="49"/>
        <v/>
      </c>
      <c r="S568" s="91" t="str">
        <f t="shared" si="50"/>
        <v/>
      </c>
      <c r="T568" s="92" t="str">
        <f t="shared" si="51"/>
        <v/>
      </c>
      <c r="U568" s="92" t="str">
        <f t="shared" si="52"/>
        <v/>
      </c>
      <c r="V568" s="90" t="str">
        <f>IF(INDEX(EmployeeTrackingSheet!$C$6:$C$1005,Calculations!P568,1)=0,"",INDEX(EmployeeTrackingSheet!$C$6:$C$1005,Calculations!P568,1))</f>
        <v/>
      </c>
      <c r="W568" s="90" t="str">
        <f>IF(INDEX(EmployeeTrackingSheet!$D$6:$D$1005,Calculations!P568,1)=0,"",INDEX(EmployeeTrackingSheet!$D$6:$D$1005,Calculations!P568,1))</f>
        <v/>
      </c>
      <c r="X568" s="269" t="str">
        <f>IF(INDEX(EmployeeTrackingSheet!$E$6:$E$1005,Calculations!P568,1)=0,"",INDEX(EmployeeTrackingSheet!$E$6:$E$1005,Calculations!P568,1))</f>
        <v/>
      </c>
      <c r="Y568" s="269" t="str">
        <f>IF(INDEX(EmployeeTrackingSheet!$F$6:$F$1005,Calculations!P568,1)=0,"",INDEX(EmployeeTrackingSheet!$F$6:$F$1005,Calculations!P568,1))</f>
        <v/>
      </c>
      <c r="Z568" s="94" t="str">
        <f t="shared" si="53"/>
        <v/>
      </c>
      <c r="AA568" s="94" t="str">
        <f>IF(INDEX(EmployeeTrackingSheet!$G$6:$G$1005,Calculations!P568,1)=0,"",INDEX(EmployeeTrackingSheet!$G$6:$G$1005,Calculations!P568,1))</f>
        <v/>
      </c>
      <c r="AB568" s="94" t="str">
        <f>IF(INDEX(EmployeeTrackingSheet!$H$6:$H$1005,Calculations!P568,1)=0,"",INDEX(EmployeeTrackingSheet!$H$6:$H$1005,Calculations!P568,1))</f>
        <v/>
      </c>
      <c r="AC568" s="47"/>
      <c r="AD568" s="47"/>
      <c r="AE568" s="47"/>
      <c r="AF568" s="47"/>
      <c r="AG568" s="47"/>
      <c r="AM568" s="47"/>
      <c r="AN568" s="47"/>
      <c r="AO568" s="47"/>
      <c r="AP568" s="47"/>
      <c r="AQ568" s="47"/>
      <c r="AR568" s="47"/>
      <c r="AS568" s="47"/>
      <c r="AT568" s="47"/>
      <c r="AU568" s="47"/>
      <c r="AV568" s="47"/>
      <c r="AW568" s="47"/>
      <c r="AX568" s="47"/>
      <c r="AY568" s="47"/>
      <c r="AZ568" s="47"/>
      <c r="BA568" s="47"/>
      <c r="BB568" s="47"/>
      <c r="BC568" s="47"/>
      <c r="BD568" s="47"/>
      <c r="BE568" s="47"/>
      <c r="BF568" s="47"/>
      <c r="BG568" s="47"/>
      <c r="BH568" s="47"/>
      <c r="BI568" s="47"/>
      <c r="BJ568" s="47"/>
      <c r="BK568" s="47"/>
      <c r="BL568" s="47"/>
      <c r="BM568" s="47"/>
      <c r="BN568" s="47"/>
      <c r="BO568" s="47"/>
      <c r="BP568" s="47"/>
      <c r="BQ568" s="47"/>
    </row>
    <row r="569" spans="16:69" x14ac:dyDescent="0.25">
      <c r="P569" s="34">
        <v>566</v>
      </c>
      <c r="Q569" s="147" t="str">
        <f>IF(INDEX(EmployeeTrackingSheet!$B$6:$B$1005,Calculations!P569,1)=0,"",INDEX(EmployeeTrackingSheet!$B$6:$B$1005,Calculations!P569,1))</f>
        <v/>
      </c>
      <c r="R569" s="91" t="str">
        <f t="shared" si="49"/>
        <v/>
      </c>
      <c r="S569" s="91" t="str">
        <f t="shared" si="50"/>
        <v/>
      </c>
      <c r="T569" s="92" t="str">
        <f t="shared" si="51"/>
        <v/>
      </c>
      <c r="U569" s="92" t="str">
        <f t="shared" si="52"/>
        <v/>
      </c>
      <c r="V569" s="90" t="str">
        <f>IF(INDEX(EmployeeTrackingSheet!$C$6:$C$1005,Calculations!P569,1)=0,"",INDEX(EmployeeTrackingSheet!$C$6:$C$1005,Calculations!P569,1))</f>
        <v/>
      </c>
      <c r="W569" s="90" t="str">
        <f>IF(INDEX(EmployeeTrackingSheet!$D$6:$D$1005,Calculations!P569,1)=0,"",INDEX(EmployeeTrackingSheet!$D$6:$D$1005,Calculations!P569,1))</f>
        <v/>
      </c>
      <c r="X569" s="269" t="str">
        <f>IF(INDEX(EmployeeTrackingSheet!$E$6:$E$1005,Calculations!P569,1)=0,"",INDEX(EmployeeTrackingSheet!$E$6:$E$1005,Calculations!P569,1))</f>
        <v/>
      </c>
      <c r="Y569" s="269" t="str">
        <f>IF(INDEX(EmployeeTrackingSheet!$F$6:$F$1005,Calculations!P569,1)=0,"",INDEX(EmployeeTrackingSheet!$F$6:$F$1005,Calculations!P569,1))</f>
        <v/>
      </c>
      <c r="Z569" s="94" t="str">
        <f t="shared" si="53"/>
        <v/>
      </c>
      <c r="AA569" s="94" t="str">
        <f>IF(INDEX(EmployeeTrackingSheet!$G$6:$G$1005,Calculations!P569,1)=0,"",INDEX(EmployeeTrackingSheet!$G$6:$G$1005,Calculations!P569,1))</f>
        <v/>
      </c>
      <c r="AB569" s="94" t="str">
        <f>IF(INDEX(EmployeeTrackingSheet!$H$6:$H$1005,Calculations!P569,1)=0,"",INDEX(EmployeeTrackingSheet!$H$6:$H$1005,Calculations!P569,1))</f>
        <v/>
      </c>
      <c r="AC569" s="47"/>
      <c r="AD569" s="47"/>
      <c r="AE569" s="47"/>
      <c r="AF569" s="47"/>
      <c r="AG569" s="47"/>
      <c r="AM569" s="47"/>
      <c r="AN569" s="47"/>
      <c r="AO569" s="47"/>
      <c r="AP569" s="47"/>
      <c r="AQ569" s="47"/>
      <c r="AR569" s="47"/>
      <c r="AS569" s="47"/>
      <c r="AT569" s="47"/>
      <c r="AU569" s="47"/>
      <c r="AV569" s="47"/>
      <c r="AW569" s="47"/>
      <c r="AX569" s="47"/>
      <c r="AY569" s="47"/>
      <c r="AZ569" s="47"/>
      <c r="BA569" s="47"/>
      <c r="BB569" s="47"/>
      <c r="BC569" s="47"/>
      <c r="BD569" s="47"/>
      <c r="BE569" s="47"/>
      <c r="BF569" s="47"/>
      <c r="BG569" s="47"/>
      <c r="BH569" s="47"/>
      <c r="BI569" s="47"/>
      <c r="BJ569" s="47"/>
      <c r="BK569" s="47"/>
      <c r="BL569" s="47"/>
      <c r="BM569" s="47"/>
      <c r="BN569" s="47"/>
      <c r="BO569" s="47"/>
      <c r="BP569" s="47"/>
      <c r="BQ569" s="47"/>
    </row>
    <row r="570" spans="16:69" x14ac:dyDescent="0.25">
      <c r="P570" s="34">
        <v>567</v>
      </c>
      <c r="Q570" s="147" t="str">
        <f>IF(INDEX(EmployeeTrackingSheet!$B$6:$B$1005,Calculations!P570,1)=0,"",INDEX(EmployeeTrackingSheet!$B$6:$B$1005,Calculations!P570,1))</f>
        <v/>
      </c>
      <c r="R570" s="91" t="str">
        <f t="shared" si="49"/>
        <v/>
      </c>
      <c r="S570" s="91" t="str">
        <f t="shared" si="50"/>
        <v/>
      </c>
      <c r="T570" s="92" t="str">
        <f t="shared" si="51"/>
        <v/>
      </c>
      <c r="U570" s="92" t="str">
        <f t="shared" si="52"/>
        <v/>
      </c>
      <c r="V570" s="90" t="str">
        <f>IF(INDEX(EmployeeTrackingSheet!$C$6:$C$1005,Calculations!P570,1)=0,"",INDEX(EmployeeTrackingSheet!$C$6:$C$1005,Calculations!P570,1))</f>
        <v/>
      </c>
      <c r="W570" s="90" t="str">
        <f>IF(INDEX(EmployeeTrackingSheet!$D$6:$D$1005,Calculations!P570,1)=0,"",INDEX(EmployeeTrackingSheet!$D$6:$D$1005,Calculations!P570,1))</f>
        <v/>
      </c>
      <c r="X570" s="269" t="str">
        <f>IF(INDEX(EmployeeTrackingSheet!$E$6:$E$1005,Calculations!P570,1)=0,"",INDEX(EmployeeTrackingSheet!$E$6:$E$1005,Calculations!P570,1))</f>
        <v/>
      </c>
      <c r="Y570" s="269" t="str">
        <f>IF(INDEX(EmployeeTrackingSheet!$F$6:$F$1005,Calculations!P570,1)=0,"",INDEX(EmployeeTrackingSheet!$F$6:$F$1005,Calculations!P570,1))</f>
        <v/>
      </c>
      <c r="Z570" s="94" t="str">
        <f t="shared" si="53"/>
        <v/>
      </c>
      <c r="AA570" s="94" t="str">
        <f>IF(INDEX(EmployeeTrackingSheet!$G$6:$G$1005,Calculations!P570,1)=0,"",INDEX(EmployeeTrackingSheet!$G$6:$G$1005,Calculations!P570,1))</f>
        <v/>
      </c>
      <c r="AB570" s="94" t="str">
        <f>IF(INDEX(EmployeeTrackingSheet!$H$6:$H$1005,Calculations!P570,1)=0,"",INDEX(EmployeeTrackingSheet!$H$6:$H$1005,Calculations!P570,1))</f>
        <v/>
      </c>
      <c r="AC570" s="47"/>
      <c r="AD570" s="47"/>
      <c r="AE570" s="47"/>
      <c r="AF570" s="47"/>
      <c r="AG570" s="47"/>
      <c r="AM570" s="47"/>
      <c r="AN570" s="47"/>
      <c r="AO570" s="47"/>
      <c r="AP570" s="47"/>
      <c r="AQ570" s="47"/>
      <c r="AR570" s="47"/>
      <c r="AS570" s="47"/>
      <c r="AT570" s="47"/>
      <c r="AU570" s="47"/>
      <c r="AV570" s="47"/>
      <c r="AW570" s="47"/>
      <c r="AX570" s="47"/>
      <c r="AY570" s="47"/>
      <c r="AZ570" s="47"/>
      <c r="BA570" s="47"/>
      <c r="BB570" s="47"/>
      <c r="BC570" s="47"/>
      <c r="BD570" s="47"/>
      <c r="BE570" s="47"/>
      <c r="BF570" s="47"/>
      <c r="BG570" s="47"/>
      <c r="BH570" s="47"/>
      <c r="BI570" s="47"/>
      <c r="BJ570" s="47"/>
      <c r="BK570" s="47"/>
      <c r="BL570" s="47"/>
      <c r="BM570" s="47"/>
      <c r="BN570" s="47"/>
      <c r="BO570" s="47"/>
      <c r="BP570" s="47"/>
      <c r="BQ570" s="47"/>
    </row>
    <row r="571" spans="16:69" x14ac:dyDescent="0.25">
      <c r="P571" s="34">
        <v>568</v>
      </c>
      <c r="Q571" s="147" t="str">
        <f>IF(INDEX(EmployeeTrackingSheet!$B$6:$B$1005,Calculations!P571,1)=0,"",INDEX(EmployeeTrackingSheet!$B$6:$B$1005,Calculations!P571,1))</f>
        <v/>
      </c>
      <c r="R571" s="91" t="str">
        <f t="shared" si="49"/>
        <v/>
      </c>
      <c r="S571" s="91" t="str">
        <f t="shared" si="50"/>
        <v/>
      </c>
      <c r="T571" s="92" t="str">
        <f t="shared" si="51"/>
        <v/>
      </c>
      <c r="U571" s="92" t="str">
        <f t="shared" si="52"/>
        <v/>
      </c>
      <c r="V571" s="90" t="str">
        <f>IF(INDEX(EmployeeTrackingSheet!$C$6:$C$1005,Calculations!P571,1)=0,"",INDEX(EmployeeTrackingSheet!$C$6:$C$1005,Calculations!P571,1))</f>
        <v/>
      </c>
      <c r="W571" s="90" t="str">
        <f>IF(INDEX(EmployeeTrackingSheet!$D$6:$D$1005,Calculations!P571,1)=0,"",INDEX(EmployeeTrackingSheet!$D$6:$D$1005,Calculations!P571,1))</f>
        <v/>
      </c>
      <c r="X571" s="269" t="str">
        <f>IF(INDEX(EmployeeTrackingSheet!$E$6:$E$1005,Calculations!P571,1)=0,"",INDEX(EmployeeTrackingSheet!$E$6:$E$1005,Calculations!P571,1))</f>
        <v/>
      </c>
      <c r="Y571" s="269" t="str">
        <f>IF(INDEX(EmployeeTrackingSheet!$F$6:$F$1005,Calculations!P571,1)=0,"",INDEX(EmployeeTrackingSheet!$F$6:$F$1005,Calculations!P571,1))</f>
        <v/>
      </c>
      <c r="Z571" s="94" t="str">
        <f t="shared" si="53"/>
        <v/>
      </c>
      <c r="AA571" s="94" t="str">
        <f>IF(INDEX(EmployeeTrackingSheet!$G$6:$G$1005,Calculations!P571,1)=0,"",INDEX(EmployeeTrackingSheet!$G$6:$G$1005,Calculations!P571,1))</f>
        <v/>
      </c>
      <c r="AB571" s="94" t="str">
        <f>IF(INDEX(EmployeeTrackingSheet!$H$6:$H$1005,Calculations!P571,1)=0,"",INDEX(EmployeeTrackingSheet!$H$6:$H$1005,Calculations!P571,1))</f>
        <v/>
      </c>
      <c r="AC571" s="47"/>
      <c r="AD571" s="47"/>
      <c r="AE571" s="47"/>
      <c r="AF571" s="47"/>
      <c r="AG571" s="47"/>
      <c r="AM571" s="47"/>
      <c r="AN571" s="47"/>
      <c r="AO571" s="47"/>
      <c r="AP571" s="47"/>
      <c r="AQ571" s="47"/>
      <c r="AR571" s="47"/>
      <c r="AS571" s="47"/>
      <c r="AT571" s="47"/>
      <c r="AU571" s="47"/>
      <c r="AV571" s="47"/>
      <c r="AW571" s="47"/>
      <c r="AX571" s="47"/>
      <c r="AY571" s="47"/>
      <c r="AZ571" s="47"/>
      <c r="BA571" s="47"/>
      <c r="BB571" s="47"/>
      <c r="BC571" s="47"/>
      <c r="BD571" s="47"/>
      <c r="BE571" s="47"/>
      <c r="BF571" s="47"/>
      <c r="BG571" s="47"/>
      <c r="BH571" s="47"/>
      <c r="BI571" s="47"/>
      <c r="BJ571" s="47"/>
      <c r="BK571" s="47"/>
      <c r="BL571" s="47"/>
      <c r="BM571" s="47"/>
      <c r="BN571" s="47"/>
      <c r="BO571" s="47"/>
      <c r="BP571" s="47"/>
      <c r="BQ571" s="47"/>
    </row>
    <row r="572" spans="16:69" x14ac:dyDescent="0.25">
      <c r="P572" s="34">
        <v>569</v>
      </c>
      <c r="Q572" s="147" t="str">
        <f>IF(INDEX(EmployeeTrackingSheet!$B$6:$B$1005,Calculations!P572,1)=0,"",INDEX(EmployeeTrackingSheet!$B$6:$B$1005,Calculations!P572,1))</f>
        <v/>
      </c>
      <c r="R572" s="91" t="str">
        <f t="shared" si="49"/>
        <v/>
      </c>
      <c r="S572" s="91" t="str">
        <f t="shared" si="50"/>
        <v/>
      </c>
      <c r="T572" s="92" t="str">
        <f t="shared" si="51"/>
        <v/>
      </c>
      <c r="U572" s="92" t="str">
        <f t="shared" si="52"/>
        <v/>
      </c>
      <c r="V572" s="90" t="str">
        <f>IF(INDEX(EmployeeTrackingSheet!$C$6:$C$1005,Calculations!P572,1)=0,"",INDEX(EmployeeTrackingSheet!$C$6:$C$1005,Calculations!P572,1))</f>
        <v/>
      </c>
      <c r="W572" s="90" t="str">
        <f>IF(INDEX(EmployeeTrackingSheet!$D$6:$D$1005,Calculations!P572,1)=0,"",INDEX(EmployeeTrackingSheet!$D$6:$D$1005,Calculations!P572,1))</f>
        <v/>
      </c>
      <c r="X572" s="269" t="str">
        <f>IF(INDEX(EmployeeTrackingSheet!$E$6:$E$1005,Calculations!P572,1)=0,"",INDEX(EmployeeTrackingSheet!$E$6:$E$1005,Calculations!P572,1))</f>
        <v/>
      </c>
      <c r="Y572" s="269" t="str">
        <f>IF(INDEX(EmployeeTrackingSheet!$F$6:$F$1005,Calculations!P572,1)=0,"",INDEX(EmployeeTrackingSheet!$F$6:$F$1005,Calculations!P572,1))</f>
        <v/>
      </c>
      <c r="Z572" s="94" t="str">
        <f t="shared" si="53"/>
        <v/>
      </c>
      <c r="AA572" s="94" t="str">
        <f>IF(INDEX(EmployeeTrackingSheet!$G$6:$G$1005,Calculations!P572,1)=0,"",INDEX(EmployeeTrackingSheet!$G$6:$G$1005,Calculations!P572,1))</f>
        <v/>
      </c>
      <c r="AB572" s="94" t="str">
        <f>IF(INDEX(EmployeeTrackingSheet!$H$6:$H$1005,Calculations!P572,1)=0,"",INDEX(EmployeeTrackingSheet!$H$6:$H$1005,Calculations!P572,1))</f>
        <v/>
      </c>
      <c r="AC572" s="47"/>
      <c r="AD572" s="47"/>
      <c r="AE572" s="47"/>
      <c r="AF572" s="47"/>
      <c r="AG572" s="47"/>
      <c r="AM572" s="47"/>
      <c r="AN572" s="47"/>
      <c r="AO572" s="47"/>
      <c r="AP572" s="47"/>
      <c r="AQ572" s="47"/>
      <c r="AR572" s="47"/>
      <c r="AS572" s="47"/>
      <c r="AT572" s="47"/>
      <c r="AU572" s="47"/>
      <c r="AV572" s="47"/>
      <c r="AW572" s="47"/>
      <c r="AX572" s="47"/>
      <c r="AY572" s="47"/>
      <c r="AZ572" s="47"/>
      <c r="BA572" s="47"/>
      <c r="BB572" s="47"/>
      <c r="BC572" s="47"/>
      <c r="BD572" s="47"/>
      <c r="BE572" s="47"/>
      <c r="BF572" s="47"/>
      <c r="BG572" s="47"/>
      <c r="BH572" s="47"/>
      <c r="BI572" s="47"/>
      <c r="BJ572" s="47"/>
      <c r="BK572" s="47"/>
      <c r="BL572" s="47"/>
      <c r="BM572" s="47"/>
      <c r="BN572" s="47"/>
      <c r="BO572" s="47"/>
      <c r="BP572" s="47"/>
      <c r="BQ572" s="47"/>
    </row>
    <row r="573" spans="16:69" x14ac:dyDescent="0.25">
      <c r="P573" s="34">
        <v>570</v>
      </c>
      <c r="Q573" s="147" t="str">
        <f>IF(INDEX(EmployeeTrackingSheet!$B$6:$B$1005,Calculations!P573,1)=0,"",INDEX(EmployeeTrackingSheet!$B$6:$B$1005,Calculations!P573,1))</f>
        <v/>
      </c>
      <c r="R573" s="91" t="str">
        <f t="shared" si="49"/>
        <v/>
      </c>
      <c r="S573" s="91" t="str">
        <f t="shared" si="50"/>
        <v/>
      </c>
      <c r="T573" s="92" t="str">
        <f t="shared" si="51"/>
        <v/>
      </c>
      <c r="U573" s="92" t="str">
        <f t="shared" si="52"/>
        <v/>
      </c>
      <c r="V573" s="90" t="str">
        <f>IF(INDEX(EmployeeTrackingSheet!$C$6:$C$1005,Calculations!P573,1)=0,"",INDEX(EmployeeTrackingSheet!$C$6:$C$1005,Calculations!P573,1))</f>
        <v/>
      </c>
      <c r="W573" s="90" t="str">
        <f>IF(INDEX(EmployeeTrackingSheet!$D$6:$D$1005,Calculations!P573,1)=0,"",INDEX(EmployeeTrackingSheet!$D$6:$D$1005,Calculations!P573,1))</f>
        <v/>
      </c>
      <c r="X573" s="269" t="str">
        <f>IF(INDEX(EmployeeTrackingSheet!$E$6:$E$1005,Calculations!P573,1)=0,"",INDEX(EmployeeTrackingSheet!$E$6:$E$1005,Calculations!P573,1))</f>
        <v/>
      </c>
      <c r="Y573" s="269" t="str">
        <f>IF(INDEX(EmployeeTrackingSheet!$F$6:$F$1005,Calculations!P573,1)=0,"",INDEX(EmployeeTrackingSheet!$F$6:$F$1005,Calculations!P573,1))</f>
        <v/>
      </c>
      <c r="Z573" s="94" t="str">
        <f t="shared" si="53"/>
        <v/>
      </c>
      <c r="AA573" s="94" t="str">
        <f>IF(INDEX(EmployeeTrackingSheet!$G$6:$G$1005,Calculations!P573,1)=0,"",INDEX(EmployeeTrackingSheet!$G$6:$G$1005,Calculations!P573,1))</f>
        <v/>
      </c>
      <c r="AB573" s="94" t="str">
        <f>IF(INDEX(EmployeeTrackingSheet!$H$6:$H$1005,Calculations!P573,1)=0,"",INDEX(EmployeeTrackingSheet!$H$6:$H$1005,Calculations!P573,1))</f>
        <v/>
      </c>
      <c r="AC573" s="47"/>
      <c r="AD573" s="47"/>
      <c r="AE573" s="47"/>
      <c r="AF573" s="47"/>
      <c r="AG573" s="47"/>
      <c r="AM573" s="47"/>
      <c r="AN573" s="47"/>
      <c r="AO573" s="47"/>
      <c r="AP573" s="47"/>
      <c r="AQ573" s="47"/>
      <c r="AR573" s="47"/>
      <c r="AS573" s="47"/>
      <c r="AT573" s="47"/>
      <c r="AU573" s="47"/>
      <c r="AV573" s="47"/>
      <c r="AW573" s="47"/>
      <c r="AX573" s="47"/>
      <c r="AY573" s="47"/>
      <c r="AZ573" s="47"/>
      <c r="BA573" s="47"/>
      <c r="BB573" s="47"/>
      <c r="BC573" s="47"/>
      <c r="BD573" s="47"/>
      <c r="BE573" s="47"/>
      <c r="BF573" s="47"/>
      <c r="BG573" s="47"/>
      <c r="BH573" s="47"/>
      <c r="BI573" s="47"/>
      <c r="BJ573" s="47"/>
      <c r="BK573" s="47"/>
      <c r="BL573" s="47"/>
      <c r="BM573" s="47"/>
      <c r="BN573" s="47"/>
      <c r="BO573" s="47"/>
      <c r="BP573" s="47"/>
      <c r="BQ573" s="47"/>
    </row>
    <row r="574" spans="16:69" x14ac:dyDescent="0.25">
      <c r="P574" s="34">
        <v>571</v>
      </c>
      <c r="Q574" s="147" t="str">
        <f>IF(INDEX(EmployeeTrackingSheet!$B$6:$B$1005,Calculations!P574,1)=0,"",INDEX(EmployeeTrackingSheet!$B$6:$B$1005,Calculations!P574,1))</f>
        <v/>
      </c>
      <c r="R574" s="91" t="str">
        <f t="shared" si="49"/>
        <v/>
      </c>
      <c r="S574" s="91" t="str">
        <f t="shared" si="50"/>
        <v/>
      </c>
      <c r="T574" s="92" t="str">
        <f t="shared" si="51"/>
        <v/>
      </c>
      <c r="U574" s="92" t="str">
        <f t="shared" si="52"/>
        <v/>
      </c>
      <c r="V574" s="90" t="str">
        <f>IF(INDEX(EmployeeTrackingSheet!$C$6:$C$1005,Calculations!P574,1)=0,"",INDEX(EmployeeTrackingSheet!$C$6:$C$1005,Calculations!P574,1))</f>
        <v/>
      </c>
      <c r="W574" s="90" t="str">
        <f>IF(INDEX(EmployeeTrackingSheet!$D$6:$D$1005,Calculations!P574,1)=0,"",INDEX(EmployeeTrackingSheet!$D$6:$D$1005,Calculations!P574,1))</f>
        <v/>
      </c>
      <c r="X574" s="269" t="str">
        <f>IF(INDEX(EmployeeTrackingSheet!$E$6:$E$1005,Calculations!P574,1)=0,"",INDEX(EmployeeTrackingSheet!$E$6:$E$1005,Calculations!P574,1))</f>
        <v/>
      </c>
      <c r="Y574" s="269" t="str">
        <f>IF(INDEX(EmployeeTrackingSheet!$F$6:$F$1005,Calculations!P574,1)=0,"",INDEX(EmployeeTrackingSheet!$F$6:$F$1005,Calculations!P574,1))</f>
        <v/>
      </c>
      <c r="Z574" s="94" t="str">
        <f t="shared" si="53"/>
        <v/>
      </c>
      <c r="AA574" s="94" t="str">
        <f>IF(INDEX(EmployeeTrackingSheet!$G$6:$G$1005,Calculations!P574,1)=0,"",INDEX(EmployeeTrackingSheet!$G$6:$G$1005,Calculations!P574,1))</f>
        <v/>
      </c>
      <c r="AB574" s="94" t="str">
        <f>IF(INDEX(EmployeeTrackingSheet!$H$6:$H$1005,Calculations!P574,1)=0,"",INDEX(EmployeeTrackingSheet!$H$6:$H$1005,Calculations!P574,1))</f>
        <v/>
      </c>
      <c r="AC574" s="47"/>
      <c r="AD574" s="47"/>
      <c r="AE574" s="47"/>
      <c r="AF574" s="47"/>
      <c r="AG574" s="47"/>
      <c r="AM574" s="47"/>
      <c r="AN574" s="47"/>
      <c r="AO574" s="47"/>
      <c r="AP574" s="47"/>
      <c r="AQ574" s="47"/>
      <c r="AR574" s="47"/>
      <c r="AS574" s="47"/>
      <c r="AT574" s="47"/>
      <c r="AU574" s="47"/>
      <c r="AV574" s="47"/>
      <c r="AW574" s="47"/>
      <c r="AX574" s="47"/>
      <c r="AY574" s="47"/>
      <c r="AZ574" s="47"/>
      <c r="BA574" s="47"/>
      <c r="BB574" s="47"/>
      <c r="BC574" s="47"/>
      <c r="BD574" s="47"/>
      <c r="BE574" s="47"/>
      <c r="BF574" s="47"/>
      <c r="BG574" s="47"/>
      <c r="BH574" s="47"/>
      <c r="BI574" s="47"/>
      <c r="BJ574" s="47"/>
      <c r="BK574" s="47"/>
      <c r="BL574" s="47"/>
      <c r="BM574" s="47"/>
      <c r="BN574" s="47"/>
      <c r="BO574" s="47"/>
      <c r="BP574" s="47"/>
      <c r="BQ574" s="47"/>
    </row>
    <row r="575" spans="16:69" x14ac:dyDescent="0.25">
      <c r="P575" s="34">
        <v>572</v>
      </c>
      <c r="Q575" s="147" t="str">
        <f>IF(INDEX(EmployeeTrackingSheet!$B$6:$B$1005,Calculations!P575,1)=0,"",INDEX(EmployeeTrackingSheet!$B$6:$B$1005,Calculations!P575,1))</f>
        <v/>
      </c>
      <c r="R575" s="91" t="str">
        <f t="shared" si="49"/>
        <v/>
      </c>
      <c r="S575" s="91" t="str">
        <f t="shared" si="50"/>
        <v/>
      </c>
      <c r="T575" s="92" t="str">
        <f t="shared" si="51"/>
        <v/>
      </c>
      <c r="U575" s="92" t="str">
        <f t="shared" si="52"/>
        <v/>
      </c>
      <c r="V575" s="90" t="str">
        <f>IF(INDEX(EmployeeTrackingSheet!$C$6:$C$1005,Calculations!P575,1)=0,"",INDEX(EmployeeTrackingSheet!$C$6:$C$1005,Calculations!P575,1))</f>
        <v/>
      </c>
      <c r="W575" s="90" t="str">
        <f>IF(INDEX(EmployeeTrackingSheet!$D$6:$D$1005,Calculations!P575,1)=0,"",INDEX(EmployeeTrackingSheet!$D$6:$D$1005,Calculations!P575,1))</f>
        <v/>
      </c>
      <c r="X575" s="269" t="str">
        <f>IF(INDEX(EmployeeTrackingSheet!$E$6:$E$1005,Calculations!P575,1)=0,"",INDEX(EmployeeTrackingSheet!$E$6:$E$1005,Calculations!P575,1))</f>
        <v/>
      </c>
      <c r="Y575" s="269" t="str">
        <f>IF(INDEX(EmployeeTrackingSheet!$F$6:$F$1005,Calculations!P575,1)=0,"",INDEX(EmployeeTrackingSheet!$F$6:$F$1005,Calculations!P575,1))</f>
        <v/>
      </c>
      <c r="Z575" s="94" t="str">
        <f t="shared" si="53"/>
        <v/>
      </c>
      <c r="AA575" s="94" t="str">
        <f>IF(INDEX(EmployeeTrackingSheet!$G$6:$G$1005,Calculations!P575,1)=0,"",INDEX(EmployeeTrackingSheet!$G$6:$G$1005,Calculations!P575,1))</f>
        <v/>
      </c>
      <c r="AB575" s="94" t="str">
        <f>IF(INDEX(EmployeeTrackingSheet!$H$6:$H$1005,Calculations!P575,1)=0,"",INDEX(EmployeeTrackingSheet!$H$6:$H$1005,Calculations!P575,1))</f>
        <v/>
      </c>
      <c r="AC575" s="47"/>
      <c r="AD575" s="47"/>
      <c r="AE575" s="47"/>
      <c r="AF575" s="47"/>
      <c r="AG575" s="47"/>
      <c r="AM575" s="47"/>
      <c r="AN575" s="47"/>
      <c r="AO575" s="47"/>
      <c r="AP575" s="47"/>
      <c r="AQ575" s="47"/>
      <c r="AR575" s="47"/>
      <c r="AS575" s="47"/>
      <c r="AT575" s="47"/>
      <c r="AU575" s="47"/>
      <c r="AV575" s="47"/>
      <c r="AW575" s="47"/>
      <c r="AX575" s="47"/>
      <c r="AY575" s="47"/>
      <c r="AZ575" s="47"/>
      <c r="BA575" s="47"/>
      <c r="BB575" s="47"/>
      <c r="BC575" s="47"/>
      <c r="BD575" s="47"/>
      <c r="BE575" s="47"/>
      <c r="BF575" s="47"/>
      <c r="BG575" s="47"/>
      <c r="BH575" s="47"/>
      <c r="BI575" s="47"/>
      <c r="BJ575" s="47"/>
      <c r="BK575" s="47"/>
      <c r="BL575" s="47"/>
      <c r="BM575" s="47"/>
      <c r="BN575" s="47"/>
      <c r="BO575" s="47"/>
      <c r="BP575" s="47"/>
      <c r="BQ575" s="47"/>
    </row>
    <row r="576" spans="16:69" x14ac:dyDescent="0.25">
      <c r="P576" s="34">
        <v>573</v>
      </c>
      <c r="Q576" s="147" t="str">
        <f>IF(INDEX(EmployeeTrackingSheet!$B$6:$B$1005,Calculations!P576,1)=0,"",INDEX(EmployeeTrackingSheet!$B$6:$B$1005,Calculations!P576,1))</f>
        <v/>
      </c>
      <c r="R576" s="91" t="str">
        <f t="shared" si="49"/>
        <v/>
      </c>
      <c r="S576" s="91" t="str">
        <f t="shared" si="50"/>
        <v/>
      </c>
      <c r="T576" s="92" t="str">
        <f t="shared" si="51"/>
        <v/>
      </c>
      <c r="U576" s="92" t="str">
        <f t="shared" si="52"/>
        <v/>
      </c>
      <c r="V576" s="90" t="str">
        <f>IF(INDEX(EmployeeTrackingSheet!$C$6:$C$1005,Calculations!P576,1)=0,"",INDEX(EmployeeTrackingSheet!$C$6:$C$1005,Calculations!P576,1))</f>
        <v/>
      </c>
      <c r="W576" s="90" t="str">
        <f>IF(INDEX(EmployeeTrackingSheet!$D$6:$D$1005,Calculations!P576,1)=0,"",INDEX(EmployeeTrackingSheet!$D$6:$D$1005,Calculations!P576,1))</f>
        <v/>
      </c>
      <c r="X576" s="269" t="str">
        <f>IF(INDEX(EmployeeTrackingSheet!$E$6:$E$1005,Calculations!P576,1)=0,"",INDEX(EmployeeTrackingSheet!$E$6:$E$1005,Calculations!P576,1))</f>
        <v/>
      </c>
      <c r="Y576" s="269" t="str">
        <f>IF(INDEX(EmployeeTrackingSheet!$F$6:$F$1005,Calculations!P576,1)=0,"",INDEX(EmployeeTrackingSheet!$F$6:$F$1005,Calculations!P576,1))</f>
        <v/>
      </c>
      <c r="Z576" s="94" t="str">
        <f t="shared" si="53"/>
        <v/>
      </c>
      <c r="AA576" s="94" t="str">
        <f>IF(INDEX(EmployeeTrackingSheet!$G$6:$G$1005,Calculations!P576,1)=0,"",INDEX(EmployeeTrackingSheet!$G$6:$G$1005,Calculations!P576,1))</f>
        <v/>
      </c>
      <c r="AB576" s="94" t="str">
        <f>IF(INDEX(EmployeeTrackingSheet!$H$6:$H$1005,Calculations!P576,1)=0,"",INDEX(EmployeeTrackingSheet!$H$6:$H$1005,Calculations!P576,1))</f>
        <v/>
      </c>
      <c r="AC576" s="47"/>
      <c r="AD576" s="47"/>
      <c r="AE576" s="47"/>
      <c r="AF576" s="47"/>
      <c r="AG576" s="47"/>
      <c r="AM576" s="47"/>
      <c r="AN576" s="47"/>
      <c r="AO576" s="47"/>
      <c r="AP576" s="47"/>
      <c r="AQ576" s="47"/>
      <c r="AR576" s="47"/>
      <c r="AS576" s="47"/>
      <c r="AT576" s="47"/>
      <c r="AU576" s="47"/>
      <c r="AV576" s="47"/>
      <c r="AW576" s="47"/>
      <c r="AX576" s="47"/>
      <c r="AY576" s="47"/>
      <c r="AZ576" s="47"/>
      <c r="BA576" s="47"/>
      <c r="BB576" s="47"/>
      <c r="BC576" s="47"/>
      <c r="BD576" s="47"/>
      <c r="BE576" s="47"/>
      <c r="BF576" s="47"/>
      <c r="BG576" s="47"/>
      <c r="BH576" s="47"/>
      <c r="BI576" s="47"/>
      <c r="BJ576" s="47"/>
      <c r="BK576" s="47"/>
      <c r="BL576" s="47"/>
      <c r="BM576" s="47"/>
      <c r="BN576" s="47"/>
      <c r="BO576" s="47"/>
      <c r="BP576" s="47"/>
      <c r="BQ576" s="47"/>
    </row>
    <row r="577" spans="16:69" x14ac:dyDescent="0.25">
      <c r="P577" s="34">
        <v>574</v>
      </c>
      <c r="Q577" s="147" t="str">
        <f>IF(INDEX(EmployeeTrackingSheet!$B$6:$B$1005,Calculations!P577,1)=0,"",INDEX(EmployeeTrackingSheet!$B$6:$B$1005,Calculations!P577,1))</f>
        <v/>
      </c>
      <c r="R577" s="91" t="str">
        <f t="shared" si="49"/>
        <v/>
      </c>
      <c r="S577" s="91" t="str">
        <f t="shared" si="50"/>
        <v/>
      </c>
      <c r="T577" s="92" t="str">
        <f t="shared" si="51"/>
        <v/>
      </c>
      <c r="U577" s="92" t="str">
        <f t="shared" si="52"/>
        <v/>
      </c>
      <c r="V577" s="90" t="str">
        <f>IF(INDEX(EmployeeTrackingSheet!$C$6:$C$1005,Calculations!P577,1)=0,"",INDEX(EmployeeTrackingSheet!$C$6:$C$1005,Calculations!P577,1))</f>
        <v/>
      </c>
      <c r="W577" s="90" t="str">
        <f>IF(INDEX(EmployeeTrackingSheet!$D$6:$D$1005,Calculations!P577,1)=0,"",INDEX(EmployeeTrackingSheet!$D$6:$D$1005,Calculations!P577,1))</f>
        <v/>
      </c>
      <c r="X577" s="269" t="str">
        <f>IF(INDEX(EmployeeTrackingSheet!$E$6:$E$1005,Calculations!P577,1)=0,"",INDEX(EmployeeTrackingSheet!$E$6:$E$1005,Calculations!P577,1))</f>
        <v/>
      </c>
      <c r="Y577" s="269" t="str">
        <f>IF(INDEX(EmployeeTrackingSheet!$F$6:$F$1005,Calculations!P577,1)=0,"",INDEX(EmployeeTrackingSheet!$F$6:$F$1005,Calculations!P577,1))</f>
        <v/>
      </c>
      <c r="Z577" s="94" t="str">
        <f t="shared" si="53"/>
        <v/>
      </c>
      <c r="AA577" s="94" t="str">
        <f>IF(INDEX(EmployeeTrackingSheet!$G$6:$G$1005,Calculations!P577,1)=0,"",INDEX(EmployeeTrackingSheet!$G$6:$G$1005,Calculations!P577,1))</f>
        <v/>
      </c>
      <c r="AB577" s="94" t="str">
        <f>IF(INDEX(EmployeeTrackingSheet!$H$6:$H$1005,Calculations!P577,1)=0,"",INDEX(EmployeeTrackingSheet!$H$6:$H$1005,Calculations!P577,1))</f>
        <v/>
      </c>
      <c r="AC577" s="47"/>
      <c r="AD577" s="47"/>
      <c r="AE577" s="47"/>
      <c r="AF577" s="47"/>
      <c r="AG577" s="47"/>
      <c r="AM577" s="47"/>
      <c r="AN577" s="47"/>
      <c r="AO577" s="47"/>
      <c r="AP577" s="47"/>
      <c r="AQ577" s="47"/>
      <c r="AR577" s="47"/>
      <c r="AS577" s="47"/>
      <c r="AT577" s="47"/>
      <c r="AU577" s="47"/>
      <c r="AV577" s="47"/>
      <c r="AW577" s="47"/>
      <c r="AX577" s="47"/>
      <c r="AY577" s="47"/>
      <c r="AZ577" s="47"/>
      <c r="BA577" s="47"/>
      <c r="BB577" s="47"/>
      <c r="BC577" s="47"/>
      <c r="BD577" s="47"/>
      <c r="BE577" s="47"/>
      <c r="BF577" s="47"/>
      <c r="BG577" s="47"/>
      <c r="BH577" s="47"/>
      <c r="BI577" s="47"/>
      <c r="BJ577" s="47"/>
      <c r="BK577" s="47"/>
      <c r="BL577" s="47"/>
      <c r="BM577" s="47"/>
      <c r="BN577" s="47"/>
      <c r="BO577" s="47"/>
      <c r="BP577" s="47"/>
      <c r="BQ577" s="47"/>
    </row>
    <row r="578" spans="16:69" x14ac:dyDescent="0.25">
      <c r="P578" s="34">
        <v>575</v>
      </c>
      <c r="Q578" s="147" t="str">
        <f>IF(INDEX(EmployeeTrackingSheet!$B$6:$B$1005,Calculations!P578,1)=0,"",INDEX(EmployeeTrackingSheet!$B$6:$B$1005,Calculations!P578,1))</f>
        <v/>
      </c>
      <c r="R578" s="91" t="str">
        <f t="shared" si="49"/>
        <v/>
      </c>
      <c r="S578" s="91" t="str">
        <f t="shared" si="50"/>
        <v/>
      </c>
      <c r="T578" s="92" t="str">
        <f t="shared" si="51"/>
        <v/>
      </c>
      <c r="U578" s="92" t="str">
        <f t="shared" si="52"/>
        <v/>
      </c>
      <c r="V578" s="90" t="str">
        <f>IF(INDEX(EmployeeTrackingSheet!$C$6:$C$1005,Calculations!P578,1)=0,"",INDEX(EmployeeTrackingSheet!$C$6:$C$1005,Calculations!P578,1))</f>
        <v/>
      </c>
      <c r="W578" s="90" t="str">
        <f>IF(INDEX(EmployeeTrackingSheet!$D$6:$D$1005,Calculations!P578,1)=0,"",INDEX(EmployeeTrackingSheet!$D$6:$D$1005,Calculations!P578,1))</f>
        <v/>
      </c>
      <c r="X578" s="269" t="str">
        <f>IF(INDEX(EmployeeTrackingSheet!$E$6:$E$1005,Calculations!P578,1)=0,"",INDEX(EmployeeTrackingSheet!$E$6:$E$1005,Calculations!P578,1))</f>
        <v/>
      </c>
      <c r="Y578" s="269" t="str">
        <f>IF(INDEX(EmployeeTrackingSheet!$F$6:$F$1005,Calculations!P578,1)=0,"",INDEX(EmployeeTrackingSheet!$F$6:$F$1005,Calculations!P578,1))</f>
        <v/>
      </c>
      <c r="Z578" s="94" t="str">
        <f t="shared" si="53"/>
        <v/>
      </c>
      <c r="AA578" s="94" t="str">
        <f>IF(INDEX(EmployeeTrackingSheet!$G$6:$G$1005,Calculations!P578,1)=0,"",INDEX(EmployeeTrackingSheet!$G$6:$G$1005,Calculations!P578,1))</f>
        <v/>
      </c>
      <c r="AB578" s="94" t="str">
        <f>IF(INDEX(EmployeeTrackingSheet!$H$6:$H$1005,Calculations!P578,1)=0,"",INDEX(EmployeeTrackingSheet!$H$6:$H$1005,Calculations!P578,1))</f>
        <v/>
      </c>
      <c r="AC578" s="47"/>
      <c r="AD578" s="47"/>
      <c r="AE578" s="47"/>
      <c r="AF578" s="47"/>
      <c r="AG578" s="47"/>
      <c r="AM578" s="47"/>
      <c r="AN578" s="47"/>
      <c r="AO578" s="47"/>
      <c r="AP578" s="47"/>
      <c r="AQ578" s="47"/>
      <c r="AR578" s="47"/>
      <c r="AS578" s="47"/>
      <c r="AT578" s="47"/>
      <c r="AU578" s="47"/>
      <c r="AV578" s="47"/>
      <c r="AW578" s="47"/>
      <c r="AX578" s="47"/>
      <c r="AY578" s="47"/>
      <c r="AZ578" s="47"/>
      <c r="BA578" s="47"/>
      <c r="BB578" s="47"/>
      <c r="BC578" s="47"/>
      <c r="BD578" s="47"/>
      <c r="BE578" s="47"/>
      <c r="BF578" s="47"/>
      <c r="BG578" s="47"/>
      <c r="BH578" s="47"/>
      <c r="BI578" s="47"/>
      <c r="BJ578" s="47"/>
      <c r="BK578" s="47"/>
      <c r="BL578" s="47"/>
      <c r="BM578" s="47"/>
      <c r="BN578" s="47"/>
      <c r="BO578" s="47"/>
      <c r="BP578" s="47"/>
      <c r="BQ578" s="47"/>
    </row>
    <row r="579" spans="16:69" x14ac:dyDescent="0.25">
      <c r="P579" s="34">
        <v>576</v>
      </c>
      <c r="Q579" s="147" t="str">
        <f>IF(INDEX(EmployeeTrackingSheet!$B$6:$B$1005,Calculations!P579,1)=0,"",INDEX(EmployeeTrackingSheet!$B$6:$B$1005,Calculations!P579,1))</f>
        <v/>
      </c>
      <c r="R579" s="91" t="str">
        <f t="shared" si="49"/>
        <v/>
      </c>
      <c r="S579" s="91" t="str">
        <f t="shared" si="50"/>
        <v/>
      </c>
      <c r="T579" s="92" t="str">
        <f t="shared" si="51"/>
        <v/>
      </c>
      <c r="U579" s="92" t="str">
        <f t="shared" si="52"/>
        <v/>
      </c>
      <c r="V579" s="90" t="str">
        <f>IF(INDEX(EmployeeTrackingSheet!$C$6:$C$1005,Calculations!P579,1)=0,"",INDEX(EmployeeTrackingSheet!$C$6:$C$1005,Calculations!P579,1))</f>
        <v/>
      </c>
      <c r="W579" s="90" t="str">
        <f>IF(INDEX(EmployeeTrackingSheet!$D$6:$D$1005,Calculations!P579,1)=0,"",INDEX(EmployeeTrackingSheet!$D$6:$D$1005,Calculations!P579,1))</f>
        <v/>
      </c>
      <c r="X579" s="269" t="str">
        <f>IF(INDEX(EmployeeTrackingSheet!$E$6:$E$1005,Calculations!P579,1)=0,"",INDEX(EmployeeTrackingSheet!$E$6:$E$1005,Calculations!P579,1))</f>
        <v/>
      </c>
      <c r="Y579" s="269" t="str">
        <f>IF(INDEX(EmployeeTrackingSheet!$F$6:$F$1005,Calculations!P579,1)=0,"",INDEX(EmployeeTrackingSheet!$F$6:$F$1005,Calculations!P579,1))</f>
        <v/>
      </c>
      <c r="Z579" s="94" t="str">
        <f t="shared" si="53"/>
        <v/>
      </c>
      <c r="AA579" s="94" t="str">
        <f>IF(INDEX(EmployeeTrackingSheet!$G$6:$G$1005,Calculations!P579,1)=0,"",INDEX(EmployeeTrackingSheet!$G$6:$G$1005,Calculations!P579,1))</f>
        <v/>
      </c>
      <c r="AB579" s="94" t="str">
        <f>IF(INDEX(EmployeeTrackingSheet!$H$6:$H$1005,Calculations!P579,1)=0,"",INDEX(EmployeeTrackingSheet!$H$6:$H$1005,Calculations!P579,1))</f>
        <v/>
      </c>
      <c r="AC579" s="47"/>
      <c r="AD579" s="47"/>
      <c r="AE579" s="47"/>
      <c r="AF579" s="47"/>
      <c r="AG579" s="47"/>
      <c r="AM579" s="47"/>
      <c r="AN579" s="47"/>
      <c r="AO579" s="47"/>
      <c r="AP579" s="47"/>
      <c r="AQ579" s="47"/>
      <c r="AR579" s="47"/>
      <c r="AS579" s="47"/>
      <c r="AT579" s="47"/>
      <c r="AU579" s="47"/>
      <c r="AV579" s="47"/>
      <c r="AW579" s="47"/>
      <c r="AX579" s="47"/>
      <c r="AY579" s="47"/>
      <c r="AZ579" s="47"/>
      <c r="BA579" s="47"/>
      <c r="BB579" s="47"/>
      <c r="BC579" s="47"/>
      <c r="BD579" s="47"/>
      <c r="BE579" s="47"/>
      <c r="BF579" s="47"/>
      <c r="BG579" s="47"/>
      <c r="BH579" s="47"/>
      <c r="BI579" s="47"/>
      <c r="BJ579" s="47"/>
      <c r="BK579" s="47"/>
      <c r="BL579" s="47"/>
      <c r="BM579" s="47"/>
      <c r="BN579" s="47"/>
      <c r="BO579" s="47"/>
      <c r="BP579" s="47"/>
      <c r="BQ579" s="47"/>
    </row>
    <row r="580" spans="16:69" x14ac:dyDescent="0.25">
      <c r="P580" s="34">
        <v>577</v>
      </c>
      <c r="Q580" s="147" t="str">
        <f>IF(INDEX(EmployeeTrackingSheet!$B$6:$B$1005,Calculations!P580,1)=0,"",INDEX(EmployeeTrackingSheet!$B$6:$B$1005,Calculations!P580,1))</f>
        <v/>
      </c>
      <c r="R580" s="91" t="str">
        <f t="shared" si="49"/>
        <v/>
      </c>
      <c r="S580" s="91" t="str">
        <f t="shared" si="50"/>
        <v/>
      </c>
      <c r="T580" s="92" t="str">
        <f t="shared" si="51"/>
        <v/>
      </c>
      <c r="U580" s="92" t="str">
        <f t="shared" si="52"/>
        <v/>
      </c>
      <c r="V580" s="90" t="str">
        <f>IF(INDEX(EmployeeTrackingSheet!$C$6:$C$1005,Calculations!P580,1)=0,"",INDEX(EmployeeTrackingSheet!$C$6:$C$1005,Calculations!P580,1))</f>
        <v/>
      </c>
      <c r="W580" s="90" t="str">
        <f>IF(INDEX(EmployeeTrackingSheet!$D$6:$D$1005,Calculations!P580,1)=0,"",INDEX(EmployeeTrackingSheet!$D$6:$D$1005,Calculations!P580,1))</f>
        <v/>
      </c>
      <c r="X580" s="269" t="str">
        <f>IF(INDEX(EmployeeTrackingSheet!$E$6:$E$1005,Calculations!P580,1)=0,"",INDEX(EmployeeTrackingSheet!$E$6:$E$1005,Calculations!P580,1))</f>
        <v/>
      </c>
      <c r="Y580" s="269" t="str">
        <f>IF(INDEX(EmployeeTrackingSheet!$F$6:$F$1005,Calculations!P580,1)=0,"",INDEX(EmployeeTrackingSheet!$F$6:$F$1005,Calculations!P580,1))</f>
        <v/>
      </c>
      <c r="Z580" s="94" t="str">
        <f t="shared" si="53"/>
        <v/>
      </c>
      <c r="AA580" s="94" t="str">
        <f>IF(INDEX(EmployeeTrackingSheet!$G$6:$G$1005,Calculations!P580,1)=0,"",INDEX(EmployeeTrackingSheet!$G$6:$G$1005,Calculations!P580,1))</f>
        <v/>
      </c>
      <c r="AB580" s="94" t="str">
        <f>IF(INDEX(EmployeeTrackingSheet!$H$6:$H$1005,Calculations!P580,1)=0,"",INDEX(EmployeeTrackingSheet!$H$6:$H$1005,Calculations!P580,1))</f>
        <v/>
      </c>
      <c r="AC580" s="47"/>
      <c r="AD580" s="47"/>
      <c r="AE580" s="47"/>
      <c r="AF580" s="47"/>
      <c r="AG580" s="47"/>
      <c r="AM580" s="47"/>
      <c r="AN580" s="47"/>
      <c r="AO580" s="47"/>
      <c r="AP580" s="47"/>
      <c r="AQ580" s="47"/>
      <c r="AR580" s="47"/>
      <c r="AS580" s="47"/>
      <c r="AT580" s="47"/>
      <c r="AU580" s="47"/>
      <c r="AV580" s="47"/>
      <c r="AW580" s="47"/>
      <c r="AX580" s="47"/>
      <c r="AY580" s="47"/>
      <c r="AZ580" s="47"/>
      <c r="BA580" s="47"/>
      <c r="BB580" s="47"/>
      <c r="BC580" s="47"/>
      <c r="BD580" s="47"/>
      <c r="BE580" s="47"/>
      <c r="BF580" s="47"/>
      <c r="BG580" s="47"/>
      <c r="BH580" s="47"/>
      <c r="BI580" s="47"/>
      <c r="BJ580" s="47"/>
      <c r="BK580" s="47"/>
      <c r="BL580" s="47"/>
      <c r="BM580" s="47"/>
      <c r="BN580" s="47"/>
      <c r="BO580" s="47"/>
      <c r="BP580" s="47"/>
      <c r="BQ580" s="47"/>
    </row>
    <row r="581" spans="16:69" x14ac:dyDescent="0.25">
      <c r="P581" s="34">
        <v>578</v>
      </c>
      <c r="Q581" s="147" t="str">
        <f>IF(INDEX(EmployeeTrackingSheet!$B$6:$B$1005,Calculations!P581,1)=0,"",INDEX(EmployeeTrackingSheet!$B$6:$B$1005,Calculations!P581,1))</f>
        <v/>
      </c>
      <c r="R581" s="91" t="str">
        <f t="shared" ref="R581:R644" si="54">IF(LEN($Q581)=0,"",YEAR($Q581))</f>
        <v/>
      </c>
      <c r="S581" s="91" t="str">
        <f t="shared" ref="S581:S644" si="55">IF(LEN($Q581)=0,"",MONTH($Q581))</f>
        <v/>
      </c>
      <c r="T581" s="92" t="str">
        <f t="shared" ref="T581:T644" si="56">IF(LEN($Q581)=0,"",WEEKNUM($Q581))</f>
        <v/>
      </c>
      <c r="U581" s="92" t="str">
        <f t="shared" ref="U581:U644" si="57">IF(LEN($Q581)=0,"",DAY($Q581))</f>
        <v/>
      </c>
      <c r="V581" s="90" t="str">
        <f>IF(INDEX(EmployeeTrackingSheet!$C$6:$C$1005,Calculations!P581,1)=0,"",INDEX(EmployeeTrackingSheet!$C$6:$C$1005,Calculations!P581,1))</f>
        <v/>
      </c>
      <c r="W581" s="90" t="str">
        <f>IF(INDEX(EmployeeTrackingSheet!$D$6:$D$1005,Calculations!P581,1)=0,"",INDEX(EmployeeTrackingSheet!$D$6:$D$1005,Calculations!P581,1))</f>
        <v/>
      </c>
      <c r="X581" s="269" t="str">
        <f>IF(INDEX(EmployeeTrackingSheet!$E$6:$E$1005,Calculations!P581,1)=0,"",INDEX(EmployeeTrackingSheet!$E$6:$E$1005,Calculations!P581,1))</f>
        <v/>
      </c>
      <c r="Y581" s="269" t="str">
        <f>IF(INDEX(EmployeeTrackingSheet!$F$6:$F$1005,Calculations!P581,1)=0,"",INDEX(EmployeeTrackingSheet!$F$6:$F$1005,Calculations!P581,1))</f>
        <v/>
      </c>
      <c r="Z581" s="94" t="str">
        <f t="shared" ref="Z581:Z644" si="58">IFERROR(WEEKNUM(DATE(YEAR($Q581),$S581,$U581),1)-WEEKNUM(DATE(YEAR($Q581),$S581,1),1)+1,"")</f>
        <v/>
      </c>
      <c r="AA581" s="94" t="str">
        <f>IF(INDEX(EmployeeTrackingSheet!$G$6:$G$1005,Calculations!P581,1)=0,"",INDEX(EmployeeTrackingSheet!$G$6:$G$1005,Calculations!P581,1))</f>
        <v/>
      </c>
      <c r="AB581" s="94" t="str">
        <f>IF(INDEX(EmployeeTrackingSheet!$H$6:$H$1005,Calculations!P581,1)=0,"",INDEX(EmployeeTrackingSheet!$H$6:$H$1005,Calculations!P581,1))</f>
        <v/>
      </c>
      <c r="AC581" s="47"/>
      <c r="AD581" s="47"/>
      <c r="AE581" s="47"/>
      <c r="AF581" s="47"/>
      <c r="AG581" s="47"/>
      <c r="AM581" s="47"/>
      <c r="AN581" s="47"/>
      <c r="AO581" s="47"/>
      <c r="AP581" s="47"/>
      <c r="AQ581" s="47"/>
      <c r="AR581" s="47"/>
      <c r="AS581" s="47"/>
      <c r="AT581" s="47"/>
      <c r="AU581" s="47"/>
      <c r="AV581" s="47"/>
      <c r="AW581" s="47"/>
      <c r="AX581" s="47"/>
      <c r="AY581" s="47"/>
      <c r="AZ581" s="47"/>
      <c r="BA581" s="47"/>
      <c r="BB581" s="47"/>
      <c r="BC581" s="47"/>
      <c r="BD581" s="47"/>
      <c r="BE581" s="47"/>
      <c r="BF581" s="47"/>
      <c r="BG581" s="47"/>
      <c r="BH581" s="47"/>
      <c r="BI581" s="47"/>
      <c r="BJ581" s="47"/>
      <c r="BK581" s="47"/>
      <c r="BL581" s="47"/>
      <c r="BM581" s="47"/>
      <c r="BN581" s="47"/>
      <c r="BO581" s="47"/>
      <c r="BP581" s="47"/>
      <c r="BQ581" s="47"/>
    </row>
    <row r="582" spans="16:69" x14ac:dyDescent="0.25">
      <c r="P582" s="34">
        <v>579</v>
      </c>
      <c r="Q582" s="147" t="str">
        <f>IF(INDEX(EmployeeTrackingSheet!$B$6:$B$1005,Calculations!P582,1)=0,"",INDEX(EmployeeTrackingSheet!$B$6:$B$1005,Calculations!P582,1))</f>
        <v/>
      </c>
      <c r="R582" s="91" t="str">
        <f t="shared" si="54"/>
        <v/>
      </c>
      <c r="S582" s="91" t="str">
        <f t="shared" si="55"/>
        <v/>
      </c>
      <c r="T582" s="92" t="str">
        <f t="shared" si="56"/>
        <v/>
      </c>
      <c r="U582" s="92" t="str">
        <f t="shared" si="57"/>
        <v/>
      </c>
      <c r="V582" s="90" t="str">
        <f>IF(INDEX(EmployeeTrackingSheet!$C$6:$C$1005,Calculations!P582,1)=0,"",INDEX(EmployeeTrackingSheet!$C$6:$C$1005,Calculations!P582,1))</f>
        <v/>
      </c>
      <c r="W582" s="90" t="str">
        <f>IF(INDEX(EmployeeTrackingSheet!$D$6:$D$1005,Calculations!P582,1)=0,"",INDEX(EmployeeTrackingSheet!$D$6:$D$1005,Calculations!P582,1))</f>
        <v/>
      </c>
      <c r="X582" s="269" t="str">
        <f>IF(INDEX(EmployeeTrackingSheet!$E$6:$E$1005,Calculations!P582,1)=0,"",INDEX(EmployeeTrackingSheet!$E$6:$E$1005,Calculations!P582,1))</f>
        <v/>
      </c>
      <c r="Y582" s="269" t="str">
        <f>IF(INDEX(EmployeeTrackingSheet!$F$6:$F$1005,Calculations!P582,1)=0,"",INDEX(EmployeeTrackingSheet!$F$6:$F$1005,Calculations!P582,1))</f>
        <v/>
      </c>
      <c r="Z582" s="94" t="str">
        <f t="shared" si="58"/>
        <v/>
      </c>
      <c r="AA582" s="94" t="str">
        <f>IF(INDEX(EmployeeTrackingSheet!$G$6:$G$1005,Calculations!P582,1)=0,"",INDEX(EmployeeTrackingSheet!$G$6:$G$1005,Calculations!P582,1))</f>
        <v/>
      </c>
      <c r="AB582" s="94" t="str">
        <f>IF(INDEX(EmployeeTrackingSheet!$H$6:$H$1005,Calculations!P582,1)=0,"",INDEX(EmployeeTrackingSheet!$H$6:$H$1005,Calculations!P582,1))</f>
        <v/>
      </c>
      <c r="AC582" s="47"/>
      <c r="AD582" s="47"/>
      <c r="AE582" s="47"/>
      <c r="AF582" s="47"/>
      <c r="AG582" s="47"/>
      <c r="AM582" s="47"/>
      <c r="AN582" s="47"/>
      <c r="AO582" s="47"/>
      <c r="AP582" s="47"/>
      <c r="AQ582" s="47"/>
      <c r="AR582" s="47"/>
      <c r="AS582" s="47"/>
      <c r="AT582" s="47"/>
      <c r="AU582" s="47"/>
      <c r="AV582" s="47"/>
      <c r="AW582" s="47"/>
      <c r="AX582" s="47"/>
      <c r="AY582" s="47"/>
      <c r="AZ582" s="47"/>
      <c r="BA582" s="47"/>
      <c r="BB582" s="47"/>
      <c r="BC582" s="47"/>
      <c r="BD582" s="47"/>
      <c r="BE582" s="47"/>
      <c r="BF582" s="47"/>
      <c r="BG582" s="47"/>
      <c r="BH582" s="47"/>
      <c r="BI582" s="47"/>
      <c r="BJ582" s="47"/>
      <c r="BK582" s="47"/>
      <c r="BL582" s="47"/>
      <c r="BM582" s="47"/>
      <c r="BN582" s="47"/>
      <c r="BO582" s="47"/>
      <c r="BP582" s="47"/>
      <c r="BQ582" s="47"/>
    </row>
    <row r="583" spans="16:69" x14ac:dyDescent="0.25">
      <c r="P583" s="34">
        <v>580</v>
      </c>
      <c r="Q583" s="147" t="str">
        <f>IF(INDEX(EmployeeTrackingSheet!$B$6:$B$1005,Calculations!P583,1)=0,"",INDEX(EmployeeTrackingSheet!$B$6:$B$1005,Calculations!P583,1))</f>
        <v/>
      </c>
      <c r="R583" s="91" t="str">
        <f t="shared" si="54"/>
        <v/>
      </c>
      <c r="S583" s="91" t="str">
        <f t="shared" si="55"/>
        <v/>
      </c>
      <c r="T583" s="92" t="str">
        <f t="shared" si="56"/>
        <v/>
      </c>
      <c r="U583" s="92" t="str">
        <f t="shared" si="57"/>
        <v/>
      </c>
      <c r="V583" s="90" t="str">
        <f>IF(INDEX(EmployeeTrackingSheet!$C$6:$C$1005,Calculations!P583,1)=0,"",INDEX(EmployeeTrackingSheet!$C$6:$C$1005,Calculations!P583,1))</f>
        <v/>
      </c>
      <c r="W583" s="90" t="str">
        <f>IF(INDEX(EmployeeTrackingSheet!$D$6:$D$1005,Calculations!P583,1)=0,"",INDEX(EmployeeTrackingSheet!$D$6:$D$1005,Calculations!P583,1))</f>
        <v/>
      </c>
      <c r="X583" s="269" t="str">
        <f>IF(INDEX(EmployeeTrackingSheet!$E$6:$E$1005,Calculations!P583,1)=0,"",INDEX(EmployeeTrackingSheet!$E$6:$E$1005,Calculations!P583,1))</f>
        <v/>
      </c>
      <c r="Y583" s="269" t="str">
        <f>IF(INDEX(EmployeeTrackingSheet!$F$6:$F$1005,Calculations!P583,1)=0,"",INDEX(EmployeeTrackingSheet!$F$6:$F$1005,Calculations!P583,1))</f>
        <v/>
      </c>
      <c r="Z583" s="94" t="str">
        <f t="shared" si="58"/>
        <v/>
      </c>
      <c r="AA583" s="94" t="str">
        <f>IF(INDEX(EmployeeTrackingSheet!$G$6:$G$1005,Calculations!P583,1)=0,"",INDEX(EmployeeTrackingSheet!$G$6:$G$1005,Calculations!P583,1))</f>
        <v/>
      </c>
      <c r="AB583" s="94" t="str">
        <f>IF(INDEX(EmployeeTrackingSheet!$H$6:$H$1005,Calculations!P583,1)=0,"",INDEX(EmployeeTrackingSheet!$H$6:$H$1005,Calculations!P583,1))</f>
        <v/>
      </c>
      <c r="AC583" s="47"/>
      <c r="AD583" s="47"/>
      <c r="AE583" s="47"/>
      <c r="AF583" s="47"/>
      <c r="AG583" s="47"/>
      <c r="AM583" s="47"/>
      <c r="AN583" s="47"/>
      <c r="AO583" s="47"/>
      <c r="AP583" s="47"/>
      <c r="AQ583" s="47"/>
      <c r="AR583" s="47"/>
      <c r="AS583" s="47"/>
      <c r="AT583" s="47"/>
      <c r="AU583" s="47"/>
      <c r="AV583" s="47"/>
      <c r="AW583" s="47"/>
      <c r="AX583" s="47"/>
      <c r="AY583" s="47"/>
      <c r="AZ583" s="47"/>
      <c r="BA583" s="47"/>
      <c r="BB583" s="47"/>
      <c r="BC583" s="47"/>
      <c r="BD583" s="47"/>
      <c r="BE583" s="47"/>
      <c r="BF583" s="47"/>
      <c r="BG583" s="47"/>
      <c r="BH583" s="47"/>
      <c r="BI583" s="47"/>
      <c r="BJ583" s="47"/>
      <c r="BK583" s="47"/>
      <c r="BL583" s="47"/>
      <c r="BM583" s="47"/>
      <c r="BN583" s="47"/>
      <c r="BO583" s="47"/>
      <c r="BP583" s="47"/>
      <c r="BQ583" s="47"/>
    </row>
    <row r="584" spans="16:69" x14ac:dyDescent="0.25">
      <c r="P584" s="34">
        <v>581</v>
      </c>
      <c r="Q584" s="147" t="str">
        <f>IF(INDEX(EmployeeTrackingSheet!$B$6:$B$1005,Calculations!P584,1)=0,"",INDEX(EmployeeTrackingSheet!$B$6:$B$1005,Calculations!P584,1))</f>
        <v/>
      </c>
      <c r="R584" s="91" t="str">
        <f t="shared" si="54"/>
        <v/>
      </c>
      <c r="S584" s="91" t="str">
        <f t="shared" si="55"/>
        <v/>
      </c>
      <c r="T584" s="92" t="str">
        <f t="shared" si="56"/>
        <v/>
      </c>
      <c r="U584" s="92" t="str">
        <f t="shared" si="57"/>
        <v/>
      </c>
      <c r="V584" s="90" t="str">
        <f>IF(INDEX(EmployeeTrackingSheet!$C$6:$C$1005,Calculations!P584,1)=0,"",INDEX(EmployeeTrackingSheet!$C$6:$C$1005,Calculations!P584,1))</f>
        <v/>
      </c>
      <c r="W584" s="90" t="str">
        <f>IF(INDEX(EmployeeTrackingSheet!$D$6:$D$1005,Calculations!P584,1)=0,"",INDEX(EmployeeTrackingSheet!$D$6:$D$1005,Calculations!P584,1))</f>
        <v/>
      </c>
      <c r="X584" s="269" t="str">
        <f>IF(INDEX(EmployeeTrackingSheet!$E$6:$E$1005,Calculations!P584,1)=0,"",INDEX(EmployeeTrackingSheet!$E$6:$E$1005,Calculations!P584,1))</f>
        <v/>
      </c>
      <c r="Y584" s="269" t="str">
        <f>IF(INDEX(EmployeeTrackingSheet!$F$6:$F$1005,Calculations!P584,1)=0,"",INDEX(EmployeeTrackingSheet!$F$6:$F$1005,Calculations!P584,1))</f>
        <v/>
      </c>
      <c r="Z584" s="94" t="str">
        <f t="shared" si="58"/>
        <v/>
      </c>
      <c r="AA584" s="94" t="str">
        <f>IF(INDEX(EmployeeTrackingSheet!$G$6:$G$1005,Calculations!P584,1)=0,"",INDEX(EmployeeTrackingSheet!$G$6:$G$1005,Calculations!P584,1))</f>
        <v/>
      </c>
      <c r="AB584" s="94" t="str">
        <f>IF(INDEX(EmployeeTrackingSheet!$H$6:$H$1005,Calculations!P584,1)=0,"",INDEX(EmployeeTrackingSheet!$H$6:$H$1005,Calculations!P584,1))</f>
        <v/>
      </c>
      <c r="AC584" s="47"/>
      <c r="AD584" s="47"/>
      <c r="AE584" s="47"/>
      <c r="AF584" s="47"/>
      <c r="AG584" s="47"/>
      <c r="AM584" s="47"/>
      <c r="AN584" s="47"/>
      <c r="AO584" s="47"/>
      <c r="AP584" s="47"/>
      <c r="AQ584" s="47"/>
      <c r="AR584" s="47"/>
      <c r="AS584" s="47"/>
      <c r="AT584" s="47"/>
      <c r="AU584" s="47"/>
      <c r="AV584" s="47"/>
      <c r="AW584" s="47"/>
      <c r="AX584" s="47"/>
      <c r="AY584" s="47"/>
      <c r="AZ584" s="47"/>
      <c r="BA584" s="47"/>
      <c r="BB584" s="47"/>
      <c r="BC584" s="47"/>
      <c r="BD584" s="47"/>
      <c r="BE584" s="47"/>
      <c r="BF584" s="47"/>
      <c r="BG584" s="47"/>
      <c r="BH584" s="47"/>
      <c r="BI584" s="47"/>
      <c r="BJ584" s="47"/>
      <c r="BK584" s="47"/>
      <c r="BL584" s="47"/>
      <c r="BM584" s="47"/>
      <c r="BN584" s="47"/>
      <c r="BO584" s="47"/>
      <c r="BP584" s="47"/>
      <c r="BQ584" s="47"/>
    </row>
    <row r="585" spans="16:69" x14ac:dyDescent="0.25">
      <c r="P585" s="34">
        <v>582</v>
      </c>
      <c r="Q585" s="147" t="str">
        <f>IF(INDEX(EmployeeTrackingSheet!$B$6:$B$1005,Calculations!P585,1)=0,"",INDEX(EmployeeTrackingSheet!$B$6:$B$1005,Calculations!P585,1))</f>
        <v/>
      </c>
      <c r="R585" s="91" t="str">
        <f t="shared" si="54"/>
        <v/>
      </c>
      <c r="S585" s="91" t="str">
        <f t="shared" si="55"/>
        <v/>
      </c>
      <c r="T585" s="92" t="str">
        <f t="shared" si="56"/>
        <v/>
      </c>
      <c r="U585" s="92" t="str">
        <f t="shared" si="57"/>
        <v/>
      </c>
      <c r="V585" s="90" t="str">
        <f>IF(INDEX(EmployeeTrackingSheet!$C$6:$C$1005,Calculations!P585,1)=0,"",INDEX(EmployeeTrackingSheet!$C$6:$C$1005,Calculations!P585,1))</f>
        <v/>
      </c>
      <c r="W585" s="90" t="str">
        <f>IF(INDEX(EmployeeTrackingSheet!$D$6:$D$1005,Calculations!P585,1)=0,"",INDEX(EmployeeTrackingSheet!$D$6:$D$1005,Calculations!P585,1))</f>
        <v/>
      </c>
      <c r="X585" s="269" t="str">
        <f>IF(INDEX(EmployeeTrackingSheet!$E$6:$E$1005,Calculations!P585,1)=0,"",INDEX(EmployeeTrackingSheet!$E$6:$E$1005,Calculations!P585,1))</f>
        <v/>
      </c>
      <c r="Y585" s="269" t="str">
        <f>IF(INDEX(EmployeeTrackingSheet!$F$6:$F$1005,Calculations!P585,1)=0,"",INDEX(EmployeeTrackingSheet!$F$6:$F$1005,Calculations!P585,1))</f>
        <v/>
      </c>
      <c r="Z585" s="94" t="str">
        <f t="shared" si="58"/>
        <v/>
      </c>
      <c r="AA585" s="94" t="str">
        <f>IF(INDEX(EmployeeTrackingSheet!$G$6:$G$1005,Calculations!P585,1)=0,"",INDEX(EmployeeTrackingSheet!$G$6:$G$1005,Calculations!P585,1))</f>
        <v/>
      </c>
      <c r="AB585" s="94" t="str">
        <f>IF(INDEX(EmployeeTrackingSheet!$H$6:$H$1005,Calculations!P585,1)=0,"",INDEX(EmployeeTrackingSheet!$H$6:$H$1005,Calculations!P585,1))</f>
        <v/>
      </c>
      <c r="AC585" s="47"/>
      <c r="AD585" s="47"/>
      <c r="AE585" s="47"/>
      <c r="AF585" s="47"/>
      <c r="AG585" s="47"/>
      <c r="AM585" s="47"/>
      <c r="AN585" s="47"/>
      <c r="AO585" s="47"/>
      <c r="AP585" s="47"/>
      <c r="AQ585" s="47"/>
      <c r="AR585" s="47"/>
      <c r="AS585" s="47"/>
      <c r="AT585" s="47"/>
      <c r="AU585" s="47"/>
      <c r="AV585" s="47"/>
      <c r="AW585" s="47"/>
      <c r="AX585" s="47"/>
      <c r="AY585" s="47"/>
      <c r="AZ585" s="47"/>
      <c r="BA585" s="47"/>
      <c r="BB585" s="47"/>
      <c r="BC585" s="47"/>
      <c r="BD585" s="47"/>
      <c r="BE585" s="47"/>
      <c r="BF585" s="47"/>
      <c r="BG585" s="47"/>
      <c r="BH585" s="47"/>
      <c r="BI585" s="47"/>
      <c r="BJ585" s="47"/>
      <c r="BK585" s="47"/>
      <c r="BL585" s="47"/>
      <c r="BM585" s="47"/>
      <c r="BN585" s="47"/>
      <c r="BO585" s="47"/>
      <c r="BP585" s="47"/>
      <c r="BQ585" s="47"/>
    </row>
    <row r="586" spans="16:69" x14ac:dyDescent="0.25">
      <c r="P586" s="34">
        <v>583</v>
      </c>
      <c r="Q586" s="147" t="str">
        <f>IF(INDEX(EmployeeTrackingSheet!$B$6:$B$1005,Calculations!P586,1)=0,"",INDEX(EmployeeTrackingSheet!$B$6:$B$1005,Calculations!P586,1))</f>
        <v/>
      </c>
      <c r="R586" s="91" t="str">
        <f t="shared" si="54"/>
        <v/>
      </c>
      <c r="S586" s="91" t="str">
        <f t="shared" si="55"/>
        <v/>
      </c>
      <c r="T586" s="92" t="str">
        <f t="shared" si="56"/>
        <v/>
      </c>
      <c r="U586" s="92" t="str">
        <f t="shared" si="57"/>
        <v/>
      </c>
      <c r="V586" s="90" t="str">
        <f>IF(INDEX(EmployeeTrackingSheet!$C$6:$C$1005,Calculations!P586,1)=0,"",INDEX(EmployeeTrackingSheet!$C$6:$C$1005,Calculations!P586,1))</f>
        <v/>
      </c>
      <c r="W586" s="90" t="str">
        <f>IF(INDEX(EmployeeTrackingSheet!$D$6:$D$1005,Calculations!P586,1)=0,"",INDEX(EmployeeTrackingSheet!$D$6:$D$1005,Calculations!P586,1))</f>
        <v/>
      </c>
      <c r="X586" s="269" t="str">
        <f>IF(INDEX(EmployeeTrackingSheet!$E$6:$E$1005,Calculations!P586,1)=0,"",INDEX(EmployeeTrackingSheet!$E$6:$E$1005,Calculations!P586,1))</f>
        <v/>
      </c>
      <c r="Y586" s="269" t="str">
        <f>IF(INDEX(EmployeeTrackingSheet!$F$6:$F$1005,Calculations!P586,1)=0,"",INDEX(EmployeeTrackingSheet!$F$6:$F$1005,Calculations!P586,1))</f>
        <v/>
      </c>
      <c r="Z586" s="94" t="str">
        <f t="shared" si="58"/>
        <v/>
      </c>
      <c r="AA586" s="94" t="str">
        <f>IF(INDEX(EmployeeTrackingSheet!$G$6:$G$1005,Calculations!P586,1)=0,"",INDEX(EmployeeTrackingSheet!$G$6:$G$1005,Calculations!P586,1))</f>
        <v/>
      </c>
      <c r="AB586" s="94" t="str">
        <f>IF(INDEX(EmployeeTrackingSheet!$H$6:$H$1005,Calculations!P586,1)=0,"",INDEX(EmployeeTrackingSheet!$H$6:$H$1005,Calculations!P586,1))</f>
        <v/>
      </c>
      <c r="AC586" s="47"/>
      <c r="AD586" s="47"/>
      <c r="AE586" s="47"/>
      <c r="AF586" s="47"/>
      <c r="AG586" s="47"/>
      <c r="AM586" s="47"/>
      <c r="AN586" s="47"/>
      <c r="AO586" s="47"/>
      <c r="AP586" s="47"/>
      <c r="AQ586" s="47"/>
      <c r="AR586" s="47"/>
      <c r="AS586" s="47"/>
      <c r="AT586" s="47"/>
      <c r="AU586" s="47"/>
      <c r="AV586" s="47"/>
      <c r="AW586" s="47"/>
      <c r="AX586" s="47"/>
      <c r="AY586" s="47"/>
      <c r="AZ586" s="47"/>
      <c r="BA586" s="47"/>
      <c r="BB586" s="47"/>
      <c r="BC586" s="47"/>
      <c r="BD586" s="47"/>
      <c r="BE586" s="47"/>
      <c r="BF586" s="47"/>
      <c r="BG586" s="47"/>
      <c r="BH586" s="47"/>
      <c r="BI586" s="47"/>
      <c r="BJ586" s="47"/>
      <c r="BK586" s="47"/>
      <c r="BL586" s="47"/>
      <c r="BM586" s="47"/>
      <c r="BN586" s="47"/>
      <c r="BO586" s="47"/>
      <c r="BP586" s="47"/>
      <c r="BQ586" s="47"/>
    </row>
    <row r="587" spans="16:69" x14ac:dyDescent="0.25">
      <c r="P587" s="34">
        <v>584</v>
      </c>
      <c r="Q587" s="147" t="str">
        <f>IF(INDEX(EmployeeTrackingSheet!$B$6:$B$1005,Calculations!P587,1)=0,"",INDEX(EmployeeTrackingSheet!$B$6:$B$1005,Calculations!P587,1))</f>
        <v/>
      </c>
      <c r="R587" s="91" t="str">
        <f t="shared" si="54"/>
        <v/>
      </c>
      <c r="S587" s="91" t="str">
        <f t="shared" si="55"/>
        <v/>
      </c>
      <c r="T587" s="92" t="str">
        <f t="shared" si="56"/>
        <v/>
      </c>
      <c r="U587" s="92" t="str">
        <f t="shared" si="57"/>
        <v/>
      </c>
      <c r="V587" s="90" t="str">
        <f>IF(INDEX(EmployeeTrackingSheet!$C$6:$C$1005,Calculations!P587,1)=0,"",INDEX(EmployeeTrackingSheet!$C$6:$C$1005,Calculations!P587,1))</f>
        <v/>
      </c>
      <c r="W587" s="90" t="str">
        <f>IF(INDEX(EmployeeTrackingSheet!$D$6:$D$1005,Calculations!P587,1)=0,"",INDEX(EmployeeTrackingSheet!$D$6:$D$1005,Calculations!P587,1))</f>
        <v/>
      </c>
      <c r="X587" s="269" t="str">
        <f>IF(INDEX(EmployeeTrackingSheet!$E$6:$E$1005,Calculations!P587,1)=0,"",INDEX(EmployeeTrackingSheet!$E$6:$E$1005,Calculations!P587,1))</f>
        <v/>
      </c>
      <c r="Y587" s="269" t="str">
        <f>IF(INDEX(EmployeeTrackingSheet!$F$6:$F$1005,Calculations!P587,1)=0,"",INDEX(EmployeeTrackingSheet!$F$6:$F$1005,Calculations!P587,1))</f>
        <v/>
      </c>
      <c r="Z587" s="94" t="str">
        <f t="shared" si="58"/>
        <v/>
      </c>
      <c r="AA587" s="94" t="str">
        <f>IF(INDEX(EmployeeTrackingSheet!$G$6:$G$1005,Calculations!P587,1)=0,"",INDEX(EmployeeTrackingSheet!$G$6:$G$1005,Calculations!P587,1))</f>
        <v/>
      </c>
      <c r="AB587" s="94" t="str">
        <f>IF(INDEX(EmployeeTrackingSheet!$H$6:$H$1005,Calculations!P587,1)=0,"",INDEX(EmployeeTrackingSheet!$H$6:$H$1005,Calculations!P587,1))</f>
        <v/>
      </c>
      <c r="AC587" s="47"/>
      <c r="AD587" s="47"/>
      <c r="AE587" s="47"/>
      <c r="AF587" s="47"/>
      <c r="AG587" s="47"/>
      <c r="AM587" s="47"/>
      <c r="AN587" s="47"/>
      <c r="AO587" s="47"/>
      <c r="AP587" s="47"/>
      <c r="AQ587" s="47"/>
      <c r="AR587" s="47"/>
      <c r="AS587" s="47"/>
      <c r="AT587" s="47"/>
      <c r="AU587" s="47"/>
      <c r="AV587" s="47"/>
      <c r="AW587" s="47"/>
      <c r="AX587" s="47"/>
      <c r="AY587" s="47"/>
      <c r="AZ587" s="47"/>
      <c r="BA587" s="47"/>
      <c r="BB587" s="47"/>
      <c r="BC587" s="47"/>
      <c r="BD587" s="47"/>
      <c r="BE587" s="47"/>
      <c r="BF587" s="47"/>
      <c r="BG587" s="47"/>
      <c r="BH587" s="47"/>
      <c r="BI587" s="47"/>
      <c r="BJ587" s="47"/>
      <c r="BK587" s="47"/>
      <c r="BL587" s="47"/>
      <c r="BM587" s="47"/>
      <c r="BN587" s="47"/>
      <c r="BO587" s="47"/>
      <c r="BP587" s="47"/>
      <c r="BQ587" s="47"/>
    </row>
    <row r="588" spans="16:69" x14ac:dyDescent="0.25">
      <c r="P588" s="34">
        <v>585</v>
      </c>
      <c r="Q588" s="147" t="str">
        <f>IF(INDEX(EmployeeTrackingSheet!$B$6:$B$1005,Calculations!P588,1)=0,"",INDEX(EmployeeTrackingSheet!$B$6:$B$1005,Calculations!P588,1))</f>
        <v/>
      </c>
      <c r="R588" s="91" t="str">
        <f t="shared" si="54"/>
        <v/>
      </c>
      <c r="S588" s="91" t="str">
        <f t="shared" si="55"/>
        <v/>
      </c>
      <c r="T588" s="92" t="str">
        <f t="shared" si="56"/>
        <v/>
      </c>
      <c r="U588" s="92" t="str">
        <f t="shared" si="57"/>
        <v/>
      </c>
      <c r="V588" s="90" t="str">
        <f>IF(INDEX(EmployeeTrackingSheet!$C$6:$C$1005,Calculations!P588,1)=0,"",INDEX(EmployeeTrackingSheet!$C$6:$C$1005,Calculations!P588,1))</f>
        <v/>
      </c>
      <c r="W588" s="90" t="str">
        <f>IF(INDEX(EmployeeTrackingSheet!$D$6:$D$1005,Calculations!P588,1)=0,"",INDEX(EmployeeTrackingSheet!$D$6:$D$1005,Calculations!P588,1))</f>
        <v/>
      </c>
      <c r="X588" s="269" t="str">
        <f>IF(INDEX(EmployeeTrackingSheet!$E$6:$E$1005,Calculations!P588,1)=0,"",INDEX(EmployeeTrackingSheet!$E$6:$E$1005,Calculations!P588,1))</f>
        <v/>
      </c>
      <c r="Y588" s="269" t="str">
        <f>IF(INDEX(EmployeeTrackingSheet!$F$6:$F$1005,Calculations!P588,1)=0,"",INDEX(EmployeeTrackingSheet!$F$6:$F$1005,Calculations!P588,1))</f>
        <v/>
      </c>
      <c r="Z588" s="94" t="str">
        <f t="shared" si="58"/>
        <v/>
      </c>
      <c r="AA588" s="94" t="str">
        <f>IF(INDEX(EmployeeTrackingSheet!$G$6:$G$1005,Calculations!P588,1)=0,"",INDEX(EmployeeTrackingSheet!$G$6:$G$1005,Calculations!P588,1))</f>
        <v/>
      </c>
      <c r="AB588" s="94" t="str">
        <f>IF(INDEX(EmployeeTrackingSheet!$H$6:$H$1005,Calculations!P588,1)=0,"",INDEX(EmployeeTrackingSheet!$H$6:$H$1005,Calculations!P588,1))</f>
        <v/>
      </c>
      <c r="AC588" s="47"/>
      <c r="AD588" s="47"/>
      <c r="AE588" s="47"/>
      <c r="AF588" s="47"/>
      <c r="AG588" s="47"/>
      <c r="AM588" s="47"/>
      <c r="AN588" s="47"/>
      <c r="AO588" s="47"/>
      <c r="AP588" s="47"/>
      <c r="AQ588" s="47"/>
      <c r="AR588" s="47"/>
      <c r="AS588" s="47"/>
      <c r="AT588" s="47"/>
      <c r="AU588" s="47"/>
      <c r="AV588" s="47"/>
      <c r="AW588" s="47"/>
      <c r="AX588" s="47"/>
      <c r="AY588" s="47"/>
      <c r="AZ588" s="47"/>
      <c r="BA588" s="47"/>
      <c r="BB588" s="47"/>
      <c r="BC588" s="47"/>
      <c r="BD588" s="47"/>
      <c r="BE588" s="47"/>
      <c r="BF588" s="47"/>
      <c r="BG588" s="47"/>
      <c r="BH588" s="47"/>
      <c r="BI588" s="47"/>
      <c r="BJ588" s="47"/>
      <c r="BK588" s="47"/>
      <c r="BL588" s="47"/>
      <c r="BM588" s="47"/>
      <c r="BN588" s="47"/>
      <c r="BO588" s="47"/>
      <c r="BP588" s="47"/>
      <c r="BQ588" s="47"/>
    </row>
    <row r="589" spans="16:69" x14ac:dyDescent="0.25">
      <c r="P589" s="34">
        <v>586</v>
      </c>
      <c r="Q589" s="147" t="str">
        <f>IF(INDEX(EmployeeTrackingSheet!$B$6:$B$1005,Calculations!P589,1)=0,"",INDEX(EmployeeTrackingSheet!$B$6:$B$1005,Calculations!P589,1))</f>
        <v/>
      </c>
      <c r="R589" s="91" t="str">
        <f t="shared" si="54"/>
        <v/>
      </c>
      <c r="S589" s="91" t="str">
        <f t="shared" si="55"/>
        <v/>
      </c>
      <c r="T589" s="92" t="str">
        <f t="shared" si="56"/>
        <v/>
      </c>
      <c r="U589" s="92" t="str">
        <f t="shared" si="57"/>
        <v/>
      </c>
      <c r="V589" s="90" t="str">
        <f>IF(INDEX(EmployeeTrackingSheet!$C$6:$C$1005,Calculations!P589,1)=0,"",INDEX(EmployeeTrackingSheet!$C$6:$C$1005,Calculations!P589,1))</f>
        <v/>
      </c>
      <c r="W589" s="90" t="str">
        <f>IF(INDEX(EmployeeTrackingSheet!$D$6:$D$1005,Calculations!P589,1)=0,"",INDEX(EmployeeTrackingSheet!$D$6:$D$1005,Calculations!P589,1))</f>
        <v/>
      </c>
      <c r="X589" s="269" t="str">
        <f>IF(INDEX(EmployeeTrackingSheet!$E$6:$E$1005,Calculations!P589,1)=0,"",INDEX(EmployeeTrackingSheet!$E$6:$E$1005,Calculations!P589,1))</f>
        <v/>
      </c>
      <c r="Y589" s="269" t="str">
        <f>IF(INDEX(EmployeeTrackingSheet!$F$6:$F$1005,Calculations!P589,1)=0,"",INDEX(EmployeeTrackingSheet!$F$6:$F$1005,Calculations!P589,1))</f>
        <v/>
      </c>
      <c r="Z589" s="94" t="str">
        <f t="shared" si="58"/>
        <v/>
      </c>
      <c r="AA589" s="94" t="str">
        <f>IF(INDEX(EmployeeTrackingSheet!$G$6:$G$1005,Calculations!P589,1)=0,"",INDEX(EmployeeTrackingSheet!$G$6:$G$1005,Calculations!P589,1))</f>
        <v/>
      </c>
      <c r="AB589" s="94" t="str">
        <f>IF(INDEX(EmployeeTrackingSheet!$H$6:$H$1005,Calculations!P589,1)=0,"",INDEX(EmployeeTrackingSheet!$H$6:$H$1005,Calculations!P589,1))</f>
        <v/>
      </c>
      <c r="AC589" s="47"/>
      <c r="AD589" s="47"/>
      <c r="AE589" s="47"/>
      <c r="AF589" s="47"/>
      <c r="AG589" s="47"/>
      <c r="AM589" s="47"/>
      <c r="AN589" s="47"/>
      <c r="AO589" s="47"/>
      <c r="AP589" s="47"/>
      <c r="AQ589" s="47"/>
      <c r="AR589" s="47"/>
      <c r="AS589" s="47"/>
      <c r="AT589" s="47"/>
      <c r="AU589" s="47"/>
      <c r="AV589" s="47"/>
      <c r="AW589" s="47"/>
      <c r="AX589" s="47"/>
      <c r="AY589" s="47"/>
      <c r="AZ589" s="47"/>
      <c r="BA589" s="47"/>
      <c r="BB589" s="47"/>
      <c r="BC589" s="47"/>
      <c r="BD589" s="47"/>
      <c r="BE589" s="47"/>
      <c r="BF589" s="47"/>
      <c r="BG589" s="47"/>
      <c r="BH589" s="47"/>
      <c r="BI589" s="47"/>
      <c r="BJ589" s="47"/>
      <c r="BK589" s="47"/>
      <c r="BL589" s="47"/>
      <c r="BM589" s="47"/>
      <c r="BN589" s="47"/>
      <c r="BO589" s="47"/>
      <c r="BP589" s="47"/>
      <c r="BQ589" s="47"/>
    </row>
    <row r="590" spans="16:69" x14ac:dyDescent="0.25">
      <c r="P590" s="34">
        <v>587</v>
      </c>
      <c r="Q590" s="147" t="str">
        <f>IF(INDEX(EmployeeTrackingSheet!$B$6:$B$1005,Calculations!P590,1)=0,"",INDEX(EmployeeTrackingSheet!$B$6:$B$1005,Calculations!P590,1))</f>
        <v/>
      </c>
      <c r="R590" s="91" t="str">
        <f t="shared" si="54"/>
        <v/>
      </c>
      <c r="S590" s="91" t="str">
        <f t="shared" si="55"/>
        <v/>
      </c>
      <c r="T590" s="92" t="str">
        <f t="shared" si="56"/>
        <v/>
      </c>
      <c r="U590" s="92" t="str">
        <f t="shared" si="57"/>
        <v/>
      </c>
      <c r="V590" s="90" t="str">
        <f>IF(INDEX(EmployeeTrackingSheet!$C$6:$C$1005,Calculations!P590,1)=0,"",INDEX(EmployeeTrackingSheet!$C$6:$C$1005,Calculations!P590,1))</f>
        <v/>
      </c>
      <c r="W590" s="90" t="str">
        <f>IF(INDEX(EmployeeTrackingSheet!$D$6:$D$1005,Calculations!P590,1)=0,"",INDEX(EmployeeTrackingSheet!$D$6:$D$1005,Calculations!P590,1))</f>
        <v/>
      </c>
      <c r="X590" s="269" t="str">
        <f>IF(INDEX(EmployeeTrackingSheet!$E$6:$E$1005,Calculations!P590,1)=0,"",INDEX(EmployeeTrackingSheet!$E$6:$E$1005,Calculations!P590,1))</f>
        <v/>
      </c>
      <c r="Y590" s="269" t="str">
        <f>IF(INDEX(EmployeeTrackingSheet!$F$6:$F$1005,Calculations!P590,1)=0,"",INDEX(EmployeeTrackingSheet!$F$6:$F$1005,Calculations!P590,1))</f>
        <v/>
      </c>
      <c r="Z590" s="94" t="str">
        <f t="shared" si="58"/>
        <v/>
      </c>
      <c r="AA590" s="94" t="str">
        <f>IF(INDEX(EmployeeTrackingSheet!$G$6:$G$1005,Calculations!P590,1)=0,"",INDEX(EmployeeTrackingSheet!$G$6:$G$1005,Calculations!P590,1))</f>
        <v/>
      </c>
      <c r="AB590" s="94" t="str">
        <f>IF(INDEX(EmployeeTrackingSheet!$H$6:$H$1005,Calculations!P590,1)=0,"",INDEX(EmployeeTrackingSheet!$H$6:$H$1005,Calculations!P590,1))</f>
        <v/>
      </c>
      <c r="AC590" s="47"/>
      <c r="AD590" s="47"/>
      <c r="AE590" s="47"/>
      <c r="AF590" s="47"/>
      <c r="AG590" s="47"/>
      <c r="AM590" s="47"/>
      <c r="AN590" s="47"/>
      <c r="AO590" s="47"/>
      <c r="AP590" s="47"/>
      <c r="AQ590" s="47"/>
      <c r="AR590" s="47"/>
      <c r="AS590" s="47"/>
      <c r="AT590" s="47"/>
      <c r="AU590" s="47"/>
      <c r="AV590" s="47"/>
      <c r="AW590" s="47"/>
      <c r="AX590" s="47"/>
      <c r="AY590" s="47"/>
      <c r="AZ590" s="47"/>
      <c r="BA590" s="47"/>
      <c r="BB590" s="47"/>
      <c r="BC590" s="47"/>
      <c r="BD590" s="47"/>
      <c r="BE590" s="47"/>
      <c r="BF590" s="47"/>
      <c r="BG590" s="47"/>
      <c r="BH590" s="47"/>
      <c r="BI590" s="47"/>
      <c r="BJ590" s="47"/>
      <c r="BK590" s="47"/>
      <c r="BL590" s="47"/>
      <c r="BM590" s="47"/>
      <c r="BN590" s="47"/>
      <c r="BO590" s="47"/>
      <c r="BP590" s="47"/>
      <c r="BQ590" s="47"/>
    </row>
    <row r="591" spans="16:69" x14ac:dyDescent="0.25">
      <c r="P591" s="34">
        <v>588</v>
      </c>
      <c r="Q591" s="147" t="str">
        <f>IF(INDEX(EmployeeTrackingSheet!$B$6:$B$1005,Calculations!P591,1)=0,"",INDEX(EmployeeTrackingSheet!$B$6:$B$1005,Calculations!P591,1))</f>
        <v/>
      </c>
      <c r="R591" s="91" t="str">
        <f t="shared" si="54"/>
        <v/>
      </c>
      <c r="S591" s="91" t="str">
        <f t="shared" si="55"/>
        <v/>
      </c>
      <c r="T591" s="92" t="str">
        <f t="shared" si="56"/>
        <v/>
      </c>
      <c r="U591" s="92" t="str">
        <f t="shared" si="57"/>
        <v/>
      </c>
      <c r="V591" s="90" t="str">
        <f>IF(INDEX(EmployeeTrackingSheet!$C$6:$C$1005,Calculations!P591,1)=0,"",INDEX(EmployeeTrackingSheet!$C$6:$C$1005,Calculations!P591,1))</f>
        <v/>
      </c>
      <c r="W591" s="90" t="str">
        <f>IF(INDEX(EmployeeTrackingSheet!$D$6:$D$1005,Calculations!P591,1)=0,"",INDEX(EmployeeTrackingSheet!$D$6:$D$1005,Calculations!P591,1))</f>
        <v/>
      </c>
      <c r="X591" s="269" t="str">
        <f>IF(INDEX(EmployeeTrackingSheet!$E$6:$E$1005,Calculations!P591,1)=0,"",INDEX(EmployeeTrackingSheet!$E$6:$E$1005,Calculations!P591,1))</f>
        <v/>
      </c>
      <c r="Y591" s="269" t="str">
        <f>IF(INDEX(EmployeeTrackingSheet!$F$6:$F$1005,Calculations!P591,1)=0,"",INDEX(EmployeeTrackingSheet!$F$6:$F$1005,Calculations!P591,1))</f>
        <v/>
      </c>
      <c r="Z591" s="94" t="str">
        <f t="shared" si="58"/>
        <v/>
      </c>
      <c r="AA591" s="94" t="str">
        <f>IF(INDEX(EmployeeTrackingSheet!$G$6:$G$1005,Calculations!P591,1)=0,"",INDEX(EmployeeTrackingSheet!$G$6:$G$1005,Calculations!P591,1))</f>
        <v/>
      </c>
      <c r="AB591" s="94" t="str">
        <f>IF(INDEX(EmployeeTrackingSheet!$H$6:$H$1005,Calculations!P591,1)=0,"",INDEX(EmployeeTrackingSheet!$H$6:$H$1005,Calculations!P591,1))</f>
        <v/>
      </c>
      <c r="AC591" s="47"/>
      <c r="AD591" s="47"/>
      <c r="AE591" s="47"/>
      <c r="AF591" s="47"/>
      <c r="AG591" s="47"/>
      <c r="AM591" s="47"/>
      <c r="AN591" s="47"/>
      <c r="AO591" s="47"/>
      <c r="AP591" s="47"/>
      <c r="AQ591" s="47"/>
      <c r="AR591" s="47"/>
      <c r="AS591" s="47"/>
      <c r="AT591" s="47"/>
      <c r="AU591" s="47"/>
      <c r="AV591" s="47"/>
      <c r="AW591" s="47"/>
      <c r="AX591" s="47"/>
      <c r="AY591" s="47"/>
      <c r="AZ591" s="47"/>
      <c r="BA591" s="47"/>
      <c r="BB591" s="47"/>
      <c r="BC591" s="47"/>
      <c r="BD591" s="47"/>
      <c r="BE591" s="47"/>
      <c r="BF591" s="47"/>
      <c r="BG591" s="47"/>
      <c r="BH591" s="47"/>
      <c r="BI591" s="47"/>
      <c r="BJ591" s="47"/>
      <c r="BK591" s="47"/>
      <c r="BL591" s="47"/>
      <c r="BM591" s="47"/>
      <c r="BN591" s="47"/>
      <c r="BO591" s="47"/>
      <c r="BP591" s="47"/>
      <c r="BQ591" s="47"/>
    </row>
    <row r="592" spans="16:69" x14ac:dyDescent="0.25">
      <c r="P592" s="34">
        <v>589</v>
      </c>
      <c r="Q592" s="147" t="str">
        <f>IF(INDEX(EmployeeTrackingSheet!$B$6:$B$1005,Calculations!P592,1)=0,"",INDEX(EmployeeTrackingSheet!$B$6:$B$1005,Calculations!P592,1))</f>
        <v/>
      </c>
      <c r="R592" s="91" t="str">
        <f t="shared" si="54"/>
        <v/>
      </c>
      <c r="S592" s="91" t="str">
        <f t="shared" si="55"/>
        <v/>
      </c>
      <c r="T592" s="92" t="str">
        <f t="shared" si="56"/>
        <v/>
      </c>
      <c r="U592" s="92" t="str">
        <f t="shared" si="57"/>
        <v/>
      </c>
      <c r="V592" s="90" t="str">
        <f>IF(INDEX(EmployeeTrackingSheet!$C$6:$C$1005,Calculations!P592,1)=0,"",INDEX(EmployeeTrackingSheet!$C$6:$C$1005,Calculations!P592,1))</f>
        <v/>
      </c>
      <c r="W592" s="90" t="str">
        <f>IF(INDEX(EmployeeTrackingSheet!$D$6:$D$1005,Calculations!P592,1)=0,"",INDEX(EmployeeTrackingSheet!$D$6:$D$1005,Calculations!P592,1))</f>
        <v/>
      </c>
      <c r="X592" s="269" t="str">
        <f>IF(INDEX(EmployeeTrackingSheet!$E$6:$E$1005,Calculations!P592,1)=0,"",INDEX(EmployeeTrackingSheet!$E$6:$E$1005,Calculations!P592,1))</f>
        <v/>
      </c>
      <c r="Y592" s="269" t="str">
        <f>IF(INDEX(EmployeeTrackingSheet!$F$6:$F$1005,Calculations!P592,1)=0,"",INDEX(EmployeeTrackingSheet!$F$6:$F$1005,Calculations!P592,1))</f>
        <v/>
      </c>
      <c r="Z592" s="94" t="str">
        <f t="shared" si="58"/>
        <v/>
      </c>
      <c r="AA592" s="94" t="str">
        <f>IF(INDEX(EmployeeTrackingSheet!$G$6:$G$1005,Calculations!P592,1)=0,"",INDEX(EmployeeTrackingSheet!$G$6:$G$1005,Calculations!P592,1))</f>
        <v/>
      </c>
      <c r="AB592" s="94" t="str">
        <f>IF(INDEX(EmployeeTrackingSheet!$H$6:$H$1005,Calculations!P592,1)=0,"",INDEX(EmployeeTrackingSheet!$H$6:$H$1005,Calculations!P592,1))</f>
        <v/>
      </c>
      <c r="AC592" s="47"/>
      <c r="AD592" s="47"/>
      <c r="AE592" s="47"/>
      <c r="AF592" s="47"/>
      <c r="AG592" s="47"/>
      <c r="AM592" s="47"/>
      <c r="AN592" s="47"/>
      <c r="AO592" s="47"/>
      <c r="AP592" s="47"/>
      <c r="AQ592" s="47"/>
      <c r="AR592" s="47"/>
      <c r="AS592" s="47"/>
      <c r="AT592" s="47"/>
      <c r="AU592" s="47"/>
      <c r="AV592" s="47"/>
      <c r="AW592" s="47"/>
      <c r="AX592" s="47"/>
      <c r="AY592" s="47"/>
      <c r="AZ592" s="47"/>
      <c r="BA592" s="47"/>
      <c r="BB592" s="47"/>
      <c r="BC592" s="47"/>
      <c r="BD592" s="47"/>
      <c r="BE592" s="47"/>
      <c r="BF592" s="47"/>
      <c r="BG592" s="47"/>
      <c r="BH592" s="47"/>
      <c r="BI592" s="47"/>
      <c r="BJ592" s="47"/>
      <c r="BK592" s="47"/>
      <c r="BL592" s="47"/>
      <c r="BM592" s="47"/>
      <c r="BN592" s="47"/>
      <c r="BO592" s="47"/>
      <c r="BP592" s="47"/>
      <c r="BQ592" s="47"/>
    </row>
    <row r="593" spans="16:69" x14ac:dyDescent="0.25">
      <c r="P593" s="34">
        <v>590</v>
      </c>
      <c r="Q593" s="147" t="str">
        <f>IF(INDEX(EmployeeTrackingSheet!$B$6:$B$1005,Calculations!P593,1)=0,"",INDEX(EmployeeTrackingSheet!$B$6:$B$1005,Calculations!P593,1))</f>
        <v/>
      </c>
      <c r="R593" s="91" t="str">
        <f t="shared" si="54"/>
        <v/>
      </c>
      <c r="S593" s="91" t="str">
        <f t="shared" si="55"/>
        <v/>
      </c>
      <c r="T593" s="92" t="str">
        <f t="shared" si="56"/>
        <v/>
      </c>
      <c r="U593" s="92" t="str">
        <f t="shared" si="57"/>
        <v/>
      </c>
      <c r="V593" s="90" t="str">
        <f>IF(INDEX(EmployeeTrackingSheet!$C$6:$C$1005,Calculations!P593,1)=0,"",INDEX(EmployeeTrackingSheet!$C$6:$C$1005,Calculations!P593,1))</f>
        <v/>
      </c>
      <c r="W593" s="90" t="str">
        <f>IF(INDEX(EmployeeTrackingSheet!$D$6:$D$1005,Calculations!P593,1)=0,"",INDEX(EmployeeTrackingSheet!$D$6:$D$1005,Calculations!P593,1))</f>
        <v/>
      </c>
      <c r="X593" s="269" t="str">
        <f>IF(INDEX(EmployeeTrackingSheet!$E$6:$E$1005,Calculations!P593,1)=0,"",INDEX(EmployeeTrackingSheet!$E$6:$E$1005,Calculations!P593,1))</f>
        <v/>
      </c>
      <c r="Y593" s="269" t="str">
        <f>IF(INDEX(EmployeeTrackingSheet!$F$6:$F$1005,Calculations!P593,1)=0,"",INDEX(EmployeeTrackingSheet!$F$6:$F$1005,Calculations!P593,1))</f>
        <v/>
      </c>
      <c r="Z593" s="94" t="str">
        <f t="shared" si="58"/>
        <v/>
      </c>
      <c r="AA593" s="94" t="str">
        <f>IF(INDEX(EmployeeTrackingSheet!$G$6:$G$1005,Calculations!P593,1)=0,"",INDEX(EmployeeTrackingSheet!$G$6:$G$1005,Calculations!P593,1))</f>
        <v/>
      </c>
      <c r="AB593" s="94" t="str">
        <f>IF(INDEX(EmployeeTrackingSheet!$H$6:$H$1005,Calculations!P593,1)=0,"",INDEX(EmployeeTrackingSheet!$H$6:$H$1005,Calculations!P593,1))</f>
        <v/>
      </c>
      <c r="AC593" s="47"/>
      <c r="AD593" s="47"/>
      <c r="AE593" s="47"/>
      <c r="AF593" s="47"/>
      <c r="AG593" s="47"/>
      <c r="AM593" s="47"/>
      <c r="AN593" s="47"/>
      <c r="AO593" s="47"/>
      <c r="AP593" s="47"/>
      <c r="AQ593" s="47"/>
      <c r="AR593" s="47"/>
      <c r="AS593" s="47"/>
      <c r="AT593" s="47"/>
      <c r="AU593" s="47"/>
      <c r="AV593" s="47"/>
      <c r="AW593" s="47"/>
      <c r="AX593" s="47"/>
      <c r="AY593" s="47"/>
      <c r="AZ593" s="47"/>
      <c r="BA593" s="47"/>
      <c r="BB593" s="47"/>
      <c r="BC593" s="47"/>
      <c r="BD593" s="47"/>
      <c r="BE593" s="47"/>
      <c r="BF593" s="47"/>
      <c r="BG593" s="47"/>
      <c r="BH593" s="47"/>
      <c r="BI593" s="47"/>
      <c r="BJ593" s="47"/>
      <c r="BK593" s="47"/>
      <c r="BL593" s="47"/>
      <c r="BM593" s="47"/>
      <c r="BN593" s="47"/>
      <c r="BO593" s="47"/>
      <c r="BP593" s="47"/>
      <c r="BQ593" s="47"/>
    </row>
    <row r="594" spans="16:69" x14ac:dyDescent="0.25">
      <c r="P594" s="34">
        <v>591</v>
      </c>
      <c r="Q594" s="147" t="str">
        <f>IF(INDEX(EmployeeTrackingSheet!$B$6:$B$1005,Calculations!P594,1)=0,"",INDEX(EmployeeTrackingSheet!$B$6:$B$1005,Calculations!P594,1))</f>
        <v/>
      </c>
      <c r="R594" s="91" t="str">
        <f t="shared" si="54"/>
        <v/>
      </c>
      <c r="S594" s="91" t="str">
        <f t="shared" si="55"/>
        <v/>
      </c>
      <c r="T594" s="92" t="str">
        <f t="shared" si="56"/>
        <v/>
      </c>
      <c r="U594" s="92" t="str">
        <f t="shared" si="57"/>
        <v/>
      </c>
      <c r="V594" s="90" t="str">
        <f>IF(INDEX(EmployeeTrackingSheet!$C$6:$C$1005,Calculations!P594,1)=0,"",INDEX(EmployeeTrackingSheet!$C$6:$C$1005,Calculations!P594,1))</f>
        <v/>
      </c>
      <c r="W594" s="90" t="str">
        <f>IF(INDEX(EmployeeTrackingSheet!$D$6:$D$1005,Calculations!P594,1)=0,"",INDEX(EmployeeTrackingSheet!$D$6:$D$1005,Calculations!P594,1))</f>
        <v/>
      </c>
      <c r="X594" s="269" t="str">
        <f>IF(INDEX(EmployeeTrackingSheet!$E$6:$E$1005,Calculations!P594,1)=0,"",INDEX(EmployeeTrackingSheet!$E$6:$E$1005,Calculations!P594,1))</f>
        <v/>
      </c>
      <c r="Y594" s="269" t="str">
        <f>IF(INDEX(EmployeeTrackingSheet!$F$6:$F$1005,Calculations!P594,1)=0,"",INDEX(EmployeeTrackingSheet!$F$6:$F$1005,Calculations!P594,1))</f>
        <v/>
      </c>
      <c r="Z594" s="94" t="str">
        <f t="shared" si="58"/>
        <v/>
      </c>
      <c r="AA594" s="94" t="str">
        <f>IF(INDEX(EmployeeTrackingSheet!$G$6:$G$1005,Calculations!P594,1)=0,"",INDEX(EmployeeTrackingSheet!$G$6:$G$1005,Calculations!P594,1))</f>
        <v/>
      </c>
      <c r="AB594" s="94" t="str">
        <f>IF(INDEX(EmployeeTrackingSheet!$H$6:$H$1005,Calculations!P594,1)=0,"",INDEX(EmployeeTrackingSheet!$H$6:$H$1005,Calculations!P594,1))</f>
        <v/>
      </c>
      <c r="AC594" s="47"/>
      <c r="AD594" s="47"/>
      <c r="AE594" s="47"/>
      <c r="AF594" s="47"/>
      <c r="AG594" s="47"/>
      <c r="AM594" s="47"/>
      <c r="AN594" s="47"/>
      <c r="AO594" s="47"/>
      <c r="AP594" s="47"/>
      <c r="AQ594" s="47"/>
      <c r="AR594" s="47"/>
      <c r="AS594" s="47"/>
      <c r="AT594" s="47"/>
      <c r="AU594" s="47"/>
      <c r="AV594" s="47"/>
      <c r="AW594" s="47"/>
      <c r="AX594" s="47"/>
      <c r="AY594" s="47"/>
      <c r="AZ594" s="47"/>
      <c r="BA594" s="47"/>
      <c r="BB594" s="47"/>
      <c r="BC594" s="47"/>
      <c r="BD594" s="47"/>
      <c r="BE594" s="47"/>
      <c r="BF594" s="47"/>
      <c r="BG594" s="47"/>
      <c r="BH594" s="47"/>
      <c r="BI594" s="47"/>
      <c r="BJ594" s="47"/>
      <c r="BK594" s="47"/>
      <c r="BL594" s="47"/>
      <c r="BM594" s="47"/>
      <c r="BN594" s="47"/>
      <c r="BO594" s="47"/>
      <c r="BP594" s="47"/>
      <c r="BQ594" s="47"/>
    </row>
    <row r="595" spans="16:69" x14ac:dyDescent="0.25">
      <c r="P595" s="34">
        <v>592</v>
      </c>
      <c r="Q595" s="147" t="str">
        <f>IF(INDEX(EmployeeTrackingSheet!$B$6:$B$1005,Calculations!P595,1)=0,"",INDEX(EmployeeTrackingSheet!$B$6:$B$1005,Calculations!P595,1))</f>
        <v/>
      </c>
      <c r="R595" s="91" t="str">
        <f t="shared" si="54"/>
        <v/>
      </c>
      <c r="S595" s="91" t="str">
        <f t="shared" si="55"/>
        <v/>
      </c>
      <c r="T595" s="92" t="str">
        <f t="shared" si="56"/>
        <v/>
      </c>
      <c r="U595" s="92" t="str">
        <f t="shared" si="57"/>
        <v/>
      </c>
      <c r="V595" s="90" t="str">
        <f>IF(INDEX(EmployeeTrackingSheet!$C$6:$C$1005,Calculations!P595,1)=0,"",INDEX(EmployeeTrackingSheet!$C$6:$C$1005,Calculations!P595,1))</f>
        <v/>
      </c>
      <c r="W595" s="90" t="str">
        <f>IF(INDEX(EmployeeTrackingSheet!$D$6:$D$1005,Calculations!P595,1)=0,"",INDEX(EmployeeTrackingSheet!$D$6:$D$1005,Calculations!P595,1))</f>
        <v/>
      </c>
      <c r="X595" s="269" t="str">
        <f>IF(INDEX(EmployeeTrackingSheet!$E$6:$E$1005,Calculations!P595,1)=0,"",INDEX(EmployeeTrackingSheet!$E$6:$E$1005,Calculations!P595,1))</f>
        <v/>
      </c>
      <c r="Y595" s="269" t="str">
        <f>IF(INDEX(EmployeeTrackingSheet!$F$6:$F$1005,Calculations!P595,1)=0,"",INDEX(EmployeeTrackingSheet!$F$6:$F$1005,Calculations!P595,1))</f>
        <v/>
      </c>
      <c r="Z595" s="94" t="str">
        <f t="shared" si="58"/>
        <v/>
      </c>
      <c r="AA595" s="94" t="str">
        <f>IF(INDEX(EmployeeTrackingSheet!$G$6:$G$1005,Calculations!P595,1)=0,"",INDEX(EmployeeTrackingSheet!$G$6:$G$1005,Calculations!P595,1))</f>
        <v/>
      </c>
      <c r="AB595" s="94" t="str">
        <f>IF(INDEX(EmployeeTrackingSheet!$H$6:$H$1005,Calculations!P595,1)=0,"",INDEX(EmployeeTrackingSheet!$H$6:$H$1005,Calculations!P595,1))</f>
        <v/>
      </c>
      <c r="AC595" s="47"/>
      <c r="AD595" s="47"/>
      <c r="AE595" s="47"/>
      <c r="AF595" s="47"/>
      <c r="AG595" s="47"/>
      <c r="AM595" s="47"/>
      <c r="AN595" s="47"/>
      <c r="AO595" s="47"/>
      <c r="AP595" s="47"/>
      <c r="AQ595" s="47"/>
      <c r="AR595" s="47"/>
      <c r="AS595" s="47"/>
      <c r="AT595" s="47"/>
      <c r="AU595" s="47"/>
      <c r="AV595" s="47"/>
      <c r="AW595" s="47"/>
      <c r="AX595" s="47"/>
      <c r="AY595" s="47"/>
      <c r="AZ595" s="47"/>
      <c r="BA595" s="47"/>
      <c r="BB595" s="47"/>
      <c r="BC595" s="47"/>
      <c r="BD595" s="47"/>
      <c r="BE595" s="47"/>
      <c r="BF595" s="47"/>
      <c r="BG595" s="47"/>
      <c r="BH595" s="47"/>
      <c r="BI595" s="47"/>
      <c r="BJ595" s="47"/>
      <c r="BK595" s="47"/>
      <c r="BL595" s="47"/>
      <c r="BM595" s="47"/>
      <c r="BN595" s="47"/>
      <c r="BO595" s="47"/>
      <c r="BP595" s="47"/>
      <c r="BQ595" s="47"/>
    </row>
    <row r="596" spans="16:69" x14ac:dyDescent="0.25">
      <c r="P596" s="34">
        <v>593</v>
      </c>
      <c r="Q596" s="147" t="str">
        <f>IF(INDEX(EmployeeTrackingSheet!$B$6:$B$1005,Calculations!P596,1)=0,"",INDEX(EmployeeTrackingSheet!$B$6:$B$1005,Calculations!P596,1))</f>
        <v/>
      </c>
      <c r="R596" s="91" t="str">
        <f t="shared" si="54"/>
        <v/>
      </c>
      <c r="S596" s="91" t="str">
        <f t="shared" si="55"/>
        <v/>
      </c>
      <c r="T596" s="92" t="str">
        <f t="shared" si="56"/>
        <v/>
      </c>
      <c r="U596" s="92" t="str">
        <f t="shared" si="57"/>
        <v/>
      </c>
      <c r="V596" s="90" t="str">
        <f>IF(INDEX(EmployeeTrackingSheet!$C$6:$C$1005,Calculations!P596,1)=0,"",INDEX(EmployeeTrackingSheet!$C$6:$C$1005,Calculations!P596,1))</f>
        <v/>
      </c>
      <c r="W596" s="90" t="str">
        <f>IF(INDEX(EmployeeTrackingSheet!$D$6:$D$1005,Calculations!P596,1)=0,"",INDEX(EmployeeTrackingSheet!$D$6:$D$1005,Calculations!P596,1))</f>
        <v/>
      </c>
      <c r="X596" s="269" t="str">
        <f>IF(INDEX(EmployeeTrackingSheet!$E$6:$E$1005,Calculations!P596,1)=0,"",INDEX(EmployeeTrackingSheet!$E$6:$E$1005,Calculations!P596,1))</f>
        <v/>
      </c>
      <c r="Y596" s="269" t="str">
        <f>IF(INDEX(EmployeeTrackingSheet!$F$6:$F$1005,Calculations!P596,1)=0,"",INDEX(EmployeeTrackingSheet!$F$6:$F$1005,Calculations!P596,1))</f>
        <v/>
      </c>
      <c r="Z596" s="94" t="str">
        <f t="shared" si="58"/>
        <v/>
      </c>
      <c r="AA596" s="94" t="str">
        <f>IF(INDEX(EmployeeTrackingSheet!$G$6:$G$1005,Calculations!P596,1)=0,"",INDEX(EmployeeTrackingSheet!$G$6:$G$1005,Calculations!P596,1))</f>
        <v/>
      </c>
      <c r="AB596" s="94" t="str">
        <f>IF(INDEX(EmployeeTrackingSheet!$H$6:$H$1005,Calculations!P596,1)=0,"",INDEX(EmployeeTrackingSheet!$H$6:$H$1005,Calculations!P596,1))</f>
        <v/>
      </c>
      <c r="AC596" s="47"/>
      <c r="AD596" s="47"/>
      <c r="AE596" s="47"/>
      <c r="AF596" s="47"/>
      <c r="AG596" s="47"/>
      <c r="AM596" s="47"/>
      <c r="AN596" s="47"/>
      <c r="AO596" s="47"/>
      <c r="AP596" s="47"/>
      <c r="AQ596" s="47"/>
      <c r="AR596" s="47"/>
      <c r="AS596" s="47"/>
      <c r="AT596" s="47"/>
      <c r="AU596" s="47"/>
      <c r="AV596" s="47"/>
      <c r="AW596" s="47"/>
      <c r="AX596" s="47"/>
      <c r="AY596" s="47"/>
      <c r="AZ596" s="47"/>
      <c r="BA596" s="47"/>
      <c r="BB596" s="47"/>
      <c r="BC596" s="47"/>
      <c r="BD596" s="47"/>
      <c r="BE596" s="47"/>
      <c r="BF596" s="47"/>
      <c r="BG596" s="47"/>
      <c r="BH596" s="47"/>
      <c r="BI596" s="47"/>
      <c r="BJ596" s="47"/>
      <c r="BK596" s="47"/>
      <c r="BL596" s="47"/>
      <c r="BM596" s="47"/>
      <c r="BN596" s="47"/>
      <c r="BO596" s="47"/>
      <c r="BP596" s="47"/>
      <c r="BQ596" s="47"/>
    </row>
    <row r="597" spans="16:69" x14ac:dyDescent="0.25">
      <c r="P597" s="34">
        <v>594</v>
      </c>
      <c r="Q597" s="147" t="str">
        <f>IF(INDEX(EmployeeTrackingSheet!$B$6:$B$1005,Calculations!P597,1)=0,"",INDEX(EmployeeTrackingSheet!$B$6:$B$1005,Calculations!P597,1))</f>
        <v/>
      </c>
      <c r="R597" s="91" t="str">
        <f t="shared" si="54"/>
        <v/>
      </c>
      <c r="S597" s="91" t="str">
        <f t="shared" si="55"/>
        <v/>
      </c>
      <c r="T597" s="92" t="str">
        <f t="shared" si="56"/>
        <v/>
      </c>
      <c r="U597" s="92" t="str">
        <f t="shared" si="57"/>
        <v/>
      </c>
      <c r="V597" s="90" t="str">
        <f>IF(INDEX(EmployeeTrackingSheet!$C$6:$C$1005,Calculations!P597,1)=0,"",INDEX(EmployeeTrackingSheet!$C$6:$C$1005,Calculations!P597,1))</f>
        <v/>
      </c>
      <c r="W597" s="90" t="str">
        <f>IF(INDEX(EmployeeTrackingSheet!$D$6:$D$1005,Calculations!P597,1)=0,"",INDEX(EmployeeTrackingSheet!$D$6:$D$1005,Calculations!P597,1))</f>
        <v/>
      </c>
      <c r="X597" s="269" t="str">
        <f>IF(INDEX(EmployeeTrackingSheet!$E$6:$E$1005,Calculations!P597,1)=0,"",INDEX(EmployeeTrackingSheet!$E$6:$E$1005,Calculations!P597,1))</f>
        <v/>
      </c>
      <c r="Y597" s="269" t="str">
        <f>IF(INDEX(EmployeeTrackingSheet!$F$6:$F$1005,Calculations!P597,1)=0,"",INDEX(EmployeeTrackingSheet!$F$6:$F$1005,Calculations!P597,1))</f>
        <v/>
      </c>
      <c r="Z597" s="94" t="str">
        <f t="shared" si="58"/>
        <v/>
      </c>
      <c r="AA597" s="94" t="str">
        <f>IF(INDEX(EmployeeTrackingSheet!$G$6:$G$1005,Calculations!P597,1)=0,"",INDEX(EmployeeTrackingSheet!$G$6:$G$1005,Calculations!P597,1))</f>
        <v/>
      </c>
      <c r="AB597" s="94" t="str">
        <f>IF(INDEX(EmployeeTrackingSheet!$H$6:$H$1005,Calculations!P597,1)=0,"",INDEX(EmployeeTrackingSheet!$H$6:$H$1005,Calculations!P597,1))</f>
        <v/>
      </c>
      <c r="AC597" s="47"/>
      <c r="AD597" s="47"/>
      <c r="AE597" s="47"/>
      <c r="AF597" s="47"/>
      <c r="AG597" s="47"/>
      <c r="AM597" s="47"/>
      <c r="AN597" s="47"/>
      <c r="AO597" s="47"/>
      <c r="AP597" s="47"/>
      <c r="AQ597" s="47"/>
      <c r="AR597" s="47"/>
      <c r="AS597" s="47"/>
      <c r="AT597" s="47"/>
      <c r="AU597" s="47"/>
      <c r="AV597" s="47"/>
      <c r="AW597" s="47"/>
      <c r="AX597" s="47"/>
      <c r="AY597" s="47"/>
      <c r="AZ597" s="47"/>
      <c r="BA597" s="47"/>
      <c r="BB597" s="47"/>
      <c r="BC597" s="47"/>
      <c r="BD597" s="47"/>
      <c r="BE597" s="47"/>
      <c r="BF597" s="47"/>
      <c r="BG597" s="47"/>
      <c r="BH597" s="47"/>
      <c r="BI597" s="47"/>
      <c r="BJ597" s="47"/>
      <c r="BK597" s="47"/>
      <c r="BL597" s="47"/>
      <c r="BM597" s="47"/>
      <c r="BN597" s="47"/>
      <c r="BO597" s="47"/>
      <c r="BP597" s="47"/>
      <c r="BQ597" s="47"/>
    </row>
    <row r="598" spans="16:69" x14ac:dyDescent="0.25">
      <c r="P598" s="34">
        <v>595</v>
      </c>
      <c r="Q598" s="147" t="str">
        <f>IF(INDEX(EmployeeTrackingSheet!$B$6:$B$1005,Calculations!P598,1)=0,"",INDEX(EmployeeTrackingSheet!$B$6:$B$1005,Calculations!P598,1))</f>
        <v/>
      </c>
      <c r="R598" s="91" t="str">
        <f t="shared" si="54"/>
        <v/>
      </c>
      <c r="S598" s="91" t="str">
        <f t="shared" si="55"/>
        <v/>
      </c>
      <c r="T598" s="92" t="str">
        <f t="shared" si="56"/>
        <v/>
      </c>
      <c r="U598" s="92" t="str">
        <f t="shared" si="57"/>
        <v/>
      </c>
      <c r="V598" s="90" t="str">
        <f>IF(INDEX(EmployeeTrackingSheet!$C$6:$C$1005,Calculations!P598,1)=0,"",INDEX(EmployeeTrackingSheet!$C$6:$C$1005,Calculations!P598,1))</f>
        <v/>
      </c>
      <c r="W598" s="90" t="str">
        <f>IF(INDEX(EmployeeTrackingSheet!$D$6:$D$1005,Calculations!P598,1)=0,"",INDEX(EmployeeTrackingSheet!$D$6:$D$1005,Calculations!P598,1))</f>
        <v/>
      </c>
      <c r="X598" s="269" t="str">
        <f>IF(INDEX(EmployeeTrackingSheet!$E$6:$E$1005,Calculations!P598,1)=0,"",INDEX(EmployeeTrackingSheet!$E$6:$E$1005,Calculations!P598,1))</f>
        <v/>
      </c>
      <c r="Y598" s="269" t="str">
        <f>IF(INDEX(EmployeeTrackingSheet!$F$6:$F$1005,Calculations!P598,1)=0,"",INDEX(EmployeeTrackingSheet!$F$6:$F$1005,Calculations!P598,1))</f>
        <v/>
      </c>
      <c r="Z598" s="94" t="str">
        <f t="shared" si="58"/>
        <v/>
      </c>
      <c r="AA598" s="94" t="str">
        <f>IF(INDEX(EmployeeTrackingSheet!$G$6:$G$1005,Calculations!P598,1)=0,"",INDEX(EmployeeTrackingSheet!$G$6:$G$1005,Calculations!P598,1))</f>
        <v/>
      </c>
      <c r="AB598" s="94" t="str">
        <f>IF(INDEX(EmployeeTrackingSheet!$H$6:$H$1005,Calculations!P598,1)=0,"",INDEX(EmployeeTrackingSheet!$H$6:$H$1005,Calculations!P598,1))</f>
        <v/>
      </c>
      <c r="AC598" s="47"/>
      <c r="AD598" s="47"/>
      <c r="AE598" s="47"/>
      <c r="AF598" s="47"/>
      <c r="AG598" s="47"/>
      <c r="AM598" s="47"/>
      <c r="AN598" s="47"/>
      <c r="AO598" s="47"/>
      <c r="AP598" s="47"/>
      <c r="AQ598" s="47"/>
      <c r="AR598" s="47"/>
      <c r="AS598" s="47"/>
      <c r="AT598" s="47"/>
      <c r="AU598" s="47"/>
      <c r="AV598" s="47"/>
      <c r="AW598" s="47"/>
      <c r="AX598" s="47"/>
      <c r="AY598" s="47"/>
      <c r="AZ598" s="47"/>
      <c r="BA598" s="47"/>
      <c r="BB598" s="47"/>
      <c r="BC598" s="47"/>
      <c r="BD598" s="47"/>
      <c r="BE598" s="47"/>
      <c r="BF598" s="47"/>
      <c r="BG598" s="47"/>
      <c r="BH598" s="47"/>
      <c r="BI598" s="47"/>
      <c r="BJ598" s="47"/>
      <c r="BK598" s="47"/>
      <c r="BL598" s="47"/>
      <c r="BM598" s="47"/>
      <c r="BN598" s="47"/>
      <c r="BO598" s="47"/>
      <c r="BP598" s="47"/>
      <c r="BQ598" s="47"/>
    </row>
    <row r="599" spans="16:69" x14ac:dyDescent="0.25">
      <c r="P599" s="34">
        <v>596</v>
      </c>
      <c r="Q599" s="147" t="str">
        <f>IF(INDEX(EmployeeTrackingSheet!$B$6:$B$1005,Calculations!P599,1)=0,"",INDEX(EmployeeTrackingSheet!$B$6:$B$1005,Calculations!P599,1))</f>
        <v/>
      </c>
      <c r="R599" s="91" t="str">
        <f t="shared" si="54"/>
        <v/>
      </c>
      <c r="S599" s="91" t="str">
        <f t="shared" si="55"/>
        <v/>
      </c>
      <c r="T599" s="92" t="str">
        <f t="shared" si="56"/>
        <v/>
      </c>
      <c r="U599" s="92" t="str">
        <f t="shared" si="57"/>
        <v/>
      </c>
      <c r="V599" s="90" t="str">
        <f>IF(INDEX(EmployeeTrackingSheet!$C$6:$C$1005,Calculations!P599,1)=0,"",INDEX(EmployeeTrackingSheet!$C$6:$C$1005,Calculations!P599,1))</f>
        <v/>
      </c>
      <c r="W599" s="90" t="str">
        <f>IF(INDEX(EmployeeTrackingSheet!$D$6:$D$1005,Calculations!P599,1)=0,"",INDEX(EmployeeTrackingSheet!$D$6:$D$1005,Calculations!P599,1))</f>
        <v/>
      </c>
      <c r="X599" s="269" t="str">
        <f>IF(INDEX(EmployeeTrackingSheet!$E$6:$E$1005,Calculations!P599,1)=0,"",INDEX(EmployeeTrackingSheet!$E$6:$E$1005,Calculations!P599,1))</f>
        <v/>
      </c>
      <c r="Y599" s="269" t="str">
        <f>IF(INDEX(EmployeeTrackingSheet!$F$6:$F$1005,Calculations!P599,1)=0,"",INDEX(EmployeeTrackingSheet!$F$6:$F$1005,Calculations!P599,1))</f>
        <v/>
      </c>
      <c r="Z599" s="94" t="str">
        <f t="shared" si="58"/>
        <v/>
      </c>
      <c r="AA599" s="94" t="str">
        <f>IF(INDEX(EmployeeTrackingSheet!$G$6:$G$1005,Calculations!P599,1)=0,"",INDEX(EmployeeTrackingSheet!$G$6:$G$1005,Calculations!P599,1))</f>
        <v/>
      </c>
      <c r="AB599" s="94" t="str">
        <f>IF(INDEX(EmployeeTrackingSheet!$H$6:$H$1005,Calculations!P599,1)=0,"",INDEX(EmployeeTrackingSheet!$H$6:$H$1005,Calculations!P599,1))</f>
        <v/>
      </c>
      <c r="AC599" s="47"/>
      <c r="AD599" s="47"/>
      <c r="AE599" s="47"/>
      <c r="AF599" s="47"/>
      <c r="AG599" s="47"/>
      <c r="AM599" s="47"/>
      <c r="AN599" s="47"/>
      <c r="AO599" s="47"/>
      <c r="AP599" s="47"/>
      <c r="AQ599" s="47"/>
      <c r="AR599" s="47"/>
      <c r="AS599" s="47"/>
      <c r="AT599" s="47"/>
      <c r="AU599" s="47"/>
      <c r="AV599" s="47"/>
      <c r="AW599" s="47"/>
      <c r="AX599" s="47"/>
      <c r="AY599" s="47"/>
      <c r="AZ599" s="47"/>
      <c r="BA599" s="47"/>
      <c r="BB599" s="47"/>
      <c r="BC599" s="47"/>
      <c r="BD599" s="47"/>
      <c r="BE599" s="47"/>
      <c r="BF599" s="47"/>
      <c r="BG599" s="47"/>
      <c r="BH599" s="47"/>
      <c r="BI599" s="47"/>
      <c r="BJ599" s="47"/>
      <c r="BK599" s="47"/>
      <c r="BL599" s="47"/>
      <c r="BM599" s="47"/>
      <c r="BN599" s="47"/>
      <c r="BO599" s="47"/>
      <c r="BP599" s="47"/>
      <c r="BQ599" s="47"/>
    </row>
    <row r="600" spans="16:69" x14ac:dyDescent="0.25">
      <c r="P600" s="34">
        <v>597</v>
      </c>
      <c r="Q600" s="147" t="str">
        <f>IF(INDEX(EmployeeTrackingSheet!$B$6:$B$1005,Calculations!P600,1)=0,"",INDEX(EmployeeTrackingSheet!$B$6:$B$1005,Calculations!P600,1))</f>
        <v/>
      </c>
      <c r="R600" s="91" t="str">
        <f t="shared" si="54"/>
        <v/>
      </c>
      <c r="S600" s="91" t="str">
        <f t="shared" si="55"/>
        <v/>
      </c>
      <c r="T600" s="92" t="str">
        <f t="shared" si="56"/>
        <v/>
      </c>
      <c r="U600" s="92" t="str">
        <f t="shared" si="57"/>
        <v/>
      </c>
      <c r="V600" s="90" t="str">
        <f>IF(INDEX(EmployeeTrackingSheet!$C$6:$C$1005,Calculations!P600,1)=0,"",INDEX(EmployeeTrackingSheet!$C$6:$C$1005,Calculations!P600,1))</f>
        <v/>
      </c>
      <c r="W600" s="90" t="str">
        <f>IF(INDEX(EmployeeTrackingSheet!$D$6:$D$1005,Calculations!P600,1)=0,"",INDEX(EmployeeTrackingSheet!$D$6:$D$1005,Calculations!P600,1))</f>
        <v/>
      </c>
      <c r="X600" s="269" t="str">
        <f>IF(INDEX(EmployeeTrackingSheet!$E$6:$E$1005,Calculations!P600,1)=0,"",INDEX(EmployeeTrackingSheet!$E$6:$E$1005,Calculations!P600,1))</f>
        <v/>
      </c>
      <c r="Y600" s="269" t="str">
        <f>IF(INDEX(EmployeeTrackingSheet!$F$6:$F$1005,Calculations!P600,1)=0,"",INDEX(EmployeeTrackingSheet!$F$6:$F$1005,Calculations!P600,1))</f>
        <v/>
      </c>
      <c r="Z600" s="94" t="str">
        <f t="shared" si="58"/>
        <v/>
      </c>
      <c r="AA600" s="94" t="str">
        <f>IF(INDEX(EmployeeTrackingSheet!$G$6:$G$1005,Calculations!P600,1)=0,"",INDEX(EmployeeTrackingSheet!$G$6:$G$1005,Calculations!P600,1))</f>
        <v/>
      </c>
      <c r="AB600" s="94" t="str">
        <f>IF(INDEX(EmployeeTrackingSheet!$H$6:$H$1005,Calculations!P600,1)=0,"",INDEX(EmployeeTrackingSheet!$H$6:$H$1005,Calculations!P600,1))</f>
        <v/>
      </c>
      <c r="AC600" s="47"/>
      <c r="AD600" s="47"/>
      <c r="AE600" s="47"/>
      <c r="AF600" s="47"/>
      <c r="AG600" s="47"/>
      <c r="AM600" s="47"/>
      <c r="AN600" s="47"/>
      <c r="AO600" s="47"/>
      <c r="AP600" s="47"/>
      <c r="AQ600" s="47"/>
      <c r="AR600" s="47"/>
      <c r="AS600" s="47"/>
      <c r="AT600" s="47"/>
      <c r="AU600" s="47"/>
      <c r="AV600" s="47"/>
      <c r="AW600" s="47"/>
      <c r="AX600" s="47"/>
      <c r="AY600" s="47"/>
      <c r="AZ600" s="47"/>
      <c r="BA600" s="47"/>
      <c r="BB600" s="47"/>
      <c r="BC600" s="47"/>
      <c r="BD600" s="47"/>
      <c r="BE600" s="47"/>
      <c r="BF600" s="47"/>
      <c r="BG600" s="47"/>
      <c r="BH600" s="47"/>
      <c r="BI600" s="47"/>
      <c r="BJ600" s="47"/>
      <c r="BK600" s="47"/>
      <c r="BL600" s="47"/>
      <c r="BM600" s="47"/>
      <c r="BN600" s="47"/>
      <c r="BO600" s="47"/>
      <c r="BP600" s="47"/>
      <c r="BQ600" s="47"/>
    </row>
    <row r="601" spans="16:69" x14ac:dyDescent="0.25">
      <c r="P601" s="34">
        <v>598</v>
      </c>
      <c r="Q601" s="147" t="str">
        <f>IF(INDEX(EmployeeTrackingSheet!$B$6:$B$1005,Calculations!P601,1)=0,"",INDEX(EmployeeTrackingSheet!$B$6:$B$1005,Calculations!P601,1))</f>
        <v/>
      </c>
      <c r="R601" s="91" t="str">
        <f t="shared" si="54"/>
        <v/>
      </c>
      <c r="S601" s="91" t="str">
        <f t="shared" si="55"/>
        <v/>
      </c>
      <c r="T601" s="92" t="str">
        <f t="shared" si="56"/>
        <v/>
      </c>
      <c r="U601" s="92" t="str">
        <f t="shared" si="57"/>
        <v/>
      </c>
      <c r="V601" s="90" t="str">
        <f>IF(INDEX(EmployeeTrackingSheet!$C$6:$C$1005,Calculations!P601,1)=0,"",INDEX(EmployeeTrackingSheet!$C$6:$C$1005,Calculations!P601,1))</f>
        <v/>
      </c>
      <c r="W601" s="90" t="str">
        <f>IF(INDEX(EmployeeTrackingSheet!$D$6:$D$1005,Calculations!P601,1)=0,"",INDEX(EmployeeTrackingSheet!$D$6:$D$1005,Calculations!P601,1))</f>
        <v/>
      </c>
      <c r="X601" s="269" t="str">
        <f>IF(INDEX(EmployeeTrackingSheet!$E$6:$E$1005,Calculations!P601,1)=0,"",INDEX(EmployeeTrackingSheet!$E$6:$E$1005,Calculations!P601,1))</f>
        <v/>
      </c>
      <c r="Y601" s="269" t="str">
        <f>IF(INDEX(EmployeeTrackingSheet!$F$6:$F$1005,Calculations!P601,1)=0,"",INDEX(EmployeeTrackingSheet!$F$6:$F$1005,Calculations!P601,1))</f>
        <v/>
      </c>
      <c r="Z601" s="94" t="str">
        <f t="shared" si="58"/>
        <v/>
      </c>
      <c r="AA601" s="94" t="str">
        <f>IF(INDEX(EmployeeTrackingSheet!$G$6:$G$1005,Calculations!P601,1)=0,"",INDEX(EmployeeTrackingSheet!$G$6:$G$1005,Calculations!P601,1))</f>
        <v/>
      </c>
      <c r="AB601" s="94" t="str">
        <f>IF(INDEX(EmployeeTrackingSheet!$H$6:$H$1005,Calculations!P601,1)=0,"",INDEX(EmployeeTrackingSheet!$H$6:$H$1005,Calculations!P601,1))</f>
        <v/>
      </c>
      <c r="AC601" s="47"/>
      <c r="AD601" s="47"/>
      <c r="AE601" s="47"/>
      <c r="AF601" s="47"/>
      <c r="AG601" s="47"/>
      <c r="AM601" s="47"/>
      <c r="AN601" s="47"/>
      <c r="AO601" s="47"/>
      <c r="AP601" s="47"/>
      <c r="AQ601" s="47"/>
      <c r="AR601" s="47"/>
      <c r="AS601" s="47"/>
      <c r="AT601" s="47"/>
      <c r="AU601" s="47"/>
      <c r="AV601" s="47"/>
      <c r="AW601" s="47"/>
      <c r="AX601" s="47"/>
      <c r="AY601" s="47"/>
      <c r="AZ601" s="47"/>
      <c r="BA601" s="47"/>
      <c r="BB601" s="47"/>
      <c r="BC601" s="47"/>
      <c r="BD601" s="47"/>
      <c r="BE601" s="47"/>
      <c r="BF601" s="47"/>
      <c r="BG601" s="47"/>
      <c r="BH601" s="47"/>
      <c r="BI601" s="47"/>
      <c r="BJ601" s="47"/>
      <c r="BK601" s="47"/>
      <c r="BL601" s="47"/>
      <c r="BM601" s="47"/>
      <c r="BN601" s="47"/>
      <c r="BO601" s="47"/>
      <c r="BP601" s="47"/>
      <c r="BQ601" s="47"/>
    </row>
    <row r="602" spans="16:69" x14ac:dyDescent="0.25">
      <c r="P602" s="34">
        <v>599</v>
      </c>
      <c r="Q602" s="147" t="str">
        <f>IF(INDEX(EmployeeTrackingSheet!$B$6:$B$1005,Calculations!P602,1)=0,"",INDEX(EmployeeTrackingSheet!$B$6:$B$1005,Calculations!P602,1))</f>
        <v/>
      </c>
      <c r="R602" s="91" t="str">
        <f t="shared" si="54"/>
        <v/>
      </c>
      <c r="S602" s="91" t="str">
        <f t="shared" si="55"/>
        <v/>
      </c>
      <c r="T602" s="92" t="str">
        <f t="shared" si="56"/>
        <v/>
      </c>
      <c r="U602" s="92" t="str">
        <f t="shared" si="57"/>
        <v/>
      </c>
      <c r="V602" s="90" t="str">
        <f>IF(INDEX(EmployeeTrackingSheet!$C$6:$C$1005,Calculations!P602,1)=0,"",INDEX(EmployeeTrackingSheet!$C$6:$C$1005,Calculations!P602,1))</f>
        <v/>
      </c>
      <c r="W602" s="90" t="str">
        <f>IF(INDEX(EmployeeTrackingSheet!$D$6:$D$1005,Calculations!P602,1)=0,"",INDEX(EmployeeTrackingSheet!$D$6:$D$1005,Calculations!P602,1))</f>
        <v/>
      </c>
      <c r="X602" s="269" t="str">
        <f>IF(INDEX(EmployeeTrackingSheet!$E$6:$E$1005,Calculations!P602,1)=0,"",INDEX(EmployeeTrackingSheet!$E$6:$E$1005,Calculations!P602,1))</f>
        <v/>
      </c>
      <c r="Y602" s="269" t="str">
        <f>IF(INDEX(EmployeeTrackingSheet!$F$6:$F$1005,Calculations!P602,1)=0,"",INDEX(EmployeeTrackingSheet!$F$6:$F$1005,Calculations!P602,1))</f>
        <v/>
      </c>
      <c r="Z602" s="94" t="str">
        <f t="shared" si="58"/>
        <v/>
      </c>
      <c r="AA602" s="94" t="str">
        <f>IF(INDEX(EmployeeTrackingSheet!$G$6:$G$1005,Calculations!P602,1)=0,"",INDEX(EmployeeTrackingSheet!$G$6:$G$1005,Calculations!P602,1))</f>
        <v/>
      </c>
      <c r="AB602" s="94" t="str">
        <f>IF(INDEX(EmployeeTrackingSheet!$H$6:$H$1005,Calculations!P602,1)=0,"",INDEX(EmployeeTrackingSheet!$H$6:$H$1005,Calculations!P602,1))</f>
        <v/>
      </c>
      <c r="AC602" s="47"/>
      <c r="AD602" s="47"/>
      <c r="AE602" s="47"/>
      <c r="AF602" s="47"/>
      <c r="AG602" s="47"/>
      <c r="AM602" s="47"/>
      <c r="AN602" s="47"/>
      <c r="AO602" s="47"/>
      <c r="AP602" s="47"/>
      <c r="AQ602" s="47"/>
      <c r="AR602" s="47"/>
      <c r="AS602" s="47"/>
      <c r="AT602" s="47"/>
      <c r="AU602" s="47"/>
      <c r="AV602" s="47"/>
      <c r="AW602" s="47"/>
      <c r="AX602" s="47"/>
      <c r="AY602" s="47"/>
      <c r="AZ602" s="47"/>
      <c r="BA602" s="47"/>
      <c r="BB602" s="47"/>
      <c r="BC602" s="47"/>
      <c r="BD602" s="47"/>
      <c r="BE602" s="47"/>
      <c r="BF602" s="47"/>
      <c r="BG602" s="47"/>
      <c r="BH602" s="47"/>
      <c r="BI602" s="47"/>
      <c r="BJ602" s="47"/>
      <c r="BK602" s="47"/>
      <c r="BL602" s="47"/>
      <c r="BM602" s="47"/>
      <c r="BN602" s="47"/>
      <c r="BO602" s="47"/>
      <c r="BP602" s="47"/>
      <c r="BQ602" s="47"/>
    </row>
    <row r="603" spans="16:69" x14ac:dyDescent="0.25">
      <c r="P603" s="34">
        <v>600</v>
      </c>
      <c r="Q603" s="147" t="str">
        <f>IF(INDEX(EmployeeTrackingSheet!$B$6:$B$1005,Calculations!P603,1)=0,"",INDEX(EmployeeTrackingSheet!$B$6:$B$1005,Calculations!P603,1))</f>
        <v/>
      </c>
      <c r="R603" s="91" t="str">
        <f t="shared" si="54"/>
        <v/>
      </c>
      <c r="S603" s="91" t="str">
        <f t="shared" si="55"/>
        <v/>
      </c>
      <c r="T603" s="92" t="str">
        <f t="shared" si="56"/>
        <v/>
      </c>
      <c r="U603" s="92" t="str">
        <f t="shared" si="57"/>
        <v/>
      </c>
      <c r="V603" s="90" t="str">
        <f>IF(INDEX(EmployeeTrackingSheet!$C$6:$C$1005,Calculations!P603,1)=0,"",INDEX(EmployeeTrackingSheet!$C$6:$C$1005,Calculations!P603,1))</f>
        <v/>
      </c>
      <c r="W603" s="90" t="str">
        <f>IF(INDEX(EmployeeTrackingSheet!$D$6:$D$1005,Calculations!P603,1)=0,"",INDEX(EmployeeTrackingSheet!$D$6:$D$1005,Calculations!P603,1))</f>
        <v/>
      </c>
      <c r="X603" s="269" t="str">
        <f>IF(INDEX(EmployeeTrackingSheet!$E$6:$E$1005,Calculations!P603,1)=0,"",INDEX(EmployeeTrackingSheet!$E$6:$E$1005,Calculations!P603,1))</f>
        <v/>
      </c>
      <c r="Y603" s="269" t="str">
        <f>IF(INDEX(EmployeeTrackingSheet!$F$6:$F$1005,Calculations!P603,1)=0,"",INDEX(EmployeeTrackingSheet!$F$6:$F$1005,Calculations!P603,1))</f>
        <v/>
      </c>
      <c r="Z603" s="94" t="str">
        <f t="shared" si="58"/>
        <v/>
      </c>
      <c r="AA603" s="94" t="str">
        <f>IF(INDEX(EmployeeTrackingSheet!$G$6:$G$1005,Calculations!P603,1)=0,"",INDEX(EmployeeTrackingSheet!$G$6:$G$1005,Calculations!P603,1))</f>
        <v/>
      </c>
      <c r="AB603" s="94" t="str">
        <f>IF(INDEX(EmployeeTrackingSheet!$H$6:$H$1005,Calculations!P603,1)=0,"",INDEX(EmployeeTrackingSheet!$H$6:$H$1005,Calculations!P603,1))</f>
        <v/>
      </c>
      <c r="AC603" s="47"/>
      <c r="AD603" s="47"/>
      <c r="AE603" s="47"/>
      <c r="AF603" s="47"/>
      <c r="AG603" s="47"/>
      <c r="AM603" s="47"/>
      <c r="AN603" s="47"/>
      <c r="AO603" s="47"/>
      <c r="AP603" s="47"/>
      <c r="AQ603" s="47"/>
      <c r="AR603" s="47"/>
      <c r="AS603" s="47"/>
      <c r="AT603" s="47"/>
      <c r="AU603" s="47"/>
      <c r="AV603" s="47"/>
      <c r="AW603" s="47"/>
      <c r="AX603" s="47"/>
      <c r="AY603" s="47"/>
      <c r="AZ603" s="47"/>
      <c r="BA603" s="47"/>
      <c r="BB603" s="47"/>
      <c r="BC603" s="47"/>
      <c r="BD603" s="47"/>
      <c r="BE603" s="47"/>
      <c r="BF603" s="47"/>
      <c r="BG603" s="47"/>
      <c r="BH603" s="47"/>
      <c r="BI603" s="47"/>
      <c r="BJ603" s="47"/>
      <c r="BK603" s="47"/>
      <c r="BL603" s="47"/>
      <c r="BM603" s="47"/>
      <c r="BN603" s="47"/>
      <c r="BO603" s="47"/>
      <c r="BP603" s="47"/>
      <c r="BQ603" s="47"/>
    </row>
    <row r="604" spans="16:69" x14ac:dyDescent="0.25">
      <c r="P604" s="34">
        <v>601</v>
      </c>
      <c r="Q604" s="147" t="str">
        <f>IF(INDEX(EmployeeTrackingSheet!$B$6:$B$1005,Calculations!P604,1)=0,"",INDEX(EmployeeTrackingSheet!$B$6:$B$1005,Calculations!P604,1))</f>
        <v/>
      </c>
      <c r="R604" s="91" t="str">
        <f t="shared" si="54"/>
        <v/>
      </c>
      <c r="S604" s="91" t="str">
        <f t="shared" si="55"/>
        <v/>
      </c>
      <c r="T604" s="92" t="str">
        <f t="shared" si="56"/>
        <v/>
      </c>
      <c r="U604" s="92" t="str">
        <f t="shared" si="57"/>
        <v/>
      </c>
      <c r="V604" s="90" t="str">
        <f>IF(INDEX(EmployeeTrackingSheet!$C$6:$C$1005,Calculations!P604,1)=0,"",INDEX(EmployeeTrackingSheet!$C$6:$C$1005,Calculations!P604,1))</f>
        <v/>
      </c>
      <c r="W604" s="90" t="str">
        <f>IF(INDEX(EmployeeTrackingSheet!$D$6:$D$1005,Calculations!P604,1)=0,"",INDEX(EmployeeTrackingSheet!$D$6:$D$1005,Calculations!P604,1))</f>
        <v/>
      </c>
      <c r="X604" s="269" t="str">
        <f>IF(INDEX(EmployeeTrackingSheet!$E$6:$E$1005,Calculations!P604,1)=0,"",INDEX(EmployeeTrackingSheet!$E$6:$E$1005,Calculations!P604,1))</f>
        <v/>
      </c>
      <c r="Y604" s="269" t="str">
        <f>IF(INDEX(EmployeeTrackingSheet!$F$6:$F$1005,Calculations!P604,1)=0,"",INDEX(EmployeeTrackingSheet!$F$6:$F$1005,Calculations!P604,1))</f>
        <v/>
      </c>
      <c r="Z604" s="94" t="str">
        <f t="shared" si="58"/>
        <v/>
      </c>
      <c r="AA604" s="94" t="str">
        <f>IF(INDEX(EmployeeTrackingSheet!$G$6:$G$1005,Calculations!P604,1)=0,"",INDEX(EmployeeTrackingSheet!$G$6:$G$1005,Calculations!P604,1))</f>
        <v/>
      </c>
      <c r="AB604" s="94" t="str">
        <f>IF(INDEX(EmployeeTrackingSheet!$H$6:$H$1005,Calculations!P604,1)=0,"",INDEX(EmployeeTrackingSheet!$H$6:$H$1005,Calculations!P604,1))</f>
        <v/>
      </c>
      <c r="AC604" s="47"/>
      <c r="AD604" s="47"/>
      <c r="AE604" s="47"/>
      <c r="AF604" s="47"/>
      <c r="AG604" s="47"/>
      <c r="AM604" s="47"/>
      <c r="AN604" s="47"/>
      <c r="AO604" s="47"/>
      <c r="AP604" s="47"/>
      <c r="AQ604" s="47"/>
      <c r="AR604" s="47"/>
      <c r="AS604" s="47"/>
      <c r="AT604" s="47"/>
      <c r="AU604" s="47"/>
      <c r="AV604" s="47"/>
      <c r="AW604" s="47"/>
      <c r="AX604" s="47"/>
      <c r="AY604" s="47"/>
      <c r="AZ604" s="47"/>
      <c r="BA604" s="47"/>
      <c r="BB604" s="47"/>
      <c r="BC604" s="47"/>
      <c r="BD604" s="47"/>
      <c r="BE604" s="47"/>
      <c r="BF604" s="47"/>
      <c r="BG604" s="47"/>
      <c r="BH604" s="47"/>
      <c r="BI604" s="47"/>
      <c r="BJ604" s="47"/>
      <c r="BK604" s="47"/>
      <c r="BL604" s="47"/>
      <c r="BM604" s="47"/>
      <c r="BN604" s="47"/>
      <c r="BO604" s="47"/>
      <c r="BP604" s="47"/>
      <c r="BQ604" s="47"/>
    </row>
    <row r="605" spans="16:69" x14ac:dyDescent="0.25">
      <c r="P605" s="34">
        <v>602</v>
      </c>
      <c r="Q605" s="147" t="str">
        <f>IF(INDEX(EmployeeTrackingSheet!$B$6:$B$1005,Calculations!P605,1)=0,"",INDEX(EmployeeTrackingSheet!$B$6:$B$1005,Calculations!P605,1))</f>
        <v/>
      </c>
      <c r="R605" s="91" t="str">
        <f t="shared" si="54"/>
        <v/>
      </c>
      <c r="S605" s="91" t="str">
        <f t="shared" si="55"/>
        <v/>
      </c>
      <c r="T605" s="92" t="str">
        <f t="shared" si="56"/>
        <v/>
      </c>
      <c r="U605" s="92" t="str">
        <f t="shared" si="57"/>
        <v/>
      </c>
      <c r="V605" s="90" t="str">
        <f>IF(INDEX(EmployeeTrackingSheet!$C$6:$C$1005,Calculations!P605,1)=0,"",INDEX(EmployeeTrackingSheet!$C$6:$C$1005,Calculations!P605,1))</f>
        <v/>
      </c>
      <c r="W605" s="90" t="str">
        <f>IF(INDEX(EmployeeTrackingSheet!$D$6:$D$1005,Calculations!P605,1)=0,"",INDEX(EmployeeTrackingSheet!$D$6:$D$1005,Calculations!P605,1))</f>
        <v/>
      </c>
      <c r="X605" s="269" t="str">
        <f>IF(INDEX(EmployeeTrackingSheet!$E$6:$E$1005,Calculations!P605,1)=0,"",INDEX(EmployeeTrackingSheet!$E$6:$E$1005,Calculations!P605,1))</f>
        <v/>
      </c>
      <c r="Y605" s="269" t="str">
        <f>IF(INDEX(EmployeeTrackingSheet!$F$6:$F$1005,Calculations!P605,1)=0,"",INDEX(EmployeeTrackingSheet!$F$6:$F$1005,Calculations!P605,1))</f>
        <v/>
      </c>
      <c r="Z605" s="94" t="str">
        <f t="shared" si="58"/>
        <v/>
      </c>
      <c r="AA605" s="94" t="str">
        <f>IF(INDEX(EmployeeTrackingSheet!$G$6:$G$1005,Calculations!P605,1)=0,"",INDEX(EmployeeTrackingSheet!$G$6:$G$1005,Calculations!P605,1))</f>
        <v/>
      </c>
      <c r="AB605" s="94" t="str">
        <f>IF(INDEX(EmployeeTrackingSheet!$H$6:$H$1005,Calculations!P605,1)=0,"",INDEX(EmployeeTrackingSheet!$H$6:$H$1005,Calculations!P605,1))</f>
        <v/>
      </c>
      <c r="AC605" s="47"/>
      <c r="AD605" s="47"/>
      <c r="AE605" s="47"/>
      <c r="AF605" s="47"/>
      <c r="AG605" s="47"/>
      <c r="AM605" s="47"/>
      <c r="AN605" s="47"/>
      <c r="AO605" s="47"/>
      <c r="AP605" s="47"/>
      <c r="AQ605" s="47"/>
      <c r="AR605" s="47"/>
      <c r="AS605" s="47"/>
      <c r="AT605" s="47"/>
      <c r="AU605" s="47"/>
      <c r="AV605" s="47"/>
      <c r="AW605" s="47"/>
      <c r="AX605" s="47"/>
      <c r="AY605" s="47"/>
      <c r="AZ605" s="47"/>
      <c r="BA605" s="47"/>
      <c r="BB605" s="47"/>
      <c r="BC605" s="47"/>
      <c r="BD605" s="47"/>
      <c r="BE605" s="47"/>
      <c r="BF605" s="47"/>
      <c r="BG605" s="47"/>
      <c r="BH605" s="47"/>
      <c r="BI605" s="47"/>
      <c r="BJ605" s="47"/>
      <c r="BK605" s="47"/>
      <c r="BL605" s="47"/>
      <c r="BM605" s="47"/>
      <c r="BN605" s="47"/>
      <c r="BO605" s="47"/>
      <c r="BP605" s="47"/>
      <c r="BQ605" s="47"/>
    </row>
    <row r="606" spans="16:69" x14ac:dyDescent="0.25">
      <c r="P606" s="34">
        <v>603</v>
      </c>
      <c r="Q606" s="147" t="str">
        <f>IF(INDEX(EmployeeTrackingSheet!$B$6:$B$1005,Calculations!P606,1)=0,"",INDEX(EmployeeTrackingSheet!$B$6:$B$1005,Calculations!P606,1))</f>
        <v/>
      </c>
      <c r="R606" s="91" t="str">
        <f t="shared" si="54"/>
        <v/>
      </c>
      <c r="S606" s="91" t="str">
        <f t="shared" si="55"/>
        <v/>
      </c>
      <c r="T606" s="92" t="str">
        <f t="shared" si="56"/>
        <v/>
      </c>
      <c r="U606" s="92" t="str">
        <f t="shared" si="57"/>
        <v/>
      </c>
      <c r="V606" s="90" t="str">
        <f>IF(INDEX(EmployeeTrackingSheet!$C$6:$C$1005,Calculations!P606,1)=0,"",INDEX(EmployeeTrackingSheet!$C$6:$C$1005,Calculations!P606,1))</f>
        <v/>
      </c>
      <c r="W606" s="90" t="str">
        <f>IF(INDEX(EmployeeTrackingSheet!$D$6:$D$1005,Calculations!P606,1)=0,"",INDEX(EmployeeTrackingSheet!$D$6:$D$1005,Calculations!P606,1))</f>
        <v/>
      </c>
      <c r="X606" s="269" t="str">
        <f>IF(INDEX(EmployeeTrackingSheet!$E$6:$E$1005,Calculations!P606,1)=0,"",INDEX(EmployeeTrackingSheet!$E$6:$E$1005,Calculations!P606,1))</f>
        <v/>
      </c>
      <c r="Y606" s="269" t="str">
        <f>IF(INDEX(EmployeeTrackingSheet!$F$6:$F$1005,Calculations!P606,1)=0,"",INDEX(EmployeeTrackingSheet!$F$6:$F$1005,Calculations!P606,1))</f>
        <v/>
      </c>
      <c r="Z606" s="94" t="str">
        <f t="shared" si="58"/>
        <v/>
      </c>
      <c r="AA606" s="94" t="str">
        <f>IF(INDEX(EmployeeTrackingSheet!$G$6:$G$1005,Calculations!P606,1)=0,"",INDEX(EmployeeTrackingSheet!$G$6:$G$1005,Calculations!P606,1))</f>
        <v/>
      </c>
      <c r="AB606" s="94" t="str">
        <f>IF(INDEX(EmployeeTrackingSheet!$H$6:$H$1005,Calculations!P606,1)=0,"",INDEX(EmployeeTrackingSheet!$H$6:$H$1005,Calculations!P606,1))</f>
        <v/>
      </c>
      <c r="AC606" s="47"/>
      <c r="AD606" s="47"/>
      <c r="AE606" s="47"/>
      <c r="AF606" s="47"/>
      <c r="AG606" s="47"/>
      <c r="AM606" s="47"/>
      <c r="AN606" s="47"/>
      <c r="AO606" s="47"/>
      <c r="AP606" s="47"/>
      <c r="AQ606" s="47"/>
      <c r="AR606" s="47"/>
      <c r="AS606" s="47"/>
      <c r="AT606" s="47"/>
      <c r="AU606" s="47"/>
      <c r="AV606" s="47"/>
      <c r="AW606" s="47"/>
      <c r="AX606" s="47"/>
      <c r="AY606" s="47"/>
      <c r="AZ606" s="47"/>
      <c r="BA606" s="47"/>
      <c r="BB606" s="47"/>
      <c r="BC606" s="47"/>
      <c r="BD606" s="47"/>
      <c r="BE606" s="47"/>
      <c r="BF606" s="47"/>
      <c r="BG606" s="47"/>
      <c r="BH606" s="47"/>
      <c r="BI606" s="47"/>
      <c r="BJ606" s="47"/>
      <c r="BK606" s="47"/>
      <c r="BL606" s="47"/>
      <c r="BM606" s="47"/>
      <c r="BN606" s="47"/>
      <c r="BO606" s="47"/>
      <c r="BP606" s="47"/>
      <c r="BQ606" s="47"/>
    </row>
    <row r="607" spans="16:69" x14ac:dyDescent="0.25">
      <c r="P607" s="34">
        <v>604</v>
      </c>
      <c r="Q607" s="147" t="str">
        <f>IF(INDEX(EmployeeTrackingSheet!$B$6:$B$1005,Calculations!P607,1)=0,"",INDEX(EmployeeTrackingSheet!$B$6:$B$1005,Calculations!P607,1))</f>
        <v/>
      </c>
      <c r="R607" s="91" t="str">
        <f t="shared" si="54"/>
        <v/>
      </c>
      <c r="S607" s="91" t="str">
        <f t="shared" si="55"/>
        <v/>
      </c>
      <c r="T607" s="92" t="str">
        <f t="shared" si="56"/>
        <v/>
      </c>
      <c r="U607" s="92" t="str">
        <f t="shared" si="57"/>
        <v/>
      </c>
      <c r="V607" s="90" t="str">
        <f>IF(INDEX(EmployeeTrackingSheet!$C$6:$C$1005,Calculations!P607,1)=0,"",INDEX(EmployeeTrackingSheet!$C$6:$C$1005,Calculations!P607,1))</f>
        <v/>
      </c>
      <c r="W607" s="90" t="str">
        <f>IF(INDEX(EmployeeTrackingSheet!$D$6:$D$1005,Calculations!P607,1)=0,"",INDEX(EmployeeTrackingSheet!$D$6:$D$1005,Calculations!P607,1))</f>
        <v/>
      </c>
      <c r="X607" s="269" t="str">
        <f>IF(INDEX(EmployeeTrackingSheet!$E$6:$E$1005,Calculations!P607,1)=0,"",INDEX(EmployeeTrackingSheet!$E$6:$E$1005,Calculations!P607,1))</f>
        <v/>
      </c>
      <c r="Y607" s="269" t="str">
        <f>IF(INDEX(EmployeeTrackingSheet!$F$6:$F$1005,Calculations!P607,1)=0,"",INDEX(EmployeeTrackingSheet!$F$6:$F$1005,Calculations!P607,1))</f>
        <v/>
      </c>
      <c r="Z607" s="94" t="str">
        <f t="shared" si="58"/>
        <v/>
      </c>
      <c r="AA607" s="94" t="str">
        <f>IF(INDEX(EmployeeTrackingSheet!$G$6:$G$1005,Calculations!P607,1)=0,"",INDEX(EmployeeTrackingSheet!$G$6:$G$1005,Calculations!P607,1))</f>
        <v/>
      </c>
      <c r="AB607" s="94" t="str">
        <f>IF(INDEX(EmployeeTrackingSheet!$H$6:$H$1005,Calculations!P607,1)=0,"",INDEX(EmployeeTrackingSheet!$H$6:$H$1005,Calculations!P607,1))</f>
        <v/>
      </c>
      <c r="AC607" s="47"/>
      <c r="AD607" s="47"/>
      <c r="AE607" s="47"/>
      <c r="AF607" s="47"/>
      <c r="AG607" s="47"/>
      <c r="AM607" s="47"/>
      <c r="AN607" s="47"/>
      <c r="AO607" s="47"/>
      <c r="AP607" s="47"/>
      <c r="AQ607" s="47"/>
      <c r="AR607" s="47"/>
      <c r="AS607" s="47"/>
      <c r="AT607" s="47"/>
      <c r="AU607" s="47"/>
      <c r="AV607" s="47"/>
      <c r="AW607" s="47"/>
      <c r="AX607" s="47"/>
      <c r="AY607" s="47"/>
      <c r="AZ607" s="47"/>
      <c r="BA607" s="47"/>
      <c r="BB607" s="47"/>
      <c r="BC607" s="47"/>
      <c r="BD607" s="47"/>
      <c r="BE607" s="47"/>
      <c r="BF607" s="47"/>
      <c r="BG607" s="47"/>
      <c r="BH607" s="47"/>
      <c r="BI607" s="47"/>
      <c r="BJ607" s="47"/>
      <c r="BK607" s="47"/>
      <c r="BL607" s="47"/>
      <c r="BM607" s="47"/>
      <c r="BN607" s="47"/>
      <c r="BO607" s="47"/>
      <c r="BP607" s="47"/>
      <c r="BQ607" s="47"/>
    </row>
    <row r="608" spans="16:69" x14ac:dyDescent="0.25">
      <c r="P608" s="34">
        <v>605</v>
      </c>
      <c r="Q608" s="147" t="str">
        <f>IF(INDEX(EmployeeTrackingSheet!$B$6:$B$1005,Calculations!P608,1)=0,"",INDEX(EmployeeTrackingSheet!$B$6:$B$1005,Calculations!P608,1))</f>
        <v/>
      </c>
      <c r="R608" s="91" t="str">
        <f t="shared" si="54"/>
        <v/>
      </c>
      <c r="S608" s="91" t="str">
        <f t="shared" si="55"/>
        <v/>
      </c>
      <c r="T608" s="92" t="str">
        <f t="shared" si="56"/>
        <v/>
      </c>
      <c r="U608" s="92" t="str">
        <f t="shared" si="57"/>
        <v/>
      </c>
      <c r="V608" s="90" t="str">
        <f>IF(INDEX(EmployeeTrackingSheet!$C$6:$C$1005,Calculations!P608,1)=0,"",INDEX(EmployeeTrackingSheet!$C$6:$C$1005,Calculations!P608,1))</f>
        <v/>
      </c>
      <c r="W608" s="90" t="str">
        <f>IF(INDEX(EmployeeTrackingSheet!$D$6:$D$1005,Calculations!P608,1)=0,"",INDEX(EmployeeTrackingSheet!$D$6:$D$1005,Calculations!P608,1))</f>
        <v/>
      </c>
      <c r="X608" s="269" t="str">
        <f>IF(INDEX(EmployeeTrackingSheet!$E$6:$E$1005,Calculations!P608,1)=0,"",INDEX(EmployeeTrackingSheet!$E$6:$E$1005,Calculations!P608,1))</f>
        <v/>
      </c>
      <c r="Y608" s="269" t="str">
        <f>IF(INDEX(EmployeeTrackingSheet!$F$6:$F$1005,Calculations!P608,1)=0,"",INDEX(EmployeeTrackingSheet!$F$6:$F$1005,Calculations!P608,1))</f>
        <v/>
      </c>
      <c r="Z608" s="94" t="str">
        <f t="shared" si="58"/>
        <v/>
      </c>
      <c r="AA608" s="94" t="str">
        <f>IF(INDEX(EmployeeTrackingSheet!$G$6:$G$1005,Calculations!P608,1)=0,"",INDEX(EmployeeTrackingSheet!$G$6:$G$1005,Calculations!P608,1))</f>
        <v/>
      </c>
      <c r="AB608" s="94" t="str">
        <f>IF(INDEX(EmployeeTrackingSheet!$H$6:$H$1005,Calculations!P608,1)=0,"",INDEX(EmployeeTrackingSheet!$H$6:$H$1005,Calculations!P608,1))</f>
        <v/>
      </c>
      <c r="AC608" s="47"/>
      <c r="AD608" s="47"/>
      <c r="AE608" s="47"/>
      <c r="AF608" s="47"/>
      <c r="AG608" s="47"/>
      <c r="AM608" s="47"/>
      <c r="AN608" s="47"/>
      <c r="AO608" s="47"/>
      <c r="AP608" s="47"/>
      <c r="AQ608" s="47"/>
      <c r="AR608" s="47"/>
      <c r="AS608" s="47"/>
      <c r="AT608" s="47"/>
      <c r="AU608" s="47"/>
      <c r="AV608" s="47"/>
      <c r="AW608" s="47"/>
      <c r="AX608" s="47"/>
      <c r="AY608" s="47"/>
      <c r="AZ608" s="47"/>
      <c r="BA608" s="47"/>
      <c r="BB608" s="47"/>
      <c r="BC608" s="47"/>
      <c r="BD608" s="47"/>
      <c r="BE608" s="47"/>
      <c r="BF608" s="47"/>
      <c r="BG608" s="47"/>
      <c r="BH608" s="47"/>
      <c r="BI608" s="47"/>
      <c r="BJ608" s="47"/>
      <c r="BK608" s="47"/>
      <c r="BL608" s="47"/>
      <c r="BM608" s="47"/>
      <c r="BN608" s="47"/>
      <c r="BO608" s="47"/>
      <c r="BP608" s="47"/>
      <c r="BQ608" s="47"/>
    </row>
    <row r="609" spans="16:69" x14ac:dyDescent="0.25">
      <c r="P609" s="34">
        <v>606</v>
      </c>
      <c r="Q609" s="147" t="str">
        <f>IF(INDEX(EmployeeTrackingSheet!$B$6:$B$1005,Calculations!P609,1)=0,"",INDEX(EmployeeTrackingSheet!$B$6:$B$1005,Calculations!P609,1))</f>
        <v/>
      </c>
      <c r="R609" s="91" t="str">
        <f t="shared" si="54"/>
        <v/>
      </c>
      <c r="S609" s="91" t="str">
        <f t="shared" si="55"/>
        <v/>
      </c>
      <c r="T609" s="92" t="str">
        <f t="shared" si="56"/>
        <v/>
      </c>
      <c r="U609" s="92" t="str">
        <f t="shared" si="57"/>
        <v/>
      </c>
      <c r="V609" s="90" t="str">
        <f>IF(INDEX(EmployeeTrackingSheet!$C$6:$C$1005,Calculations!P609,1)=0,"",INDEX(EmployeeTrackingSheet!$C$6:$C$1005,Calculations!P609,1))</f>
        <v/>
      </c>
      <c r="W609" s="90" t="str">
        <f>IF(INDEX(EmployeeTrackingSheet!$D$6:$D$1005,Calculations!P609,1)=0,"",INDEX(EmployeeTrackingSheet!$D$6:$D$1005,Calculations!P609,1))</f>
        <v/>
      </c>
      <c r="X609" s="269" t="str">
        <f>IF(INDEX(EmployeeTrackingSheet!$E$6:$E$1005,Calculations!P609,1)=0,"",INDEX(EmployeeTrackingSheet!$E$6:$E$1005,Calculations!P609,1))</f>
        <v/>
      </c>
      <c r="Y609" s="269" t="str">
        <f>IF(INDEX(EmployeeTrackingSheet!$F$6:$F$1005,Calculations!P609,1)=0,"",INDEX(EmployeeTrackingSheet!$F$6:$F$1005,Calculations!P609,1))</f>
        <v/>
      </c>
      <c r="Z609" s="94" t="str">
        <f t="shared" si="58"/>
        <v/>
      </c>
      <c r="AA609" s="94" t="str">
        <f>IF(INDEX(EmployeeTrackingSheet!$G$6:$G$1005,Calculations!P609,1)=0,"",INDEX(EmployeeTrackingSheet!$G$6:$G$1005,Calculations!P609,1))</f>
        <v/>
      </c>
      <c r="AB609" s="94" t="str">
        <f>IF(INDEX(EmployeeTrackingSheet!$H$6:$H$1005,Calculations!P609,1)=0,"",INDEX(EmployeeTrackingSheet!$H$6:$H$1005,Calculations!P609,1))</f>
        <v/>
      </c>
      <c r="AC609" s="47"/>
      <c r="AD609" s="47"/>
      <c r="AE609" s="47"/>
      <c r="AF609" s="47"/>
      <c r="AG609" s="47"/>
      <c r="AM609" s="47"/>
      <c r="AN609" s="47"/>
      <c r="AO609" s="47"/>
      <c r="AP609" s="47"/>
      <c r="AQ609" s="47"/>
      <c r="AR609" s="47"/>
      <c r="AS609" s="47"/>
      <c r="AT609" s="47"/>
      <c r="AU609" s="47"/>
      <c r="AV609" s="47"/>
      <c r="AW609" s="47"/>
      <c r="AX609" s="47"/>
      <c r="AY609" s="47"/>
      <c r="AZ609" s="47"/>
      <c r="BA609" s="47"/>
      <c r="BB609" s="47"/>
      <c r="BC609" s="47"/>
      <c r="BD609" s="47"/>
      <c r="BE609" s="47"/>
      <c r="BF609" s="47"/>
      <c r="BG609" s="47"/>
      <c r="BH609" s="47"/>
      <c r="BI609" s="47"/>
      <c r="BJ609" s="47"/>
      <c r="BK609" s="47"/>
      <c r="BL609" s="47"/>
      <c r="BM609" s="47"/>
      <c r="BN609" s="47"/>
      <c r="BO609" s="47"/>
      <c r="BP609" s="47"/>
      <c r="BQ609" s="47"/>
    </row>
    <row r="610" spans="16:69" x14ac:dyDescent="0.25">
      <c r="P610" s="34">
        <v>607</v>
      </c>
      <c r="Q610" s="147" t="str">
        <f>IF(INDEX(EmployeeTrackingSheet!$B$6:$B$1005,Calculations!P610,1)=0,"",INDEX(EmployeeTrackingSheet!$B$6:$B$1005,Calculations!P610,1))</f>
        <v/>
      </c>
      <c r="R610" s="91" t="str">
        <f t="shared" si="54"/>
        <v/>
      </c>
      <c r="S610" s="91" t="str">
        <f t="shared" si="55"/>
        <v/>
      </c>
      <c r="T610" s="92" t="str">
        <f t="shared" si="56"/>
        <v/>
      </c>
      <c r="U610" s="92" t="str">
        <f t="shared" si="57"/>
        <v/>
      </c>
      <c r="V610" s="90" t="str">
        <f>IF(INDEX(EmployeeTrackingSheet!$C$6:$C$1005,Calculations!P610,1)=0,"",INDEX(EmployeeTrackingSheet!$C$6:$C$1005,Calculations!P610,1))</f>
        <v/>
      </c>
      <c r="W610" s="90" t="str">
        <f>IF(INDEX(EmployeeTrackingSheet!$D$6:$D$1005,Calculations!P610,1)=0,"",INDEX(EmployeeTrackingSheet!$D$6:$D$1005,Calculations!P610,1))</f>
        <v/>
      </c>
      <c r="X610" s="269" t="str">
        <f>IF(INDEX(EmployeeTrackingSheet!$E$6:$E$1005,Calculations!P610,1)=0,"",INDEX(EmployeeTrackingSheet!$E$6:$E$1005,Calculations!P610,1))</f>
        <v/>
      </c>
      <c r="Y610" s="269" t="str">
        <f>IF(INDEX(EmployeeTrackingSheet!$F$6:$F$1005,Calculations!P610,1)=0,"",INDEX(EmployeeTrackingSheet!$F$6:$F$1005,Calculations!P610,1))</f>
        <v/>
      </c>
      <c r="Z610" s="94" t="str">
        <f t="shared" si="58"/>
        <v/>
      </c>
      <c r="AA610" s="94" t="str">
        <f>IF(INDEX(EmployeeTrackingSheet!$G$6:$G$1005,Calculations!P610,1)=0,"",INDEX(EmployeeTrackingSheet!$G$6:$G$1005,Calculations!P610,1))</f>
        <v/>
      </c>
      <c r="AB610" s="94" t="str">
        <f>IF(INDEX(EmployeeTrackingSheet!$H$6:$H$1005,Calculations!P610,1)=0,"",INDEX(EmployeeTrackingSheet!$H$6:$H$1005,Calculations!P610,1))</f>
        <v/>
      </c>
      <c r="AC610" s="47"/>
      <c r="AD610" s="47"/>
      <c r="AE610" s="47"/>
      <c r="AF610" s="47"/>
      <c r="AG610" s="47"/>
      <c r="AM610" s="47"/>
      <c r="AN610" s="47"/>
      <c r="AO610" s="47"/>
      <c r="AP610" s="47"/>
      <c r="AQ610" s="47"/>
      <c r="AR610" s="47"/>
      <c r="AS610" s="47"/>
      <c r="AT610" s="47"/>
      <c r="AU610" s="47"/>
      <c r="AV610" s="47"/>
      <c r="AW610" s="47"/>
      <c r="AX610" s="47"/>
      <c r="AY610" s="47"/>
      <c r="AZ610" s="47"/>
      <c r="BA610" s="47"/>
      <c r="BB610" s="47"/>
      <c r="BC610" s="47"/>
      <c r="BD610" s="47"/>
      <c r="BE610" s="47"/>
      <c r="BF610" s="47"/>
      <c r="BG610" s="47"/>
      <c r="BH610" s="47"/>
      <c r="BI610" s="47"/>
      <c r="BJ610" s="47"/>
      <c r="BK610" s="47"/>
      <c r="BL610" s="47"/>
      <c r="BM610" s="47"/>
      <c r="BN610" s="47"/>
      <c r="BO610" s="47"/>
      <c r="BP610" s="47"/>
      <c r="BQ610" s="47"/>
    </row>
    <row r="611" spans="16:69" x14ac:dyDescent="0.25">
      <c r="P611" s="34">
        <v>608</v>
      </c>
      <c r="Q611" s="147" t="str">
        <f>IF(INDEX(EmployeeTrackingSheet!$B$6:$B$1005,Calculations!P611,1)=0,"",INDEX(EmployeeTrackingSheet!$B$6:$B$1005,Calculations!P611,1))</f>
        <v/>
      </c>
      <c r="R611" s="91" t="str">
        <f t="shared" si="54"/>
        <v/>
      </c>
      <c r="S611" s="91" t="str">
        <f t="shared" si="55"/>
        <v/>
      </c>
      <c r="T611" s="92" t="str">
        <f t="shared" si="56"/>
        <v/>
      </c>
      <c r="U611" s="92" t="str">
        <f t="shared" si="57"/>
        <v/>
      </c>
      <c r="V611" s="90" t="str">
        <f>IF(INDEX(EmployeeTrackingSheet!$C$6:$C$1005,Calculations!P611,1)=0,"",INDEX(EmployeeTrackingSheet!$C$6:$C$1005,Calculations!P611,1))</f>
        <v/>
      </c>
      <c r="W611" s="90" t="str">
        <f>IF(INDEX(EmployeeTrackingSheet!$D$6:$D$1005,Calculations!P611,1)=0,"",INDEX(EmployeeTrackingSheet!$D$6:$D$1005,Calculations!P611,1))</f>
        <v/>
      </c>
      <c r="X611" s="269" t="str">
        <f>IF(INDEX(EmployeeTrackingSheet!$E$6:$E$1005,Calculations!P611,1)=0,"",INDEX(EmployeeTrackingSheet!$E$6:$E$1005,Calculations!P611,1))</f>
        <v/>
      </c>
      <c r="Y611" s="269" t="str">
        <f>IF(INDEX(EmployeeTrackingSheet!$F$6:$F$1005,Calculations!P611,1)=0,"",INDEX(EmployeeTrackingSheet!$F$6:$F$1005,Calculations!P611,1))</f>
        <v/>
      </c>
      <c r="Z611" s="94" t="str">
        <f t="shared" si="58"/>
        <v/>
      </c>
      <c r="AA611" s="94" t="str">
        <f>IF(INDEX(EmployeeTrackingSheet!$G$6:$G$1005,Calculations!P611,1)=0,"",INDEX(EmployeeTrackingSheet!$G$6:$G$1005,Calculations!P611,1))</f>
        <v/>
      </c>
      <c r="AB611" s="94" t="str">
        <f>IF(INDEX(EmployeeTrackingSheet!$H$6:$H$1005,Calculations!P611,1)=0,"",INDEX(EmployeeTrackingSheet!$H$6:$H$1005,Calculations!P611,1))</f>
        <v/>
      </c>
      <c r="AC611" s="47"/>
      <c r="AD611" s="47"/>
      <c r="AE611" s="47"/>
      <c r="AF611" s="47"/>
      <c r="AG611" s="47"/>
      <c r="AM611" s="47"/>
      <c r="AN611" s="47"/>
      <c r="AO611" s="47"/>
      <c r="AP611" s="47"/>
      <c r="AQ611" s="47"/>
      <c r="AR611" s="47"/>
      <c r="AS611" s="47"/>
      <c r="AT611" s="47"/>
      <c r="AU611" s="47"/>
      <c r="AV611" s="47"/>
      <c r="AW611" s="47"/>
      <c r="AX611" s="47"/>
      <c r="AY611" s="47"/>
      <c r="AZ611" s="47"/>
      <c r="BA611" s="47"/>
      <c r="BB611" s="47"/>
      <c r="BC611" s="47"/>
      <c r="BD611" s="47"/>
      <c r="BE611" s="47"/>
      <c r="BF611" s="47"/>
      <c r="BG611" s="47"/>
      <c r="BH611" s="47"/>
      <c r="BI611" s="47"/>
      <c r="BJ611" s="47"/>
      <c r="BK611" s="47"/>
      <c r="BL611" s="47"/>
      <c r="BM611" s="47"/>
      <c r="BN611" s="47"/>
      <c r="BO611" s="47"/>
      <c r="BP611" s="47"/>
      <c r="BQ611" s="47"/>
    </row>
    <row r="612" spans="16:69" x14ac:dyDescent="0.25">
      <c r="P612" s="34">
        <v>609</v>
      </c>
      <c r="Q612" s="147" t="str">
        <f>IF(INDEX(EmployeeTrackingSheet!$B$6:$B$1005,Calculations!P612,1)=0,"",INDEX(EmployeeTrackingSheet!$B$6:$B$1005,Calculations!P612,1))</f>
        <v/>
      </c>
      <c r="R612" s="91" t="str">
        <f t="shared" si="54"/>
        <v/>
      </c>
      <c r="S612" s="91" t="str">
        <f t="shared" si="55"/>
        <v/>
      </c>
      <c r="T612" s="92" t="str">
        <f t="shared" si="56"/>
        <v/>
      </c>
      <c r="U612" s="92" t="str">
        <f t="shared" si="57"/>
        <v/>
      </c>
      <c r="V612" s="90" t="str">
        <f>IF(INDEX(EmployeeTrackingSheet!$C$6:$C$1005,Calculations!P612,1)=0,"",INDEX(EmployeeTrackingSheet!$C$6:$C$1005,Calculations!P612,1))</f>
        <v/>
      </c>
      <c r="W612" s="90" t="str">
        <f>IF(INDEX(EmployeeTrackingSheet!$D$6:$D$1005,Calculations!P612,1)=0,"",INDEX(EmployeeTrackingSheet!$D$6:$D$1005,Calculations!P612,1))</f>
        <v/>
      </c>
      <c r="X612" s="269" t="str">
        <f>IF(INDEX(EmployeeTrackingSheet!$E$6:$E$1005,Calculations!P612,1)=0,"",INDEX(EmployeeTrackingSheet!$E$6:$E$1005,Calculations!P612,1))</f>
        <v/>
      </c>
      <c r="Y612" s="269" t="str">
        <f>IF(INDEX(EmployeeTrackingSheet!$F$6:$F$1005,Calculations!P612,1)=0,"",INDEX(EmployeeTrackingSheet!$F$6:$F$1005,Calculations!P612,1))</f>
        <v/>
      </c>
      <c r="Z612" s="94" t="str">
        <f t="shared" si="58"/>
        <v/>
      </c>
      <c r="AA612" s="94" t="str">
        <f>IF(INDEX(EmployeeTrackingSheet!$G$6:$G$1005,Calculations!P612,1)=0,"",INDEX(EmployeeTrackingSheet!$G$6:$G$1005,Calculations!P612,1))</f>
        <v/>
      </c>
      <c r="AB612" s="94" t="str">
        <f>IF(INDEX(EmployeeTrackingSheet!$H$6:$H$1005,Calculations!P612,1)=0,"",INDEX(EmployeeTrackingSheet!$H$6:$H$1005,Calculations!P612,1))</f>
        <v/>
      </c>
      <c r="AC612" s="47"/>
      <c r="AD612" s="47"/>
      <c r="AE612" s="47"/>
      <c r="AF612" s="47"/>
      <c r="AG612" s="47"/>
      <c r="AM612" s="47"/>
      <c r="AN612" s="47"/>
      <c r="AO612" s="47"/>
      <c r="AP612" s="47"/>
      <c r="AQ612" s="47"/>
      <c r="AR612" s="47"/>
      <c r="AS612" s="47"/>
      <c r="AT612" s="47"/>
      <c r="AU612" s="47"/>
      <c r="AV612" s="47"/>
      <c r="AW612" s="47"/>
      <c r="AX612" s="47"/>
      <c r="AY612" s="47"/>
      <c r="AZ612" s="47"/>
      <c r="BA612" s="47"/>
      <c r="BB612" s="47"/>
      <c r="BC612" s="47"/>
      <c r="BD612" s="47"/>
      <c r="BE612" s="47"/>
      <c r="BF612" s="47"/>
      <c r="BG612" s="47"/>
      <c r="BH612" s="47"/>
      <c r="BI612" s="47"/>
      <c r="BJ612" s="47"/>
      <c r="BK612" s="47"/>
      <c r="BL612" s="47"/>
      <c r="BM612" s="47"/>
      <c r="BN612" s="47"/>
      <c r="BO612" s="47"/>
      <c r="BP612" s="47"/>
      <c r="BQ612" s="47"/>
    </row>
    <row r="613" spans="16:69" x14ac:dyDescent="0.25">
      <c r="P613" s="34">
        <v>610</v>
      </c>
      <c r="Q613" s="147" t="str">
        <f>IF(INDEX(EmployeeTrackingSheet!$B$6:$B$1005,Calculations!P613,1)=0,"",INDEX(EmployeeTrackingSheet!$B$6:$B$1005,Calculations!P613,1))</f>
        <v/>
      </c>
      <c r="R613" s="91" t="str">
        <f t="shared" si="54"/>
        <v/>
      </c>
      <c r="S613" s="91" t="str">
        <f t="shared" si="55"/>
        <v/>
      </c>
      <c r="T613" s="92" t="str">
        <f t="shared" si="56"/>
        <v/>
      </c>
      <c r="U613" s="92" t="str">
        <f t="shared" si="57"/>
        <v/>
      </c>
      <c r="V613" s="90" t="str">
        <f>IF(INDEX(EmployeeTrackingSheet!$C$6:$C$1005,Calculations!P613,1)=0,"",INDEX(EmployeeTrackingSheet!$C$6:$C$1005,Calculations!P613,1))</f>
        <v/>
      </c>
      <c r="W613" s="90" t="str">
        <f>IF(INDEX(EmployeeTrackingSheet!$D$6:$D$1005,Calculations!P613,1)=0,"",INDEX(EmployeeTrackingSheet!$D$6:$D$1005,Calculations!P613,1))</f>
        <v/>
      </c>
      <c r="X613" s="269" t="str">
        <f>IF(INDEX(EmployeeTrackingSheet!$E$6:$E$1005,Calculations!P613,1)=0,"",INDEX(EmployeeTrackingSheet!$E$6:$E$1005,Calculations!P613,1))</f>
        <v/>
      </c>
      <c r="Y613" s="269" t="str">
        <f>IF(INDEX(EmployeeTrackingSheet!$F$6:$F$1005,Calculations!P613,1)=0,"",INDEX(EmployeeTrackingSheet!$F$6:$F$1005,Calculations!P613,1))</f>
        <v/>
      </c>
      <c r="Z613" s="94" t="str">
        <f t="shared" si="58"/>
        <v/>
      </c>
      <c r="AA613" s="94" t="str">
        <f>IF(INDEX(EmployeeTrackingSheet!$G$6:$G$1005,Calculations!P613,1)=0,"",INDEX(EmployeeTrackingSheet!$G$6:$G$1005,Calculations!P613,1))</f>
        <v/>
      </c>
      <c r="AB613" s="94" t="str">
        <f>IF(INDEX(EmployeeTrackingSheet!$H$6:$H$1005,Calculations!P613,1)=0,"",INDEX(EmployeeTrackingSheet!$H$6:$H$1005,Calculations!P613,1))</f>
        <v/>
      </c>
      <c r="AC613" s="47"/>
      <c r="AD613" s="47"/>
      <c r="AE613" s="47"/>
      <c r="AF613" s="47"/>
      <c r="AG613" s="47"/>
      <c r="AM613" s="47"/>
      <c r="AN613" s="47"/>
      <c r="AO613" s="47"/>
      <c r="AP613" s="47"/>
      <c r="AQ613" s="47"/>
      <c r="AR613" s="47"/>
      <c r="AS613" s="47"/>
      <c r="AT613" s="47"/>
      <c r="AU613" s="47"/>
      <c r="AV613" s="47"/>
      <c r="AW613" s="47"/>
      <c r="AX613" s="47"/>
      <c r="AY613" s="47"/>
      <c r="AZ613" s="47"/>
      <c r="BA613" s="47"/>
      <c r="BB613" s="47"/>
      <c r="BC613" s="47"/>
      <c r="BD613" s="47"/>
      <c r="BE613" s="47"/>
      <c r="BF613" s="47"/>
      <c r="BG613" s="47"/>
      <c r="BH613" s="47"/>
      <c r="BI613" s="47"/>
      <c r="BJ613" s="47"/>
      <c r="BK613" s="47"/>
      <c r="BL613" s="47"/>
      <c r="BM613" s="47"/>
      <c r="BN613" s="47"/>
      <c r="BO613" s="47"/>
      <c r="BP613" s="47"/>
      <c r="BQ613" s="47"/>
    </row>
    <row r="614" spans="16:69" x14ac:dyDescent="0.25">
      <c r="P614" s="34">
        <v>611</v>
      </c>
      <c r="Q614" s="147" t="str">
        <f>IF(INDEX(EmployeeTrackingSheet!$B$6:$B$1005,Calculations!P614,1)=0,"",INDEX(EmployeeTrackingSheet!$B$6:$B$1005,Calculations!P614,1))</f>
        <v/>
      </c>
      <c r="R614" s="91" t="str">
        <f t="shared" si="54"/>
        <v/>
      </c>
      <c r="S614" s="91" t="str">
        <f t="shared" si="55"/>
        <v/>
      </c>
      <c r="T614" s="92" t="str">
        <f t="shared" si="56"/>
        <v/>
      </c>
      <c r="U614" s="92" t="str">
        <f t="shared" si="57"/>
        <v/>
      </c>
      <c r="V614" s="90" t="str">
        <f>IF(INDEX(EmployeeTrackingSheet!$C$6:$C$1005,Calculations!P614,1)=0,"",INDEX(EmployeeTrackingSheet!$C$6:$C$1005,Calculations!P614,1))</f>
        <v/>
      </c>
      <c r="W614" s="90" t="str">
        <f>IF(INDEX(EmployeeTrackingSheet!$D$6:$D$1005,Calculations!P614,1)=0,"",INDEX(EmployeeTrackingSheet!$D$6:$D$1005,Calculations!P614,1))</f>
        <v/>
      </c>
      <c r="X614" s="269" t="str">
        <f>IF(INDEX(EmployeeTrackingSheet!$E$6:$E$1005,Calculations!P614,1)=0,"",INDEX(EmployeeTrackingSheet!$E$6:$E$1005,Calculations!P614,1))</f>
        <v/>
      </c>
      <c r="Y614" s="269" t="str">
        <f>IF(INDEX(EmployeeTrackingSheet!$F$6:$F$1005,Calculations!P614,1)=0,"",INDEX(EmployeeTrackingSheet!$F$6:$F$1005,Calculations!P614,1))</f>
        <v/>
      </c>
      <c r="Z614" s="94" t="str">
        <f t="shared" si="58"/>
        <v/>
      </c>
      <c r="AA614" s="94" t="str">
        <f>IF(INDEX(EmployeeTrackingSheet!$G$6:$G$1005,Calculations!P614,1)=0,"",INDEX(EmployeeTrackingSheet!$G$6:$G$1005,Calculations!P614,1))</f>
        <v/>
      </c>
      <c r="AB614" s="94" t="str">
        <f>IF(INDEX(EmployeeTrackingSheet!$H$6:$H$1005,Calculations!P614,1)=0,"",INDEX(EmployeeTrackingSheet!$H$6:$H$1005,Calculations!P614,1))</f>
        <v/>
      </c>
      <c r="AC614" s="47"/>
      <c r="AD614" s="47"/>
      <c r="AE614" s="47"/>
      <c r="AF614" s="47"/>
      <c r="AG614" s="47"/>
      <c r="AM614" s="47"/>
      <c r="AN614" s="47"/>
      <c r="AO614" s="47"/>
      <c r="AP614" s="47"/>
      <c r="AQ614" s="47"/>
      <c r="AR614" s="47"/>
      <c r="AS614" s="47"/>
      <c r="AT614" s="47"/>
      <c r="AU614" s="47"/>
      <c r="AV614" s="47"/>
      <c r="AW614" s="47"/>
      <c r="AX614" s="47"/>
      <c r="AY614" s="47"/>
      <c r="AZ614" s="47"/>
      <c r="BA614" s="47"/>
      <c r="BB614" s="47"/>
      <c r="BC614" s="47"/>
      <c r="BD614" s="47"/>
      <c r="BE614" s="47"/>
      <c r="BF614" s="47"/>
      <c r="BG614" s="47"/>
      <c r="BH614" s="47"/>
      <c r="BI614" s="47"/>
      <c r="BJ614" s="47"/>
      <c r="BK614" s="47"/>
      <c r="BL614" s="47"/>
      <c r="BM614" s="47"/>
      <c r="BN614" s="47"/>
      <c r="BO614" s="47"/>
      <c r="BP614" s="47"/>
      <c r="BQ614" s="47"/>
    </row>
    <row r="615" spans="16:69" x14ac:dyDescent="0.25">
      <c r="P615" s="34">
        <v>612</v>
      </c>
      <c r="Q615" s="147" t="str">
        <f>IF(INDEX(EmployeeTrackingSheet!$B$6:$B$1005,Calculations!P615,1)=0,"",INDEX(EmployeeTrackingSheet!$B$6:$B$1005,Calculations!P615,1))</f>
        <v/>
      </c>
      <c r="R615" s="91" t="str">
        <f t="shared" si="54"/>
        <v/>
      </c>
      <c r="S615" s="91" t="str">
        <f t="shared" si="55"/>
        <v/>
      </c>
      <c r="T615" s="92" t="str">
        <f t="shared" si="56"/>
        <v/>
      </c>
      <c r="U615" s="92" t="str">
        <f t="shared" si="57"/>
        <v/>
      </c>
      <c r="V615" s="90" t="str">
        <f>IF(INDEX(EmployeeTrackingSheet!$C$6:$C$1005,Calculations!P615,1)=0,"",INDEX(EmployeeTrackingSheet!$C$6:$C$1005,Calculations!P615,1))</f>
        <v/>
      </c>
      <c r="W615" s="90" t="str">
        <f>IF(INDEX(EmployeeTrackingSheet!$D$6:$D$1005,Calculations!P615,1)=0,"",INDEX(EmployeeTrackingSheet!$D$6:$D$1005,Calculations!P615,1))</f>
        <v/>
      </c>
      <c r="X615" s="269" t="str">
        <f>IF(INDEX(EmployeeTrackingSheet!$E$6:$E$1005,Calculations!P615,1)=0,"",INDEX(EmployeeTrackingSheet!$E$6:$E$1005,Calculations!P615,1))</f>
        <v/>
      </c>
      <c r="Y615" s="269" t="str">
        <f>IF(INDEX(EmployeeTrackingSheet!$F$6:$F$1005,Calculations!P615,1)=0,"",INDEX(EmployeeTrackingSheet!$F$6:$F$1005,Calculations!P615,1))</f>
        <v/>
      </c>
      <c r="Z615" s="94" t="str">
        <f t="shared" si="58"/>
        <v/>
      </c>
      <c r="AA615" s="94" t="str">
        <f>IF(INDEX(EmployeeTrackingSheet!$G$6:$G$1005,Calculations!P615,1)=0,"",INDEX(EmployeeTrackingSheet!$G$6:$G$1005,Calculations!P615,1))</f>
        <v/>
      </c>
      <c r="AB615" s="94" t="str">
        <f>IF(INDEX(EmployeeTrackingSheet!$H$6:$H$1005,Calculations!P615,1)=0,"",INDEX(EmployeeTrackingSheet!$H$6:$H$1005,Calculations!P615,1))</f>
        <v/>
      </c>
      <c r="AC615" s="47"/>
      <c r="AD615" s="47"/>
      <c r="AE615" s="47"/>
      <c r="AF615" s="47"/>
      <c r="AG615" s="47"/>
      <c r="AM615" s="47"/>
      <c r="AN615" s="47"/>
      <c r="AO615" s="47"/>
      <c r="AP615" s="47"/>
      <c r="AQ615" s="47"/>
      <c r="AR615" s="47"/>
      <c r="AS615" s="47"/>
      <c r="AT615" s="47"/>
      <c r="AU615" s="47"/>
      <c r="AV615" s="47"/>
      <c r="AW615" s="47"/>
      <c r="AX615" s="47"/>
      <c r="AY615" s="47"/>
      <c r="AZ615" s="47"/>
      <c r="BA615" s="47"/>
      <c r="BB615" s="47"/>
      <c r="BC615" s="47"/>
      <c r="BD615" s="47"/>
      <c r="BE615" s="47"/>
      <c r="BF615" s="47"/>
      <c r="BG615" s="47"/>
      <c r="BH615" s="47"/>
      <c r="BI615" s="47"/>
      <c r="BJ615" s="47"/>
      <c r="BK615" s="47"/>
      <c r="BL615" s="47"/>
      <c r="BM615" s="47"/>
      <c r="BN615" s="47"/>
      <c r="BO615" s="47"/>
      <c r="BP615" s="47"/>
      <c r="BQ615" s="47"/>
    </row>
    <row r="616" spans="16:69" x14ac:dyDescent="0.25">
      <c r="P616" s="34">
        <v>613</v>
      </c>
      <c r="Q616" s="147" t="str">
        <f>IF(INDEX(EmployeeTrackingSheet!$B$6:$B$1005,Calculations!P616,1)=0,"",INDEX(EmployeeTrackingSheet!$B$6:$B$1005,Calculations!P616,1))</f>
        <v/>
      </c>
      <c r="R616" s="91" t="str">
        <f t="shared" si="54"/>
        <v/>
      </c>
      <c r="S616" s="91" t="str">
        <f t="shared" si="55"/>
        <v/>
      </c>
      <c r="T616" s="92" t="str">
        <f t="shared" si="56"/>
        <v/>
      </c>
      <c r="U616" s="92" t="str">
        <f t="shared" si="57"/>
        <v/>
      </c>
      <c r="V616" s="90" t="str">
        <f>IF(INDEX(EmployeeTrackingSheet!$C$6:$C$1005,Calculations!P616,1)=0,"",INDEX(EmployeeTrackingSheet!$C$6:$C$1005,Calculations!P616,1))</f>
        <v/>
      </c>
      <c r="W616" s="90" t="str">
        <f>IF(INDEX(EmployeeTrackingSheet!$D$6:$D$1005,Calculations!P616,1)=0,"",INDEX(EmployeeTrackingSheet!$D$6:$D$1005,Calculations!P616,1))</f>
        <v/>
      </c>
      <c r="X616" s="269" t="str">
        <f>IF(INDEX(EmployeeTrackingSheet!$E$6:$E$1005,Calculations!P616,1)=0,"",INDEX(EmployeeTrackingSheet!$E$6:$E$1005,Calculations!P616,1))</f>
        <v/>
      </c>
      <c r="Y616" s="269" t="str">
        <f>IF(INDEX(EmployeeTrackingSheet!$F$6:$F$1005,Calculations!P616,1)=0,"",INDEX(EmployeeTrackingSheet!$F$6:$F$1005,Calculations!P616,1))</f>
        <v/>
      </c>
      <c r="Z616" s="94" t="str">
        <f t="shared" si="58"/>
        <v/>
      </c>
      <c r="AA616" s="94" t="str">
        <f>IF(INDEX(EmployeeTrackingSheet!$G$6:$G$1005,Calculations!P616,1)=0,"",INDEX(EmployeeTrackingSheet!$G$6:$G$1005,Calculations!P616,1))</f>
        <v/>
      </c>
      <c r="AB616" s="94" t="str">
        <f>IF(INDEX(EmployeeTrackingSheet!$H$6:$H$1005,Calculations!P616,1)=0,"",INDEX(EmployeeTrackingSheet!$H$6:$H$1005,Calculations!P616,1))</f>
        <v/>
      </c>
      <c r="AC616" s="47"/>
      <c r="AD616" s="47"/>
      <c r="AE616" s="47"/>
      <c r="AF616" s="47"/>
      <c r="AG616" s="47"/>
      <c r="AM616" s="47"/>
      <c r="AN616" s="47"/>
      <c r="AO616" s="47"/>
      <c r="AP616" s="47"/>
      <c r="AQ616" s="47"/>
      <c r="AR616" s="47"/>
      <c r="AS616" s="47"/>
      <c r="AT616" s="47"/>
      <c r="AU616" s="47"/>
      <c r="AV616" s="47"/>
      <c r="AW616" s="47"/>
      <c r="AX616" s="47"/>
      <c r="AY616" s="47"/>
      <c r="AZ616" s="47"/>
      <c r="BA616" s="47"/>
      <c r="BB616" s="47"/>
      <c r="BC616" s="47"/>
      <c r="BD616" s="47"/>
      <c r="BE616" s="47"/>
      <c r="BF616" s="47"/>
      <c r="BG616" s="47"/>
      <c r="BH616" s="47"/>
      <c r="BI616" s="47"/>
      <c r="BJ616" s="47"/>
      <c r="BK616" s="47"/>
      <c r="BL616" s="47"/>
      <c r="BM616" s="47"/>
      <c r="BN616" s="47"/>
      <c r="BO616" s="47"/>
      <c r="BP616" s="47"/>
      <c r="BQ616" s="47"/>
    </row>
    <row r="617" spans="16:69" x14ac:dyDescent="0.25">
      <c r="P617" s="34">
        <v>614</v>
      </c>
      <c r="Q617" s="147" t="str">
        <f>IF(INDEX(EmployeeTrackingSheet!$B$6:$B$1005,Calculations!P617,1)=0,"",INDEX(EmployeeTrackingSheet!$B$6:$B$1005,Calculations!P617,1))</f>
        <v/>
      </c>
      <c r="R617" s="91" t="str">
        <f t="shared" si="54"/>
        <v/>
      </c>
      <c r="S617" s="91" t="str">
        <f t="shared" si="55"/>
        <v/>
      </c>
      <c r="T617" s="92" t="str">
        <f t="shared" si="56"/>
        <v/>
      </c>
      <c r="U617" s="92" t="str">
        <f t="shared" si="57"/>
        <v/>
      </c>
      <c r="V617" s="90" t="str">
        <f>IF(INDEX(EmployeeTrackingSheet!$C$6:$C$1005,Calculations!P617,1)=0,"",INDEX(EmployeeTrackingSheet!$C$6:$C$1005,Calculations!P617,1))</f>
        <v/>
      </c>
      <c r="W617" s="90" t="str">
        <f>IF(INDEX(EmployeeTrackingSheet!$D$6:$D$1005,Calculations!P617,1)=0,"",INDEX(EmployeeTrackingSheet!$D$6:$D$1005,Calculations!P617,1))</f>
        <v/>
      </c>
      <c r="X617" s="269" t="str">
        <f>IF(INDEX(EmployeeTrackingSheet!$E$6:$E$1005,Calculations!P617,1)=0,"",INDEX(EmployeeTrackingSheet!$E$6:$E$1005,Calculations!P617,1))</f>
        <v/>
      </c>
      <c r="Y617" s="269" t="str">
        <f>IF(INDEX(EmployeeTrackingSheet!$F$6:$F$1005,Calculations!P617,1)=0,"",INDEX(EmployeeTrackingSheet!$F$6:$F$1005,Calculations!P617,1))</f>
        <v/>
      </c>
      <c r="Z617" s="94" t="str">
        <f t="shared" si="58"/>
        <v/>
      </c>
      <c r="AA617" s="94" t="str">
        <f>IF(INDEX(EmployeeTrackingSheet!$G$6:$G$1005,Calculations!P617,1)=0,"",INDEX(EmployeeTrackingSheet!$G$6:$G$1005,Calculations!P617,1))</f>
        <v/>
      </c>
      <c r="AB617" s="94" t="str">
        <f>IF(INDEX(EmployeeTrackingSheet!$H$6:$H$1005,Calculations!P617,1)=0,"",INDEX(EmployeeTrackingSheet!$H$6:$H$1005,Calculations!P617,1))</f>
        <v/>
      </c>
      <c r="AC617" s="47"/>
      <c r="AD617" s="47"/>
      <c r="AE617" s="47"/>
      <c r="AF617" s="47"/>
      <c r="AG617" s="47"/>
      <c r="AM617" s="47"/>
      <c r="AN617" s="47"/>
      <c r="AO617" s="47"/>
      <c r="AP617" s="47"/>
      <c r="AQ617" s="47"/>
      <c r="AR617" s="47"/>
      <c r="AS617" s="47"/>
      <c r="AT617" s="47"/>
      <c r="AU617" s="47"/>
      <c r="AV617" s="47"/>
      <c r="AW617" s="47"/>
      <c r="AX617" s="47"/>
      <c r="AY617" s="47"/>
      <c r="AZ617" s="47"/>
      <c r="BA617" s="47"/>
      <c r="BB617" s="47"/>
      <c r="BC617" s="47"/>
      <c r="BD617" s="47"/>
      <c r="BE617" s="47"/>
      <c r="BF617" s="47"/>
      <c r="BG617" s="47"/>
      <c r="BH617" s="47"/>
      <c r="BI617" s="47"/>
      <c r="BJ617" s="47"/>
      <c r="BK617" s="47"/>
      <c r="BL617" s="47"/>
      <c r="BM617" s="47"/>
      <c r="BN617" s="47"/>
      <c r="BO617" s="47"/>
      <c r="BP617" s="47"/>
      <c r="BQ617" s="47"/>
    </row>
    <row r="618" spans="16:69" x14ac:dyDescent="0.25">
      <c r="P618" s="34">
        <v>615</v>
      </c>
      <c r="Q618" s="147" t="str">
        <f>IF(INDEX(EmployeeTrackingSheet!$B$6:$B$1005,Calculations!P618,1)=0,"",INDEX(EmployeeTrackingSheet!$B$6:$B$1005,Calculations!P618,1))</f>
        <v/>
      </c>
      <c r="R618" s="91" t="str">
        <f t="shared" si="54"/>
        <v/>
      </c>
      <c r="S618" s="91" t="str">
        <f t="shared" si="55"/>
        <v/>
      </c>
      <c r="T618" s="92" t="str">
        <f t="shared" si="56"/>
        <v/>
      </c>
      <c r="U618" s="92" t="str">
        <f t="shared" si="57"/>
        <v/>
      </c>
      <c r="V618" s="90" t="str">
        <f>IF(INDEX(EmployeeTrackingSheet!$C$6:$C$1005,Calculations!P618,1)=0,"",INDEX(EmployeeTrackingSheet!$C$6:$C$1005,Calculations!P618,1))</f>
        <v/>
      </c>
      <c r="W618" s="90" t="str">
        <f>IF(INDEX(EmployeeTrackingSheet!$D$6:$D$1005,Calculations!P618,1)=0,"",INDEX(EmployeeTrackingSheet!$D$6:$D$1005,Calculations!P618,1))</f>
        <v/>
      </c>
      <c r="X618" s="269" t="str">
        <f>IF(INDEX(EmployeeTrackingSheet!$E$6:$E$1005,Calculations!P618,1)=0,"",INDEX(EmployeeTrackingSheet!$E$6:$E$1005,Calculations!P618,1))</f>
        <v/>
      </c>
      <c r="Y618" s="269" t="str">
        <f>IF(INDEX(EmployeeTrackingSheet!$F$6:$F$1005,Calculations!P618,1)=0,"",INDEX(EmployeeTrackingSheet!$F$6:$F$1005,Calculations!P618,1))</f>
        <v/>
      </c>
      <c r="Z618" s="94" t="str">
        <f t="shared" si="58"/>
        <v/>
      </c>
      <c r="AA618" s="94" t="str">
        <f>IF(INDEX(EmployeeTrackingSheet!$G$6:$G$1005,Calculations!P618,1)=0,"",INDEX(EmployeeTrackingSheet!$G$6:$G$1005,Calculations!P618,1))</f>
        <v/>
      </c>
      <c r="AB618" s="94" t="str">
        <f>IF(INDEX(EmployeeTrackingSheet!$H$6:$H$1005,Calculations!P618,1)=0,"",INDEX(EmployeeTrackingSheet!$H$6:$H$1005,Calculations!P618,1))</f>
        <v/>
      </c>
      <c r="AC618" s="47"/>
      <c r="AD618" s="47"/>
      <c r="AE618" s="47"/>
      <c r="AF618" s="47"/>
      <c r="AG618" s="47"/>
      <c r="AM618" s="47"/>
      <c r="AN618" s="47"/>
      <c r="AO618" s="47"/>
      <c r="AP618" s="47"/>
      <c r="AQ618" s="47"/>
      <c r="AR618" s="47"/>
      <c r="AS618" s="47"/>
      <c r="AT618" s="47"/>
      <c r="AU618" s="47"/>
      <c r="AV618" s="47"/>
      <c r="AW618" s="47"/>
      <c r="AX618" s="47"/>
      <c r="AY618" s="47"/>
      <c r="AZ618" s="47"/>
      <c r="BA618" s="47"/>
      <c r="BB618" s="47"/>
      <c r="BC618" s="47"/>
      <c r="BD618" s="47"/>
      <c r="BE618" s="47"/>
      <c r="BF618" s="47"/>
      <c r="BG618" s="47"/>
      <c r="BH618" s="47"/>
      <c r="BI618" s="47"/>
      <c r="BJ618" s="47"/>
      <c r="BK618" s="47"/>
      <c r="BL618" s="47"/>
      <c r="BM618" s="47"/>
      <c r="BN618" s="47"/>
      <c r="BO618" s="47"/>
      <c r="BP618" s="47"/>
      <c r="BQ618" s="47"/>
    </row>
    <row r="619" spans="16:69" x14ac:dyDescent="0.25">
      <c r="P619" s="34">
        <v>616</v>
      </c>
      <c r="Q619" s="147" t="str">
        <f>IF(INDEX(EmployeeTrackingSheet!$B$6:$B$1005,Calculations!P619,1)=0,"",INDEX(EmployeeTrackingSheet!$B$6:$B$1005,Calculations!P619,1))</f>
        <v/>
      </c>
      <c r="R619" s="91" t="str">
        <f t="shared" si="54"/>
        <v/>
      </c>
      <c r="S619" s="91" t="str">
        <f t="shared" si="55"/>
        <v/>
      </c>
      <c r="T619" s="92" t="str">
        <f t="shared" si="56"/>
        <v/>
      </c>
      <c r="U619" s="92" t="str">
        <f t="shared" si="57"/>
        <v/>
      </c>
      <c r="V619" s="90" t="str">
        <f>IF(INDEX(EmployeeTrackingSheet!$C$6:$C$1005,Calculations!P619,1)=0,"",INDEX(EmployeeTrackingSheet!$C$6:$C$1005,Calculations!P619,1))</f>
        <v/>
      </c>
      <c r="W619" s="90" t="str">
        <f>IF(INDEX(EmployeeTrackingSheet!$D$6:$D$1005,Calculations!P619,1)=0,"",INDEX(EmployeeTrackingSheet!$D$6:$D$1005,Calculations!P619,1))</f>
        <v/>
      </c>
      <c r="X619" s="269" t="str">
        <f>IF(INDEX(EmployeeTrackingSheet!$E$6:$E$1005,Calculations!P619,1)=0,"",INDEX(EmployeeTrackingSheet!$E$6:$E$1005,Calculations!P619,1))</f>
        <v/>
      </c>
      <c r="Y619" s="269" t="str">
        <f>IF(INDEX(EmployeeTrackingSheet!$F$6:$F$1005,Calculations!P619,1)=0,"",INDEX(EmployeeTrackingSheet!$F$6:$F$1005,Calculations!P619,1))</f>
        <v/>
      </c>
      <c r="Z619" s="94" t="str">
        <f t="shared" si="58"/>
        <v/>
      </c>
      <c r="AA619" s="94" t="str">
        <f>IF(INDEX(EmployeeTrackingSheet!$G$6:$G$1005,Calculations!P619,1)=0,"",INDEX(EmployeeTrackingSheet!$G$6:$G$1005,Calculations!P619,1))</f>
        <v/>
      </c>
      <c r="AB619" s="94" t="str">
        <f>IF(INDEX(EmployeeTrackingSheet!$H$6:$H$1005,Calculations!P619,1)=0,"",INDEX(EmployeeTrackingSheet!$H$6:$H$1005,Calculations!P619,1))</f>
        <v/>
      </c>
      <c r="AC619" s="47"/>
      <c r="AD619" s="47"/>
      <c r="AE619" s="47"/>
      <c r="AF619" s="47"/>
      <c r="AG619" s="47"/>
      <c r="AM619" s="47"/>
      <c r="AN619" s="47"/>
      <c r="AO619" s="47"/>
      <c r="AP619" s="47"/>
      <c r="AQ619" s="47"/>
      <c r="AR619" s="47"/>
      <c r="AS619" s="47"/>
      <c r="AT619" s="47"/>
      <c r="AU619" s="47"/>
      <c r="AV619" s="47"/>
      <c r="AW619" s="47"/>
      <c r="AX619" s="47"/>
      <c r="AY619" s="47"/>
      <c r="AZ619" s="47"/>
      <c r="BA619" s="47"/>
      <c r="BB619" s="47"/>
      <c r="BC619" s="47"/>
      <c r="BD619" s="47"/>
      <c r="BE619" s="47"/>
      <c r="BF619" s="47"/>
      <c r="BG619" s="47"/>
      <c r="BH619" s="47"/>
      <c r="BI619" s="47"/>
      <c r="BJ619" s="47"/>
      <c r="BK619" s="47"/>
      <c r="BL619" s="47"/>
      <c r="BM619" s="47"/>
      <c r="BN619" s="47"/>
      <c r="BO619" s="47"/>
      <c r="BP619" s="47"/>
      <c r="BQ619" s="47"/>
    </row>
    <row r="620" spans="16:69" x14ac:dyDescent="0.25">
      <c r="P620" s="34">
        <v>617</v>
      </c>
      <c r="Q620" s="147" t="str">
        <f>IF(INDEX(EmployeeTrackingSheet!$B$6:$B$1005,Calculations!P620,1)=0,"",INDEX(EmployeeTrackingSheet!$B$6:$B$1005,Calculations!P620,1))</f>
        <v/>
      </c>
      <c r="R620" s="91" t="str">
        <f t="shared" si="54"/>
        <v/>
      </c>
      <c r="S620" s="91" t="str">
        <f t="shared" si="55"/>
        <v/>
      </c>
      <c r="T620" s="92" t="str">
        <f t="shared" si="56"/>
        <v/>
      </c>
      <c r="U620" s="92" t="str">
        <f t="shared" si="57"/>
        <v/>
      </c>
      <c r="V620" s="90" t="str">
        <f>IF(INDEX(EmployeeTrackingSheet!$C$6:$C$1005,Calculations!P620,1)=0,"",INDEX(EmployeeTrackingSheet!$C$6:$C$1005,Calculations!P620,1))</f>
        <v/>
      </c>
      <c r="W620" s="90" t="str">
        <f>IF(INDEX(EmployeeTrackingSheet!$D$6:$D$1005,Calculations!P620,1)=0,"",INDEX(EmployeeTrackingSheet!$D$6:$D$1005,Calculations!P620,1))</f>
        <v/>
      </c>
      <c r="X620" s="269" t="str">
        <f>IF(INDEX(EmployeeTrackingSheet!$E$6:$E$1005,Calculations!P620,1)=0,"",INDEX(EmployeeTrackingSheet!$E$6:$E$1005,Calculations!P620,1))</f>
        <v/>
      </c>
      <c r="Y620" s="269" t="str">
        <f>IF(INDEX(EmployeeTrackingSheet!$F$6:$F$1005,Calculations!P620,1)=0,"",INDEX(EmployeeTrackingSheet!$F$6:$F$1005,Calculations!P620,1))</f>
        <v/>
      </c>
      <c r="Z620" s="94" t="str">
        <f t="shared" si="58"/>
        <v/>
      </c>
      <c r="AA620" s="94" t="str">
        <f>IF(INDEX(EmployeeTrackingSheet!$G$6:$G$1005,Calculations!P620,1)=0,"",INDEX(EmployeeTrackingSheet!$G$6:$G$1005,Calculations!P620,1))</f>
        <v/>
      </c>
      <c r="AB620" s="94" t="str">
        <f>IF(INDEX(EmployeeTrackingSheet!$H$6:$H$1005,Calculations!P620,1)=0,"",INDEX(EmployeeTrackingSheet!$H$6:$H$1005,Calculations!P620,1))</f>
        <v/>
      </c>
      <c r="AC620" s="47"/>
      <c r="AD620" s="47"/>
      <c r="AE620" s="47"/>
      <c r="AF620" s="47"/>
      <c r="AG620" s="47"/>
      <c r="AM620" s="47"/>
      <c r="AN620" s="47"/>
      <c r="AO620" s="47"/>
      <c r="AP620" s="47"/>
      <c r="AQ620" s="47"/>
      <c r="AR620" s="47"/>
      <c r="AS620" s="47"/>
      <c r="AT620" s="47"/>
      <c r="AU620" s="47"/>
      <c r="AV620" s="47"/>
      <c r="AW620" s="47"/>
      <c r="AX620" s="47"/>
      <c r="AY620" s="47"/>
      <c r="AZ620" s="47"/>
      <c r="BA620" s="47"/>
      <c r="BB620" s="47"/>
      <c r="BC620" s="47"/>
      <c r="BD620" s="47"/>
      <c r="BE620" s="47"/>
      <c r="BF620" s="47"/>
      <c r="BG620" s="47"/>
      <c r="BH620" s="47"/>
      <c r="BI620" s="47"/>
      <c r="BJ620" s="47"/>
      <c r="BK620" s="47"/>
      <c r="BL620" s="47"/>
      <c r="BM620" s="47"/>
      <c r="BN620" s="47"/>
      <c r="BO620" s="47"/>
      <c r="BP620" s="47"/>
      <c r="BQ620" s="47"/>
    </row>
    <row r="621" spans="16:69" x14ac:dyDescent="0.25">
      <c r="P621" s="34">
        <v>618</v>
      </c>
      <c r="Q621" s="147" t="str">
        <f>IF(INDEX(EmployeeTrackingSheet!$B$6:$B$1005,Calculations!P621,1)=0,"",INDEX(EmployeeTrackingSheet!$B$6:$B$1005,Calculations!P621,1))</f>
        <v/>
      </c>
      <c r="R621" s="91" t="str">
        <f t="shared" si="54"/>
        <v/>
      </c>
      <c r="S621" s="91" t="str">
        <f t="shared" si="55"/>
        <v/>
      </c>
      <c r="T621" s="92" t="str">
        <f t="shared" si="56"/>
        <v/>
      </c>
      <c r="U621" s="92" t="str">
        <f t="shared" si="57"/>
        <v/>
      </c>
      <c r="V621" s="90" t="str">
        <f>IF(INDEX(EmployeeTrackingSheet!$C$6:$C$1005,Calculations!P621,1)=0,"",INDEX(EmployeeTrackingSheet!$C$6:$C$1005,Calculations!P621,1))</f>
        <v/>
      </c>
      <c r="W621" s="90" t="str">
        <f>IF(INDEX(EmployeeTrackingSheet!$D$6:$D$1005,Calculations!P621,1)=0,"",INDEX(EmployeeTrackingSheet!$D$6:$D$1005,Calculations!P621,1))</f>
        <v/>
      </c>
      <c r="X621" s="269" t="str">
        <f>IF(INDEX(EmployeeTrackingSheet!$E$6:$E$1005,Calculations!P621,1)=0,"",INDEX(EmployeeTrackingSheet!$E$6:$E$1005,Calculations!P621,1))</f>
        <v/>
      </c>
      <c r="Y621" s="269" t="str">
        <f>IF(INDEX(EmployeeTrackingSheet!$F$6:$F$1005,Calculations!P621,1)=0,"",INDEX(EmployeeTrackingSheet!$F$6:$F$1005,Calculations!P621,1))</f>
        <v/>
      </c>
      <c r="Z621" s="94" t="str">
        <f t="shared" si="58"/>
        <v/>
      </c>
      <c r="AA621" s="94" t="str">
        <f>IF(INDEX(EmployeeTrackingSheet!$G$6:$G$1005,Calculations!P621,1)=0,"",INDEX(EmployeeTrackingSheet!$G$6:$G$1005,Calculations!P621,1))</f>
        <v/>
      </c>
      <c r="AB621" s="94" t="str">
        <f>IF(INDEX(EmployeeTrackingSheet!$H$6:$H$1005,Calculations!P621,1)=0,"",INDEX(EmployeeTrackingSheet!$H$6:$H$1005,Calculations!P621,1))</f>
        <v/>
      </c>
      <c r="AC621" s="47"/>
      <c r="AD621" s="47"/>
      <c r="AE621" s="47"/>
      <c r="AF621" s="47"/>
      <c r="AG621" s="47"/>
      <c r="AM621" s="47"/>
      <c r="AN621" s="47"/>
      <c r="AO621" s="47"/>
      <c r="AP621" s="47"/>
      <c r="AQ621" s="47"/>
      <c r="AR621" s="47"/>
      <c r="AS621" s="47"/>
      <c r="AT621" s="47"/>
      <c r="AU621" s="47"/>
      <c r="AV621" s="47"/>
      <c r="AW621" s="47"/>
      <c r="AX621" s="47"/>
      <c r="AY621" s="47"/>
      <c r="AZ621" s="47"/>
      <c r="BA621" s="47"/>
      <c r="BB621" s="47"/>
      <c r="BC621" s="47"/>
      <c r="BD621" s="47"/>
      <c r="BE621" s="47"/>
      <c r="BF621" s="47"/>
      <c r="BG621" s="47"/>
      <c r="BH621" s="47"/>
      <c r="BI621" s="47"/>
      <c r="BJ621" s="47"/>
      <c r="BK621" s="47"/>
      <c r="BL621" s="47"/>
      <c r="BM621" s="47"/>
      <c r="BN621" s="47"/>
      <c r="BO621" s="47"/>
      <c r="BP621" s="47"/>
      <c r="BQ621" s="47"/>
    </row>
    <row r="622" spans="16:69" x14ac:dyDescent="0.25">
      <c r="P622" s="34">
        <v>619</v>
      </c>
      <c r="Q622" s="147" t="str">
        <f>IF(INDEX(EmployeeTrackingSheet!$B$6:$B$1005,Calculations!P622,1)=0,"",INDEX(EmployeeTrackingSheet!$B$6:$B$1005,Calculations!P622,1))</f>
        <v/>
      </c>
      <c r="R622" s="91" t="str">
        <f t="shared" si="54"/>
        <v/>
      </c>
      <c r="S622" s="91" t="str">
        <f t="shared" si="55"/>
        <v/>
      </c>
      <c r="T622" s="92" t="str">
        <f t="shared" si="56"/>
        <v/>
      </c>
      <c r="U622" s="92" t="str">
        <f t="shared" si="57"/>
        <v/>
      </c>
      <c r="V622" s="90" t="str">
        <f>IF(INDEX(EmployeeTrackingSheet!$C$6:$C$1005,Calculations!P622,1)=0,"",INDEX(EmployeeTrackingSheet!$C$6:$C$1005,Calculations!P622,1))</f>
        <v/>
      </c>
      <c r="W622" s="90" t="str">
        <f>IF(INDEX(EmployeeTrackingSheet!$D$6:$D$1005,Calculations!P622,1)=0,"",INDEX(EmployeeTrackingSheet!$D$6:$D$1005,Calculations!P622,1))</f>
        <v/>
      </c>
      <c r="X622" s="269" t="str">
        <f>IF(INDEX(EmployeeTrackingSheet!$E$6:$E$1005,Calculations!P622,1)=0,"",INDEX(EmployeeTrackingSheet!$E$6:$E$1005,Calculations!P622,1))</f>
        <v/>
      </c>
      <c r="Y622" s="269" t="str">
        <f>IF(INDEX(EmployeeTrackingSheet!$F$6:$F$1005,Calculations!P622,1)=0,"",INDEX(EmployeeTrackingSheet!$F$6:$F$1005,Calculations!P622,1))</f>
        <v/>
      </c>
      <c r="Z622" s="94" t="str">
        <f t="shared" si="58"/>
        <v/>
      </c>
      <c r="AA622" s="94" t="str">
        <f>IF(INDEX(EmployeeTrackingSheet!$G$6:$G$1005,Calculations!P622,1)=0,"",INDEX(EmployeeTrackingSheet!$G$6:$G$1005,Calculations!P622,1))</f>
        <v/>
      </c>
      <c r="AB622" s="94" t="str">
        <f>IF(INDEX(EmployeeTrackingSheet!$H$6:$H$1005,Calculations!P622,1)=0,"",INDEX(EmployeeTrackingSheet!$H$6:$H$1005,Calculations!P622,1))</f>
        <v/>
      </c>
      <c r="AC622" s="47"/>
      <c r="AD622" s="47"/>
      <c r="AE622" s="47"/>
      <c r="AF622" s="47"/>
      <c r="AG622" s="47"/>
      <c r="AM622" s="47"/>
      <c r="AN622" s="47"/>
      <c r="AO622" s="47"/>
      <c r="AP622" s="47"/>
      <c r="AQ622" s="47"/>
      <c r="AR622" s="47"/>
      <c r="AS622" s="47"/>
      <c r="AT622" s="47"/>
      <c r="AU622" s="47"/>
      <c r="AV622" s="47"/>
      <c r="AW622" s="47"/>
      <c r="AX622" s="47"/>
      <c r="AY622" s="47"/>
      <c r="AZ622" s="47"/>
      <c r="BA622" s="47"/>
      <c r="BB622" s="47"/>
      <c r="BC622" s="47"/>
      <c r="BD622" s="47"/>
      <c r="BE622" s="47"/>
      <c r="BF622" s="47"/>
      <c r="BG622" s="47"/>
      <c r="BH622" s="47"/>
      <c r="BI622" s="47"/>
      <c r="BJ622" s="47"/>
      <c r="BK622" s="47"/>
      <c r="BL622" s="47"/>
      <c r="BM622" s="47"/>
      <c r="BN622" s="47"/>
      <c r="BO622" s="47"/>
      <c r="BP622" s="47"/>
      <c r="BQ622" s="47"/>
    </row>
    <row r="623" spans="16:69" x14ac:dyDescent="0.25">
      <c r="P623" s="34">
        <v>620</v>
      </c>
      <c r="Q623" s="147" t="str">
        <f>IF(INDEX(EmployeeTrackingSheet!$B$6:$B$1005,Calculations!P623,1)=0,"",INDEX(EmployeeTrackingSheet!$B$6:$B$1005,Calculations!P623,1))</f>
        <v/>
      </c>
      <c r="R623" s="91" t="str">
        <f t="shared" si="54"/>
        <v/>
      </c>
      <c r="S623" s="91" t="str">
        <f t="shared" si="55"/>
        <v/>
      </c>
      <c r="T623" s="92" t="str">
        <f t="shared" si="56"/>
        <v/>
      </c>
      <c r="U623" s="92" t="str">
        <f t="shared" si="57"/>
        <v/>
      </c>
      <c r="V623" s="90" t="str">
        <f>IF(INDEX(EmployeeTrackingSheet!$C$6:$C$1005,Calculations!P623,1)=0,"",INDEX(EmployeeTrackingSheet!$C$6:$C$1005,Calculations!P623,1))</f>
        <v/>
      </c>
      <c r="W623" s="90" t="str">
        <f>IF(INDEX(EmployeeTrackingSheet!$D$6:$D$1005,Calculations!P623,1)=0,"",INDEX(EmployeeTrackingSheet!$D$6:$D$1005,Calculations!P623,1))</f>
        <v/>
      </c>
      <c r="X623" s="269" t="str">
        <f>IF(INDEX(EmployeeTrackingSheet!$E$6:$E$1005,Calculations!P623,1)=0,"",INDEX(EmployeeTrackingSheet!$E$6:$E$1005,Calculations!P623,1))</f>
        <v/>
      </c>
      <c r="Y623" s="269" t="str">
        <f>IF(INDEX(EmployeeTrackingSheet!$F$6:$F$1005,Calculations!P623,1)=0,"",INDEX(EmployeeTrackingSheet!$F$6:$F$1005,Calculations!P623,1))</f>
        <v/>
      </c>
      <c r="Z623" s="94" t="str">
        <f t="shared" si="58"/>
        <v/>
      </c>
      <c r="AA623" s="94" t="str">
        <f>IF(INDEX(EmployeeTrackingSheet!$G$6:$G$1005,Calculations!P623,1)=0,"",INDEX(EmployeeTrackingSheet!$G$6:$G$1005,Calculations!P623,1))</f>
        <v/>
      </c>
      <c r="AB623" s="94" t="str">
        <f>IF(INDEX(EmployeeTrackingSheet!$H$6:$H$1005,Calculations!P623,1)=0,"",INDEX(EmployeeTrackingSheet!$H$6:$H$1005,Calculations!P623,1))</f>
        <v/>
      </c>
      <c r="AC623" s="47"/>
      <c r="AD623" s="47"/>
      <c r="AE623" s="47"/>
      <c r="AF623" s="47"/>
      <c r="AG623" s="47"/>
      <c r="AM623" s="47"/>
      <c r="AN623" s="47"/>
      <c r="AO623" s="47"/>
      <c r="AP623" s="47"/>
      <c r="AQ623" s="47"/>
      <c r="AR623" s="47"/>
      <c r="AS623" s="47"/>
      <c r="AT623" s="47"/>
      <c r="AU623" s="47"/>
      <c r="AV623" s="47"/>
      <c r="AW623" s="47"/>
      <c r="AX623" s="47"/>
      <c r="AY623" s="47"/>
      <c r="AZ623" s="47"/>
      <c r="BA623" s="47"/>
      <c r="BB623" s="47"/>
      <c r="BC623" s="47"/>
      <c r="BD623" s="47"/>
      <c r="BE623" s="47"/>
      <c r="BF623" s="47"/>
      <c r="BG623" s="47"/>
      <c r="BH623" s="47"/>
      <c r="BI623" s="47"/>
      <c r="BJ623" s="47"/>
      <c r="BK623" s="47"/>
      <c r="BL623" s="47"/>
      <c r="BM623" s="47"/>
      <c r="BN623" s="47"/>
      <c r="BO623" s="47"/>
      <c r="BP623" s="47"/>
      <c r="BQ623" s="47"/>
    </row>
    <row r="624" spans="16:69" x14ac:dyDescent="0.25">
      <c r="P624" s="34">
        <v>621</v>
      </c>
      <c r="Q624" s="147" t="str">
        <f>IF(INDEX(EmployeeTrackingSheet!$B$6:$B$1005,Calculations!P624,1)=0,"",INDEX(EmployeeTrackingSheet!$B$6:$B$1005,Calculations!P624,1))</f>
        <v/>
      </c>
      <c r="R624" s="91" t="str">
        <f t="shared" si="54"/>
        <v/>
      </c>
      <c r="S624" s="91" t="str">
        <f t="shared" si="55"/>
        <v/>
      </c>
      <c r="T624" s="92" t="str">
        <f t="shared" si="56"/>
        <v/>
      </c>
      <c r="U624" s="92" t="str">
        <f t="shared" si="57"/>
        <v/>
      </c>
      <c r="V624" s="90" t="str">
        <f>IF(INDEX(EmployeeTrackingSheet!$C$6:$C$1005,Calculations!P624,1)=0,"",INDEX(EmployeeTrackingSheet!$C$6:$C$1005,Calculations!P624,1))</f>
        <v/>
      </c>
      <c r="W624" s="90" t="str">
        <f>IF(INDEX(EmployeeTrackingSheet!$D$6:$D$1005,Calculations!P624,1)=0,"",INDEX(EmployeeTrackingSheet!$D$6:$D$1005,Calculations!P624,1))</f>
        <v/>
      </c>
      <c r="X624" s="269" t="str">
        <f>IF(INDEX(EmployeeTrackingSheet!$E$6:$E$1005,Calculations!P624,1)=0,"",INDEX(EmployeeTrackingSheet!$E$6:$E$1005,Calculations!P624,1))</f>
        <v/>
      </c>
      <c r="Y624" s="269" t="str">
        <f>IF(INDEX(EmployeeTrackingSheet!$F$6:$F$1005,Calculations!P624,1)=0,"",INDEX(EmployeeTrackingSheet!$F$6:$F$1005,Calculations!P624,1))</f>
        <v/>
      </c>
      <c r="Z624" s="94" t="str">
        <f t="shared" si="58"/>
        <v/>
      </c>
      <c r="AA624" s="94" t="str">
        <f>IF(INDEX(EmployeeTrackingSheet!$G$6:$G$1005,Calculations!P624,1)=0,"",INDEX(EmployeeTrackingSheet!$G$6:$G$1005,Calculations!P624,1))</f>
        <v/>
      </c>
      <c r="AB624" s="94" t="str">
        <f>IF(INDEX(EmployeeTrackingSheet!$H$6:$H$1005,Calculations!P624,1)=0,"",INDEX(EmployeeTrackingSheet!$H$6:$H$1005,Calculations!P624,1))</f>
        <v/>
      </c>
      <c r="AC624" s="47"/>
      <c r="AD624" s="47"/>
      <c r="AE624" s="47"/>
      <c r="AF624" s="47"/>
      <c r="AG624" s="47"/>
      <c r="AM624" s="47"/>
      <c r="AN624" s="47"/>
      <c r="AO624" s="47"/>
      <c r="AP624" s="47"/>
      <c r="AQ624" s="47"/>
      <c r="AR624" s="47"/>
      <c r="AS624" s="47"/>
      <c r="AT624" s="47"/>
      <c r="AU624" s="47"/>
      <c r="AV624" s="47"/>
      <c r="AW624" s="47"/>
      <c r="AX624" s="47"/>
      <c r="AY624" s="47"/>
      <c r="AZ624" s="47"/>
      <c r="BA624" s="47"/>
      <c r="BB624" s="47"/>
      <c r="BC624" s="47"/>
      <c r="BD624" s="47"/>
      <c r="BE624" s="47"/>
      <c r="BF624" s="47"/>
      <c r="BG624" s="47"/>
      <c r="BH624" s="47"/>
      <c r="BI624" s="47"/>
      <c r="BJ624" s="47"/>
      <c r="BK624" s="47"/>
      <c r="BL624" s="47"/>
      <c r="BM624" s="47"/>
      <c r="BN624" s="47"/>
      <c r="BO624" s="47"/>
      <c r="BP624" s="47"/>
      <c r="BQ624" s="47"/>
    </row>
    <row r="625" spans="16:69" x14ac:dyDescent="0.25">
      <c r="P625" s="34">
        <v>622</v>
      </c>
      <c r="Q625" s="147" t="str">
        <f>IF(INDEX(EmployeeTrackingSheet!$B$6:$B$1005,Calculations!P625,1)=0,"",INDEX(EmployeeTrackingSheet!$B$6:$B$1005,Calculations!P625,1))</f>
        <v/>
      </c>
      <c r="R625" s="91" t="str">
        <f t="shared" si="54"/>
        <v/>
      </c>
      <c r="S625" s="91" t="str">
        <f t="shared" si="55"/>
        <v/>
      </c>
      <c r="T625" s="92" t="str">
        <f t="shared" si="56"/>
        <v/>
      </c>
      <c r="U625" s="92" t="str">
        <f t="shared" si="57"/>
        <v/>
      </c>
      <c r="V625" s="90" t="str">
        <f>IF(INDEX(EmployeeTrackingSheet!$C$6:$C$1005,Calculations!P625,1)=0,"",INDEX(EmployeeTrackingSheet!$C$6:$C$1005,Calculations!P625,1))</f>
        <v/>
      </c>
      <c r="W625" s="90" t="str">
        <f>IF(INDEX(EmployeeTrackingSheet!$D$6:$D$1005,Calculations!P625,1)=0,"",INDEX(EmployeeTrackingSheet!$D$6:$D$1005,Calculations!P625,1))</f>
        <v/>
      </c>
      <c r="X625" s="269" t="str">
        <f>IF(INDEX(EmployeeTrackingSheet!$E$6:$E$1005,Calculations!P625,1)=0,"",INDEX(EmployeeTrackingSheet!$E$6:$E$1005,Calculations!P625,1))</f>
        <v/>
      </c>
      <c r="Y625" s="269" t="str">
        <f>IF(INDEX(EmployeeTrackingSheet!$F$6:$F$1005,Calculations!P625,1)=0,"",INDEX(EmployeeTrackingSheet!$F$6:$F$1005,Calculations!P625,1))</f>
        <v/>
      </c>
      <c r="Z625" s="94" t="str">
        <f t="shared" si="58"/>
        <v/>
      </c>
      <c r="AA625" s="94" t="str">
        <f>IF(INDEX(EmployeeTrackingSheet!$G$6:$G$1005,Calculations!P625,1)=0,"",INDEX(EmployeeTrackingSheet!$G$6:$G$1005,Calculations!P625,1))</f>
        <v/>
      </c>
      <c r="AB625" s="94" t="str">
        <f>IF(INDEX(EmployeeTrackingSheet!$H$6:$H$1005,Calculations!P625,1)=0,"",INDEX(EmployeeTrackingSheet!$H$6:$H$1005,Calculations!P625,1))</f>
        <v/>
      </c>
      <c r="AC625" s="47"/>
      <c r="AD625" s="47"/>
      <c r="AE625" s="47"/>
      <c r="AF625" s="47"/>
      <c r="AG625" s="47"/>
      <c r="AM625" s="47"/>
      <c r="AN625" s="47"/>
      <c r="AO625" s="47"/>
      <c r="AP625" s="47"/>
      <c r="AQ625" s="47"/>
      <c r="AR625" s="47"/>
      <c r="AS625" s="47"/>
      <c r="AT625" s="47"/>
      <c r="AU625" s="47"/>
      <c r="AV625" s="47"/>
      <c r="AW625" s="47"/>
      <c r="AX625" s="47"/>
      <c r="AY625" s="47"/>
      <c r="AZ625" s="47"/>
      <c r="BA625" s="47"/>
      <c r="BB625" s="47"/>
      <c r="BC625" s="47"/>
      <c r="BD625" s="47"/>
      <c r="BE625" s="47"/>
      <c r="BF625" s="47"/>
      <c r="BG625" s="47"/>
      <c r="BH625" s="47"/>
      <c r="BI625" s="47"/>
      <c r="BJ625" s="47"/>
      <c r="BK625" s="47"/>
      <c r="BL625" s="47"/>
      <c r="BM625" s="47"/>
      <c r="BN625" s="47"/>
      <c r="BO625" s="47"/>
      <c r="BP625" s="47"/>
      <c r="BQ625" s="47"/>
    </row>
    <row r="626" spans="16:69" x14ac:dyDescent="0.25">
      <c r="P626" s="34">
        <v>623</v>
      </c>
      <c r="Q626" s="147" t="str">
        <f>IF(INDEX(EmployeeTrackingSheet!$B$6:$B$1005,Calculations!P626,1)=0,"",INDEX(EmployeeTrackingSheet!$B$6:$B$1005,Calculations!P626,1))</f>
        <v/>
      </c>
      <c r="R626" s="91" t="str">
        <f t="shared" si="54"/>
        <v/>
      </c>
      <c r="S626" s="91" t="str">
        <f t="shared" si="55"/>
        <v/>
      </c>
      <c r="T626" s="92" t="str">
        <f t="shared" si="56"/>
        <v/>
      </c>
      <c r="U626" s="92" t="str">
        <f t="shared" si="57"/>
        <v/>
      </c>
      <c r="V626" s="90" t="str">
        <f>IF(INDEX(EmployeeTrackingSheet!$C$6:$C$1005,Calculations!P626,1)=0,"",INDEX(EmployeeTrackingSheet!$C$6:$C$1005,Calculations!P626,1))</f>
        <v/>
      </c>
      <c r="W626" s="90" t="str">
        <f>IF(INDEX(EmployeeTrackingSheet!$D$6:$D$1005,Calculations!P626,1)=0,"",INDEX(EmployeeTrackingSheet!$D$6:$D$1005,Calculations!P626,1))</f>
        <v/>
      </c>
      <c r="X626" s="269" t="str">
        <f>IF(INDEX(EmployeeTrackingSheet!$E$6:$E$1005,Calculations!P626,1)=0,"",INDEX(EmployeeTrackingSheet!$E$6:$E$1005,Calculations!P626,1))</f>
        <v/>
      </c>
      <c r="Y626" s="269" t="str">
        <f>IF(INDEX(EmployeeTrackingSheet!$F$6:$F$1005,Calculations!P626,1)=0,"",INDEX(EmployeeTrackingSheet!$F$6:$F$1005,Calculations!P626,1))</f>
        <v/>
      </c>
      <c r="Z626" s="94" t="str">
        <f t="shared" si="58"/>
        <v/>
      </c>
      <c r="AA626" s="94" t="str">
        <f>IF(INDEX(EmployeeTrackingSheet!$G$6:$G$1005,Calculations!P626,1)=0,"",INDEX(EmployeeTrackingSheet!$G$6:$G$1005,Calculations!P626,1))</f>
        <v/>
      </c>
      <c r="AB626" s="94" t="str">
        <f>IF(INDEX(EmployeeTrackingSheet!$H$6:$H$1005,Calculations!P626,1)=0,"",INDEX(EmployeeTrackingSheet!$H$6:$H$1005,Calculations!P626,1))</f>
        <v/>
      </c>
      <c r="AC626" s="47"/>
      <c r="AD626" s="47"/>
      <c r="AE626" s="47"/>
      <c r="AF626" s="47"/>
      <c r="AG626" s="47"/>
      <c r="AM626" s="47"/>
      <c r="AN626" s="47"/>
      <c r="AO626" s="47"/>
      <c r="AP626" s="47"/>
      <c r="AQ626" s="47"/>
      <c r="AR626" s="47"/>
      <c r="AS626" s="47"/>
      <c r="AT626" s="47"/>
      <c r="AU626" s="47"/>
      <c r="AV626" s="47"/>
      <c r="AW626" s="47"/>
      <c r="AX626" s="47"/>
      <c r="AY626" s="47"/>
      <c r="AZ626" s="47"/>
      <c r="BA626" s="47"/>
      <c r="BB626" s="47"/>
      <c r="BC626" s="47"/>
      <c r="BD626" s="47"/>
      <c r="BE626" s="47"/>
      <c r="BF626" s="47"/>
      <c r="BG626" s="47"/>
      <c r="BH626" s="47"/>
      <c r="BI626" s="47"/>
      <c r="BJ626" s="47"/>
      <c r="BK626" s="47"/>
      <c r="BL626" s="47"/>
      <c r="BM626" s="47"/>
      <c r="BN626" s="47"/>
      <c r="BO626" s="47"/>
      <c r="BP626" s="47"/>
      <c r="BQ626" s="47"/>
    </row>
    <row r="627" spans="16:69" x14ac:dyDescent="0.25">
      <c r="P627" s="34">
        <v>624</v>
      </c>
      <c r="Q627" s="147" t="str">
        <f>IF(INDEX(EmployeeTrackingSheet!$B$6:$B$1005,Calculations!P627,1)=0,"",INDEX(EmployeeTrackingSheet!$B$6:$B$1005,Calculations!P627,1))</f>
        <v/>
      </c>
      <c r="R627" s="91" t="str">
        <f t="shared" si="54"/>
        <v/>
      </c>
      <c r="S627" s="91" t="str">
        <f t="shared" si="55"/>
        <v/>
      </c>
      <c r="T627" s="92" t="str">
        <f t="shared" si="56"/>
        <v/>
      </c>
      <c r="U627" s="92" t="str">
        <f t="shared" si="57"/>
        <v/>
      </c>
      <c r="V627" s="90" t="str">
        <f>IF(INDEX(EmployeeTrackingSheet!$C$6:$C$1005,Calculations!P627,1)=0,"",INDEX(EmployeeTrackingSheet!$C$6:$C$1005,Calculations!P627,1))</f>
        <v/>
      </c>
      <c r="W627" s="90" t="str">
        <f>IF(INDEX(EmployeeTrackingSheet!$D$6:$D$1005,Calculations!P627,1)=0,"",INDEX(EmployeeTrackingSheet!$D$6:$D$1005,Calculations!P627,1))</f>
        <v/>
      </c>
      <c r="X627" s="269" t="str">
        <f>IF(INDEX(EmployeeTrackingSheet!$E$6:$E$1005,Calculations!P627,1)=0,"",INDEX(EmployeeTrackingSheet!$E$6:$E$1005,Calculations!P627,1))</f>
        <v/>
      </c>
      <c r="Y627" s="269" t="str">
        <f>IF(INDEX(EmployeeTrackingSheet!$F$6:$F$1005,Calculations!P627,1)=0,"",INDEX(EmployeeTrackingSheet!$F$6:$F$1005,Calculations!P627,1))</f>
        <v/>
      </c>
      <c r="Z627" s="94" t="str">
        <f t="shared" si="58"/>
        <v/>
      </c>
      <c r="AA627" s="94" t="str">
        <f>IF(INDEX(EmployeeTrackingSheet!$G$6:$G$1005,Calculations!P627,1)=0,"",INDEX(EmployeeTrackingSheet!$G$6:$G$1005,Calculations!P627,1))</f>
        <v/>
      </c>
      <c r="AB627" s="94" t="str">
        <f>IF(INDEX(EmployeeTrackingSheet!$H$6:$H$1005,Calculations!P627,1)=0,"",INDEX(EmployeeTrackingSheet!$H$6:$H$1005,Calculations!P627,1))</f>
        <v/>
      </c>
      <c r="AC627" s="47"/>
      <c r="AD627" s="47"/>
      <c r="AE627" s="47"/>
      <c r="AF627" s="47"/>
      <c r="AG627" s="47"/>
      <c r="AM627" s="47"/>
      <c r="AN627" s="47"/>
      <c r="AO627" s="47"/>
      <c r="AP627" s="47"/>
      <c r="AQ627" s="47"/>
      <c r="AR627" s="47"/>
      <c r="AS627" s="47"/>
      <c r="AT627" s="47"/>
      <c r="AU627" s="47"/>
      <c r="AV627" s="47"/>
      <c r="AW627" s="47"/>
      <c r="AX627" s="47"/>
      <c r="AY627" s="47"/>
      <c r="AZ627" s="47"/>
      <c r="BA627" s="47"/>
      <c r="BB627" s="47"/>
      <c r="BC627" s="47"/>
      <c r="BD627" s="47"/>
      <c r="BE627" s="47"/>
      <c r="BF627" s="47"/>
      <c r="BG627" s="47"/>
      <c r="BH627" s="47"/>
      <c r="BI627" s="47"/>
      <c r="BJ627" s="47"/>
      <c r="BK627" s="47"/>
      <c r="BL627" s="47"/>
      <c r="BM627" s="47"/>
      <c r="BN627" s="47"/>
      <c r="BO627" s="47"/>
      <c r="BP627" s="47"/>
      <c r="BQ627" s="47"/>
    </row>
    <row r="628" spans="16:69" x14ac:dyDescent="0.25">
      <c r="P628" s="34">
        <v>625</v>
      </c>
      <c r="Q628" s="147" t="str">
        <f>IF(INDEX(EmployeeTrackingSheet!$B$6:$B$1005,Calculations!P628,1)=0,"",INDEX(EmployeeTrackingSheet!$B$6:$B$1005,Calculations!P628,1))</f>
        <v/>
      </c>
      <c r="R628" s="91" t="str">
        <f t="shared" si="54"/>
        <v/>
      </c>
      <c r="S628" s="91" t="str">
        <f t="shared" si="55"/>
        <v/>
      </c>
      <c r="T628" s="92" t="str">
        <f t="shared" si="56"/>
        <v/>
      </c>
      <c r="U628" s="92" t="str">
        <f t="shared" si="57"/>
        <v/>
      </c>
      <c r="V628" s="90" t="str">
        <f>IF(INDEX(EmployeeTrackingSheet!$C$6:$C$1005,Calculations!P628,1)=0,"",INDEX(EmployeeTrackingSheet!$C$6:$C$1005,Calculations!P628,1))</f>
        <v/>
      </c>
      <c r="W628" s="90" t="str">
        <f>IF(INDEX(EmployeeTrackingSheet!$D$6:$D$1005,Calculations!P628,1)=0,"",INDEX(EmployeeTrackingSheet!$D$6:$D$1005,Calculations!P628,1))</f>
        <v/>
      </c>
      <c r="X628" s="269" t="str">
        <f>IF(INDEX(EmployeeTrackingSheet!$E$6:$E$1005,Calculations!P628,1)=0,"",INDEX(EmployeeTrackingSheet!$E$6:$E$1005,Calculations!P628,1))</f>
        <v/>
      </c>
      <c r="Y628" s="269" t="str">
        <f>IF(INDEX(EmployeeTrackingSheet!$F$6:$F$1005,Calculations!P628,1)=0,"",INDEX(EmployeeTrackingSheet!$F$6:$F$1005,Calculations!P628,1))</f>
        <v/>
      </c>
      <c r="Z628" s="94" t="str">
        <f t="shared" si="58"/>
        <v/>
      </c>
      <c r="AA628" s="94" t="str">
        <f>IF(INDEX(EmployeeTrackingSheet!$G$6:$G$1005,Calculations!P628,1)=0,"",INDEX(EmployeeTrackingSheet!$G$6:$G$1005,Calculations!P628,1))</f>
        <v/>
      </c>
      <c r="AB628" s="94" t="str">
        <f>IF(INDEX(EmployeeTrackingSheet!$H$6:$H$1005,Calculations!P628,1)=0,"",INDEX(EmployeeTrackingSheet!$H$6:$H$1005,Calculations!P628,1))</f>
        <v/>
      </c>
      <c r="AC628" s="47"/>
      <c r="AD628" s="47"/>
      <c r="AE628" s="47"/>
      <c r="AF628" s="47"/>
      <c r="AG628" s="47"/>
      <c r="AM628" s="47"/>
      <c r="AN628" s="47"/>
      <c r="AO628" s="47"/>
      <c r="AP628" s="47"/>
      <c r="AQ628" s="47"/>
      <c r="AR628" s="47"/>
      <c r="AS628" s="47"/>
      <c r="AT628" s="47"/>
      <c r="AU628" s="47"/>
      <c r="AV628" s="47"/>
      <c r="AW628" s="47"/>
      <c r="AX628" s="47"/>
      <c r="AY628" s="47"/>
      <c r="AZ628" s="47"/>
      <c r="BA628" s="47"/>
      <c r="BB628" s="47"/>
      <c r="BC628" s="47"/>
      <c r="BD628" s="47"/>
      <c r="BE628" s="47"/>
      <c r="BF628" s="47"/>
      <c r="BG628" s="47"/>
      <c r="BH628" s="47"/>
      <c r="BI628" s="47"/>
      <c r="BJ628" s="47"/>
      <c r="BK628" s="47"/>
      <c r="BL628" s="47"/>
      <c r="BM628" s="47"/>
      <c r="BN628" s="47"/>
      <c r="BO628" s="47"/>
      <c r="BP628" s="47"/>
      <c r="BQ628" s="47"/>
    </row>
    <row r="629" spans="16:69" x14ac:dyDescent="0.25">
      <c r="P629" s="34">
        <v>626</v>
      </c>
      <c r="Q629" s="147" t="str">
        <f>IF(INDEX(EmployeeTrackingSheet!$B$6:$B$1005,Calculations!P629,1)=0,"",INDEX(EmployeeTrackingSheet!$B$6:$B$1005,Calculations!P629,1))</f>
        <v/>
      </c>
      <c r="R629" s="91" t="str">
        <f t="shared" si="54"/>
        <v/>
      </c>
      <c r="S629" s="91" t="str">
        <f t="shared" si="55"/>
        <v/>
      </c>
      <c r="T629" s="92" t="str">
        <f t="shared" si="56"/>
        <v/>
      </c>
      <c r="U629" s="92" t="str">
        <f t="shared" si="57"/>
        <v/>
      </c>
      <c r="V629" s="90" t="str">
        <f>IF(INDEX(EmployeeTrackingSheet!$C$6:$C$1005,Calculations!P629,1)=0,"",INDEX(EmployeeTrackingSheet!$C$6:$C$1005,Calculations!P629,1))</f>
        <v/>
      </c>
      <c r="W629" s="90" t="str">
        <f>IF(INDEX(EmployeeTrackingSheet!$D$6:$D$1005,Calculations!P629,1)=0,"",INDEX(EmployeeTrackingSheet!$D$6:$D$1005,Calculations!P629,1))</f>
        <v/>
      </c>
      <c r="X629" s="269" t="str">
        <f>IF(INDEX(EmployeeTrackingSheet!$E$6:$E$1005,Calculations!P629,1)=0,"",INDEX(EmployeeTrackingSheet!$E$6:$E$1005,Calculations!P629,1))</f>
        <v/>
      </c>
      <c r="Y629" s="269" t="str">
        <f>IF(INDEX(EmployeeTrackingSheet!$F$6:$F$1005,Calculations!P629,1)=0,"",INDEX(EmployeeTrackingSheet!$F$6:$F$1005,Calculations!P629,1))</f>
        <v/>
      </c>
      <c r="Z629" s="94" t="str">
        <f t="shared" si="58"/>
        <v/>
      </c>
      <c r="AA629" s="94" t="str">
        <f>IF(INDEX(EmployeeTrackingSheet!$G$6:$G$1005,Calculations!P629,1)=0,"",INDEX(EmployeeTrackingSheet!$G$6:$G$1005,Calculations!P629,1))</f>
        <v/>
      </c>
      <c r="AB629" s="94" t="str">
        <f>IF(INDEX(EmployeeTrackingSheet!$H$6:$H$1005,Calculations!P629,1)=0,"",INDEX(EmployeeTrackingSheet!$H$6:$H$1005,Calculations!P629,1))</f>
        <v/>
      </c>
      <c r="AC629" s="47"/>
      <c r="AD629" s="47"/>
      <c r="AE629" s="47"/>
      <c r="AF629" s="47"/>
      <c r="AG629" s="47"/>
      <c r="AM629" s="47"/>
      <c r="AN629" s="47"/>
      <c r="AO629" s="47"/>
      <c r="AP629" s="47"/>
      <c r="AQ629" s="47"/>
      <c r="AR629" s="47"/>
      <c r="AS629" s="47"/>
      <c r="AT629" s="47"/>
      <c r="AU629" s="47"/>
      <c r="AV629" s="47"/>
      <c r="AW629" s="47"/>
      <c r="AX629" s="47"/>
      <c r="AY629" s="47"/>
      <c r="AZ629" s="47"/>
      <c r="BA629" s="47"/>
      <c r="BB629" s="47"/>
      <c r="BC629" s="47"/>
      <c r="BD629" s="47"/>
      <c r="BE629" s="47"/>
      <c r="BF629" s="47"/>
      <c r="BG629" s="47"/>
      <c r="BH629" s="47"/>
      <c r="BI629" s="47"/>
      <c r="BJ629" s="47"/>
      <c r="BK629" s="47"/>
      <c r="BL629" s="47"/>
      <c r="BM629" s="47"/>
      <c r="BN629" s="47"/>
      <c r="BO629" s="47"/>
      <c r="BP629" s="47"/>
      <c r="BQ629" s="47"/>
    </row>
    <row r="630" spans="16:69" x14ac:dyDescent="0.25">
      <c r="P630" s="34">
        <v>627</v>
      </c>
      <c r="Q630" s="147" t="str">
        <f>IF(INDEX(EmployeeTrackingSheet!$B$6:$B$1005,Calculations!P630,1)=0,"",INDEX(EmployeeTrackingSheet!$B$6:$B$1005,Calculations!P630,1))</f>
        <v/>
      </c>
      <c r="R630" s="91" t="str">
        <f t="shared" si="54"/>
        <v/>
      </c>
      <c r="S630" s="91" t="str">
        <f t="shared" si="55"/>
        <v/>
      </c>
      <c r="T630" s="92" t="str">
        <f t="shared" si="56"/>
        <v/>
      </c>
      <c r="U630" s="92" t="str">
        <f t="shared" si="57"/>
        <v/>
      </c>
      <c r="V630" s="90" t="str">
        <f>IF(INDEX(EmployeeTrackingSheet!$C$6:$C$1005,Calculations!P630,1)=0,"",INDEX(EmployeeTrackingSheet!$C$6:$C$1005,Calculations!P630,1))</f>
        <v/>
      </c>
      <c r="W630" s="90" t="str">
        <f>IF(INDEX(EmployeeTrackingSheet!$D$6:$D$1005,Calculations!P630,1)=0,"",INDEX(EmployeeTrackingSheet!$D$6:$D$1005,Calculations!P630,1))</f>
        <v/>
      </c>
      <c r="X630" s="269" t="str">
        <f>IF(INDEX(EmployeeTrackingSheet!$E$6:$E$1005,Calculations!P630,1)=0,"",INDEX(EmployeeTrackingSheet!$E$6:$E$1005,Calculations!P630,1))</f>
        <v/>
      </c>
      <c r="Y630" s="269" t="str">
        <f>IF(INDEX(EmployeeTrackingSheet!$F$6:$F$1005,Calculations!P630,1)=0,"",INDEX(EmployeeTrackingSheet!$F$6:$F$1005,Calculations!P630,1))</f>
        <v/>
      </c>
      <c r="Z630" s="94" t="str">
        <f t="shared" si="58"/>
        <v/>
      </c>
      <c r="AA630" s="94" t="str">
        <f>IF(INDEX(EmployeeTrackingSheet!$G$6:$G$1005,Calculations!P630,1)=0,"",INDEX(EmployeeTrackingSheet!$G$6:$G$1005,Calculations!P630,1))</f>
        <v/>
      </c>
      <c r="AB630" s="94" t="str">
        <f>IF(INDEX(EmployeeTrackingSheet!$H$6:$H$1005,Calculations!P630,1)=0,"",INDEX(EmployeeTrackingSheet!$H$6:$H$1005,Calculations!P630,1))</f>
        <v/>
      </c>
      <c r="AC630" s="47"/>
      <c r="AD630" s="47"/>
      <c r="AE630" s="47"/>
      <c r="AF630" s="47"/>
      <c r="AG630" s="47"/>
      <c r="AM630" s="47"/>
      <c r="AN630" s="47"/>
      <c r="AO630" s="47"/>
      <c r="AP630" s="47"/>
      <c r="AQ630" s="47"/>
      <c r="AR630" s="47"/>
      <c r="AS630" s="47"/>
      <c r="AT630" s="47"/>
      <c r="AU630" s="47"/>
      <c r="AV630" s="47"/>
      <c r="AW630" s="47"/>
      <c r="AX630" s="47"/>
      <c r="AY630" s="47"/>
      <c r="AZ630" s="47"/>
      <c r="BA630" s="47"/>
      <c r="BB630" s="47"/>
      <c r="BC630" s="47"/>
      <c r="BD630" s="47"/>
      <c r="BE630" s="47"/>
      <c r="BF630" s="47"/>
      <c r="BG630" s="47"/>
      <c r="BH630" s="47"/>
      <c r="BI630" s="47"/>
      <c r="BJ630" s="47"/>
      <c r="BK630" s="47"/>
      <c r="BL630" s="47"/>
      <c r="BM630" s="47"/>
      <c r="BN630" s="47"/>
      <c r="BO630" s="47"/>
      <c r="BP630" s="47"/>
      <c r="BQ630" s="47"/>
    </row>
    <row r="631" spans="16:69" x14ac:dyDescent="0.25">
      <c r="P631" s="34">
        <v>628</v>
      </c>
      <c r="Q631" s="147" t="str">
        <f>IF(INDEX(EmployeeTrackingSheet!$B$6:$B$1005,Calculations!P631,1)=0,"",INDEX(EmployeeTrackingSheet!$B$6:$B$1005,Calculations!P631,1))</f>
        <v/>
      </c>
      <c r="R631" s="91" t="str">
        <f t="shared" si="54"/>
        <v/>
      </c>
      <c r="S631" s="91" t="str">
        <f t="shared" si="55"/>
        <v/>
      </c>
      <c r="T631" s="92" t="str">
        <f t="shared" si="56"/>
        <v/>
      </c>
      <c r="U631" s="92" t="str">
        <f t="shared" si="57"/>
        <v/>
      </c>
      <c r="V631" s="90" t="str">
        <f>IF(INDEX(EmployeeTrackingSheet!$C$6:$C$1005,Calculations!P631,1)=0,"",INDEX(EmployeeTrackingSheet!$C$6:$C$1005,Calculations!P631,1))</f>
        <v/>
      </c>
      <c r="W631" s="90" t="str">
        <f>IF(INDEX(EmployeeTrackingSheet!$D$6:$D$1005,Calculations!P631,1)=0,"",INDEX(EmployeeTrackingSheet!$D$6:$D$1005,Calculations!P631,1))</f>
        <v/>
      </c>
      <c r="X631" s="269" t="str">
        <f>IF(INDEX(EmployeeTrackingSheet!$E$6:$E$1005,Calculations!P631,1)=0,"",INDEX(EmployeeTrackingSheet!$E$6:$E$1005,Calculations!P631,1))</f>
        <v/>
      </c>
      <c r="Y631" s="269" t="str">
        <f>IF(INDEX(EmployeeTrackingSheet!$F$6:$F$1005,Calculations!P631,1)=0,"",INDEX(EmployeeTrackingSheet!$F$6:$F$1005,Calculations!P631,1))</f>
        <v/>
      </c>
      <c r="Z631" s="94" t="str">
        <f t="shared" si="58"/>
        <v/>
      </c>
      <c r="AA631" s="94" t="str">
        <f>IF(INDEX(EmployeeTrackingSheet!$G$6:$G$1005,Calculations!P631,1)=0,"",INDEX(EmployeeTrackingSheet!$G$6:$G$1005,Calculations!P631,1))</f>
        <v/>
      </c>
      <c r="AB631" s="94" t="str">
        <f>IF(INDEX(EmployeeTrackingSheet!$H$6:$H$1005,Calculations!P631,1)=0,"",INDEX(EmployeeTrackingSheet!$H$6:$H$1005,Calculations!P631,1))</f>
        <v/>
      </c>
      <c r="AC631" s="47"/>
      <c r="AD631" s="47"/>
      <c r="AE631" s="47"/>
      <c r="AF631" s="47"/>
      <c r="AG631" s="47"/>
      <c r="AM631" s="47"/>
      <c r="AN631" s="47"/>
      <c r="AO631" s="47"/>
      <c r="AP631" s="47"/>
      <c r="AQ631" s="47"/>
      <c r="AR631" s="47"/>
      <c r="AS631" s="47"/>
      <c r="AT631" s="47"/>
      <c r="AU631" s="47"/>
      <c r="AV631" s="47"/>
      <c r="AW631" s="47"/>
      <c r="AX631" s="47"/>
      <c r="AY631" s="47"/>
      <c r="AZ631" s="47"/>
      <c r="BA631" s="47"/>
      <c r="BB631" s="47"/>
      <c r="BC631" s="47"/>
      <c r="BD631" s="47"/>
      <c r="BE631" s="47"/>
      <c r="BF631" s="47"/>
      <c r="BG631" s="47"/>
      <c r="BH631" s="47"/>
      <c r="BI631" s="47"/>
      <c r="BJ631" s="47"/>
      <c r="BK631" s="47"/>
      <c r="BL631" s="47"/>
      <c r="BM631" s="47"/>
      <c r="BN631" s="47"/>
      <c r="BO631" s="47"/>
      <c r="BP631" s="47"/>
      <c r="BQ631" s="47"/>
    </row>
    <row r="632" spans="16:69" x14ac:dyDescent="0.25">
      <c r="P632" s="34">
        <v>629</v>
      </c>
      <c r="Q632" s="147" t="str">
        <f>IF(INDEX(EmployeeTrackingSheet!$B$6:$B$1005,Calculations!P632,1)=0,"",INDEX(EmployeeTrackingSheet!$B$6:$B$1005,Calculations!P632,1))</f>
        <v/>
      </c>
      <c r="R632" s="91" t="str">
        <f t="shared" si="54"/>
        <v/>
      </c>
      <c r="S632" s="91" t="str">
        <f t="shared" si="55"/>
        <v/>
      </c>
      <c r="T632" s="92" t="str">
        <f t="shared" si="56"/>
        <v/>
      </c>
      <c r="U632" s="92" t="str">
        <f t="shared" si="57"/>
        <v/>
      </c>
      <c r="V632" s="90" t="str">
        <f>IF(INDEX(EmployeeTrackingSheet!$C$6:$C$1005,Calculations!P632,1)=0,"",INDEX(EmployeeTrackingSheet!$C$6:$C$1005,Calculations!P632,1))</f>
        <v/>
      </c>
      <c r="W632" s="90" t="str">
        <f>IF(INDEX(EmployeeTrackingSheet!$D$6:$D$1005,Calculations!P632,1)=0,"",INDEX(EmployeeTrackingSheet!$D$6:$D$1005,Calculations!P632,1))</f>
        <v/>
      </c>
      <c r="X632" s="269" t="str">
        <f>IF(INDEX(EmployeeTrackingSheet!$E$6:$E$1005,Calculations!P632,1)=0,"",INDEX(EmployeeTrackingSheet!$E$6:$E$1005,Calculations!P632,1))</f>
        <v/>
      </c>
      <c r="Y632" s="269" t="str">
        <f>IF(INDEX(EmployeeTrackingSheet!$F$6:$F$1005,Calculations!P632,1)=0,"",INDEX(EmployeeTrackingSheet!$F$6:$F$1005,Calculations!P632,1))</f>
        <v/>
      </c>
      <c r="Z632" s="94" t="str">
        <f t="shared" si="58"/>
        <v/>
      </c>
      <c r="AA632" s="94" t="str">
        <f>IF(INDEX(EmployeeTrackingSheet!$G$6:$G$1005,Calculations!P632,1)=0,"",INDEX(EmployeeTrackingSheet!$G$6:$G$1005,Calculations!P632,1))</f>
        <v/>
      </c>
      <c r="AB632" s="94" t="str">
        <f>IF(INDEX(EmployeeTrackingSheet!$H$6:$H$1005,Calculations!P632,1)=0,"",INDEX(EmployeeTrackingSheet!$H$6:$H$1005,Calculations!P632,1))</f>
        <v/>
      </c>
      <c r="AC632" s="47"/>
      <c r="AD632" s="47"/>
      <c r="AE632" s="47"/>
      <c r="AF632" s="47"/>
      <c r="AG632" s="47"/>
      <c r="AM632" s="47"/>
      <c r="AN632" s="47"/>
      <c r="AO632" s="47"/>
      <c r="AP632" s="47"/>
      <c r="AQ632" s="47"/>
      <c r="AR632" s="47"/>
      <c r="AS632" s="47"/>
      <c r="AT632" s="47"/>
      <c r="AU632" s="47"/>
      <c r="AV632" s="47"/>
      <c r="AW632" s="47"/>
      <c r="AX632" s="47"/>
      <c r="AY632" s="47"/>
      <c r="AZ632" s="47"/>
      <c r="BA632" s="47"/>
      <c r="BB632" s="47"/>
      <c r="BC632" s="47"/>
      <c r="BD632" s="47"/>
      <c r="BE632" s="47"/>
      <c r="BF632" s="47"/>
      <c r="BG632" s="47"/>
      <c r="BH632" s="47"/>
      <c r="BI632" s="47"/>
      <c r="BJ632" s="47"/>
      <c r="BK632" s="47"/>
      <c r="BL632" s="47"/>
      <c r="BM632" s="47"/>
      <c r="BN632" s="47"/>
      <c r="BO632" s="47"/>
      <c r="BP632" s="47"/>
      <c r="BQ632" s="47"/>
    </row>
    <row r="633" spans="16:69" x14ac:dyDescent="0.25">
      <c r="P633" s="34">
        <v>630</v>
      </c>
      <c r="Q633" s="147" t="str">
        <f>IF(INDEX(EmployeeTrackingSheet!$B$6:$B$1005,Calculations!P633,1)=0,"",INDEX(EmployeeTrackingSheet!$B$6:$B$1005,Calculations!P633,1))</f>
        <v/>
      </c>
      <c r="R633" s="91" t="str">
        <f t="shared" si="54"/>
        <v/>
      </c>
      <c r="S633" s="91" t="str">
        <f t="shared" si="55"/>
        <v/>
      </c>
      <c r="T633" s="92" t="str">
        <f t="shared" si="56"/>
        <v/>
      </c>
      <c r="U633" s="92" t="str">
        <f t="shared" si="57"/>
        <v/>
      </c>
      <c r="V633" s="90" t="str">
        <f>IF(INDEX(EmployeeTrackingSheet!$C$6:$C$1005,Calculations!P633,1)=0,"",INDEX(EmployeeTrackingSheet!$C$6:$C$1005,Calculations!P633,1))</f>
        <v/>
      </c>
      <c r="W633" s="90" t="str">
        <f>IF(INDEX(EmployeeTrackingSheet!$D$6:$D$1005,Calculations!P633,1)=0,"",INDEX(EmployeeTrackingSheet!$D$6:$D$1005,Calculations!P633,1))</f>
        <v/>
      </c>
      <c r="X633" s="269" t="str">
        <f>IF(INDEX(EmployeeTrackingSheet!$E$6:$E$1005,Calculations!P633,1)=0,"",INDEX(EmployeeTrackingSheet!$E$6:$E$1005,Calculations!P633,1))</f>
        <v/>
      </c>
      <c r="Y633" s="269" t="str">
        <f>IF(INDEX(EmployeeTrackingSheet!$F$6:$F$1005,Calculations!P633,1)=0,"",INDEX(EmployeeTrackingSheet!$F$6:$F$1005,Calculations!P633,1))</f>
        <v/>
      </c>
      <c r="Z633" s="94" t="str">
        <f t="shared" si="58"/>
        <v/>
      </c>
      <c r="AA633" s="94" t="str">
        <f>IF(INDEX(EmployeeTrackingSheet!$G$6:$G$1005,Calculations!P633,1)=0,"",INDEX(EmployeeTrackingSheet!$G$6:$G$1005,Calculations!P633,1))</f>
        <v/>
      </c>
      <c r="AB633" s="94" t="str">
        <f>IF(INDEX(EmployeeTrackingSheet!$H$6:$H$1005,Calculations!P633,1)=0,"",INDEX(EmployeeTrackingSheet!$H$6:$H$1005,Calculations!P633,1))</f>
        <v/>
      </c>
      <c r="AC633" s="47"/>
      <c r="AD633" s="47"/>
      <c r="AE633" s="47"/>
      <c r="AF633" s="47"/>
      <c r="AG633" s="47"/>
      <c r="AM633" s="47"/>
      <c r="AN633" s="47"/>
      <c r="AO633" s="47"/>
      <c r="AP633" s="47"/>
      <c r="AQ633" s="47"/>
      <c r="AR633" s="47"/>
      <c r="AS633" s="47"/>
      <c r="AT633" s="47"/>
      <c r="AU633" s="47"/>
      <c r="AV633" s="47"/>
      <c r="AW633" s="47"/>
      <c r="AX633" s="47"/>
      <c r="AY633" s="47"/>
      <c r="AZ633" s="47"/>
      <c r="BA633" s="47"/>
      <c r="BB633" s="47"/>
      <c r="BC633" s="47"/>
      <c r="BD633" s="47"/>
      <c r="BE633" s="47"/>
      <c r="BF633" s="47"/>
      <c r="BG633" s="47"/>
      <c r="BH633" s="47"/>
      <c r="BI633" s="47"/>
      <c r="BJ633" s="47"/>
      <c r="BK633" s="47"/>
      <c r="BL633" s="47"/>
      <c r="BM633" s="47"/>
      <c r="BN633" s="47"/>
      <c r="BO633" s="47"/>
      <c r="BP633" s="47"/>
      <c r="BQ633" s="47"/>
    </row>
    <row r="634" spans="16:69" x14ac:dyDescent="0.25">
      <c r="P634" s="34">
        <v>631</v>
      </c>
      <c r="Q634" s="147" t="str">
        <f>IF(INDEX(EmployeeTrackingSheet!$B$6:$B$1005,Calculations!P634,1)=0,"",INDEX(EmployeeTrackingSheet!$B$6:$B$1005,Calculations!P634,1))</f>
        <v/>
      </c>
      <c r="R634" s="91" t="str">
        <f t="shared" si="54"/>
        <v/>
      </c>
      <c r="S634" s="91" t="str">
        <f t="shared" si="55"/>
        <v/>
      </c>
      <c r="T634" s="92" t="str">
        <f t="shared" si="56"/>
        <v/>
      </c>
      <c r="U634" s="92" t="str">
        <f t="shared" si="57"/>
        <v/>
      </c>
      <c r="V634" s="90" t="str">
        <f>IF(INDEX(EmployeeTrackingSheet!$C$6:$C$1005,Calculations!P634,1)=0,"",INDEX(EmployeeTrackingSheet!$C$6:$C$1005,Calculations!P634,1))</f>
        <v/>
      </c>
      <c r="W634" s="90" t="str">
        <f>IF(INDEX(EmployeeTrackingSheet!$D$6:$D$1005,Calculations!P634,1)=0,"",INDEX(EmployeeTrackingSheet!$D$6:$D$1005,Calculations!P634,1))</f>
        <v/>
      </c>
      <c r="X634" s="269" t="str">
        <f>IF(INDEX(EmployeeTrackingSheet!$E$6:$E$1005,Calculations!P634,1)=0,"",INDEX(EmployeeTrackingSheet!$E$6:$E$1005,Calculations!P634,1))</f>
        <v/>
      </c>
      <c r="Y634" s="269" t="str">
        <f>IF(INDEX(EmployeeTrackingSheet!$F$6:$F$1005,Calculations!P634,1)=0,"",INDEX(EmployeeTrackingSheet!$F$6:$F$1005,Calculations!P634,1))</f>
        <v/>
      </c>
      <c r="Z634" s="94" t="str">
        <f t="shared" si="58"/>
        <v/>
      </c>
      <c r="AA634" s="94" t="str">
        <f>IF(INDEX(EmployeeTrackingSheet!$G$6:$G$1005,Calculations!P634,1)=0,"",INDEX(EmployeeTrackingSheet!$G$6:$G$1005,Calculations!P634,1))</f>
        <v/>
      </c>
      <c r="AB634" s="94" t="str">
        <f>IF(INDEX(EmployeeTrackingSheet!$H$6:$H$1005,Calculations!P634,1)=0,"",INDEX(EmployeeTrackingSheet!$H$6:$H$1005,Calculations!P634,1))</f>
        <v/>
      </c>
      <c r="AC634" s="47"/>
      <c r="AD634" s="47"/>
      <c r="AE634" s="47"/>
      <c r="AF634" s="47"/>
      <c r="AG634" s="47"/>
      <c r="AM634" s="47"/>
      <c r="AN634" s="47"/>
      <c r="AO634" s="47"/>
      <c r="AP634" s="47"/>
      <c r="AQ634" s="47"/>
      <c r="AR634" s="47"/>
      <c r="AS634" s="47"/>
      <c r="AT634" s="47"/>
      <c r="AU634" s="47"/>
      <c r="AV634" s="47"/>
      <c r="AW634" s="47"/>
      <c r="AX634" s="47"/>
      <c r="AY634" s="47"/>
      <c r="AZ634" s="47"/>
      <c r="BA634" s="47"/>
      <c r="BB634" s="47"/>
      <c r="BC634" s="47"/>
      <c r="BD634" s="47"/>
      <c r="BE634" s="47"/>
      <c r="BF634" s="47"/>
      <c r="BG634" s="47"/>
      <c r="BH634" s="47"/>
      <c r="BI634" s="47"/>
      <c r="BJ634" s="47"/>
      <c r="BK634" s="47"/>
      <c r="BL634" s="47"/>
      <c r="BM634" s="47"/>
      <c r="BN634" s="47"/>
      <c r="BO634" s="47"/>
      <c r="BP634" s="47"/>
      <c r="BQ634" s="47"/>
    </row>
    <row r="635" spans="16:69" x14ac:dyDescent="0.25">
      <c r="P635" s="34">
        <v>632</v>
      </c>
      <c r="Q635" s="147" t="str">
        <f>IF(INDEX(EmployeeTrackingSheet!$B$6:$B$1005,Calculations!P635,1)=0,"",INDEX(EmployeeTrackingSheet!$B$6:$B$1005,Calculations!P635,1))</f>
        <v/>
      </c>
      <c r="R635" s="91" t="str">
        <f t="shared" si="54"/>
        <v/>
      </c>
      <c r="S635" s="91" t="str">
        <f t="shared" si="55"/>
        <v/>
      </c>
      <c r="T635" s="92" t="str">
        <f t="shared" si="56"/>
        <v/>
      </c>
      <c r="U635" s="92" t="str">
        <f t="shared" si="57"/>
        <v/>
      </c>
      <c r="V635" s="90" t="str">
        <f>IF(INDEX(EmployeeTrackingSheet!$C$6:$C$1005,Calculations!P635,1)=0,"",INDEX(EmployeeTrackingSheet!$C$6:$C$1005,Calculations!P635,1))</f>
        <v/>
      </c>
      <c r="W635" s="90" t="str">
        <f>IF(INDEX(EmployeeTrackingSheet!$D$6:$D$1005,Calculations!P635,1)=0,"",INDEX(EmployeeTrackingSheet!$D$6:$D$1005,Calculations!P635,1))</f>
        <v/>
      </c>
      <c r="X635" s="269" t="str">
        <f>IF(INDEX(EmployeeTrackingSheet!$E$6:$E$1005,Calculations!P635,1)=0,"",INDEX(EmployeeTrackingSheet!$E$6:$E$1005,Calculations!P635,1))</f>
        <v/>
      </c>
      <c r="Y635" s="269" t="str">
        <f>IF(INDEX(EmployeeTrackingSheet!$F$6:$F$1005,Calculations!P635,1)=0,"",INDEX(EmployeeTrackingSheet!$F$6:$F$1005,Calculations!P635,1))</f>
        <v/>
      </c>
      <c r="Z635" s="94" t="str">
        <f t="shared" si="58"/>
        <v/>
      </c>
      <c r="AA635" s="94" t="str">
        <f>IF(INDEX(EmployeeTrackingSheet!$G$6:$G$1005,Calculations!P635,1)=0,"",INDEX(EmployeeTrackingSheet!$G$6:$G$1005,Calculations!P635,1))</f>
        <v/>
      </c>
      <c r="AB635" s="94" t="str">
        <f>IF(INDEX(EmployeeTrackingSheet!$H$6:$H$1005,Calculations!P635,1)=0,"",INDEX(EmployeeTrackingSheet!$H$6:$H$1005,Calculations!P635,1))</f>
        <v/>
      </c>
      <c r="AC635" s="47"/>
      <c r="AD635" s="47"/>
      <c r="AE635" s="47"/>
      <c r="AF635" s="47"/>
      <c r="AG635" s="47"/>
      <c r="AM635" s="47"/>
      <c r="AN635" s="47"/>
      <c r="AO635" s="47"/>
      <c r="AP635" s="47"/>
      <c r="AQ635" s="47"/>
      <c r="AR635" s="47"/>
      <c r="AS635" s="47"/>
      <c r="AT635" s="47"/>
      <c r="AU635" s="47"/>
      <c r="AV635" s="47"/>
      <c r="AW635" s="47"/>
      <c r="AX635" s="47"/>
      <c r="AY635" s="47"/>
      <c r="AZ635" s="47"/>
      <c r="BA635" s="47"/>
      <c r="BB635" s="47"/>
      <c r="BC635" s="47"/>
      <c r="BD635" s="47"/>
      <c r="BE635" s="47"/>
      <c r="BF635" s="47"/>
      <c r="BG635" s="47"/>
      <c r="BH635" s="47"/>
      <c r="BI635" s="47"/>
      <c r="BJ635" s="47"/>
      <c r="BK635" s="47"/>
      <c r="BL635" s="47"/>
      <c r="BM635" s="47"/>
      <c r="BN635" s="47"/>
      <c r="BO635" s="47"/>
      <c r="BP635" s="47"/>
      <c r="BQ635" s="47"/>
    </row>
    <row r="636" spans="16:69" x14ac:dyDescent="0.25">
      <c r="P636" s="34">
        <v>633</v>
      </c>
      <c r="Q636" s="147" t="str">
        <f>IF(INDEX(EmployeeTrackingSheet!$B$6:$B$1005,Calculations!P636,1)=0,"",INDEX(EmployeeTrackingSheet!$B$6:$B$1005,Calculations!P636,1))</f>
        <v/>
      </c>
      <c r="R636" s="91" t="str">
        <f t="shared" si="54"/>
        <v/>
      </c>
      <c r="S636" s="91" t="str">
        <f t="shared" si="55"/>
        <v/>
      </c>
      <c r="T636" s="92" t="str">
        <f t="shared" si="56"/>
        <v/>
      </c>
      <c r="U636" s="92" t="str">
        <f t="shared" si="57"/>
        <v/>
      </c>
      <c r="V636" s="90" t="str">
        <f>IF(INDEX(EmployeeTrackingSheet!$C$6:$C$1005,Calculations!P636,1)=0,"",INDEX(EmployeeTrackingSheet!$C$6:$C$1005,Calculations!P636,1))</f>
        <v/>
      </c>
      <c r="W636" s="90" t="str">
        <f>IF(INDEX(EmployeeTrackingSheet!$D$6:$D$1005,Calculations!P636,1)=0,"",INDEX(EmployeeTrackingSheet!$D$6:$D$1005,Calculations!P636,1))</f>
        <v/>
      </c>
      <c r="X636" s="269" t="str">
        <f>IF(INDEX(EmployeeTrackingSheet!$E$6:$E$1005,Calculations!P636,1)=0,"",INDEX(EmployeeTrackingSheet!$E$6:$E$1005,Calculations!P636,1))</f>
        <v/>
      </c>
      <c r="Y636" s="269" t="str">
        <f>IF(INDEX(EmployeeTrackingSheet!$F$6:$F$1005,Calculations!P636,1)=0,"",INDEX(EmployeeTrackingSheet!$F$6:$F$1005,Calculations!P636,1))</f>
        <v/>
      </c>
      <c r="Z636" s="94" t="str">
        <f t="shared" si="58"/>
        <v/>
      </c>
      <c r="AA636" s="94" t="str">
        <f>IF(INDEX(EmployeeTrackingSheet!$G$6:$G$1005,Calculations!P636,1)=0,"",INDEX(EmployeeTrackingSheet!$G$6:$G$1005,Calculations!P636,1))</f>
        <v/>
      </c>
      <c r="AB636" s="94" t="str">
        <f>IF(INDEX(EmployeeTrackingSheet!$H$6:$H$1005,Calculations!P636,1)=0,"",INDEX(EmployeeTrackingSheet!$H$6:$H$1005,Calculations!P636,1))</f>
        <v/>
      </c>
      <c r="AC636" s="47"/>
      <c r="AD636" s="47"/>
      <c r="AE636" s="47"/>
      <c r="AF636" s="47"/>
      <c r="AG636" s="47"/>
      <c r="AM636" s="47"/>
      <c r="AN636" s="47"/>
      <c r="AO636" s="47"/>
      <c r="AP636" s="47"/>
      <c r="AQ636" s="47"/>
      <c r="AR636" s="47"/>
      <c r="AS636" s="47"/>
      <c r="AT636" s="47"/>
      <c r="AU636" s="47"/>
      <c r="AV636" s="47"/>
      <c r="AW636" s="47"/>
      <c r="AX636" s="47"/>
      <c r="AY636" s="47"/>
      <c r="AZ636" s="47"/>
      <c r="BA636" s="47"/>
      <c r="BB636" s="47"/>
      <c r="BC636" s="47"/>
      <c r="BD636" s="47"/>
      <c r="BE636" s="47"/>
      <c r="BF636" s="47"/>
      <c r="BG636" s="47"/>
      <c r="BH636" s="47"/>
      <c r="BI636" s="47"/>
      <c r="BJ636" s="47"/>
      <c r="BK636" s="47"/>
      <c r="BL636" s="47"/>
      <c r="BM636" s="47"/>
      <c r="BN636" s="47"/>
      <c r="BO636" s="47"/>
      <c r="BP636" s="47"/>
      <c r="BQ636" s="47"/>
    </row>
    <row r="637" spans="16:69" x14ac:dyDescent="0.25">
      <c r="P637" s="34">
        <v>634</v>
      </c>
      <c r="Q637" s="147" t="str">
        <f>IF(INDEX(EmployeeTrackingSheet!$B$6:$B$1005,Calculations!P637,1)=0,"",INDEX(EmployeeTrackingSheet!$B$6:$B$1005,Calculations!P637,1))</f>
        <v/>
      </c>
      <c r="R637" s="91" t="str">
        <f t="shared" si="54"/>
        <v/>
      </c>
      <c r="S637" s="91" t="str">
        <f t="shared" si="55"/>
        <v/>
      </c>
      <c r="T637" s="92" t="str">
        <f t="shared" si="56"/>
        <v/>
      </c>
      <c r="U637" s="92" t="str">
        <f t="shared" si="57"/>
        <v/>
      </c>
      <c r="V637" s="90" t="str">
        <f>IF(INDEX(EmployeeTrackingSheet!$C$6:$C$1005,Calculations!P637,1)=0,"",INDEX(EmployeeTrackingSheet!$C$6:$C$1005,Calculations!P637,1))</f>
        <v/>
      </c>
      <c r="W637" s="90" t="str">
        <f>IF(INDEX(EmployeeTrackingSheet!$D$6:$D$1005,Calculations!P637,1)=0,"",INDEX(EmployeeTrackingSheet!$D$6:$D$1005,Calculations!P637,1))</f>
        <v/>
      </c>
      <c r="X637" s="269" t="str">
        <f>IF(INDEX(EmployeeTrackingSheet!$E$6:$E$1005,Calculations!P637,1)=0,"",INDEX(EmployeeTrackingSheet!$E$6:$E$1005,Calculations!P637,1))</f>
        <v/>
      </c>
      <c r="Y637" s="269" t="str">
        <f>IF(INDEX(EmployeeTrackingSheet!$F$6:$F$1005,Calculations!P637,1)=0,"",INDEX(EmployeeTrackingSheet!$F$6:$F$1005,Calculations!P637,1))</f>
        <v/>
      </c>
      <c r="Z637" s="94" t="str">
        <f t="shared" si="58"/>
        <v/>
      </c>
      <c r="AA637" s="94" t="str">
        <f>IF(INDEX(EmployeeTrackingSheet!$G$6:$G$1005,Calculations!P637,1)=0,"",INDEX(EmployeeTrackingSheet!$G$6:$G$1005,Calculations!P637,1))</f>
        <v/>
      </c>
      <c r="AB637" s="94" t="str">
        <f>IF(INDEX(EmployeeTrackingSheet!$H$6:$H$1005,Calculations!P637,1)=0,"",INDEX(EmployeeTrackingSheet!$H$6:$H$1005,Calculations!P637,1))</f>
        <v/>
      </c>
      <c r="AC637" s="47"/>
      <c r="AD637" s="47"/>
      <c r="AE637" s="47"/>
      <c r="AF637" s="47"/>
      <c r="AG637" s="47"/>
      <c r="AM637" s="47"/>
      <c r="AN637" s="47"/>
      <c r="AO637" s="47"/>
      <c r="AP637" s="47"/>
      <c r="AQ637" s="47"/>
      <c r="AR637" s="47"/>
      <c r="AS637" s="47"/>
      <c r="AT637" s="47"/>
      <c r="AU637" s="47"/>
      <c r="AV637" s="47"/>
      <c r="AW637" s="47"/>
      <c r="AX637" s="47"/>
      <c r="AY637" s="47"/>
      <c r="AZ637" s="47"/>
      <c r="BA637" s="47"/>
      <c r="BB637" s="47"/>
      <c r="BC637" s="47"/>
      <c r="BD637" s="47"/>
      <c r="BE637" s="47"/>
      <c r="BF637" s="47"/>
      <c r="BG637" s="47"/>
      <c r="BH637" s="47"/>
      <c r="BI637" s="47"/>
      <c r="BJ637" s="47"/>
      <c r="BK637" s="47"/>
      <c r="BL637" s="47"/>
      <c r="BM637" s="47"/>
      <c r="BN637" s="47"/>
      <c r="BO637" s="47"/>
      <c r="BP637" s="47"/>
      <c r="BQ637" s="47"/>
    </row>
    <row r="638" spans="16:69" x14ac:dyDescent="0.25">
      <c r="P638" s="34">
        <v>635</v>
      </c>
      <c r="Q638" s="147" t="str">
        <f>IF(INDEX(EmployeeTrackingSheet!$B$6:$B$1005,Calculations!P638,1)=0,"",INDEX(EmployeeTrackingSheet!$B$6:$B$1005,Calculations!P638,1))</f>
        <v/>
      </c>
      <c r="R638" s="91" t="str">
        <f t="shared" si="54"/>
        <v/>
      </c>
      <c r="S638" s="91" t="str">
        <f t="shared" si="55"/>
        <v/>
      </c>
      <c r="T638" s="92" t="str">
        <f t="shared" si="56"/>
        <v/>
      </c>
      <c r="U638" s="92" t="str">
        <f t="shared" si="57"/>
        <v/>
      </c>
      <c r="V638" s="90" t="str">
        <f>IF(INDEX(EmployeeTrackingSheet!$C$6:$C$1005,Calculations!P638,1)=0,"",INDEX(EmployeeTrackingSheet!$C$6:$C$1005,Calculations!P638,1))</f>
        <v/>
      </c>
      <c r="W638" s="90" t="str">
        <f>IF(INDEX(EmployeeTrackingSheet!$D$6:$D$1005,Calculations!P638,1)=0,"",INDEX(EmployeeTrackingSheet!$D$6:$D$1005,Calculations!P638,1))</f>
        <v/>
      </c>
      <c r="X638" s="269" t="str">
        <f>IF(INDEX(EmployeeTrackingSheet!$E$6:$E$1005,Calculations!P638,1)=0,"",INDEX(EmployeeTrackingSheet!$E$6:$E$1005,Calculations!P638,1))</f>
        <v/>
      </c>
      <c r="Y638" s="269" t="str">
        <f>IF(INDEX(EmployeeTrackingSheet!$F$6:$F$1005,Calculations!P638,1)=0,"",INDEX(EmployeeTrackingSheet!$F$6:$F$1005,Calculations!P638,1))</f>
        <v/>
      </c>
      <c r="Z638" s="94" t="str">
        <f t="shared" si="58"/>
        <v/>
      </c>
      <c r="AA638" s="94" t="str">
        <f>IF(INDEX(EmployeeTrackingSheet!$G$6:$G$1005,Calculations!P638,1)=0,"",INDEX(EmployeeTrackingSheet!$G$6:$G$1005,Calculations!P638,1))</f>
        <v/>
      </c>
      <c r="AB638" s="94" t="str">
        <f>IF(INDEX(EmployeeTrackingSheet!$H$6:$H$1005,Calculations!P638,1)=0,"",INDEX(EmployeeTrackingSheet!$H$6:$H$1005,Calculations!P638,1))</f>
        <v/>
      </c>
      <c r="AC638" s="47"/>
      <c r="AD638" s="47"/>
      <c r="AE638" s="47"/>
      <c r="AF638" s="47"/>
      <c r="AG638" s="47"/>
      <c r="AM638" s="47"/>
      <c r="AN638" s="47"/>
      <c r="AO638" s="47"/>
      <c r="AP638" s="47"/>
      <c r="AQ638" s="47"/>
      <c r="AR638" s="47"/>
      <c r="AS638" s="47"/>
      <c r="AT638" s="47"/>
      <c r="AU638" s="47"/>
      <c r="AV638" s="47"/>
      <c r="AW638" s="47"/>
      <c r="AX638" s="47"/>
      <c r="AY638" s="47"/>
      <c r="AZ638" s="47"/>
      <c r="BA638" s="47"/>
      <c r="BB638" s="47"/>
      <c r="BC638" s="47"/>
      <c r="BD638" s="47"/>
      <c r="BE638" s="47"/>
      <c r="BF638" s="47"/>
      <c r="BG638" s="47"/>
      <c r="BH638" s="47"/>
      <c r="BI638" s="47"/>
      <c r="BJ638" s="47"/>
      <c r="BK638" s="47"/>
      <c r="BL638" s="47"/>
      <c r="BM638" s="47"/>
      <c r="BN638" s="47"/>
      <c r="BO638" s="47"/>
      <c r="BP638" s="47"/>
      <c r="BQ638" s="47"/>
    </row>
    <row r="639" spans="16:69" x14ac:dyDescent="0.25">
      <c r="P639" s="34">
        <v>636</v>
      </c>
      <c r="Q639" s="147" t="str">
        <f>IF(INDEX(EmployeeTrackingSheet!$B$6:$B$1005,Calculations!P639,1)=0,"",INDEX(EmployeeTrackingSheet!$B$6:$B$1005,Calculations!P639,1))</f>
        <v/>
      </c>
      <c r="R639" s="91" t="str">
        <f t="shared" si="54"/>
        <v/>
      </c>
      <c r="S639" s="91" t="str">
        <f t="shared" si="55"/>
        <v/>
      </c>
      <c r="T639" s="92" t="str">
        <f t="shared" si="56"/>
        <v/>
      </c>
      <c r="U639" s="92" t="str">
        <f t="shared" si="57"/>
        <v/>
      </c>
      <c r="V639" s="90" t="str">
        <f>IF(INDEX(EmployeeTrackingSheet!$C$6:$C$1005,Calculations!P639,1)=0,"",INDEX(EmployeeTrackingSheet!$C$6:$C$1005,Calculations!P639,1))</f>
        <v/>
      </c>
      <c r="W639" s="90" t="str">
        <f>IF(INDEX(EmployeeTrackingSheet!$D$6:$D$1005,Calculations!P639,1)=0,"",INDEX(EmployeeTrackingSheet!$D$6:$D$1005,Calculations!P639,1))</f>
        <v/>
      </c>
      <c r="X639" s="269" t="str">
        <f>IF(INDEX(EmployeeTrackingSheet!$E$6:$E$1005,Calculations!P639,1)=0,"",INDEX(EmployeeTrackingSheet!$E$6:$E$1005,Calculations!P639,1))</f>
        <v/>
      </c>
      <c r="Y639" s="269" t="str">
        <f>IF(INDEX(EmployeeTrackingSheet!$F$6:$F$1005,Calculations!P639,1)=0,"",INDEX(EmployeeTrackingSheet!$F$6:$F$1005,Calculations!P639,1))</f>
        <v/>
      </c>
      <c r="Z639" s="94" t="str">
        <f t="shared" si="58"/>
        <v/>
      </c>
      <c r="AA639" s="94" t="str">
        <f>IF(INDEX(EmployeeTrackingSheet!$G$6:$G$1005,Calculations!P639,1)=0,"",INDEX(EmployeeTrackingSheet!$G$6:$G$1005,Calculations!P639,1))</f>
        <v/>
      </c>
      <c r="AB639" s="94" t="str">
        <f>IF(INDEX(EmployeeTrackingSheet!$H$6:$H$1005,Calculations!P639,1)=0,"",INDEX(EmployeeTrackingSheet!$H$6:$H$1005,Calculations!P639,1))</f>
        <v/>
      </c>
      <c r="AC639" s="47"/>
      <c r="AD639" s="47"/>
      <c r="AE639" s="47"/>
      <c r="AF639" s="47"/>
      <c r="AG639" s="47"/>
      <c r="AM639" s="47"/>
      <c r="AN639" s="47"/>
      <c r="AO639" s="47"/>
      <c r="AP639" s="47"/>
      <c r="AQ639" s="47"/>
      <c r="AR639" s="47"/>
      <c r="AS639" s="47"/>
      <c r="AT639" s="47"/>
      <c r="AU639" s="47"/>
      <c r="AV639" s="47"/>
      <c r="AW639" s="47"/>
      <c r="AX639" s="47"/>
      <c r="AY639" s="47"/>
      <c r="AZ639" s="47"/>
      <c r="BA639" s="47"/>
      <c r="BB639" s="47"/>
      <c r="BC639" s="47"/>
      <c r="BD639" s="47"/>
      <c r="BE639" s="47"/>
      <c r="BF639" s="47"/>
      <c r="BG639" s="47"/>
      <c r="BH639" s="47"/>
      <c r="BI639" s="47"/>
      <c r="BJ639" s="47"/>
      <c r="BK639" s="47"/>
      <c r="BL639" s="47"/>
      <c r="BM639" s="47"/>
      <c r="BN639" s="47"/>
      <c r="BO639" s="47"/>
      <c r="BP639" s="47"/>
      <c r="BQ639" s="47"/>
    </row>
    <row r="640" spans="16:69" x14ac:dyDescent="0.25">
      <c r="P640" s="34">
        <v>637</v>
      </c>
      <c r="Q640" s="147" t="str">
        <f>IF(INDEX(EmployeeTrackingSheet!$B$6:$B$1005,Calculations!P640,1)=0,"",INDEX(EmployeeTrackingSheet!$B$6:$B$1005,Calculations!P640,1))</f>
        <v/>
      </c>
      <c r="R640" s="91" t="str">
        <f t="shared" si="54"/>
        <v/>
      </c>
      <c r="S640" s="91" t="str">
        <f t="shared" si="55"/>
        <v/>
      </c>
      <c r="T640" s="92" t="str">
        <f t="shared" si="56"/>
        <v/>
      </c>
      <c r="U640" s="92" t="str">
        <f t="shared" si="57"/>
        <v/>
      </c>
      <c r="V640" s="90" t="str">
        <f>IF(INDEX(EmployeeTrackingSheet!$C$6:$C$1005,Calculations!P640,1)=0,"",INDEX(EmployeeTrackingSheet!$C$6:$C$1005,Calculations!P640,1))</f>
        <v/>
      </c>
      <c r="W640" s="90" t="str">
        <f>IF(INDEX(EmployeeTrackingSheet!$D$6:$D$1005,Calculations!P640,1)=0,"",INDEX(EmployeeTrackingSheet!$D$6:$D$1005,Calculations!P640,1))</f>
        <v/>
      </c>
      <c r="X640" s="269" t="str">
        <f>IF(INDEX(EmployeeTrackingSheet!$E$6:$E$1005,Calculations!P640,1)=0,"",INDEX(EmployeeTrackingSheet!$E$6:$E$1005,Calculations!P640,1))</f>
        <v/>
      </c>
      <c r="Y640" s="269" t="str">
        <f>IF(INDEX(EmployeeTrackingSheet!$F$6:$F$1005,Calculations!P640,1)=0,"",INDEX(EmployeeTrackingSheet!$F$6:$F$1005,Calculations!P640,1))</f>
        <v/>
      </c>
      <c r="Z640" s="94" t="str">
        <f t="shared" si="58"/>
        <v/>
      </c>
      <c r="AA640" s="94" t="str">
        <f>IF(INDEX(EmployeeTrackingSheet!$G$6:$G$1005,Calculations!P640,1)=0,"",INDEX(EmployeeTrackingSheet!$G$6:$G$1005,Calculations!P640,1))</f>
        <v/>
      </c>
      <c r="AB640" s="94" t="str">
        <f>IF(INDEX(EmployeeTrackingSheet!$H$6:$H$1005,Calculations!P640,1)=0,"",INDEX(EmployeeTrackingSheet!$H$6:$H$1005,Calculations!P640,1))</f>
        <v/>
      </c>
      <c r="AC640" s="47"/>
      <c r="AD640" s="47"/>
      <c r="AE640" s="47"/>
      <c r="AF640" s="47"/>
      <c r="AG640" s="47"/>
      <c r="AM640" s="47"/>
      <c r="AN640" s="47"/>
      <c r="AO640" s="47"/>
      <c r="AP640" s="47"/>
      <c r="AQ640" s="47"/>
      <c r="AR640" s="47"/>
      <c r="AS640" s="47"/>
      <c r="AT640" s="47"/>
      <c r="AU640" s="47"/>
      <c r="AV640" s="47"/>
      <c r="AW640" s="47"/>
      <c r="AX640" s="47"/>
      <c r="AY640" s="47"/>
      <c r="AZ640" s="47"/>
      <c r="BA640" s="47"/>
      <c r="BB640" s="47"/>
      <c r="BC640" s="47"/>
      <c r="BD640" s="47"/>
      <c r="BE640" s="47"/>
      <c r="BF640" s="47"/>
      <c r="BG640" s="47"/>
      <c r="BH640" s="47"/>
      <c r="BI640" s="47"/>
      <c r="BJ640" s="47"/>
      <c r="BK640" s="47"/>
      <c r="BL640" s="47"/>
      <c r="BM640" s="47"/>
      <c r="BN640" s="47"/>
      <c r="BO640" s="47"/>
      <c r="BP640" s="47"/>
      <c r="BQ640" s="47"/>
    </row>
    <row r="641" spans="16:69" x14ac:dyDescent="0.25">
      <c r="P641" s="34">
        <v>638</v>
      </c>
      <c r="Q641" s="147" t="str">
        <f>IF(INDEX(EmployeeTrackingSheet!$B$6:$B$1005,Calculations!P641,1)=0,"",INDEX(EmployeeTrackingSheet!$B$6:$B$1005,Calculations!P641,1))</f>
        <v/>
      </c>
      <c r="R641" s="91" t="str">
        <f t="shared" si="54"/>
        <v/>
      </c>
      <c r="S641" s="91" t="str">
        <f t="shared" si="55"/>
        <v/>
      </c>
      <c r="T641" s="92" t="str">
        <f t="shared" si="56"/>
        <v/>
      </c>
      <c r="U641" s="92" t="str">
        <f t="shared" si="57"/>
        <v/>
      </c>
      <c r="V641" s="90" t="str">
        <f>IF(INDEX(EmployeeTrackingSheet!$C$6:$C$1005,Calculations!P641,1)=0,"",INDEX(EmployeeTrackingSheet!$C$6:$C$1005,Calculations!P641,1))</f>
        <v/>
      </c>
      <c r="W641" s="90" t="str">
        <f>IF(INDEX(EmployeeTrackingSheet!$D$6:$D$1005,Calculations!P641,1)=0,"",INDEX(EmployeeTrackingSheet!$D$6:$D$1005,Calculations!P641,1))</f>
        <v/>
      </c>
      <c r="X641" s="269" t="str">
        <f>IF(INDEX(EmployeeTrackingSheet!$E$6:$E$1005,Calculations!P641,1)=0,"",INDEX(EmployeeTrackingSheet!$E$6:$E$1005,Calculations!P641,1))</f>
        <v/>
      </c>
      <c r="Y641" s="269" t="str">
        <f>IF(INDEX(EmployeeTrackingSheet!$F$6:$F$1005,Calculations!P641,1)=0,"",INDEX(EmployeeTrackingSheet!$F$6:$F$1005,Calculations!P641,1))</f>
        <v/>
      </c>
      <c r="Z641" s="94" t="str">
        <f t="shared" si="58"/>
        <v/>
      </c>
      <c r="AA641" s="94" t="str">
        <f>IF(INDEX(EmployeeTrackingSheet!$G$6:$G$1005,Calculations!P641,1)=0,"",INDEX(EmployeeTrackingSheet!$G$6:$G$1005,Calculations!P641,1))</f>
        <v/>
      </c>
      <c r="AB641" s="94" t="str">
        <f>IF(INDEX(EmployeeTrackingSheet!$H$6:$H$1005,Calculations!P641,1)=0,"",INDEX(EmployeeTrackingSheet!$H$6:$H$1005,Calculations!P641,1))</f>
        <v/>
      </c>
      <c r="AC641" s="47"/>
      <c r="AD641" s="47"/>
      <c r="AE641" s="47"/>
      <c r="AF641" s="47"/>
      <c r="AG641" s="47"/>
      <c r="AM641" s="47"/>
      <c r="AN641" s="47"/>
      <c r="AO641" s="47"/>
      <c r="AP641" s="47"/>
      <c r="AQ641" s="47"/>
      <c r="AR641" s="47"/>
      <c r="AS641" s="47"/>
      <c r="AT641" s="47"/>
      <c r="AU641" s="47"/>
      <c r="AV641" s="47"/>
      <c r="AW641" s="47"/>
      <c r="AX641" s="47"/>
      <c r="AY641" s="47"/>
      <c r="AZ641" s="47"/>
      <c r="BA641" s="47"/>
      <c r="BB641" s="47"/>
      <c r="BC641" s="47"/>
      <c r="BD641" s="47"/>
      <c r="BE641" s="47"/>
      <c r="BF641" s="47"/>
      <c r="BG641" s="47"/>
      <c r="BH641" s="47"/>
      <c r="BI641" s="47"/>
      <c r="BJ641" s="47"/>
      <c r="BK641" s="47"/>
      <c r="BL641" s="47"/>
      <c r="BM641" s="47"/>
      <c r="BN641" s="47"/>
      <c r="BO641" s="47"/>
      <c r="BP641" s="47"/>
      <c r="BQ641" s="47"/>
    </row>
    <row r="642" spans="16:69" x14ac:dyDescent="0.25">
      <c r="P642" s="34">
        <v>639</v>
      </c>
      <c r="Q642" s="147" t="str">
        <f>IF(INDEX(EmployeeTrackingSheet!$B$6:$B$1005,Calculations!P642,1)=0,"",INDEX(EmployeeTrackingSheet!$B$6:$B$1005,Calculations!P642,1))</f>
        <v/>
      </c>
      <c r="R642" s="91" t="str">
        <f t="shared" si="54"/>
        <v/>
      </c>
      <c r="S642" s="91" t="str">
        <f t="shared" si="55"/>
        <v/>
      </c>
      <c r="T642" s="92" t="str">
        <f t="shared" si="56"/>
        <v/>
      </c>
      <c r="U642" s="92" t="str">
        <f t="shared" si="57"/>
        <v/>
      </c>
      <c r="V642" s="90" t="str">
        <f>IF(INDEX(EmployeeTrackingSheet!$C$6:$C$1005,Calculations!P642,1)=0,"",INDEX(EmployeeTrackingSheet!$C$6:$C$1005,Calculations!P642,1))</f>
        <v/>
      </c>
      <c r="W642" s="90" t="str">
        <f>IF(INDEX(EmployeeTrackingSheet!$D$6:$D$1005,Calculations!P642,1)=0,"",INDEX(EmployeeTrackingSheet!$D$6:$D$1005,Calculations!P642,1))</f>
        <v/>
      </c>
      <c r="X642" s="269" t="str">
        <f>IF(INDEX(EmployeeTrackingSheet!$E$6:$E$1005,Calculations!P642,1)=0,"",INDEX(EmployeeTrackingSheet!$E$6:$E$1005,Calculations!P642,1))</f>
        <v/>
      </c>
      <c r="Y642" s="269" t="str">
        <f>IF(INDEX(EmployeeTrackingSheet!$F$6:$F$1005,Calculations!P642,1)=0,"",INDEX(EmployeeTrackingSheet!$F$6:$F$1005,Calculations!P642,1))</f>
        <v/>
      </c>
      <c r="Z642" s="94" t="str">
        <f t="shared" si="58"/>
        <v/>
      </c>
      <c r="AA642" s="94" t="str">
        <f>IF(INDEX(EmployeeTrackingSheet!$G$6:$G$1005,Calculations!P642,1)=0,"",INDEX(EmployeeTrackingSheet!$G$6:$G$1005,Calculations!P642,1))</f>
        <v/>
      </c>
      <c r="AB642" s="94" t="str">
        <f>IF(INDEX(EmployeeTrackingSheet!$H$6:$H$1005,Calculations!P642,1)=0,"",INDEX(EmployeeTrackingSheet!$H$6:$H$1005,Calculations!P642,1))</f>
        <v/>
      </c>
      <c r="AC642" s="47"/>
      <c r="AD642" s="47"/>
      <c r="AE642" s="47"/>
      <c r="AF642" s="47"/>
      <c r="AG642" s="47"/>
      <c r="AM642" s="47"/>
      <c r="AN642" s="47"/>
      <c r="AO642" s="47"/>
      <c r="AP642" s="47"/>
      <c r="AQ642" s="47"/>
      <c r="AR642" s="47"/>
      <c r="AS642" s="47"/>
      <c r="AT642" s="47"/>
      <c r="AU642" s="47"/>
      <c r="AV642" s="47"/>
      <c r="AW642" s="47"/>
      <c r="AX642" s="47"/>
      <c r="AY642" s="47"/>
      <c r="AZ642" s="47"/>
      <c r="BA642" s="47"/>
      <c r="BB642" s="47"/>
      <c r="BC642" s="47"/>
      <c r="BD642" s="47"/>
      <c r="BE642" s="47"/>
      <c r="BF642" s="47"/>
      <c r="BG642" s="47"/>
      <c r="BH642" s="47"/>
      <c r="BI642" s="47"/>
      <c r="BJ642" s="47"/>
      <c r="BK642" s="47"/>
      <c r="BL642" s="47"/>
      <c r="BM642" s="47"/>
      <c r="BN642" s="47"/>
      <c r="BO642" s="47"/>
      <c r="BP642" s="47"/>
      <c r="BQ642" s="47"/>
    </row>
    <row r="643" spans="16:69" x14ac:dyDescent="0.25">
      <c r="P643" s="34">
        <v>640</v>
      </c>
      <c r="Q643" s="147" t="str">
        <f>IF(INDEX(EmployeeTrackingSheet!$B$6:$B$1005,Calculations!P643,1)=0,"",INDEX(EmployeeTrackingSheet!$B$6:$B$1005,Calculations!P643,1))</f>
        <v/>
      </c>
      <c r="R643" s="91" t="str">
        <f t="shared" si="54"/>
        <v/>
      </c>
      <c r="S643" s="91" t="str">
        <f t="shared" si="55"/>
        <v/>
      </c>
      <c r="T643" s="92" t="str">
        <f t="shared" si="56"/>
        <v/>
      </c>
      <c r="U643" s="92" t="str">
        <f t="shared" si="57"/>
        <v/>
      </c>
      <c r="V643" s="90" t="str">
        <f>IF(INDEX(EmployeeTrackingSheet!$C$6:$C$1005,Calculations!P643,1)=0,"",INDEX(EmployeeTrackingSheet!$C$6:$C$1005,Calculations!P643,1))</f>
        <v/>
      </c>
      <c r="W643" s="90" t="str">
        <f>IF(INDEX(EmployeeTrackingSheet!$D$6:$D$1005,Calculations!P643,1)=0,"",INDEX(EmployeeTrackingSheet!$D$6:$D$1005,Calculations!P643,1))</f>
        <v/>
      </c>
      <c r="X643" s="269" t="str">
        <f>IF(INDEX(EmployeeTrackingSheet!$E$6:$E$1005,Calculations!P643,1)=0,"",INDEX(EmployeeTrackingSheet!$E$6:$E$1005,Calculations!P643,1))</f>
        <v/>
      </c>
      <c r="Y643" s="269" t="str">
        <f>IF(INDEX(EmployeeTrackingSheet!$F$6:$F$1005,Calculations!P643,1)=0,"",INDEX(EmployeeTrackingSheet!$F$6:$F$1005,Calculations!P643,1))</f>
        <v/>
      </c>
      <c r="Z643" s="94" t="str">
        <f t="shared" si="58"/>
        <v/>
      </c>
      <c r="AA643" s="94" t="str">
        <f>IF(INDEX(EmployeeTrackingSheet!$G$6:$G$1005,Calculations!P643,1)=0,"",INDEX(EmployeeTrackingSheet!$G$6:$G$1005,Calculations!P643,1))</f>
        <v/>
      </c>
      <c r="AB643" s="94" t="str">
        <f>IF(INDEX(EmployeeTrackingSheet!$H$6:$H$1005,Calculations!P643,1)=0,"",INDEX(EmployeeTrackingSheet!$H$6:$H$1005,Calculations!P643,1))</f>
        <v/>
      </c>
      <c r="AC643" s="47"/>
      <c r="AD643" s="47"/>
      <c r="AE643" s="47"/>
      <c r="AF643" s="47"/>
      <c r="AG643" s="47"/>
      <c r="AM643" s="47"/>
      <c r="AN643" s="47"/>
      <c r="AO643" s="47"/>
      <c r="AP643" s="47"/>
      <c r="AQ643" s="47"/>
      <c r="AR643" s="47"/>
      <c r="AS643" s="47"/>
      <c r="AT643" s="47"/>
      <c r="AU643" s="47"/>
      <c r="AV643" s="47"/>
      <c r="AW643" s="47"/>
      <c r="AX643" s="47"/>
      <c r="AY643" s="47"/>
      <c r="AZ643" s="47"/>
      <c r="BA643" s="47"/>
      <c r="BB643" s="47"/>
      <c r="BC643" s="47"/>
      <c r="BD643" s="47"/>
      <c r="BE643" s="47"/>
      <c r="BF643" s="47"/>
      <c r="BG643" s="47"/>
      <c r="BH643" s="47"/>
      <c r="BI643" s="47"/>
      <c r="BJ643" s="47"/>
      <c r="BK643" s="47"/>
      <c r="BL643" s="47"/>
      <c r="BM643" s="47"/>
      <c r="BN643" s="47"/>
      <c r="BO643" s="47"/>
      <c r="BP643" s="47"/>
      <c r="BQ643" s="47"/>
    </row>
    <row r="644" spans="16:69" x14ac:dyDescent="0.25">
      <c r="P644" s="34">
        <v>641</v>
      </c>
      <c r="Q644" s="147" t="str">
        <f>IF(INDEX(EmployeeTrackingSheet!$B$6:$B$1005,Calculations!P644,1)=0,"",INDEX(EmployeeTrackingSheet!$B$6:$B$1005,Calculations!P644,1))</f>
        <v/>
      </c>
      <c r="R644" s="91" t="str">
        <f t="shared" si="54"/>
        <v/>
      </c>
      <c r="S644" s="91" t="str">
        <f t="shared" si="55"/>
        <v/>
      </c>
      <c r="T644" s="92" t="str">
        <f t="shared" si="56"/>
        <v/>
      </c>
      <c r="U644" s="92" t="str">
        <f t="shared" si="57"/>
        <v/>
      </c>
      <c r="V644" s="90" t="str">
        <f>IF(INDEX(EmployeeTrackingSheet!$C$6:$C$1005,Calculations!P644,1)=0,"",INDEX(EmployeeTrackingSheet!$C$6:$C$1005,Calculations!P644,1))</f>
        <v/>
      </c>
      <c r="W644" s="90" t="str">
        <f>IF(INDEX(EmployeeTrackingSheet!$D$6:$D$1005,Calculations!P644,1)=0,"",INDEX(EmployeeTrackingSheet!$D$6:$D$1005,Calculations!P644,1))</f>
        <v/>
      </c>
      <c r="X644" s="269" t="str">
        <f>IF(INDEX(EmployeeTrackingSheet!$E$6:$E$1005,Calculations!P644,1)=0,"",INDEX(EmployeeTrackingSheet!$E$6:$E$1005,Calculations!P644,1))</f>
        <v/>
      </c>
      <c r="Y644" s="269" t="str">
        <f>IF(INDEX(EmployeeTrackingSheet!$F$6:$F$1005,Calculations!P644,1)=0,"",INDEX(EmployeeTrackingSheet!$F$6:$F$1005,Calculations!P644,1))</f>
        <v/>
      </c>
      <c r="Z644" s="94" t="str">
        <f t="shared" si="58"/>
        <v/>
      </c>
      <c r="AA644" s="94" t="str">
        <f>IF(INDEX(EmployeeTrackingSheet!$G$6:$G$1005,Calculations!P644,1)=0,"",INDEX(EmployeeTrackingSheet!$G$6:$G$1005,Calculations!P644,1))</f>
        <v/>
      </c>
      <c r="AB644" s="94" t="str">
        <f>IF(INDEX(EmployeeTrackingSheet!$H$6:$H$1005,Calculations!P644,1)=0,"",INDEX(EmployeeTrackingSheet!$H$6:$H$1005,Calculations!P644,1))</f>
        <v/>
      </c>
      <c r="AC644" s="47"/>
      <c r="AD644" s="47"/>
      <c r="AE644" s="47"/>
      <c r="AF644" s="47"/>
      <c r="AG644" s="47"/>
      <c r="AM644" s="47"/>
      <c r="AN644" s="47"/>
      <c r="AO644" s="47"/>
      <c r="AP644" s="47"/>
      <c r="AQ644" s="47"/>
      <c r="AR644" s="47"/>
      <c r="AS644" s="47"/>
      <c r="AT644" s="47"/>
      <c r="AU644" s="47"/>
      <c r="AV644" s="47"/>
      <c r="AW644" s="47"/>
      <c r="AX644" s="47"/>
      <c r="AY644" s="47"/>
      <c r="AZ644" s="47"/>
      <c r="BA644" s="47"/>
      <c r="BB644" s="47"/>
      <c r="BC644" s="47"/>
      <c r="BD644" s="47"/>
      <c r="BE644" s="47"/>
      <c r="BF644" s="47"/>
      <c r="BG644" s="47"/>
      <c r="BH644" s="47"/>
      <c r="BI644" s="47"/>
      <c r="BJ644" s="47"/>
      <c r="BK644" s="47"/>
      <c r="BL644" s="47"/>
      <c r="BM644" s="47"/>
      <c r="BN644" s="47"/>
      <c r="BO644" s="47"/>
      <c r="BP644" s="47"/>
      <c r="BQ644" s="47"/>
    </row>
    <row r="645" spans="16:69" x14ac:dyDescent="0.25">
      <c r="P645" s="34">
        <v>642</v>
      </c>
      <c r="Q645" s="147" t="str">
        <f>IF(INDEX(EmployeeTrackingSheet!$B$6:$B$1005,Calculations!P645,1)=0,"",INDEX(EmployeeTrackingSheet!$B$6:$B$1005,Calculations!P645,1))</f>
        <v/>
      </c>
      <c r="R645" s="91" t="str">
        <f t="shared" ref="R645:R708" si="59">IF(LEN($Q645)=0,"",YEAR($Q645))</f>
        <v/>
      </c>
      <c r="S645" s="91" t="str">
        <f t="shared" ref="S645:S708" si="60">IF(LEN($Q645)=0,"",MONTH($Q645))</f>
        <v/>
      </c>
      <c r="T645" s="92" t="str">
        <f t="shared" ref="T645:T708" si="61">IF(LEN($Q645)=0,"",WEEKNUM($Q645))</f>
        <v/>
      </c>
      <c r="U645" s="92" t="str">
        <f t="shared" ref="U645:U708" si="62">IF(LEN($Q645)=0,"",DAY($Q645))</f>
        <v/>
      </c>
      <c r="V645" s="90" t="str">
        <f>IF(INDEX(EmployeeTrackingSheet!$C$6:$C$1005,Calculations!P645,1)=0,"",INDEX(EmployeeTrackingSheet!$C$6:$C$1005,Calculations!P645,1))</f>
        <v/>
      </c>
      <c r="W645" s="90" t="str">
        <f>IF(INDEX(EmployeeTrackingSheet!$D$6:$D$1005,Calculations!P645,1)=0,"",INDEX(EmployeeTrackingSheet!$D$6:$D$1005,Calculations!P645,1))</f>
        <v/>
      </c>
      <c r="X645" s="269" t="str">
        <f>IF(INDEX(EmployeeTrackingSheet!$E$6:$E$1005,Calculations!P645,1)=0,"",INDEX(EmployeeTrackingSheet!$E$6:$E$1005,Calculations!P645,1))</f>
        <v/>
      </c>
      <c r="Y645" s="269" t="str">
        <f>IF(INDEX(EmployeeTrackingSheet!$F$6:$F$1005,Calculations!P645,1)=0,"",INDEX(EmployeeTrackingSheet!$F$6:$F$1005,Calculations!P645,1))</f>
        <v/>
      </c>
      <c r="Z645" s="94" t="str">
        <f t="shared" ref="Z645:Z708" si="63">IFERROR(WEEKNUM(DATE(YEAR($Q645),$S645,$U645),1)-WEEKNUM(DATE(YEAR($Q645),$S645,1),1)+1,"")</f>
        <v/>
      </c>
      <c r="AA645" s="94" t="str">
        <f>IF(INDEX(EmployeeTrackingSheet!$G$6:$G$1005,Calculations!P645,1)=0,"",INDEX(EmployeeTrackingSheet!$G$6:$G$1005,Calculations!P645,1))</f>
        <v/>
      </c>
      <c r="AB645" s="94" t="str">
        <f>IF(INDEX(EmployeeTrackingSheet!$H$6:$H$1005,Calculations!P645,1)=0,"",INDEX(EmployeeTrackingSheet!$H$6:$H$1005,Calculations!P645,1))</f>
        <v/>
      </c>
      <c r="AC645" s="47"/>
      <c r="AD645" s="47"/>
      <c r="AE645" s="47"/>
      <c r="AF645" s="47"/>
      <c r="AG645" s="47"/>
      <c r="AM645" s="47"/>
      <c r="AN645" s="47"/>
      <c r="AO645" s="47"/>
      <c r="AP645" s="47"/>
      <c r="AQ645" s="47"/>
      <c r="AR645" s="47"/>
      <c r="AS645" s="47"/>
      <c r="AT645" s="47"/>
      <c r="AU645" s="47"/>
      <c r="AV645" s="47"/>
      <c r="AW645" s="47"/>
      <c r="AX645" s="47"/>
      <c r="AY645" s="47"/>
      <c r="AZ645" s="47"/>
      <c r="BA645" s="47"/>
      <c r="BB645" s="47"/>
      <c r="BC645" s="47"/>
      <c r="BD645" s="47"/>
      <c r="BE645" s="47"/>
      <c r="BF645" s="47"/>
      <c r="BG645" s="47"/>
      <c r="BH645" s="47"/>
      <c r="BI645" s="47"/>
      <c r="BJ645" s="47"/>
      <c r="BK645" s="47"/>
      <c r="BL645" s="47"/>
      <c r="BM645" s="47"/>
      <c r="BN645" s="47"/>
      <c r="BO645" s="47"/>
      <c r="BP645" s="47"/>
      <c r="BQ645" s="47"/>
    </row>
    <row r="646" spans="16:69" x14ac:dyDescent="0.25">
      <c r="P646" s="34">
        <v>643</v>
      </c>
      <c r="Q646" s="147" t="str">
        <f>IF(INDEX(EmployeeTrackingSheet!$B$6:$B$1005,Calculations!P646,1)=0,"",INDEX(EmployeeTrackingSheet!$B$6:$B$1005,Calculations!P646,1))</f>
        <v/>
      </c>
      <c r="R646" s="91" t="str">
        <f t="shared" si="59"/>
        <v/>
      </c>
      <c r="S646" s="91" t="str">
        <f t="shared" si="60"/>
        <v/>
      </c>
      <c r="T646" s="92" t="str">
        <f t="shared" si="61"/>
        <v/>
      </c>
      <c r="U646" s="92" t="str">
        <f t="shared" si="62"/>
        <v/>
      </c>
      <c r="V646" s="90" t="str">
        <f>IF(INDEX(EmployeeTrackingSheet!$C$6:$C$1005,Calculations!P646,1)=0,"",INDEX(EmployeeTrackingSheet!$C$6:$C$1005,Calculations!P646,1))</f>
        <v/>
      </c>
      <c r="W646" s="90" t="str">
        <f>IF(INDEX(EmployeeTrackingSheet!$D$6:$D$1005,Calculations!P646,1)=0,"",INDEX(EmployeeTrackingSheet!$D$6:$D$1005,Calculations!P646,1))</f>
        <v/>
      </c>
      <c r="X646" s="269" t="str">
        <f>IF(INDEX(EmployeeTrackingSheet!$E$6:$E$1005,Calculations!P646,1)=0,"",INDEX(EmployeeTrackingSheet!$E$6:$E$1005,Calculations!P646,1))</f>
        <v/>
      </c>
      <c r="Y646" s="269" t="str">
        <f>IF(INDEX(EmployeeTrackingSheet!$F$6:$F$1005,Calculations!P646,1)=0,"",INDEX(EmployeeTrackingSheet!$F$6:$F$1005,Calculations!P646,1))</f>
        <v/>
      </c>
      <c r="Z646" s="94" t="str">
        <f t="shared" si="63"/>
        <v/>
      </c>
      <c r="AA646" s="94" t="str">
        <f>IF(INDEX(EmployeeTrackingSheet!$G$6:$G$1005,Calculations!P646,1)=0,"",INDEX(EmployeeTrackingSheet!$G$6:$G$1005,Calculations!P646,1))</f>
        <v/>
      </c>
      <c r="AB646" s="94" t="str">
        <f>IF(INDEX(EmployeeTrackingSheet!$H$6:$H$1005,Calculations!P646,1)=0,"",INDEX(EmployeeTrackingSheet!$H$6:$H$1005,Calculations!P646,1))</f>
        <v/>
      </c>
      <c r="AC646" s="47"/>
      <c r="AD646" s="47"/>
      <c r="AE646" s="47"/>
      <c r="AF646" s="47"/>
      <c r="AG646" s="47"/>
      <c r="AM646" s="47"/>
      <c r="AN646" s="47"/>
      <c r="AO646" s="47"/>
      <c r="AP646" s="47"/>
      <c r="AQ646" s="47"/>
      <c r="AR646" s="47"/>
      <c r="AS646" s="47"/>
      <c r="AT646" s="47"/>
      <c r="AU646" s="47"/>
      <c r="AV646" s="47"/>
      <c r="AW646" s="47"/>
      <c r="AX646" s="47"/>
      <c r="AY646" s="47"/>
      <c r="AZ646" s="47"/>
      <c r="BA646" s="47"/>
      <c r="BB646" s="47"/>
      <c r="BC646" s="47"/>
      <c r="BD646" s="47"/>
      <c r="BE646" s="47"/>
      <c r="BF646" s="47"/>
      <c r="BG646" s="47"/>
      <c r="BH646" s="47"/>
      <c r="BI646" s="47"/>
      <c r="BJ646" s="47"/>
      <c r="BK646" s="47"/>
      <c r="BL646" s="47"/>
      <c r="BM646" s="47"/>
      <c r="BN646" s="47"/>
      <c r="BO646" s="47"/>
      <c r="BP646" s="47"/>
      <c r="BQ646" s="47"/>
    </row>
    <row r="647" spans="16:69" x14ac:dyDescent="0.25">
      <c r="P647" s="34">
        <v>644</v>
      </c>
      <c r="Q647" s="147" t="str">
        <f>IF(INDEX(EmployeeTrackingSheet!$B$6:$B$1005,Calculations!P647,1)=0,"",INDEX(EmployeeTrackingSheet!$B$6:$B$1005,Calculations!P647,1))</f>
        <v/>
      </c>
      <c r="R647" s="91" t="str">
        <f t="shared" si="59"/>
        <v/>
      </c>
      <c r="S647" s="91" t="str">
        <f t="shared" si="60"/>
        <v/>
      </c>
      <c r="T647" s="92" t="str">
        <f t="shared" si="61"/>
        <v/>
      </c>
      <c r="U647" s="92" t="str">
        <f t="shared" si="62"/>
        <v/>
      </c>
      <c r="V647" s="90" t="str">
        <f>IF(INDEX(EmployeeTrackingSheet!$C$6:$C$1005,Calculations!P647,1)=0,"",INDEX(EmployeeTrackingSheet!$C$6:$C$1005,Calculations!P647,1))</f>
        <v/>
      </c>
      <c r="W647" s="90" t="str">
        <f>IF(INDEX(EmployeeTrackingSheet!$D$6:$D$1005,Calculations!P647,1)=0,"",INDEX(EmployeeTrackingSheet!$D$6:$D$1005,Calculations!P647,1))</f>
        <v/>
      </c>
      <c r="X647" s="269" t="str">
        <f>IF(INDEX(EmployeeTrackingSheet!$E$6:$E$1005,Calculations!P647,1)=0,"",INDEX(EmployeeTrackingSheet!$E$6:$E$1005,Calculations!P647,1))</f>
        <v/>
      </c>
      <c r="Y647" s="269" t="str">
        <f>IF(INDEX(EmployeeTrackingSheet!$F$6:$F$1005,Calculations!P647,1)=0,"",INDEX(EmployeeTrackingSheet!$F$6:$F$1005,Calculations!P647,1))</f>
        <v/>
      </c>
      <c r="Z647" s="94" t="str">
        <f t="shared" si="63"/>
        <v/>
      </c>
      <c r="AA647" s="94" t="str">
        <f>IF(INDEX(EmployeeTrackingSheet!$G$6:$G$1005,Calculations!P647,1)=0,"",INDEX(EmployeeTrackingSheet!$G$6:$G$1005,Calculations!P647,1))</f>
        <v/>
      </c>
      <c r="AB647" s="94" t="str">
        <f>IF(INDEX(EmployeeTrackingSheet!$H$6:$H$1005,Calculations!P647,1)=0,"",INDEX(EmployeeTrackingSheet!$H$6:$H$1005,Calculations!P647,1))</f>
        <v/>
      </c>
      <c r="AC647" s="47"/>
      <c r="AD647" s="47"/>
      <c r="AE647" s="47"/>
      <c r="AF647" s="47"/>
      <c r="AG647" s="47"/>
      <c r="AM647" s="47"/>
      <c r="AN647" s="47"/>
      <c r="AO647" s="47"/>
      <c r="AP647" s="47"/>
      <c r="AQ647" s="47"/>
      <c r="AR647" s="47"/>
      <c r="AS647" s="47"/>
      <c r="AT647" s="47"/>
      <c r="AU647" s="47"/>
      <c r="AV647" s="47"/>
      <c r="AW647" s="47"/>
      <c r="AX647" s="47"/>
      <c r="AY647" s="47"/>
      <c r="AZ647" s="47"/>
      <c r="BA647" s="47"/>
      <c r="BB647" s="47"/>
      <c r="BC647" s="47"/>
      <c r="BD647" s="47"/>
      <c r="BE647" s="47"/>
      <c r="BF647" s="47"/>
      <c r="BG647" s="47"/>
      <c r="BH647" s="47"/>
      <c r="BI647" s="47"/>
      <c r="BJ647" s="47"/>
      <c r="BK647" s="47"/>
      <c r="BL647" s="47"/>
      <c r="BM647" s="47"/>
      <c r="BN647" s="47"/>
      <c r="BO647" s="47"/>
      <c r="BP647" s="47"/>
      <c r="BQ647" s="47"/>
    </row>
    <row r="648" spans="16:69" x14ac:dyDescent="0.25">
      <c r="P648" s="34">
        <v>645</v>
      </c>
      <c r="Q648" s="147" t="str">
        <f>IF(INDEX(EmployeeTrackingSheet!$B$6:$B$1005,Calculations!P648,1)=0,"",INDEX(EmployeeTrackingSheet!$B$6:$B$1005,Calculations!P648,1))</f>
        <v/>
      </c>
      <c r="R648" s="91" t="str">
        <f t="shared" si="59"/>
        <v/>
      </c>
      <c r="S648" s="91" t="str">
        <f t="shared" si="60"/>
        <v/>
      </c>
      <c r="T648" s="92" t="str">
        <f t="shared" si="61"/>
        <v/>
      </c>
      <c r="U648" s="92" t="str">
        <f t="shared" si="62"/>
        <v/>
      </c>
      <c r="V648" s="90" t="str">
        <f>IF(INDEX(EmployeeTrackingSheet!$C$6:$C$1005,Calculations!P648,1)=0,"",INDEX(EmployeeTrackingSheet!$C$6:$C$1005,Calculations!P648,1))</f>
        <v/>
      </c>
      <c r="W648" s="90" t="str">
        <f>IF(INDEX(EmployeeTrackingSheet!$D$6:$D$1005,Calculations!P648,1)=0,"",INDEX(EmployeeTrackingSheet!$D$6:$D$1005,Calculations!P648,1))</f>
        <v/>
      </c>
      <c r="X648" s="269" t="str">
        <f>IF(INDEX(EmployeeTrackingSheet!$E$6:$E$1005,Calculations!P648,1)=0,"",INDEX(EmployeeTrackingSheet!$E$6:$E$1005,Calculations!P648,1))</f>
        <v/>
      </c>
      <c r="Y648" s="269" t="str">
        <f>IF(INDEX(EmployeeTrackingSheet!$F$6:$F$1005,Calculations!P648,1)=0,"",INDEX(EmployeeTrackingSheet!$F$6:$F$1005,Calculations!P648,1))</f>
        <v/>
      </c>
      <c r="Z648" s="94" t="str">
        <f t="shared" si="63"/>
        <v/>
      </c>
      <c r="AA648" s="94" t="str">
        <f>IF(INDEX(EmployeeTrackingSheet!$G$6:$G$1005,Calculations!P648,1)=0,"",INDEX(EmployeeTrackingSheet!$G$6:$G$1005,Calculations!P648,1))</f>
        <v/>
      </c>
      <c r="AB648" s="94" t="str">
        <f>IF(INDEX(EmployeeTrackingSheet!$H$6:$H$1005,Calculations!P648,1)=0,"",INDEX(EmployeeTrackingSheet!$H$6:$H$1005,Calculations!P648,1))</f>
        <v/>
      </c>
      <c r="AC648" s="47"/>
      <c r="AD648" s="47"/>
      <c r="AE648" s="47"/>
      <c r="AF648" s="47"/>
      <c r="AG648" s="47"/>
      <c r="AM648" s="47"/>
      <c r="AN648" s="47"/>
      <c r="AO648" s="47"/>
      <c r="AP648" s="47"/>
      <c r="AQ648" s="47"/>
      <c r="AR648" s="47"/>
      <c r="AS648" s="47"/>
      <c r="AT648" s="47"/>
      <c r="AU648" s="47"/>
      <c r="AV648" s="47"/>
      <c r="AW648" s="47"/>
      <c r="AX648" s="47"/>
      <c r="AY648" s="47"/>
      <c r="AZ648" s="47"/>
      <c r="BA648" s="47"/>
      <c r="BB648" s="47"/>
      <c r="BC648" s="47"/>
      <c r="BD648" s="47"/>
      <c r="BE648" s="47"/>
      <c r="BF648" s="47"/>
      <c r="BG648" s="47"/>
      <c r="BH648" s="47"/>
      <c r="BI648" s="47"/>
      <c r="BJ648" s="47"/>
      <c r="BK648" s="47"/>
      <c r="BL648" s="47"/>
      <c r="BM648" s="47"/>
      <c r="BN648" s="47"/>
      <c r="BO648" s="47"/>
      <c r="BP648" s="47"/>
      <c r="BQ648" s="47"/>
    </row>
    <row r="649" spans="16:69" x14ac:dyDescent="0.25">
      <c r="P649" s="34">
        <v>646</v>
      </c>
      <c r="Q649" s="147" t="str">
        <f>IF(INDEX(EmployeeTrackingSheet!$B$6:$B$1005,Calculations!P649,1)=0,"",INDEX(EmployeeTrackingSheet!$B$6:$B$1005,Calculations!P649,1))</f>
        <v/>
      </c>
      <c r="R649" s="91" t="str">
        <f t="shared" si="59"/>
        <v/>
      </c>
      <c r="S649" s="91" t="str">
        <f t="shared" si="60"/>
        <v/>
      </c>
      <c r="T649" s="92" t="str">
        <f t="shared" si="61"/>
        <v/>
      </c>
      <c r="U649" s="92" t="str">
        <f t="shared" si="62"/>
        <v/>
      </c>
      <c r="V649" s="90" t="str">
        <f>IF(INDEX(EmployeeTrackingSheet!$C$6:$C$1005,Calculations!P649,1)=0,"",INDEX(EmployeeTrackingSheet!$C$6:$C$1005,Calculations!P649,1))</f>
        <v/>
      </c>
      <c r="W649" s="90" t="str">
        <f>IF(INDEX(EmployeeTrackingSheet!$D$6:$D$1005,Calculations!P649,1)=0,"",INDEX(EmployeeTrackingSheet!$D$6:$D$1005,Calculations!P649,1))</f>
        <v/>
      </c>
      <c r="X649" s="269" t="str">
        <f>IF(INDEX(EmployeeTrackingSheet!$E$6:$E$1005,Calculations!P649,1)=0,"",INDEX(EmployeeTrackingSheet!$E$6:$E$1005,Calculations!P649,1))</f>
        <v/>
      </c>
      <c r="Y649" s="269" t="str">
        <f>IF(INDEX(EmployeeTrackingSheet!$F$6:$F$1005,Calculations!P649,1)=0,"",INDEX(EmployeeTrackingSheet!$F$6:$F$1005,Calculations!P649,1))</f>
        <v/>
      </c>
      <c r="Z649" s="94" t="str">
        <f t="shared" si="63"/>
        <v/>
      </c>
      <c r="AA649" s="94" t="str">
        <f>IF(INDEX(EmployeeTrackingSheet!$G$6:$G$1005,Calculations!P649,1)=0,"",INDEX(EmployeeTrackingSheet!$G$6:$G$1005,Calculations!P649,1))</f>
        <v/>
      </c>
      <c r="AB649" s="94" t="str">
        <f>IF(INDEX(EmployeeTrackingSheet!$H$6:$H$1005,Calculations!P649,1)=0,"",INDEX(EmployeeTrackingSheet!$H$6:$H$1005,Calculations!P649,1))</f>
        <v/>
      </c>
      <c r="AC649" s="47"/>
      <c r="AD649" s="47"/>
      <c r="AE649" s="47"/>
      <c r="AF649" s="47"/>
      <c r="AG649" s="47"/>
      <c r="AM649" s="47"/>
      <c r="AN649" s="47"/>
      <c r="AO649" s="47"/>
      <c r="AP649" s="47"/>
      <c r="AQ649" s="47"/>
      <c r="AR649" s="47"/>
      <c r="AS649" s="47"/>
      <c r="AT649" s="47"/>
      <c r="AU649" s="47"/>
      <c r="AV649" s="47"/>
      <c r="AW649" s="47"/>
      <c r="AX649" s="47"/>
      <c r="AY649" s="47"/>
      <c r="AZ649" s="47"/>
      <c r="BA649" s="47"/>
      <c r="BB649" s="47"/>
      <c r="BC649" s="47"/>
      <c r="BD649" s="47"/>
      <c r="BE649" s="47"/>
      <c r="BF649" s="47"/>
      <c r="BG649" s="47"/>
      <c r="BH649" s="47"/>
      <c r="BI649" s="47"/>
      <c r="BJ649" s="47"/>
      <c r="BK649" s="47"/>
      <c r="BL649" s="47"/>
      <c r="BM649" s="47"/>
      <c r="BN649" s="47"/>
      <c r="BO649" s="47"/>
      <c r="BP649" s="47"/>
      <c r="BQ649" s="47"/>
    </row>
    <row r="650" spans="16:69" x14ac:dyDescent="0.25">
      <c r="P650" s="34">
        <v>647</v>
      </c>
      <c r="Q650" s="147" t="str">
        <f>IF(INDEX(EmployeeTrackingSheet!$B$6:$B$1005,Calculations!P650,1)=0,"",INDEX(EmployeeTrackingSheet!$B$6:$B$1005,Calculations!P650,1))</f>
        <v/>
      </c>
      <c r="R650" s="91" t="str">
        <f t="shared" si="59"/>
        <v/>
      </c>
      <c r="S650" s="91" t="str">
        <f t="shared" si="60"/>
        <v/>
      </c>
      <c r="T650" s="92" t="str">
        <f t="shared" si="61"/>
        <v/>
      </c>
      <c r="U650" s="92" t="str">
        <f t="shared" si="62"/>
        <v/>
      </c>
      <c r="V650" s="90" t="str">
        <f>IF(INDEX(EmployeeTrackingSheet!$C$6:$C$1005,Calculations!P650,1)=0,"",INDEX(EmployeeTrackingSheet!$C$6:$C$1005,Calculations!P650,1))</f>
        <v/>
      </c>
      <c r="W650" s="90" t="str">
        <f>IF(INDEX(EmployeeTrackingSheet!$D$6:$D$1005,Calculations!P650,1)=0,"",INDEX(EmployeeTrackingSheet!$D$6:$D$1005,Calculations!P650,1))</f>
        <v/>
      </c>
      <c r="X650" s="269" t="str">
        <f>IF(INDEX(EmployeeTrackingSheet!$E$6:$E$1005,Calculations!P650,1)=0,"",INDEX(EmployeeTrackingSheet!$E$6:$E$1005,Calculations!P650,1))</f>
        <v/>
      </c>
      <c r="Y650" s="269" t="str">
        <f>IF(INDEX(EmployeeTrackingSheet!$F$6:$F$1005,Calculations!P650,1)=0,"",INDEX(EmployeeTrackingSheet!$F$6:$F$1005,Calculations!P650,1))</f>
        <v/>
      </c>
      <c r="Z650" s="94" t="str">
        <f t="shared" si="63"/>
        <v/>
      </c>
      <c r="AA650" s="94" t="str">
        <f>IF(INDEX(EmployeeTrackingSheet!$G$6:$G$1005,Calculations!P650,1)=0,"",INDEX(EmployeeTrackingSheet!$G$6:$G$1005,Calculations!P650,1))</f>
        <v/>
      </c>
      <c r="AB650" s="94" t="str">
        <f>IF(INDEX(EmployeeTrackingSheet!$H$6:$H$1005,Calculations!P650,1)=0,"",INDEX(EmployeeTrackingSheet!$H$6:$H$1005,Calculations!P650,1))</f>
        <v/>
      </c>
      <c r="AC650" s="47"/>
      <c r="AD650" s="47"/>
      <c r="AE650" s="47"/>
      <c r="AF650" s="47"/>
      <c r="AG650" s="47"/>
      <c r="AM650" s="47"/>
      <c r="AN650" s="47"/>
      <c r="AO650" s="47"/>
      <c r="AP650" s="47"/>
      <c r="AQ650" s="47"/>
      <c r="AR650" s="47"/>
      <c r="AS650" s="47"/>
      <c r="AT650" s="47"/>
      <c r="AU650" s="47"/>
      <c r="AV650" s="47"/>
      <c r="AW650" s="47"/>
      <c r="AX650" s="47"/>
      <c r="AY650" s="47"/>
      <c r="AZ650" s="47"/>
      <c r="BA650" s="47"/>
      <c r="BB650" s="47"/>
      <c r="BC650" s="47"/>
      <c r="BD650" s="47"/>
      <c r="BE650" s="47"/>
      <c r="BF650" s="47"/>
      <c r="BG650" s="47"/>
      <c r="BH650" s="47"/>
      <c r="BI650" s="47"/>
      <c r="BJ650" s="47"/>
      <c r="BK650" s="47"/>
      <c r="BL650" s="47"/>
      <c r="BM650" s="47"/>
      <c r="BN650" s="47"/>
      <c r="BO650" s="47"/>
      <c r="BP650" s="47"/>
      <c r="BQ650" s="47"/>
    </row>
    <row r="651" spans="16:69" x14ac:dyDescent="0.25">
      <c r="P651" s="34">
        <v>648</v>
      </c>
      <c r="Q651" s="147" t="str">
        <f>IF(INDEX(EmployeeTrackingSheet!$B$6:$B$1005,Calculations!P651,1)=0,"",INDEX(EmployeeTrackingSheet!$B$6:$B$1005,Calculations!P651,1))</f>
        <v/>
      </c>
      <c r="R651" s="91" t="str">
        <f t="shared" si="59"/>
        <v/>
      </c>
      <c r="S651" s="91" t="str">
        <f t="shared" si="60"/>
        <v/>
      </c>
      <c r="T651" s="92" t="str">
        <f t="shared" si="61"/>
        <v/>
      </c>
      <c r="U651" s="92" t="str">
        <f t="shared" si="62"/>
        <v/>
      </c>
      <c r="V651" s="90" t="str">
        <f>IF(INDEX(EmployeeTrackingSheet!$C$6:$C$1005,Calculations!P651,1)=0,"",INDEX(EmployeeTrackingSheet!$C$6:$C$1005,Calculations!P651,1))</f>
        <v/>
      </c>
      <c r="W651" s="90" t="str">
        <f>IF(INDEX(EmployeeTrackingSheet!$D$6:$D$1005,Calculations!P651,1)=0,"",INDEX(EmployeeTrackingSheet!$D$6:$D$1005,Calculations!P651,1))</f>
        <v/>
      </c>
      <c r="X651" s="269" t="str">
        <f>IF(INDEX(EmployeeTrackingSheet!$E$6:$E$1005,Calculations!P651,1)=0,"",INDEX(EmployeeTrackingSheet!$E$6:$E$1005,Calculations!P651,1))</f>
        <v/>
      </c>
      <c r="Y651" s="269" t="str">
        <f>IF(INDEX(EmployeeTrackingSheet!$F$6:$F$1005,Calculations!P651,1)=0,"",INDEX(EmployeeTrackingSheet!$F$6:$F$1005,Calculations!P651,1))</f>
        <v/>
      </c>
      <c r="Z651" s="94" t="str">
        <f t="shared" si="63"/>
        <v/>
      </c>
      <c r="AA651" s="94" t="str">
        <f>IF(INDEX(EmployeeTrackingSheet!$G$6:$G$1005,Calculations!P651,1)=0,"",INDEX(EmployeeTrackingSheet!$G$6:$G$1005,Calculations!P651,1))</f>
        <v/>
      </c>
      <c r="AB651" s="94" t="str">
        <f>IF(INDEX(EmployeeTrackingSheet!$H$6:$H$1005,Calculations!P651,1)=0,"",INDEX(EmployeeTrackingSheet!$H$6:$H$1005,Calculations!P651,1))</f>
        <v/>
      </c>
      <c r="AC651" s="47"/>
      <c r="AD651" s="47"/>
      <c r="AE651" s="47"/>
      <c r="AF651" s="47"/>
      <c r="AG651" s="47"/>
      <c r="AM651" s="47"/>
      <c r="AN651" s="47"/>
      <c r="AO651" s="47"/>
      <c r="AP651" s="47"/>
      <c r="AQ651" s="47"/>
      <c r="AR651" s="47"/>
      <c r="AS651" s="47"/>
      <c r="AT651" s="47"/>
      <c r="AU651" s="47"/>
      <c r="AV651" s="47"/>
      <c r="AW651" s="47"/>
      <c r="AX651" s="47"/>
      <c r="AY651" s="47"/>
      <c r="AZ651" s="47"/>
      <c r="BA651" s="47"/>
      <c r="BB651" s="47"/>
      <c r="BC651" s="47"/>
      <c r="BD651" s="47"/>
      <c r="BE651" s="47"/>
      <c r="BF651" s="47"/>
      <c r="BG651" s="47"/>
      <c r="BH651" s="47"/>
      <c r="BI651" s="47"/>
      <c r="BJ651" s="47"/>
      <c r="BK651" s="47"/>
      <c r="BL651" s="47"/>
      <c r="BM651" s="47"/>
      <c r="BN651" s="47"/>
      <c r="BO651" s="47"/>
      <c r="BP651" s="47"/>
      <c r="BQ651" s="47"/>
    </row>
    <row r="652" spans="16:69" x14ac:dyDescent="0.25">
      <c r="P652" s="34">
        <v>649</v>
      </c>
      <c r="Q652" s="147" t="str">
        <f>IF(INDEX(EmployeeTrackingSheet!$B$6:$B$1005,Calculations!P652,1)=0,"",INDEX(EmployeeTrackingSheet!$B$6:$B$1005,Calculations!P652,1))</f>
        <v/>
      </c>
      <c r="R652" s="91" t="str">
        <f t="shared" si="59"/>
        <v/>
      </c>
      <c r="S652" s="91" t="str">
        <f t="shared" si="60"/>
        <v/>
      </c>
      <c r="T652" s="92" t="str">
        <f t="shared" si="61"/>
        <v/>
      </c>
      <c r="U652" s="92" t="str">
        <f t="shared" si="62"/>
        <v/>
      </c>
      <c r="V652" s="90" t="str">
        <f>IF(INDEX(EmployeeTrackingSheet!$C$6:$C$1005,Calculations!P652,1)=0,"",INDEX(EmployeeTrackingSheet!$C$6:$C$1005,Calculations!P652,1))</f>
        <v/>
      </c>
      <c r="W652" s="90" t="str">
        <f>IF(INDEX(EmployeeTrackingSheet!$D$6:$D$1005,Calculations!P652,1)=0,"",INDEX(EmployeeTrackingSheet!$D$6:$D$1005,Calculations!P652,1))</f>
        <v/>
      </c>
      <c r="X652" s="269" t="str">
        <f>IF(INDEX(EmployeeTrackingSheet!$E$6:$E$1005,Calculations!P652,1)=0,"",INDEX(EmployeeTrackingSheet!$E$6:$E$1005,Calculations!P652,1))</f>
        <v/>
      </c>
      <c r="Y652" s="269" t="str">
        <f>IF(INDEX(EmployeeTrackingSheet!$F$6:$F$1005,Calculations!P652,1)=0,"",INDEX(EmployeeTrackingSheet!$F$6:$F$1005,Calculations!P652,1))</f>
        <v/>
      </c>
      <c r="Z652" s="94" t="str">
        <f t="shared" si="63"/>
        <v/>
      </c>
      <c r="AA652" s="94" t="str">
        <f>IF(INDEX(EmployeeTrackingSheet!$G$6:$G$1005,Calculations!P652,1)=0,"",INDEX(EmployeeTrackingSheet!$G$6:$G$1005,Calculations!P652,1))</f>
        <v/>
      </c>
      <c r="AB652" s="94" t="str">
        <f>IF(INDEX(EmployeeTrackingSheet!$H$6:$H$1005,Calculations!P652,1)=0,"",INDEX(EmployeeTrackingSheet!$H$6:$H$1005,Calculations!P652,1))</f>
        <v/>
      </c>
      <c r="AC652" s="47"/>
      <c r="AD652" s="47"/>
      <c r="AE652" s="47"/>
      <c r="AF652" s="47"/>
      <c r="AG652" s="47"/>
      <c r="AM652" s="47"/>
      <c r="AN652" s="47"/>
      <c r="AO652" s="47"/>
      <c r="AP652" s="47"/>
      <c r="AQ652" s="47"/>
      <c r="AR652" s="47"/>
      <c r="AS652" s="47"/>
      <c r="AT652" s="47"/>
      <c r="AU652" s="47"/>
      <c r="AV652" s="47"/>
      <c r="AW652" s="47"/>
      <c r="AX652" s="47"/>
      <c r="AY652" s="47"/>
      <c r="AZ652" s="47"/>
      <c r="BA652" s="47"/>
      <c r="BB652" s="47"/>
      <c r="BC652" s="47"/>
      <c r="BD652" s="47"/>
      <c r="BE652" s="47"/>
      <c r="BF652" s="47"/>
      <c r="BG652" s="47"/>
      <c r="BH652" s="47"/>
      <c r="BI652" s="47"/>
      <c r="BJ652" s="47"/>
      <c r="BK652" s="47"/>
      <c r="BL652" s="47"/>
      <c r="BM652" s="47"/>
      <c r="BN652" s="47"/>
      <c r="BO652" s="47"/>
      <c r="BP652" s="47"/>
      <c r="BQ652" s="47"/>
    </row>
    <row r="653" spans="16:69" x14ac:dyDescent="0.25">
      <c r="P653" s="34">
        <v>650</v>
      </c>
      <c r="Q653" s="147" t="str">
        <f>IF(INDEX(EmployeeTrackingSheet!$B$6:$B$1005,Calculations!P653,1)=0,"",INDEX(EmployeeTrackingSheet!$B$6:$B$1005,Calculations!P653,1))</f>
        <v/>
      </c>
      <c r="R653" s="91" t="str">
        <f t="shared" si="59"/>
        <v/>
      </c>
      <c r="S653" s="91" t="str">
        <f t="shared" si="60"/>
        <v/>
      </c>
      <c r="T653" s="92" t="str">
        <f t="shared" si="61"/>
        <v/>
      </c>
      <c r="U653" s="92" t="str">
        <f t="shared" si="62"/>
        <v/>
      </c>
      <c r="V653" s="90" t="str">
        <f>IF(INDEX(EmployeeTrackingSheet!$C$6:$C$1005,Calculations!P653,1)=0,"",INDEX(EmployeeTrackingSheet!$C$6:$C$1005,Calculations!P653,1))</f>
        <v/>
      </c>
      <c r="W653" s="90" t="str">
        <f>IF(INDEX(EmployeeTrackingSheet!$D$6:$D$1005,Calculations!P653,1)=0,"",INDEX(EmployeeTrackingSheet!$D$6:$D$1005,Calculations!P653,1))</f>
        <v/>
      </c>
      <c r="X653" s="269" t="str">
        <f>IF(INDEX(EmployeeTrackingSheet!$E$6:$E$1005,Calculations!P653,1)=0,"",INDEX(EmployeeTrackingSheet!$E$6:$E$1005,Calculations!P653,1))</f>
        <v/>
      </c>
      <c r="Y653" s="269" t="str">
        <f>IF(INDEX(EmployeeTrackingSheet!$F$6:$F$1005,Calculations!P653,1)=0,"",INDEX(EmployeeTrackingSheet!$F$6:$F$1005,Calculations!P653,1))</f>
        <v/>
      </c>
      <c r="Z653" s="94" t="str">
        <f t="shared" si="63"/>
        <v/>
      </c>
      <c r="AA653" s="94" t="str">
        <f>IF(INDEX(EmployeeTrackingSheet!$G$6:$G$1005,Calculations!P653,1)=0,"",INDEX(EmployeeTrackingSheet!$G$6:$G$1005,Calculations!P653,1))</f>
        <v/>
      </c>
      <c r="AB653" s="94" t="str">
        <f>IF(INDEX(EmployeeTrackingSheet!$H$6:$H$1005,Calculations!P653,1)=0,"",INDEX(EmployeeTrackingSheet!$H$6:$H$1005,Calculations!P653,1))</f>
        <v/>
      </c>
      <c r="AC653" s="47"/>
      <c r="AD653" s="47"/>
      <c r="AE653" s="47"/>
      <c r="AF653" s="47"/>
      <c r="AG653" s="47"/>
      <c r="AM653" s="47"/>
      <c r="AN653" s="47"/>
      <c r="AO653" s="47"/>
      <c r="AP653" s="47"/>
      <c r="AQ653" s="47"/>
      <c r="AR653" s="47"/>
      <c r="AS653" s="47"/>
      <c r="AT653" s="47"/>
      <c r="AU653" s="47"/>
      <c r="AV653" s="47"/>
      <c r="AW653" s="47"/>
      <c r="AX653" s="47"/>
      <c r="AY653" s="47"/>
      <c r="AZ653" s="47"/>
      <c r="BA653" s="47"/>
      <c r="BB653" s="47"/>
      <c r="BC653" s="47"/>
      <c r="BD653" s="47"/>
      <c r="BE653" s="47"/>
      <c r="BF653" s="47"/>
      <c r="BG653" s="47"/>
      <c r="BH653" s="47"/>
      <c r="BI653" s="47"/>
      <c r="BJ653" s="47"/>
      <c r="BK653" s="47"/>
      <c r="BL653" s="47"/>
      <c r="BM653" s="47"/>
      <c r="BN653" s="47"/>
      <c r="BO653" s="47"/>
      <c r="BP653" s="47"/>
      <c r="BQ653" s="47"/>
    </row>
    <row r="654" spans="16:69" x14ac:dyDescent="0.25">
      <c r="P654" s="34">
        <v>651</v>
      </c>
      <c r="Q654" s="147" t="str">
        <f>IF(INDEX(EmployeeTrackingSheet!$B$6:$B$1005,Calculations!P654,1)=0,"",INDEX(EmployeeTrackingSheet!$B$6:$B$1005,Calculations!P654,1))</f>
        <v/>
      </c>
      <c r="R654" s="91" t="str">
        <f t="shared" si="59"/>
        <v/>
      </c>
      <c r="S654" s="91" t="str">
        <f t="shared" si="60"/>
        <v/>
      </c>
      <c r="T654" s="92" t="str">
        <f t="shared" si="61"/>
        <v/>
      </c>
      <c r="U654" s="92" t="str">
        <f t="shared" si="62"/>
        <v/>
      </c>
      <c r="V654" s="90" t="str">
        <f>IF(INDEX(EmployeeTrackingSheet!$C$6:$C$1005,Calculations!P654,1)=0,"",INDEX(EmployeeTrackingSheet!$C$6:$C$1005,Calculations!P654,1))</f>
        <v/>
      </c>
      <c r="W654" s="90" t="str">
        <f>IF(INDEX(EmployeeTrackingSheet!$D$6:$D$1005,Calculations!P654,1)=0,"",INDEX(EmployeeTrackingSheet!$D$6:$D$1005,Calculations!P654,1))</f>
        <v/>
      </c>
      <c r="X654" s="269" t="str">
        <f>IF(INDEX(EmployeeTrackingSheet!$E$6:$E$1005,Calculations!P654,1)=0,"",INDEX(EmployeeTrackingSheet!$E$6:$E$1005,Calculations!P654,1))</f>
        <v/>
      </c>
      <c r="Y654" s="269" t="str">
        <f>IF(INDEX(EmployeeTrackingSheet!$F$6:$F$1005,Calculations!P654,1)=0,"",INDEX(EmployeeTrackingSheet!$F$6:$F$1005,Calculations!P654,1))</f>
        <v/>
      </c>
      <c r="Z654" s="94" t="str">
        <f t="shared" si="63"/>
        <v/>
      </c>
      <c r="AA654" s="94" t="str">
        <f>IF(INDEX(EmployeeTrackingSheet!$G$6:$G$1005,Calculations!P654,1)=0,"",INDEX(EmployeeTrackingSheet!$G$6:$G$1005,Calculations!P654,1))</f>
        <v/>
      </c>
      <c r="AB654" s="94" t="str">
        <f>IF(INDEX(EmployeeTrackingSheet!$H$6:$H$1005,Calculations!P654,1)=0,"",INDEX(EmployeeTrackingSheet!$H$6:$H$1005,Calculations!P654,1))</f>
        <v/>
      </c>
      <c r="AC654" s="47"/>
      <c r="AD654" s="47"/>
      <c r="AE654" s="47"/>
      <c r="AF654" s="47"/>
      <c r="AG654" s="47"/>
      <c r="AM654" s="47"/>
      <c r="AN654" s="47"/>
      <c r="AO654" s="47"/>
      <c r="AP654" s="47"/>
      <c r="AQ654" s="47"/>
      <c r="AR654" s="47"/>
      <c r="AS654" s="47"/>
      <c r="AT654" s="47"/>
      <c r="AU654" s="47"/>
      <c r="AV654" s="47"/>
      <c r="AW654" s="47"/>
      <c r="AX654" s="47"/>
      <c r="AY654" s="47"/>
      <c r="AZ654" s="47"/>
      <c r="BA654" s="47"/>
      <c r="BB654" s="47"/>
      <c r="BC654" s="47"/>
      <c r="BD654" s="47"/>
      <c r="BE654" s="47"/>
      <c r="BF654" s="47"/>
      <c r="BG654" s="47"/>
      <c r="BH654" s="47"/>
      <c r="BI654" s="47"/>
      <c r="BJ654" s="47"/>
      <c r="BK654" s="47"/>
      <c r="BL654" s="47"/>
      <c r="BM654" s="47"/>
      <c r="BN654" s="47"/>
      <c r="BO654" s="47"/>
      <c r="BP654" s="47"/>
      <c r="BQ654" s="47"/>
    </row>
    <row r="655" spans="16:69" x14ac:dyDescent="0.25">
      <c r="P655" s="34">
        <v>652</v>
      </c>
      <c r="Q655" s="147" t="str">
        <f>IF(INDEX(EmployeeTrackingSheet!$B$6:$B$1005,Calculations!P655,1)=0,"",INDEX(EmployeeTrackingSheet!$B$6:$B$1005,Calculations!P655,1))</f>
        <v/>
      </c>
      <c r="R655" s="91" t="str">
        <f t="shared" si="59"/>
        <v/>
      </c>
      <c r="S655" s="91" t="str">
        <f t="shared" si="60"/>
        <v/>
      </c>
      <c r="T655" s="92" t="str">
        <f t="shared" si="61"/>
        <v/>
      </c>
      <c r="U655" s="92" t="str">
        <f t="shared" si="62"/>
        <v/>
      </c>
      <c r="V655" s="90" t="str">
        <f>IF(INDEX(EmployeeTrackingSheet!$C$6:$C$1005,Calculations!P655,1)=0,"",INDEX(EmployeeTrackingSheet!$C$6:$C$1005,Calculations!P655,1))</f>
        <v/>
      </c>
      <c r="W655" s="90" t="str">
        <f>IF(INDEX(EmployeeTrackingSheet!$D$6:$D$1005,Calculations!P655,1)=0,"",INDEX(EmployeeTrackingSheet!$D$6:$D$1005,Calculations!P655,1))</f>
        <v/>
      </c>
      <c r="X655" s="269" t="str">
        <f>IF(INDEX(EmployeeTrackingSheet!$E$6:$E$1005,Calculations!P655,1)=0,"",INDEX(EmployeeTrackingSheet!$E$6:$E$1005,Calculations!P655,1))</f>
        <v/>
      </c>
      <c r="Y655" s="269" t="str">
        <f>IF(INDEX(EmployeeTrackingSheet!$F$6:$F$1005,Calculations!P655,1)=0,"",INDEX(EmployeeTrackingSheet!$F$6:$F$1005,Calculations!P655,1))</f>
        <v/>
      </c>
      <c r="Z655" s="94" t="str">
        <f t="shared" si="63"/>
        <v/>
      </c>
      <c r="AA655" s="94" t="str">
        <f>IF(INDEX(EmployeeTrackingSheet!$G$6:$G$1005,Calculations!P655,1)=0,"",INDEX(EmployeeTrackingSheet!$G$6:$G$1005,Calculations!P655,1))</f>
        <v/>
      </c>
      <c r="AB655" s="94" t="str">
        <f>IF(INDEX(EmployeeTrackingSheet!$H$6:$H$1005,Calculations!P655,1)=0,"",INDEX(EmployeeTrackingSheet!$H$6:$H$1005,Calculations!P655,1))</f>
        <v/>
      </c>
      <c r="AC655" s="47"/>
      <c r="AD655" s="47"/>
      <c r="AE655" s="47"/>
      <c r="AF655" s="47"/>
      <c r="AG655" s="47"/>
      <c r="AM655" s="47"/>
      <c r="AN655" s="47"/>
      <c r="AO655" s="47"/>
      <c r="AP655" s="47"/>
      <c r="AQ655" s="47"/>
      <c r="AR655" s="47"/>
      <c r="AS655" s="47"/>
      <c r="AT655" s="47"/>
      <c r="AU655" s="47"/>
      <c r="AV655" s="47"/>
      <c r="AW655" s="47"/>
      <c r="AX655" s="47"/>
      <c r="AY655" s="47"/>
      <c r="AZ655" s="47"/>
      <c r="BA655" s="47"/>
      <c r="BB655" s="47"/>
      <c r="BC655" s="47"/>
      <c r="BD655" s="47"/>
      <c r="BE655" s="47"/>
      <c r="BF655" s="47"/>
      <c r="BG655" s="47"/>
      <c r="BH655" s="47"/>
      <c r="BI655" s="47"/>
      <c r="BJ655" s="47"/>
      <c r="BK655" s="47"/>
      <c r="BL655" s="47"/>
      <c r="BM655" s="47"/>
      <c r="BN655" s="47"/>
      <c r="BO655" s="47"/>
      <c r="BP655" s="47"/>
      <c r="BQ655" s="47"/>
    </row>
    <row r="656" spans="16:69" x14ac:dyDescent="0.25">
      <c r="P656" s="34">
        <v>653</v>
      </c>
      <c r="Q656" s="147" t="str">
        <f>IF(INDEX(EmployeeTrackingSheet!$B$6:$B$1005,Calculations!P656,1)=0,"",INDEX(EmployeeTrackingSheet!$B$6:$B$1005,Calculations!P656,1))</f>
        <v/>
      </c>
      <c r="R656" s="91" t="str">
        <f t="shared" si="59"/>
        <v/>
      </c>
      <c r="S656" s="91" t="str">
        <f t="shared" si="60"/>
        <v/>
      </c>
      <c r="T656" s="92" t="str">
        <f t="shared" si="61"/>
        <v/>
      </c>
      <c r="U656" s="92" t="str">
        <f t="shared" si="62"/>
        <v/>
      </c>
      <c r="V656" s="90" t="str">
        <f>IF(INDEX(EmployeeTrackingSheet!$C$6:$C$1005,Calculations!P656,1)=0,"",INDEX(EmployeeTrackingSheet!$C$6:$C$1005,Calculations!P656,1))</f>
        <v/>
      </c>
      <c r="W656" s="90" t="str">
        <f>IF(INDEX(EmployeeTrackingSheet!$D$6:$D$1005,Calculations!P656,1)=0,"",INDEX(EmployeeTrackingSheet!$D$6:$D$1005,Calculations!P656,1))</f>
        <v/>
      </c>
      <c r="X656" s="269" t="str">
        <f>IF(INDEX(EmployeeTrackingSheet!$E$6:$E$1005,Calculations!P656,1)=0,"",INDEX(EmployeeTrackingSheet!$E$6:$E$1005,Calculations!P656,1))</f>
        <v/>
      </c>
      <c r="Y656" s="269" t="str">
        <f>IF(INDEX(EmployeeTrackingSheet!$F$6:$F$1005,Calculations!P656,1)=0,"",INDEX(EmployeeTrackingSheet!$F$6:$F$1005,Calculations!P656,1))</f>
        <v/>
      </c>
      <c r="Z656" s="94" t="str">
        <f t="shared" si="63"/>
        <v/>
      </c>
      <c r="AA656" s="94" t="str">
        <f>IF(INDEX(EmployeeTrackingSheet!$G$6:$G$1005,Calculations!P656,1)=0,"",INDEX(EmployeeTrackingSheet!$G$6:$G$1005,Calculations!P656,1))</f>
        <v/>
      </c>
      <c r="AB656" s="94" t="str">
        <f>IF(INDEX(EmployeeTrackingSheet!$H$6:$H$1005,Calculations!P656,1)=0,"",INDEX(EmployeeTrackingSheet!$H$6:$H$1005,Calculations!P656,1))</f>
        <v/>
      </c>
      <c r="AC656" s="47"/>
      <c r="AD656" s="47"/>
      <c r="AE656" s="47"/>
      <c r="AF656" s="47"/>
      <c r="AG656" s="47"/>
      <c r="AM656" s="47"/>
      <c r="AN656" s="47"/>
      <c r="AO656" s="47"/>
      <c r="AP656" s="47"/>
      <c r="AQ656" s="47"/>
      <c r="AR656" s="47"/>
      <c r="AS656" s="47"/>
      <c r="AT656" s="47"/>
      <c r="AU656" s="47"/>
      <c r="AV656" s="47"/>
      <c r="AW656" s="47"/>
      <c r="AX656" s="47"/>
      <c r="AY656" s="47"/>
      <c r="AZ656" s="47"/>
      <c r="BA656" s="47"/>
      <c r="BB656" s="47"/>
      <c r="BC656" s="47"/>
      <c r="BD656" s="47"/>
      <c r="BE656" s="47"/>
      <c r="BF656" s="47"/>
      <c r="BG656" s="47"/>
      <c r="BH656" s="47"/>
      <c r="BI656" s="47"/>
      <c r="BJ656" s="47"/>
      <c r="BK656" s="47"/>
      <c r="BL656" s="47"/>
      <c r="BM656" s="47"/>
      <c r="BN656" s="47"/>
      <c r="BO656" s="47"/>
      <c r="BP656" s="47"/>
      <c r="BQ656" s="47"/>
    </row>
    <row r="657" spans="16:69" x14ac:dyDescent="0.25">
      <c r="P657" s="34">
        <v>654</v>
      </c>
      <c r="Q657" s="147" t="str">
        <f>IF(INDEX(EmployeeTrackingSheet!$B$6:$B$1005,Calculations!P657,1)=0,"",INDEX(EmployeeTrackingSheet!$B$6:$B$1005,Calculations!P657,1))</f>
        <v/>
      </c>
      <c r="R657" s="91" t="str">
        <f t="shared" si="59"/>
        <v/>
      </c>
      <c r="S657" s="91" t="str">
        <f t="shared" si="60"/>
        <v/>
      </c>
      <c r="T657" s="92" t="str">
        <f t="shared" si="61"/>
        <v/>
      </c>
      <c r="U657" s="92" t="str">
        <f t="shared" si="62"/>
        <v/>
      </c>
      <c r="V657" s="90" t="str">
        <f>IF(INDEX(EmployeeTrackingSheet!$C$6:$C$1005,Calculations!P657,1)=0,"",INDEX(EmployeeTrackingSheet!$C$6:$C$1005,Calculations!P657,1))</f>
        <v/>
      </c>
      <c r="W657" s="90" t="str">
        <f>IF(INDEX(EmployeeTrackingSheet!$D$6:$D$1005,Calculations!P657,1)=0,"",INDEX(EmployeeTrackingSheet!$D$6:$D$1005,Calculations!P657,1))</f>
        <v/>
      </c>
      <c r="X657" s="269" t="str">
        <f>IF(INDEX(EmployeeTrackingSheet!$E$6:$E$1005,Calculations!P657,1)=0,"",INDEX(EmployeeTrackingSheet!$E$6:$E$1005,Calculations!P657,1))</f>
        <v/>
      </c>
      <c r="Y657" s="269" t="str">
        <f>IF(INDEX(EmployeeTrackingSheet!$F$6:$F$1005,Calculations!P657,1)=0,"",INDEX(EmployeeTrackingSheet!$F$6:$F$1005,Calculations!P657,1))</f>
        <v/>
      </c>
      <c r="Z657" s="94" t="str">
        <f t="shared" si="63"/>
        <v/>
      </c>
      <c r="AA657" s="94" t="str">
        <f>IF(INDEX(EmployeeTrackingSheet!$G$6:$G$1005,Calculations!P657,1)=0,"",INDEX(EmployeeTrackingSheet!$G$6:$G$1005,Calculations!P657,1))</f>
        <v/>
      </c>
      <c r="AB657" s="94" t="str">
        <f>IF(INDEX(EmployeeTrackingSheet!$H$6:$H$1005,Calculations!P657,1)=0,"",INDEX(EmployeeTrackingSheet!$H$6:$H$1005,Calculations!P657,1))</f>
        <v/>
      </c>
      <c r="AC657" s="47"/>
      <c r="AD657" s="47"/>
      <c r="AE657" s="47"/>
      <c r="AF657" s="47"/>
      <c r="AG657" s="47"/>
      <c r="AM657" s="47"/>
      <c r="AN657" s="47"/>
      <c r="AO657" s="47"/>
      <c r="AP657" s="47"/>
      <c r="AQ657" s="47"/>
      <c r="AR657" s="47"/>
      <c r="AS657" s="47"/>
      <c r="AT657" s="47"/>
      <c r="AU657" s="47"/>
      <c r="AV657" s="47"/>
      <c r="AW657" s="47"/>
      <c r="AX657" s="47"/>
      <c r="AY657" s="47"/>
      <c r="AZ657" s="47"/>
      <c r="BA657" s="47"/>
      <c r="BB657" s="47"/>
      <c r="BC657" s="47"/>
      <c r="BD657" s="47"/>
      <c r="BE657" s="47"/>
      <c r="BF657" s="47"/>
      <c r="BG657" s="47"/>
      <c r="BH657" s="47"/>
      <c r="BI657" s="47"/>
      <c r="BJ657" s="47"/>
      <c r="BK657" s="47"/>
      <c r="BL657" s="47"/>
      <c r="BM657" s="47"/>
      <c r="BN657" s="47"/>
      <c r="BO657" s="47"/>
      <c r="BP657" s="47"/>
      <c r="BQ657" s="47"/>
    </row>
    <row r="658" spans="16:69" x14ac:dyDescent="0.25">
      <c r="P658" s="34">
        <v>655</v>
      </c>
      <c r="Q658" s="147" t="str">
        <f>IF(INDEX(EmployeeTrackingSheet!$B$6:$B$1005,Calculations!P658,1)=0,"",INDEX(EmployeeTrackingSheet!$B$6:$B$1005,Calculations!P658,1))</f>
        <v/>
      </c>
      <c r="R658" s="91" t="str">
        <f t="shared" si="59"/>
        <v/>
      </c>
      <c r="S658" s="91" t="str">
        <f t="shared" si="60"/>
        <v/>
      </c>
      <c r="T658" s="92" t="str">
        <f t="shared" si="61"/>
        <v/>
      </c>
      <c r="U658" s="92" t="str">
        <f t="shared" si="62"/>
        <v/>
      </c>
      <c r="V658" s="90" t="str">
        <f>IF(INDEX(EmployeeTrackingSheet!$C$6:$C$1005,Calculations!P658,1)=0,"",INDEX(EmployeeTrackingSheet!$C$6:$C$1005,Calculations!P658,1))</f>
        <v/>
      </c>
      <c r="W658" s="90" t="str">
        <f>IF(INDEX(EmployeeTrackingSheet!$D$6:$D$1005,Calculations!P658,1)=0,"",INDEX(EmployeeTrackingSheet!$D$6:$D$1005,Calculations!P658,1))</f>
        <v/>
      </c>
      <c r="X658" s="269" t="str">
        <f>IF(INDEX(EmployeeTrackingSheet!$E$6:$E$1005,Calculations!P658,1)=0,"",INDEX(EmployeeTrackingSheet!$E$6:$E$1005,Calculations!P658,1))</f>
        <v/>
      </c>
      <c r="Y658" s="269" t="str">
        <f>IF(INDEX(EmployeeTrackingSheet!$F$6:$F$1005,Calculations!P658,1)=0,"",INDEX(EmployeeTrackingSheet!$F$6:$F$1005,Calculations!P658,1))</f>
        <v/>
      </c>
      <c r="Z658" s="94" t="str">
        <f t="shared" si="63"/>
        <v/>
      </c>
      <c r="AA658" s="94" t="str">
        <f>IF(INDEX(EmployeeTrackingSheet!$G$6:$G$1005,Calculations!P658,1)=0,"",INDEX(EmployeeTrackingSheet!$G$6:$G$1005,Calculations!P658,1))</f>
        <v/>
      </c>
      <c r="AB658" s="94" t="str">
        <f>IF(INDEX(EmployeeTrackingSheet!$H$6:$H$1005,Calculations!P658,1)=0,"",INDEX(EmployeeTrackingSheet!$H$6:$H$1005,Calculations!P658,1))</f>
        <v/>
      </c>
      <c r="AC658" s="47"/>
      <c r="AD658" s="47"/>
      <c r="AE658" s="47"/>
      <c r="AF658" s="47"/>
      <c r="AG658" s="47"/>
      <c r="AM658" s="47"/>
      <c r="AN658" s="47"/>
      <c r="AO658" s="47"/>
      <c r="AP658" s="47"/>
      <c r="AQ658" s="47"/>
      <c r="AR658" s="47"/>
      <c r="AS658" s="47"/>
      <c r="AT658" s="47"/>
      <c r="AU658" s="47"/>
      <c r="AV658" s="47"/>
      <c r="AW658" s="47"/>
      <c r="AX658" s="47"/>
      <c r="AY658" s="47"/>
      <c r="AZ658" s="47"/>
      <c r="BA658" s="47"/>
      <c r="BB658" s="47"/>
      <c r="BC658" s="47"/>
      <c r="BD658" s="47"/>
      <c r="BE658" s="47"/>
      <c r="BF658" s="47"/>
      <c r="BG658" s="47"/>
      <c r="BH658" s="47"/>
      <c r="BI658" s="47"/>
      <c r="BJ658" s="47"/>
      <c r="BK658" s="47"/>
      <c r="BL658" s="47"/>
      <c r="BM658" s="47"/>
      <c r="BN658" s="47"/>
      <c r="BO658" s="47"/>
      <c r="BP658" s="47"/>
      <c r="BQ658" s="47"/>
    </row>
    <row r="659" spans="16:69" x14ac:dyDescent="0.25">
      <c r="P659" s="34">
        <v>656</v>
      </c>
      <c r="Q659" s="147" t="str">
        <f>IF(INDEX(EmployeeTrackingSheet!$B$6:$B$1005,Calculations!P659,1)=0,"",INDEX(EmployeeTrackingSheet!$B$6:$B$1005,Calculations!P659,1))</f>
        <v/>
      </c>
      <c r="R659" s="91" t="str">
        <f t="shared" si="59"/>
        <v/>
      </c>
      <c r="S659" s="91" t="str">
        <f t="shared" si="60"/>
        <v/>
      </c>
      <c r="T659" s="92" t="str">
        <f t="shared" si="61"/>
        <v/>
      </c>
      <c r="U659" s="92" t="str">
        <f t="shared" si="62"/>
        <v/>
      </c>
      <c r="V659" s="90" t="str">
        <f>IF(INDEX(EmployeeTrackingSheet!$C$6:$C$1005,Calculations!P659,1)=0,"",INDEX(EmployeeTrackingSheet!$C$6:$C$1005,Calculations!P659,1))</f>
        <v/>
      </c>
      <c r="W659" s="90" t="str">
        <f>IF(INDEX(EmployeeTrackingSheet!$D$6:$D$1005,Calculations!P659,1)=0,"",INDEX(EmployeeTrackingSheet!$D$6:$D$1005,Calculations!P659,1))</f>
        <v/>
      </c>
      <c r="X659" s="269" t="str">
        <f>IF(INDEX(EmployeeTrackingSheet!$E$6:$E$1005,Calculations!P659,1)=0,"",INDEX(EmployeeTrackingSheet!$E$6:$E$1005,Calculations!P659,1))</f>
        <v/>
      </c>
      <c r="Y659" s="269" t="str">
        <f>IF(INDEX(EmployeeTrackingSheet!$F$6:$F$1005,Calculations!P659,1)=0,"",INDEX(EmployeeTrackingSheet!$F$6:$F$1005,Calculations!P659,1))</f>
        <v/>
      </c>
      <c r="Z659" s="94" t="str">
        <f t="shared" si="63"/>
        <v/>
      </c>
      <c r="AA659" s="94" t="str">
        <f>IF(INDEX(EmployeeTrackingSheet!$G$6:$G$1005,Calculations!P659,1)=0,"",INDEX(EmployeeTrackingSheet!$G$6:$G$1005,Calculations!P659,1))</f>
        <v/>
      </c>
      <c r="AB659" s="94" t="str">
        <f>IF(INDEX(EmployeeTrackingSheet!$H$6:$H$1005,Calculations!P659,1)=0,"",INDEX(EmployeeTrackingSheet!$H$6:$H$1005,Calculations!P659,1))</f>
        <v/>
      </c>
      <c r="AC659" s="47"/>
      <c r="AD659" s="47"/>
      <c r="AE659" s="47"/>
      <c r="AF659" s="47"/>
      <c r="AG659" s="47"/>
      <c r="AM659" s="47"/>
      <c r="AN659" s="47"/>
      <c r="AO659" s="47"/>
      <c r="AP659" s="47"/>
      <c r="AQ659" s="47"/>
      <c r="AR659" s="47"/>
      <c r="AS659" s="47"/>
      <c r="AT659" s="47"/>
      <c r="AU659" s="47"/>
      <c r="AV659" s="47"/>
      <c r="AW659" s="47"/>
      <c r="AX659" s="47"/>
      <c r="AY659" s="47"/>
      <c r="AZ659" s="47"/>
      <c r="BA659" s="47"/>
      <c r="BB659" s="47"/>
      <c r="BC659" s="47"/>
      <c r="BD659" s="47"/>
      <c r="BE659" s="47"/>
      <c r="BF659" s="47"/>
      <c r="BG659" s="47"/>
      <c r="BH659" s="47"/>
      <c r="BI659" s="47"/>
      <c r="BJ659" s="47"/>
      <c r="BK659" s="47"/>
      <c r="BL659" s="47"/>
      <c r="BM659" s="47"/>
      <c r="BN659" s="47"/>
      <c r="BO659" s="47"/>
      <c r="BP659" s="47"/>
      <c r="BQ659" s="47"/>
    </row>
    <row r="660" spans="16:69" x14ac:dyDescent="0.25">
      <c r="P660" s="34">
        <v>657</v>
      </c>
      <c r="Q660" s="147" t="str">
        <f>IF(INDEX(EmployeeTrackingSheet!$B$6:$B$1005,Calculations!P660,1)=0,"",INDEX(EmployeeTrackingSheet!$B$6:$B$1005,Calculations!P660,1))</f>
        <v/>
      </c>
      <c r="R660" s="91" t="str">
        <f t="shared" si="59"/>
        <v/>
      </c>
      <c r="S660" s="91" t="str">
        <f t="shared" si="60"/>
        <v/>
      </c>
      <c r="T660" s="92" t="str">
        <f t="shared" si="61"/>
        <v/>
      </c>
      <c r="U660" s="92" t="str">
        <f t="shared" si="62"/>
        <v/>
      </c>
      <c r="V660" s="90" t="str">
        <f>IF(INDEX(EmployeeTrackingSheet!$C$6:$C$1005,Calculations!P660,1)=0,"",INDEX(EmployeeTrackingSheet!$C$6:$C$1005,Calculations!P660,1))</f>
        <v/>
      </c>
      <c r="W660" s="90" t="str">
        <f>IF(INDEX(EmployeeTrackingSheet!$D$6:$D$1005,Calculations!P660,1)=0,"",INDEX(EmployeeTrackingSheet!$D$6:$D$1005,Calculations!P660,1))</f>
        <v/>
      </c>
      <c r="X660" s="269" t="str">
        <f>IF(INDEX(EmployeeTrackingSheet!$E$6:$E$1005,Calculations!P660,1)=0,"",INDEX(EmployeeTrackingSheet!$E$6:$E$1005,Calculations!P660,1))</f>
        <v/>
      </c>
      <c r="Y660" s="269" t="str">
        <f>IF(INDEX(EmployeeTrackingSheet!$F$6:$F$1005,Calculations!P660,1)=0,"",INDEX(EmployeeTrackingSheet!$F$6:$F$1005,Calculations!P660,1))</f>
        <v/>
      </c>
      <c r="Z660" s="94" t="str">
        <f t="shared" si="63"/>
        <v/>
      </c>
      <c r="AA660" s="94" t="str">
        <f>IF(INDEX(EmployeeTrackingSheet!$G$6:$G$1005,Calculations!P660,1)=0,"",INDEX(EmployeeTrackingSheet!$G$6:$G$1005,Calculations!P660,1))</f>
        <v/>
      </c>
      <c r="AB660" s="94" t="str">
        <f>IF(INDEX(EmployeeTrackingSheet!$H$6:$H$1005,Calculations!P660,1)=0,"",INDEX(EmployeeTrackingSheet!$H$6:$H$1005,Calculations!P660,1))</f>
        <v/>
      </c>
      <c r="AC660" s="47"/>
      <c r="AD660" s="47"/>
      <c r="AE660" s="47"/>
      <c r="AF660" s="47"/>
      <c r="AG660" s="47"/>
      <c r="AM660" s="47"/>
      <c r="AN660" s="47"/>
      <c r="AO660" s="47"/>
      <c r="AP660" s="47"/>
      <c r="AQ660" s="47"/>
      <c r="AR660" s="47"/>
      <c r="AS660" s="47"/>
      <c r="AT660" s="47"/>
      <c r="AU660" s="47"/>
      <c r="AV660" s="47"/>
      <c r="AW660" s="47"/>
      <c r="AX660" s="47"/>
      <c r="AY660" s="47"/>
      <c r="AZ660" s="47"/>
      <c r="BA660" s="47"/>
      <c r="BB660" s="47"/>
      <c r="BC660" s="47"/>
      <c r="BD660" s="47"/>
      <c r="BE660" s="47"/>
      <c r="BF660" s="47"/>
      <c r="BG660" s="47"/>
      <c r="BH660" s="47"/>
      <c r="BI660" s="47"/>
      <c r="BJ660" s="47"/>
      <c r="BK660" s="47"/>
      <c r="BL660" s="47"/>
      <c r="BM660" s="47"/>
      <c r="BN660" s="47"/>
      <c r="BO660" s="47"/>
      <c r="BP660" s="47"/>
      <c r="BQ660" s="47"/>
    </row>
    <row r="661" spans="16:69" x14ac:dyDescent="0.25">
      <c r="P661" s="34">
        <v>658</v>
      </c>
      <c r="Q661" s="147" t="str">
        <f>IF(INDEX(EmployeeTrackingSheet!$B$6:$B$1005,Calculations!P661,1)=0,"",INDEX(EmployeeTrackingSheet!$B$6:$B$1005,Calculations!P661,1))</f>
        <v/>
      </c>
      <c r="R661" s="91" t="str">
        <f t="shared" si="59"/>
        <v/>
      </c>
      <c r="S661" s="91" t="str">
        <f t="shared" si="60"/>
        <v/>
      </c>
      <c r="T661" s="92" t="str">
        <f t="shared" si="61"/>
        <v/>
      </c>
      <c r="U661" s="92" t="str">
        <f t="shared" si="62"/>
        <v/>
      </c>
      <c r="V661" s="90" t="str">
        <f>IF(INDEX(EmployeeTrackingSheet!$C$6:$C$1005,Calculations!P661,1)=0,"",INDEX(EmployeeTrackingSheet!$C$6:$C$1005,Calculations!P661,1))</f>
        <v/>
      </c>
      <c r="W661" s="90" t="str">
        <f>IF(INDEX(EmployeeTrackingSheet!$D$6:$D$1005,Calculations!P661,1)=0,"",INDEX(EmployeeTrackingSheet!$D$6:$D$1005,Calculations!P661,1))</f>
        <v/>
      </c>
      <c r="X661" s="269" t="str">
        <f>IF(INDEX(EmployeeTrackingSheet!$E$6:$E$1005,Calculations!P661,1)=0,"",INDEX(EmployeeTrackingSheet!$E$6:$E$1005,Calculations!P661,1))</f>
        <v/>
      </c>
      <c r="Y661" s="269" t="str">
        <f>IF(INDEX(EmployeeTrackingSheet!$F$6:$F$1005,Calculations!P661,1)=0,"",INDEX(EmployeeTrackingSheet!$F$6:$F$1005,Calculations!P661,1))</f>
        <v/>
      </c>
      <c r="Z661" s="94" t="str">
        <f t="shared" si="63"/>
        <v/>
      </c>
      <c r="AA661" s="94" t="str">
        <f>IF(INDEX(EmployeeTrackingSheet!$G$6:$G$1005,Calculations!P661,1)=0,"",INDEX(EmployeeTrackingSheet!$G$6:$G$1005,Calculations!P661,1))</f>
        <v/>
      </c>
      <c r="AB661" s="94" t="str">
        <f>IF(INDEX(EmployeeTrackingSheet!$H$6:$H$1005,Calculations!P661,1)=0,"",INDEX(EmployeeTrackingSheet!$H$6:$H$1005,Calculations!P661,1))</f>
        <v/>
      </c>
      <c r="AC661" s="47"/>
      <c r="AD661" s="47"/>
      <c r="AE661" s="47"/>
      <c r="AF661" s="47"/>
      <c r="AG661" s="47"/>
      <c r="AM661" s="47"/>
      <c r="AN661" s="47"/>
      <c r="AO661" s="47"/>
      <c r="AP661" s="47"/>
      <c r="AQ661" s="47"/>
      <c r="AR661" s="47"/>
      <c r="AS661" s="47"/>
      <c r="AT661" s="47"/>
      <c r="AU661" s="47"/>
      <c r="AV661" s="47"/>
      <c r="AW661" s="47"/>
      <c r="AX661" s="47"/>
      <c r="AY661" s="47"/>
      <c r="AZ661" s="47"/>
      <c r="BA661" s="47"/>
      <c r="BB661" s="47"/>
      <c r="BC661" s="47"/>
      <c r="BD661" s="47"/>
      <c r="BE661" s="47"/>
      <c r="BF661" s="47"/>
      <c r="BG661" s="47"/>
      <c r="BH661" s="47"/>
      <c r="BI661" s="47"/>
      <c r="BJ661" s="47"/>
      <c r="BK661" s="47"/>
      <c r="BL661" s="47"/>
      <c r="BM661" s="47"/>
      <c r="BN661" s="47"/>
      <c r="BO661" s="47"/>
      <c r="BP661" s="47"/>
      <c r="BQ661" s="47"/>
    </row>
    <row r="662" spans="16:69" x14ac:dyDescent="0.25">
      <c r="P662" s="34">
        <v>659</v>
      </c>
      <c r="Q662" s="147" t="str">
        <f>IF(INDEX(EmployeeTrackingSheet!$B$6:$B$1005,Calculations!P662,1)=0,"",INDEX(EmployeeTrackingSheet!$B$6:$B$1005,Calculations!P662,1))</f>
        <v/>
      </c>
      <c r="R662" s="91" t="str">
        <f t="shared" si="59"/>
        <v/>
      </c>
      <c r="S662" s="91" t="str">
        <f t="shared" si="60"/>
        <v/>
      </c>
      <c r="T662" s="92" t="str">
        <f t="shared" si="61"/>
        <v/>
      </c>
      <c r="U662" s="92" t="str">
        <f t="shared" si="62"/>
        <v/>
      </c>
      <c r="V662" s="90" t="str">
        <f>IF(INDEX(EmployeeTrackingSheet!$C$6:$C$1005,Calculations!P662,1)=0,"",INDEX(EmployeeTrackingSheet!$C$6:$C$1005,Calculations!P662,1))</f>
        <v/>
      </c>
      <c r="W662" s="90" t="str">
        <f>IF(INDEX(EmployeeTrackingSheet!$D$6:$D$1005,Calculations!P662,1)=0,"",INDEX(EmployeeTrackingSheet!$D$6:$D$1005,Calculations!P662,1))</f>
        <v/>
      </c>
      <c r="X662" s="269" t="str">
        <f>IF(INDEX(EmployeeTrackingSheet!$E$6:$E$1005,Calculations!P662,1)=0,"",INDEX(EmployeeTrackingSheet!$E$6:$E$1005,Calculations!P662,1))</f>
        <v/>
      </c>
      <c r="Y662" s="269" t="str">
        <f>IF(INDEX(EmployeeTrackingSheet!$F$6:$F$1005,Calculations!P662,1)=0,"",INDEX(EmployeeTrackingSheet!$F$6:$F$1005,Calculations!P662,1))</f>
        <v/>
      </c>
      <c r="Z662" s="94" t="str">
        <f t="shared" si="63"/>
        <v/>
      </c>
      <c r="AA662" s="94" t="str">
        <f>IF(INDEX(EmployeeTrackingSheet!$G$6:$G$1005,Calculations!P662,1)=0,"",INDEX(EmployeeTrackingSheet!$G$6:$G$1005,Calculations!P662,1))</f>
        <v/>
      </c>
      <c r="AB662" s="94" t="str">
        <f>IF(INDEX(EmployeeTrackingSheet!$H$6:$H$1005,Calculations!P662,1)=0,"",INDEX(EmployeeTrackingSheet!$H$6:$H$1005,Calculations!P662,1))</f>
        <v/>
      </c>
      <c r="AC662" s="47"/>
      <c r="AD662" s="47"/>
      <c r="AE662" s="47"/>
      <c r="AF662" s="47"/>
      <c r="AG662" s="47"/>
      <c r="AM662" s="47"/>
      <c r="AN662" s="47"/>
      <c r="AO662" s="47"/>
      <c r="AP662" s="47"/>
      <c r="AQ662" s="47"/>
      <c r="AR662" s="47"/>
      <c r="AS662" s="47"/>
      <c r="AT662" s="47"/>
      <c r="AU662" s="47"/>
      <c r="AV662" s="47"/>
      <c r="AW662" s="47"/>
      <c r="AX662" s="47"/>
      <c r="AY662" s="47"/>
      <c r="AZ662" s="47"/>
      <c r="BA662" s="47"/>
      <c r="BB662" s="47"/>
      <c r="BC662" s="47"/>
      <c r="BD662" s="47"/>
      <c r="BE662" s="47"/>
      <c r="BF662" s="47"/>
      <c r="BG662" s="47"/>
      <c r="BH662" s="47"/>
      <c r="BI662" s="47"/>
      <c r="BJ662" s="47"/>
      <c r="BK662" s="47"/>
      <c r="BL662" s="47"/>
      <c r="BM662" s="47"/>
      <c r="BN662" s="47"/>
      <c r="BO662" s="47"/>
      <c r="BP662" s="47"/>
      <c r="BQ662" s="47"/>
    </row>
    <row r="663" spans="16:69" x14ac:dyDescent="0.25">
      <c r="P663" s="34">
        <v>660</v>
      </c>
      <c r="Q663" s="147" t="str">
        <f>IF(INDEX(EmployeeTrackingSheet!$B$6:$B$1005,Calculations!P663,1)=0,"",INDEX(EmployeeTrackingSheet!$B$6:$B$1005,Calculations!P663,1))</f>
        <v/>
      </c>
      <c r="R663" s="91" t="str">
        <f t="shared" si="59"/>
        <v/>
      </c>
      <c r="S663" s="91" t="str">
        <f t="shared" si="60"/>
        <v/>
      </c>
      <c r="T663" s="92" t="str">
        <f t="shared" si="61"/>
        <v/>
      </c>
      <c r="U663" s="92" t="str">
        <f t="shared" si="62"/>
        <v/>
      </c>
      <c r="V663" s="90" t="str">
        <f>IF(INDEX(EmployeeTrackingSheet!$C$6:$C$1005,Calculations!P663,1)=0,"",INDEX(EmployeeTrackingSheet!$C$6:$C$1005,Calculations!P663,1))</f>
        <v/>
      </c>
      <c r="W663" s="90" t="str">
        <f>IF(INDEX(EmployeeTrackingSheet!$D$6:$D$1005,Calculations!P663,1)=0,"",INDEX(EmployeeTrackingSheet!$D$6:$D$1005,Calculations!P663,1))</f>
        <v/>
      </c>
      <c r="X663" s="269" t="str">
        <f>IF(INDEX(EmployeeTrackingSheet!$E$6:$E$1005,Calculations!P663,1)=0,"",INDEX(EmployeeTrackingSheet!$E$6:$E$1005,Calculations!P663,1))</f>
        <v/>
      </c>
      <c r="Y663" s="269" t="str">
        <f>IF(INDEX(EmployeeTrackingSheet!$F$6:$F$1005,Calculations!P663,1)=0,"",INDEX(EmployeeTrackingSheet!$F$6:$F$1005,Calculations!P663,1))</f>
        <v/>
      </c>
      <c r="Z663" s="94" t="str">
        <f t="shared" si="63"/>
        <v/>
      </c>
      <c r="AA663" s="94" t="str">
        <f>IF(INDEX(EmployeeTrackingSheet!$G$6:$G$1005,Calculations!P663,1)=0,"",INDEX(EmployeeTrackingSheet!$G$6:$G$1005,Calculations!P663,1))</f>
        <v/>
      </c>
      <c r="AB663" s="94" t="str">
        <f>IF(INDEX(EmployeeTrackingSheet!$H$6:$H$1005,Calculations!P663,1)=0,"",INDEX(EmployeeTrackingSheet!$H$6:$H$1005,Calculations!P663,1))</f>
        <v/>
      </c>
      <c r="AC663" s="47"/>
      <c r="AD663" s="47"/>
      <c r="AE663" s="47"/>
      <c r="AF663" s="47"/>
      <c r="AG663" s="47"/>
      <c r="AM663" s="47"/>
      <c r="AN663" s="47"/>
      <c r="AO663" s="47"/>
      <c r="AP663" s="47"/>
      <c r="AQ663" s="47"/>
      <c r="AR663" s="47"/>
      <c r="AS663" s="47"/>
      <c r="AT663" s="47"/>
      <c r="AU663" s="47"/>
      <c r="AV663" s="47"/>
      <c r="AW663" s="47"/>
      <c r="AX663" s="47"/>
      <c r="AY663" s="47"/>
      <c r="AZ663" s="47"/>
      <c r="BA663" s="47"/>
      <c r="BB663" s="47"/>
      <c r="BC663" s="47"/>
      <c r="BD663" s="47"/>
      <c r="BE663" s="47"/>
      <c r="BF663" s="47"/>
      <c r="BG663" s="47"/>
      <c r="BH663" s="47"/>
      <c r="BI663" s="47"/>
      <c r="BJ663" s="47"/>
      <c r="BK663" s="47"/>
      <c r="BL663" s="47"/>
      <c r="BM663" s="47"/>
      <c r="BN663" s="47"/>
      <c r="BO663" s="47"/>
      <c r="BP663" s="47"/>
      <c r="BQ663" s="47"/>
    </row>
    <row r="664" spans="16:69" x14ac:dyDescent="0.25">
      <c r="P664" s="34">
        <v>661</v>
      </c>
      <c r="Q664" s="147" t="str">
        <f>IF(INDEX(EmployeeTrackingSheet!$B$6:$B$1005,Calculations!P664,1)=0,"",INDEX(EmployeeTrackingSheet!$B$6:$B$1005,Calculations!P664,1))</f>
        <v/>
      </c>
      <c r="R664" s="91" t="str">
        <f t="shared" si="59"/>
        <v/>
      </c>
      <c r="S664" s="91" t="str">
        <f t="shared" si="60"/>
        <v/>
      </c>
      <c r="T664" s="92" t="str">
        <f t="shared" si="61"/>
        <v/>
      </c>
      <c r="U664" s="92" t="str">
        <f t="shared" si="62"/>
        <v/>
      </c>
      <c r="V664" s="90" t="str">
        <f>IF(INDEX(EmployeeTrackingSheet!$C$6:$C$1005,Calculations!P664,1)=0,"",INDEX(EmployeeTrackingSheet!$C$6:$C$1005,Calculations!P664,1))</f>
        <v/>
      </c>
      <c r="W664" s="90" t="str">
        <f>IF(INDEX(EmployeeTrackingSheet!$D$6:$D$1005,Calculations!P664,1)=0,"",INDEX(EmployeeTrackingSheet!$D$6:$D$1005,Calculations!P664,1))</f>
        <v/>
      </c>
      <c r="X664" s="269" t="str">
        <f>IF(INDEX(EmployeeTrackingSheet!$E$6:$E$1005,Calculations!P664,1)=0,"",INDEX(EmployeeTrackingSheet!$E$6:$E$1005,Calculations!P664,1))</f>
        <v/>
      </c>
      <c r="Y664" s="269" t="str">
        <f>IF(INDEX(EmployeeTrackingSheet!$F$6:$F$1005,Calculations!P664,1)=0,"",INDEX(EmployeeTrackingSheet!$F$6:$F$1005,Calculations!P664,1))</f>
        <v/>
      </c>
      <c r="Z664" s="94" t="str">
        <f t="shared" si="63"/>
        <v/>
      </c>
      <c r="AA664" s="94" t="str">
        <f>IF(INDEX(EmployeeTrackingSheet!$G$6:$G$1005,Calculations!P664,1)=0,"",INDEX(EmployeeTrackingSheet!$G$6:$G$1005,Calculations!P664,1))</f>
        <v/>
      </c>
      <c r="AB664" s="94" t="str">
        <f>IF(INDEX(EmployeeTrackingSheet!$H$6:$H$1005,Calculations!P664,1)=0,"",INDEX(EmployeeTrackingSheet!$H$6:$H$1005,Calculations!P664,1))</f>
        <v/>
      </c>
      <c r="AC664" s="47"/>
      <c r="AD664" s="47"/>
      <c r="AE664" s="47"/>
      <c r="AF664" s="47"/>
      <c r="AG664" s="47"/>
      <c r="AM664" s="47"/>
      <c r="AN664" s="47"/>
      <c r="AO664" s="47"/>
      <c r="AP664" s="47"/>
      <c r="AQ664" s="47"/>
      <c r="AR664" s="47"/>
      <c r="AS664" s="47"/>
      <c r="AT664" s="47"/>
      <c r="AU664" s="47"/>
      <c r="AV664" s="47"/>
      <c r="AW664" s="47"/>
      <c r="AX664" s="47"/>
      <c r="AY664" s="47"/>
      <c r="AZ664" s="47"/>
      <c r="BA664" s="47"/>
      <c r="BB664" s="47"/>
      <c r="BC664" s="47"/>
      <c r="BD664" s="47"/>
      <c r="BE664" s="47"/>
      <c r="BF664" s="47"/>
      <c r="BG664" s="47"/>
      <c r="BH664" s="47"/>
      <c r="BI664" s="47"/>
      <c r="BJ664" s="47"/>
      <c r="BK664" s="47"/>
      <c r="BL664" s="47"/>
      <c r="BM664" s="47"/>
      <c r="BN664" s="47"/>
      <c r="BO664" s="47"/>
      <c r="BP664" s="47"/>
      <c r="BQ664" s="47"/>
    </row>
    <row r="665" spans="16:69" x14ac:dyDescent="0.25">
      <c r="P665" s="34">
        <v>662</v>
      </c>
      <c r="Q665" s="147" t="str">
        <f>IF(INDEX(EmployeeTrackingSheet!$B$6:$B$1005,Calculations!P665,1)=0,"",INDEX(EmployeeTrackingSheet!$B$6:$B$1005,Calculations!P665,1))</f>
        <v/>
      </c>
      <c r="R665" s="91" t="str">
        <f t="shared" si="59"/>
        <v/>
      </c>
      <c r="S665" s="91" t="str">
        <f t="shared" si="60"/>
        <v/>
      </c>
      <c r="T665" s="92" t="str">
        <f t="shared" si="61"/>
        <v/>
      </c>
      <c r="U665" s="92" t="str">
        <f t="shared" si="62"/>
        <v/>
      </c>
      <c r="V665" s="90" t="str">
        <f>IF(INDEX(EmployeeTrackingSheet!$C$6:$C$1005,Calculations!P665,1)=0,"",INDEX(EmployeeTrackingSheet!$C$6:$C$1005,Calculations!P665,1))</f>
        <v/>
      </c>
      <c r="W665" s="90" t="str">
        <f>IF(INDEX(EmployeeTrackingSheet!$D$6:$D$1005,Calculations!P665,1)=0,"",INDEX(EmployeeTrackingSheet!$D$6:$D$1005,Calculations!P665,1))</f>
        <v/>
      </c>
      <c r="X665" s="269" t="str">
        <f>IF(INDEX(EmployeeTrackingSheet!$E$6:$E$1005,Calculations!P665,1)=0,"",INDEX(EmployeeTrackingSheet!$E$6:$E$1005,Calculations!P665,1))</f>
        <v/>
      </c>
      <c r="Y665" s="269" t="str">
        <f>IF(INDEX(EmployeeTrackingSheet!$F$6:$F$1005,Calculations!P665,1)=0,"",INDEX(EmployeeTrackingSheet!$F$6:$F$1005,Calculations!P665,1))</f>
        <v/>
      </c>
      <c r="Z665" s="94" t="str">
        <f t="shared" si="63"/>
        <v/>
      </c>
      <c r="AA665" s="94" t="str">
        <f>IF(INDEX(EmployeeTrackingSheet!$G$6:$G$1005,Calculations!P665,1)=0,"",INDEX(EmployeeTrackingSheet!$G$6:$G$1005,Calculations!P665,1))</f>
        <v/>
      </c>
      <c r="AB665" s="94" t="str">
        <f>IF(INDEX(EmployeeTrackingSheet!$H$6:$H$1005,Calculations!P665,1)=0,"",INDEX(EmployeeTrackingSheet!$H$6:$H$1005,Calculations!P665,1))</f>
        <v/>
      </c>
      <c r="AC665" s="47"/>
      <c r="AD665" s="47"/>
      <c r="AE665" s="47"/>
      <c r="AF665" s="47"/>
      <c r="AG665" s="47"/>
      <c r="AM665" s="47"/>
      <c r="AN665" s="47"/>
      <c r="AO665" s="47"/>
      <c r="AP665" s="47"/>
      <c r="AQ665" s="47"/>
      <c r="AR665" s="47"/>
      <c r="AS665" s="47"/>
      <c r="AT665" s="47"/>
      <c r="AU665" s="47"/>
      <c r="AV665" s="47"/>
      <c r="AW665" s="47"/>
      <c r="AX665" s="47"/>
      <c r="AY665" s="47"/>
      <c r="AZ665" s="47"/>
      <c r="BA665" s="47"/>
      <c r="BB665" s="47"/>
      <c r="BC665" s="47"/>
      <c r="BD665" s="47"/>
      <c r="BE665" s="47"/>
      <c r="BF665" s="47"/>
      <c r="BG665" s="47"/>
      <c r="BH665" s="47"/>
      <c r="BI665" s="47"/>
      <c r="BJ665" s="47"/>
      <c r="BK665" s="47"/>
      <c r="BL665" s="47"/>
      <c r="BM665" s="47"/>
      <c r="BN665" s="47"/>
      <c r="BO665" s="47"/>
      <c r="BP665" s="47"/>
      <c r="BQ665" s="47"/>
    </row>
    <row r="666" spans="16:69" x14ac:dyDescent="0.25">
      <c r="P666" s="34">
        <v>663</v>
      </c>
      <c r="Q666" s="147" t="str">
        <f>IF(INDEX(EmployeeTrackingSheet!$B$6:$B$1005,Calculations!P666,1)=0,"",INDEX(EmployeeTrackingSheet!$B$6:$B$1005,Calculations!P666,1))</f>
        <v/>
      </c>
      <c r="R666" s="91" t="str">
        <f t="shared" si="59"/>
        <v/>
      </c>
      <c r="S666" s="91" t="str">
        <f t="shared" si="60"/>
        <v/>
      </c>
      <c r="T666" s="92" t="str">
        <f t="shared" si="61"/>
        <v/>
      </c>
      <c r="U666" s="92" t="str">
        <f t="shared" si="62"/>
        <v/>
      </c>
      <c r="V666" s="90" t="str">
        <f>IF(INDEX(EmployeeTrackingSheet!$C$6:$C$1005,Calculations!P666,1)=0,"",INDEX(EmployeeTrackingSheet!$C$6:$C$1005,Calculations!P666,1))</f>
        <v/>
      </c>
      <c r="W666" s="90" t="str">
        <f>IF(INDEX(EmployeeTrackingSheet!$D$6:$D$1005,Calculations!P666,1)=0,"",INDEX(EmployeeTrackingSheet!$D$6:$D$1005,Calculations!P666,1))</f>
        <v/>
      </c>
      <c r="X666" s="269" t="str">
        <f>IF(INDEX(EmployeeTrackingSheet!$E$6:$E$1005,Calculations!P666,1)=0,"",INDEX(EmployeeTrackingSheet!$E$6:$E$1005,Calculations!P666,1))</f>
        <v/>
      </c>
      <c r="Y666" s="269" t="str">
        <f>IF(INDEX(EmployeeTrackingSheet!$F$6:$F$1005,Calculations!P666,1)=0,"",INDEX(EmployeeTrackingSheet!$F$6:$F$1005,Calculations!P666,1))</f>
        <v/>
      </c>
      <c r="Z666" s="94" t="str">
        <f t="shared" si="63"/>
        <v/>
      </c>
      <c r="AA666" s="94" t="str">
        <f>IF(INDEX(EmployeeTrackingSheet!$G$6:$G$1005,Calculations!P666,1)=0,"",INDEX(EmployeeTrackingSheet!$G$6:$G$1005,Calculations!P666,1))</f>
        <v/>
      </c>
      <c r="AB666" s="94" t="str">
        <f>IF(INDEX(EmployeeTrackingSheet!$H$6:$H$1005,Calculations!P666,1)=0,"",INDEX(EmployeeTrackingSheet!$H$6:$H$1005,Calculations!P666,1))</f>
        <v/>
      </c>
      <c r="AC666" s="47"/>
      <c r="AD666" s="47"/>
      <c r="AE666" s="47"/>
      <c r="AF666" s="47"/>
      <c r="AG666" s="47"/>
      <c r="AM666" s="47"/>
      <c r="AN666" s="47"/>
      <c r="AO666" s="47"/>
      <c r="AP666" s="47"/>
      <c r="AQ666" s="47"/>
      <c r="AR666" s="47"/>
      <c r="AS666" s="47"/>
      <c r="AT666" s="47"/>
      <c r="AU666" s="47"/>
      <c r="AV666" s="47"/>
      <c r="AW666" s="47"/>
      <c r="AX666" s="47"/>
      <c r="AY666" s="47"/>
      <c r="AZ666" s="47"/>
      <c r="BA666" s="47"/>
      <c r="BB666" s="47"/>
      <c r="BC666" s="47"/>
      <c r="BD666" s="47"/>
      <c r="BE666" s="47"/>
      <c r="BF666" s="47"/>
      <c r="BG666" s="47"/>
      <c r="BH666" s="47"/>
      <c r="BI666" s="47"/>
      <c r="BJ666" s="47"/>
      <c r="BK666" s="47"/>
      <c r="BL666" s="47"/>
      <c r="BM666" s="47"/>
      <c r="BN666" s="47"/>
      <c r="BO666" s="47"/>
      <c r="BP666" s="47"/>
      <c r="BQ666" s="47"/>
    </row>
    <row r="667" spans="16:69" x14ac:dyDescent="0.25">
      <c r="P667" s="34">
        <v>664</v>
      </c>
      <c r="Q667" s="147" t="str">
        <f>IF(INDEX(EmployeeTrackingSheet!$B$6:$B$1005,Calculations!P667,1)=0,"",INDEX(EmployeeTrackingSheet!$B$6:$B$1005,Calculations!P667,1))</f>
        <v/>
      </c>
      <c r="R667" s="91" t="str">
        <f t="shared" si="59"/>
        <v/>
      </c>
      <c r="S667" s="91" t="str">
        <f t="shared" si="60"/>
        <v/>
      </c>
      <c r="T667" s="92" t="str">
        <f t="shared" si="61"/>
        <v/>
      </c>
      <c r="U667" s="92" t="str">
        <f t="shared" si="62"/>
        <v/>
      </c>
      <c r="V667" s="90" t="str">
        <f>IF(INDEX(EmployeeTrackingSheet!$C$6:$C$1005,Calculations!P667,1)=0,"",INDEX(EmployeeTrackingSheet!$C$6:$C$1005,Calculations!P667,1))</f>
        <v/>
      </c>
      <c r="W667" s="90" t="str">
        <f>IF(INDEX(EmployeeTrackingSheet!$D$6:$D$1005,Calculations!P667,1)=0,"",INDEX(EmployeeTrackingSheet!$D$6:$D$1005,Calculations!P667,1))</f>
        <v/>
      </c>
      <c r="X667" s="269" t="str">
        <f>IF(INDEX(EmployeeTrackingSheet!$E$6:$E$1005,Calculations!P667,1)=0,"",INDEX(EmployeeTrackingSheet!$E$6:$E$1005,Calculations!P667,1))</f>
        <v/>
      </c>
      <c r="Y667" s="269" t="str">
        <f>IF(INDEX(EmployeeTrackingSheet!$F$6:$F$1005,Calculations!P667,1)=0,"",INDEX(EmployeeTrackingSheet!$F$6:$F$1005,Calculations!P667,1))</f>
        <v/>
      </c>
      <c r="Z667" s="94" t="str">
        <f t="shared" si="63"/>
        <v/>
      </c>
      <c r="AA667" s="94" t="str">
        <f>IF(INDEX(EmployeeTrackingSheet!$G$6:$G$1005,Calculations!P667,1)=0,"",INDEX(EmployeeTrackingSheet!$G$6:$G$1005,Calculations!P667,1))</f>
        <v/>
      </c>
      <c r="AB667" s="94" t="str">
        <f>IF(INDEX(EmployeeTrackingSheet!$H$6:$H$1005,Calculations!P667,1)=0,"",INDEX(EmployeeTrackingSheet!$H$6:$H$1005,Calculations!P667,1))</f>
        <v/>
      </c>
      <c r="AC667" s="47"/>
      <c r="AD667" s="47"/>
      <c r="AE667" s="47"/>
      <c r="AF667" s="47"/>
      <c r="AG667" s="47"/>
      <c r="AM667" s="47"/>
      <c r="AN667" s="47"/>
      <c r="AO667" s="47"/>
      <c r="AP667" s="47"/>
      <c r="AQ667" s="47"/>
      <c r="AR667" s="47"/>
      <c r="AS667" s="47"/>
      <c r="AT667" s="47"/>
      <c r="AU667" s="47"/>
      <c r="AV667" s="47"/>
      <c r="AW667" s="47"/>
      <c r="AX667" s="47"/>
      <c r="AY667" s="47"/>
      <c r="AZ667" s="47"/>
      <c r="BA667" s="47"/>
      <c r="BB667" s="47"/>
      <c r="BC667" s="47"/>
      <c r="BD667" s="47"/>
      <c r="BE667" s="47"/>
      <c r="BF667" s="47"/>
      <c r="BG667" s="47"/>
      <c r="BH667" s="47"/>
      <c r="BI667" s="47"/>
      <c r="BJ667" s="47"/>
      <c r="BK667" s="47"/>
      <c r="BL667" s="47"/>
      <c r="BM667" s="47"/>
      <c r="BN667" s="47"/>
      <c r="BO667" s="47"/>
      <c r="BP667" s="47"/>
      <c r="BQ667" s="47"/>
    </row>
    <row r="668" spans="16:69" x14ac:dyDescent="0.25">
      <c r="P668" s="34">
        <v>665</v>
      </c>
      <c r="Q668" s="147" t="str">
        <f>IF(INDEX(EmployeeTrackingSheet!$B$6:$B$1005,Calculations!P668,1)=0,"",INDEX(EmployeeTrackingSheet!$B$6:$B$1005,Calculations!P668,1))</f>
        <v/>
      </c>
      <c r="R668" s="91" t="str">
        <f t="shared" si="59"/>
        <v/>
      </c>
      <c r="S668" s="91" t="str">
        <f t="shared" si="60"/>
        <v/>
      </c>
      <c r="T668" s="92" t="str">
        <f t="shared" si="61"/>
        <v/>
      </c>
      <c r="U668" s="92" t="str">
        <f t="shared" si="62"/>
        <v/>
      </c>
      <c r="V668" s="90" t="str">
        <f>IF(INDEX(EmployeeTrackingSheet!$C$6:$C$1005,Calculations!P668,1)=0,"",INDEX(EmployeeTrackingSheet!$C$6:$C$1005,Calculations!P668,1))</f>
        <v/>
      </c>
      <c r="W668" s="90" t="str">
        <f>IF(INDEX(EmployeeTrackingSheet!$D$6:$D$1005,Calculations!P668,1)=0,"",INDEX(EmployeeTrackingSheet!$D$6:$D$1005,Calculations!P668,1))</f>
        <v/>
      </c>
      <c r="X668" s="269" t="str">
        <f>IF(INDEX(EmployeeTrackingSheet!$E$6:$E$1005,Calculations!P668,1)=0,"",INDEX(EmployeeTrackingSheet!$E$6:$E$1005,Calculations!P668,1))</f>
        <v/>
      </c>
      <c r="Y668" s="269" t="str">
        <f>IF(INDEX(EmployeeTrackingSheet!$F$6:$F$1005,Calculations!P668,1)=0,"",INDEX(EmployeeTrackingSheet!$F$6:$F$1005,Calculations!P668,1))</f>
        <v/>
      </c>
      <c r="Z668" s="94" t="str">
        <f t="shared" si="63"/>
        <v/>
      </c>
      <c r="AA668" s="94" t="str">
        <f>IF(INDEX(EmployeeTrackingSheet!$G$6:$G$1005,Calculations!P668,1)=0,"",INDEX(EmployeeTrackingSheet!$G$6:$G$1005,Calculations!P668,1))</f>
        <v/>
      </c>
      <c r="AB668" s="94" t="str">
        <f>IF(INDEX(EmployeeTrackingSheet!$H$6:$H$1005,Calculations!P668,1)=0,"",INDEX(EmployeeTrackingSheet!$H$6:$H$1005,Calculations!P668,1))</f>
        <v/>
      </c>
      <c r="AC668" s="47"/>
      <c r="AD668" s="47"/>
      <c r="AE668" s="47"/>
      <c r="AF668" s="47"/>
      <c r="AG668" s="47"/>
      <c r="AM668" s="47"/>
      <c r="AN668" s="47"/>
      <c r="AO668" s="47"/>
      <c r="AP668" s="47"/>
      <c r="AQ668" s="47"/>
      <c r="AR668" s="47"/>
      <c r="AS668" s="47"/>
      <c r="AT668" s="47"/>
      <c r="AU668" s="47"/>
      <c r="AV668" s="47"/>
      <c r="AW668" s="47"/>
      <c r="AX668" s="47"/>
      <c r="AY668" s="47"/>
      <c r="AZ668" s="47"/>
      <c r="BA668" s="47"/>
      <c r="BB668" s="47"/>
      <c r="BC668" s="47"/>
      <c r="BD668" s="47"/>
      <c r="BE668" s="47"/>
      <c r="BF668" s="47"/>
      <c r="BG668" s="47"/>
      <c r="BH668" s="47"/>
      <c r="BI668" s="47"/>
      <c r="BJ668" s="47"/>
      <c r="BK668" s="47"/>
      <c r="BL668" s="47"/>
      <c r="BM668" s="47"/>
      <c r="BN668" s="47"/>
      <c r="BO668" s="47"/>
      <c r="BP668" s="47"/>
      <c r="BQ668" s="47"/>
    </row>
    <row r="669" spans="16:69" x14ac:dyDescent="0.25">
      <c r="P669" s="34">
        <v>666</v>
      </c>
      <c r="Q669" s="147" t="str">
        <f>IF(INDEX(EmployeeTrackingSheet!$B$6:$B$1005,Calculations!P669,1)=0,"",INDEX(EmployeeTrackingSheet!$B$6:$B$1005,Calculations!P669,1))</f>
        <v/>
      </c>
      <c r="R669" s="91" t="str">
        <f t="shared" si="59"/>
        <v/>
      </c>
      <c r="S669" s="91" t="str">
        <f t="shared" si="60"/>
        <v/>
      </c>
      <c r="T669" s="92" t="str">
        <f t="shared" si="61"/>
        <v/>
      </c>
      <c r="U669" s="92" t="str">
        <f t="shared" si="62"/>
        <v/>
      </c>
      <c r="V669" s="90" t="str">
        <f>IF(INDEX(EmployeeTrackingSheet!$C$6:$C$1005,Calculations!P669,1)=0,"",INDEX(EmployeeTrackingSheet!$C$6:$C$1005,Calculations!P669,1))</f>
        <v/>
      </c>
      <c r="W669" s="90" t="str">
        <f>IF(INDEX(EmployeeTrackingSheet!$D$6:$D$1005,Calculations!P669,1)=0,"",INDEX(EmployeeTrackingSheet!$D$6:$D$1005,Calculations!P669,1))</f>
        <v/>
      </c>
      <c r="X669" s="269" t="str">
        <f>IF(INDEX(EmployeeTrackingSheet!$E$6:$E$1005,Calculations!P669,1)=0,"",INDEX(EmployeeTrackingSheet!$E$6:$E$1005,Calculations!P669,1))</f>
        <v/>
      </c>
      <c r="Y669" s="269" t="str">
        <f>IF(INDEX(EmployeeTrackingSheet!$F$6:$F$1005,Calculations!P669,1)=0,"",INDEX(EmployeeTrackingSheet!$F$6:$F$1005,Calculations!P669,1))</f>
        <v/>
      </c>
      <c r="Z669" s="94" t="str">
        <f t="shared" si="63"/>
        <v/>
      </c>
      <c r="AA669" s="94" t="str">
        <f>IF(INDEX(EmployeeTrackingSheet!$G$6:$G$1005,Calculations!P669,1)=0,"",INDEX(EmployeeTrackingSheet!$G$6:$G$1005,Calculations!P669,1))</f>
        <v/>
      </c>
      <c r="AB669" s="94" t="str">
        <f>IF(INDEX(EmployeeTrackingSheet!$H$6:$H$1005,Calculations!P669,1)=0,"",INDEX(EmployeeTrackingSheet!$H$6:$H$1005,Calculations!P669,1))</f>
        <v/>
      </c>
      <c r="AC669" s="47"/>
      <c r="AD669" s="47"/>
      <c r="AE669" s="47"/>
      <c r="AF669" s="47"/>
      <c r="AG669" s="47"/>
      <c r="AM669" s="47"/>
      <c r="AN669" s="47"/>
      <c r="AO669" s="47"/>
      <c r="AP669" s="47"/>
      <c r="AQ669" s="47"/>
      <c r="AR669" s="47"/>
      <c r="AS669" s="47"/>
      <c r="AT669" s="47"/>
      <c r="AU669" s="47"/>
      <c r="AV669" s="47"/>
      <c r="AW669" s="47"/>
      <c r="AX669" s="47"/>
      <c r="AY669" s="47"/>
      <c r="AZ669" s="47"/>
      <c r="BA669" s="47"/>
      <c r="BB669" s="47"/>
      <c r="BC669" s="47"/>
      <c r="BD669" s="47"/>
      <c r="BE669" s="47"/>
      <c r="BF669" s="47"/>
      <c r="BG669" s="47"/>
      <c r="BH669" s="47"/>
      <c r="BI669" s="47"/>
      <c r="BJ669" s="47"/>
      <c r="BK669" s="47"/>
      <c r="BL669" s="47"/>
      <c r="BM669" s="47"/>
      <c r="BN669" s="47"/>
      <c r="BO669" s="47"/>
      <c r="BP669" s="47"/>
      <c r="BQ669" s="47"/>
    </row>
    <row r="670" spans="16:69" x14ac:dyDescent="0.25">
      <c r="P670" s="34">
        <v>667</v>
      </c>
      <c r="Q670" s="147" t="str">
        <f>IF(INDEX(EmployeeTrackingSheet!$B$6:$B$1005,Calculations!P670,1)=0,"",INDEX(EmployeeTrackingSheet!$B$6:$B$1005,Calculations!P670,1))</f>
        <v/>
      </c>
      <c r="R670" s="91" t="str">
        <f t="shared" si="59"/>
        <v/>
      </c>
      <c r="S670" s="91" t="str">
        <f t="shared" si="60"/>
        <v/>
      </c>
      <c r="T670" s="92" t="str">
        <f t="shared" si="61"/>
        <v/>
      </c>
      <c r="U670" s="92" t="str">
        <f t="shared" si="62"/>
        <v/>
      </c>
      <c r="V670" s="90" t="str">
        <f>IF(INDEX(EmployeeTrackingSheet!$C$6:$C$1005,Calculations!P670,1)=0,"",INDEX(EmployeeTrackingSheet!$C$6:$C$1005,Calculations!P670,1))</f>
        <v/>
      </c>
      <c r="W670" s="90" t="str">
        <f>IF(INDEX(EmployeeTrackingSheet!$D$6:$D$1005,Calculations!P670,1)=0,"",INDEX(EmployeeTrackingSheet!$D$6:$D$1005,Calculations!P670,1))</f>
        <v/>
      </c>
      <c r="X670" s="269" t="str">
        <f>IF(INDEX(EmployeeTrackingSheet!$E$6:$E$1005,Calculations!P670,1)=0,"",INDEX(EmployeeTrackingSheet!$E$6:$E$1005,Calculations!P670,1))</f>
        <v/>
      </c>
      <c r="Y670" s="269" t="str">
        <f>IF(INDEX(EmployeeTrackingSheet!$F$6:$F$1005,Calculations!P670,1)=0,"",INDEX(EmployeeTrackingSheet!$F$6:$F$1005,Calculations!P670,1))</f>
        <v/>
      </c>
      <c r="Z670" s="94" t="str">
        <f t="shared" si="63"/>
        <v/>
      </c>
      <c r="AA670" s="94" t="str">
        <f>IF(INDEX(EmployeeTrackingSheet!$G$6:$G$1005,Calculations!P670,1)=0,"",INDEX(EmployeeTrackingSheet!$G$6:$G$1005,Calculations!P670,1))</f>
        <v/>
      </c>
      <c r="AB670" s="94" t="str">
        <f>IF(INDEX(EmployeeTrackingSheet!$H$6:$H$1005,Calculations!P670,1)=0,"",INDEX(EmployeeTrackingSheet!$H$6:$H$1005,Calculations!P670,1))</f>
        <v/>
      </c>
      <c r="AC670" s="47"/>
      <c r="AD670" s="47"/>
      <c r="AE670" s="47"/>
      <c r="AF670" s="47"/>
      <c r="AG670" s="47"/>
      <c r="AM670" s="47"/>
      <c r="AN670" s="47"/>
      <c r="AO670" s="47"/>
      <c r="AP670" s="47"/>
      <c r="AQ670" s="47"/>
      <c r="AR670" s="47"/>
      <c r="AS670" s="47"/>
      <c r="AT670" s="47"/>
      <c r="AU670" s="47"/>
      <c r="AV670" s="47"/>
      <c r="AW670" s="47"/>
      <c r="AX670" s="47"/>
      <c r="AY670" s="47"/>
      <c r="AZ670" s="47"/>
      <c r="BA670" s="47"/>
      <c r="BB670" s="47"/>
      <c r="BC670" s="47"/>
      <c r="BD670" s="47"/>
      <c r="BE670" s="47"/>
      <c r="BF670" s="47"/>
      <c r="BG670" s="47"/>
      <c r="BH670" s="47"/>
      <c r="BI670" s="47"/>
      <c r="BJ670" s="47"/>
      <c r="BK670" s="47"/>
      <c r="BL670" s="47"/>
      <c r="BM670" s="47"/>
      <c r="BN670" s="47"/>
      <c r="BO670" s="47"/>
      <c r="BP670" s="47"/>
      <c r="BQ670" s="47"/>
    </row>
    <row r="671" spans="16:69" x14ac:dyDescent="0.25">
      <c r="P671" s="34">
        <v>668</v>
      </c>
      <c r="Q671" s="147" t="str">
        <f>IF(INDEX(EmployeeTrackingSheet!$B$6:$B$1005,Calculations!P671,1)=0,"",INDEX(EmployeeTrackingSheet!$B$6:$B$1005,Calculations!P671,1))</f>
        <v/>
      </c>
      <c r="R671" s="91" t="str">
        <f t="shared" si="59"/>
        <v/>
      </c>
      <c r="S671" s="91" t="str">
        <f t="shared" si="60"/>
        <v/>
      </c>
      <c r="T671" s="92" t="str">
        <f t="shared" si="61"/>
        <v/>
      </c>
      <c r="U671" s="92" t="str">
        <f t="shared" si="62"/>
        <v/>
      </c>
      <c r="V671" s="90" t="str">
        <f>IF(INDEX(EmployeeTrackingSheet!$C$6:$C$1005,Calculations!P671,1)=0,"",INDEX(EmployeeTrackingSheet!$C$6:$C$1005,Calculations!P671,1))</f>
        <v/>
      </c>
      <c r="W671" s="90" t="str">
        <f>IF(INDEX(EmployeeTrackingSheet!$D$6:$D$1005,Calculations!P671,1)=0,"",INDEX(EmployeeTrackingSheet!$D$6:$D$1005,Calculations!P671,1))</f>
        <v/>
      </c>
      <c r="X671" s="269" t="str">
        <f>IF(INDEX(EmployeeTrackingSheet!$E$6:$E$1005,Calculations!P671,1)=0,"",INDEX(EmployeeTrackingSheet!$E$6:$E$1005,Calculations!P671,1))</f>
        <v/>
      </c>
      <c r="Y671" s="269" t="str">
        <f>IF(INDEX(EmployeeTrackingSheet!$F$6:$F$1005,Calculations!P671,1)=0,"",INDEX(EmployeeTrackingSheet!$F$6:$F$1005,Calculations!P671,1))</f>
        <v/>
      </c>
      <c r="Z671" s="94" t="str">
        <f t="shared" si="63"/>
        <v/>
      </c>
      <c r="AA671" s="94" t="str">
        <f>IF(INDEX(EmployeeTrackingSheet!$G$6:$G$1005,Calculations!P671,1)=0,"",INDEX(EmployeeTrackingSheet!$G$6:$G$1005,Calculations!P671,1))</f>
        <v/>
      </c>
      <c r="AB671" s="94" t="str">
        <f>IF(INDEX(EmployeeTrackingSheet!$H$6:$H$1005,Calculations!P671,1)=0,"",INDEX(EmployeeTrackingSheet!$H$6:$H$1005,Calculations!P671,1))</f>
        <v/>
      </c>
      <c r="AC671" s="47"/>
      <c r="AD671" s="47"/>
      <c r="AE671" s="47"/>
      <c r="AF671" s="47"/>
      <c r="AG671" s="47"/>
      <c r="AM671" s="47"/>
      <c r="AN671" s="47"/>
      <c r="AO671" s="47"/>
      <c r="AP671" s="47"/>
      <c r="AQ671" s="47"/>
      <c r="AR671" s="47"/>
      <c r="AS671" s="47"/>
      <c r="AT671" s="47"/>
      <c r="AU671" s="47"/>
      <c r="AV671" s="47"/>
      <c r="AW671" s="47"/>
      <c r="AX671" s="47"/>
      <c r="AY671" s="47"/>
      <c r="AZ671" s="47"/>
      <c r="BA671" s="47"/>
      <c r="BB671" s="47"/>
      <c r="BC671" s="47"/>
      <c r="BD671" s="47"/>
      <c r="BE671" s="47"/>
      <c r="BF671" s="47"/>
      <c r="BG671" s="47"/>
      <c r="BH671" s="47"/>
      <c r="BI671" s="47"/>
      <c r="BJ671" s="47"/>
      <c r="BK671" s="47"/>
      <c r="BL671" s="47"/>
      <c r="BM671" s="47"/>
      <c r="BN671" s="47"/>
      <c r="BO671" s="47"/>
      <c r="BP671" s="47"/>
      <c r="BQ671" s="47"/>
    </row>
    <row r="672" spans="16:69" x14ac:dyDescent="0.25">
      <c r="P672" s="34">
        <v>669</v>
      </c>
      <c r="Q672" s="147" t="str">
        <f>IF(INDEX(EmployeeTrackingSheet!$B$6:$B$1005,Calculations!P672,1)=0,"",INDEX(EmployeeTrackingSheet!$B$6:$B$1005,Calculations!P672,1))</f>
        <v/>
      </c>
      <c r="R672" s="91" t="str">
        <f t="shared" si="59"/>
        <v/>
      </c>
      <c r="S672" s="91" t="str">
        <f t="shared" si="60"/>
        <v/>
      </c>
      <c r="T672" s="92" t="str">
        <f t="shared" si="61"/>
        <v/>
      </c>
      <c r="U672" s="92" t="str">
        <f t="shared" si="62"/>
        <v/>
      </c>
      <c r="V672" s="90" t="str">
        <f>IF(INDEX(EmployeeTrackingSheet!$C$6:$C$1005,Calculations!P672,1)=0,"",INDEX(EmployeeTrackingSheet!$C$6:$C$1005,Calculations!P672,1))</f>
        <v/>
      </c>
      <c r="W672" s="90" t="str">
        <f>IF(INDEX(EmployeeTrackingSheet!$D$6:$D$1005,Calculations!P672,1)=0,"",INDEX(EmployeeTrackingSheet!$D$6:$D$1005,Calculations!P672,1))</f>
        <v/>
      </c>
      <c r="X672" s="269" t="str">
        <f>IF(INDEX(EmployeeTrackingSheet!$E$6:$E$1005,Calculations!P672,1)=0,"",INDEX(EmployeeTrackingSheet!$E$6:$E$1005,Calculations!P672,1))</f>
        <v/>
      </c>
      <c r="Y672" s="269" t="str">
        <f>IF(INDEX(EmployeeTrackingSheet!$F$6:$F$1005,Calculations!P672,1)=0,"",INDEX(EmployeeTrackingSheet!$F$6:$F$1005,Calculations!P672,1))</f>
        <v/>
      </c>
      <c r="Z672" s="94" t="str">
        <f t="shared" si="63"/>
        <v/>
      </c>
      <c r="AA672" s="94" t="str">
        <f>IF(INDEX(EmployeeTrackingSheet!$G$6:$G$1005,Calculations!P672,1)=0,"",INDEX(EmployeeTrackingSheet!$G$6:$G$1005,Calculations!P672,1))</f>
        <v/>
      </c>
      <c r="AB672" s="94" t="str">
        <f>IF(INDEX(EmployeeTrackingSheet!$H$6:$H$1005,Calculations!P672,1)=0,"",INDEX(EmployeeTrackingSheet!$H$6:$H$1005,Calculations!P672,1))</f>
        <v/>
      </c>
      <c r="AC672" s="47"/>
      <c r="AD672" s="47"/>
      <c r="AE672" s="47"/>
      <c r="AF672" s="47"/>
      <c r="AG672" s="47"/>
      <c r="AM672" s="47"/>
      <c r="AN672" s="47"/>
      <c r="AO672" s="47"/>
      <c r="AP672" s="47"/>
      <c r="AQ672" s="47"/>
      <c r="AR672" s="47"/>
      <c r="AS672" s="47"/>
      <c r="AT672" s="47"/>
      <c r="AU672" s="47"/>
      <c r="AV672" s="47"/>
      <c r="AW672" s="47"/>
      <c r="AX672" s="47"/>
      <c r="AY672" s="47"/>
      <c r="AZ672" s="47"/>
      <c r="BA672" s="47"/>
      <c r="BB672" s="47"/>
      <c r="BC672" s="47"/>
      <c r="BD672" s="47"/>
      <c r="BE672" s="47"/>
      <c r="BF672" s="47"/>
      <c r="BG672" s="47"/>
      <c r="BH672" s="47"/>
      <c r="BI672" s="47"/>
      <c r="BJ672" s="47"/>
      <c r="BK672" s="47"/>
      <c r="BL672" s="47"/>
      <c r="BM672" s="47"/>
      <c r="BN672" s="47"/>
      <c r="BO672" s="47"/>
      <c r="BP672" s="47"/>
      <c r="BQ672" s="47"/>
    </row>
    <row r="673" spans="16:69" x14ac:dyDescent="0.25">
      <c r="P673" s="34">
        <v>670</v>
      </c>
      <c r="Q673" s="147" t="str">
        <f>IF(INDEX(EmployeeTrackingSheet!$B$6:$B$1005,Calculations!P673,1)=0,"",INDEX(EmployeeTrackingSheet!$B$6:$B$1005,Calculations!P673,1))</f>
        <v/>
      </c>
      <c r="R673" s="91" t="str">
        <f t="shared" si="59"/>
        <v/>
      </c>
      <c r="S673" s="91" t="str">
        <f t="shared" si="60"/>
        <v/>
      </c>
      <c r="T673" s="92" t="str">
        <f t="shared" si="61"/>
        <v/>
      </c>
      <c r="U673" s="92" t="str">
        <f t="shared" si="62"/>
        <v/>
      </c>
      <c r="V673" s="90" t="str">
        <f>IF(INDEX(EmployeeTrackingSheet!$C$6:$C$1005,Calculations!P673,1)=0,"",INDEX(EmployeeTrackingSheet!$C$6:$C$1005,Calculations!P673,1))</f>
        <v/>
      </c>
      <c r="W673" s="90" t="str">
        <f>IF(INDEX(EmployeeTrackingSheet!$D$6:$D$1005,Calculations!P673,1)=0,"",INDEX(EmployeeTrackingSheet!$D$6:$D$1005,Calculations!P673,1))</f>
        <v/>
      </c>
      <c r="X673" s="269" t="str">
        <f>IF(INDEX(EmployeeTrackingSheet!$E$6:$E$1005,Calculations!P673,1)=0,"",INDEX(EmployeeTrackingSheet!$E$6:$E$1005,Calculations!P673,1))</f>
        <v/>
      </c>
      <c r="Y673" s="269" t="str">
        <f>IF(INDEX(EmployeeTrackingSheet!$F$6:$F$1005,Calculations!P673,1)=0,"",INDEX(EmployeeTrackingSheet!$F$6:$F$1005,Calculations!P673,1))</f>
        <v/>
      </c>
      <c r="Z673" s="94" t="str">
        <f t="shared" si="63"/>
        <v/>
      </c>
      <c r="AA673" s="94" t="str">
        <f>IF(INDEX(EmployeeTrackingSheet!$G$6:$G$1005,Calculations!P673,1)=0,"",INDEX(EmployeeTrackingSheet!$G$6:$G$1005,Calculations!P673,1))</f>
        <v/>
      </c>
      <c r="AB673" s="94" t="str">
        <f>IF(INDEX(EmployeeTrackingSheet!$H$6:$H$1005,Calculations!P673,1)=0,"",INDEX(EmployeeTrackingSheet!$H$6:$H$1005,Calculations!P673,1))</f>
        <v/>
      </c>
      <c r="AC673" s="47"/>
      <c r="AD673" s="47"/>
      <c r="AE673" s="47"/>
      <c r="AF673" s="47"/>
      <c r="AG673" s="47"/>
      <c r="AM673" s="47"/>
      <c r="AN673" s="47"/>
      <c r="AO673" s="47"/>
      <c r="AP673" s="47"/>
      <c r="AQ673" s="47"/>
      <c r="AR673" s="47"/>
      <c r="AS673" s="47"/>
      <c r="AT673" s="47"/>
      <c r="AU673" s="47"/>
      <c r="AV673" s="47"/>
      <c r="AW673" s="47"/>
      <c r="AX673" s="47"/>
      <c r="AY673" s="47"/>
      <c r="AZ673" s="47"/>
      <c r="BA673" s="47"/>
      <c r="BB673" s="47"/>
      <c r="BC673" s="47"/>
      <c r="BD673" s="47"/>
      <c r="BE673" s="47"/>
      <c r="BF673" s="47"/>
      <c r="BG673" s="47"/>
      <c r="BH673" s="47"/>
      <c r="BI673" s="47"/>
      <c r="BJ673" s="47"/>
      <c r="BK673" s="47"/>
      <c r="BL673" s="47"/>
      <c r="BM673" s="47"/>
      <c r="BN673" s="47"/>
      <c r="BO673" s="47"/>
      <c r="BP673" s="47"/>
      <c r="BQ673" s="47"/>
    </row>
    <row r="674" spans="16:69" x14ac:dyDescent="0.25">
      <c r="P674" s="34">
        <v>671</v>
      </c>
      <c r="Q674" s="147" t="str">
        <f>IF(INDEX(EmployeeTrackingSheet!$B$6:$B$1005,Calculations!P674,1)=0,"",INDEX(EmployeeTrackingSheet!$B$6:$B$1005,Calculations!P674,1))</f>
        <v/>
      </c>
      <c r="R674" s="91" t="str">
        <f t="shared" si="59"/>
        <v/>
      </c>
      <c r="S674" s="91" t="str">
        <f t="shared" si="60"/>
        <v/>
      </c>
      <c r="T674" s="92" t="str">
        <f t="shared" si="61"/>
        <v/>
      </c>
      <c r="U674" s="92" t="str">
        <f t="shared" si="62"/>
        <v/>
      </c>
      <c r="V674" s="90" t="str">
        <f>IF(INDEX(EmployeeTrackingSheet!$C$6:$C$1005,Calculations!P674,1)=0,"",INDEX(EmployeeTrackingSheet!$C$6:$C$1005,Calculations!P674,1))</f>
        <v/>
      </c>
      <c r="W674" s="90" t="str">
        <f>IF(INDEX(EmployeeTrackingSheet!$D$6:$D$1005,Calculations!P674,1)=0,"",INDEX(EmployeeTrackingSheet!$D$6:$D$1005,Calculations!P674,1))</f>
        <v/>
      </c>
      <c r="X674" s="269" t="str">
        <f>IF(INDEX(EmployeeTrackingSheet!$E$6:$E$1005,Calculations!P674,1)=0,"",INDEX(EmployeeTrackingSheet!$E$6:$E$1005,Calculations!P674,1))</f>
        <v/>
      </c>
      <c r="Y674" s="269" t="str">
        <f>IF(INDEX(EmployeeTrackingSheet!$F$6:$F$1005,Calculations!P674,1)=0,"",INDEX(EmployeeTrackingSheet!$F$6:$F$1005,Calculations!P674,1))</f>
        <v/>
      </c>
      <c r="Z674" s="94" t="str">
        <f t="shared" si="63"/>
        <v/>
      </c>
      <c r="AA674" s="94" t="str">
        <f>IF(INDEX(EmployeeTrackingSheet!$G$6:$G$1005,Calculations!P674,1)=0,"",INDEX(EmployeeTrackingSheet!$G$6:$G$1005,Calculations!P674,1))</f>
        <v/>
      </c>
      <c r="AB674" s="94" t="str">
        <f>IF(INDEX(EmployeeTrackingSheet!$H$6:$H$1005,Calculations!P674,1)=0,"",INDEX(EmployeeTrackingSheet!$H$6:$H$1005,Calculations!P674,1))</f>
        <v/>
      </c>
      <c r="AC674" s="47"/>
      <c r="AD674" s="47"/>
      <c r="AE674" s="47"/>
      <c r="AF674" s="47"/>
      <c r="AG674" s="47"/>
      <c r="AM674" s="47"/>
      <c r="AN674" s="47"/>
      <c r="AO674" s="47"/>
      <c r="AP674" s="47"/>
      <c r="AQ674" s="47"/>
      <c r="AR674" s="47"/>
      <c r="AS674" s="47"/>
      <c r="AT674" s="47"/>
      <c r="AU674" s="47"/>
      <c r="AV674" s="47"/>
      <c r="AW674" s="47"/>
      <c r="AX674" s="47"/>
      <c r="AY674" s="47"/>
      <c r="AZ674" s="47"/>
      <c r="BA674" s="47"/>
      <c r="BB674" s="47"/>
      <c r="BC674" s="47"/>
      <c r="BD674" s="47"/>
      <c r="BE674" s="47"/>
      <c r="BF674" s="47"/>
      <c r="BG674" s="47"/>
      <c r="BH674" s="47"/>
      <c r="BI674" s="47"/>
      <c r="BJ674" s="47"/>
      <c r="BK674" s="47"/>
      <c r="BL674" s="47"/>
      <c r="BM674" s="47"/>
      <c r="BN674" s="47"/>
      <c r="BO674" s="47"/>
      <c r="BP674" s="47"/>
      <c r="BQ674" s="47"/>
    </row>
    <row r="675" spans="16:69" x14ac:dyDescent="0.25">
      <c r="P675" s="34">
        <v>672</v>
      </c>
      <c r="Q675" s="147" t="str">
        <f>IF(INDEX(EmployeeTrackingSheet!$B$6:$B$1005,Calculations!P675,1)=0,"",INDEX(EmployeeTrackingSheet!$B$6:$B$1005,Calculations!P675,1))</f>
        <v/>
      </c>
      <c r="R675" s="91" t="str">
        <f t="shared" si="59"/>
        <v/>
      </c>
      <c r="S675" s="91" t="str">
        <f t="shared" si="60"/>
        <v/>
      </c>
      <c r="T675" s="92" t="str">
        <f t="shared" si="61"/>
        <v/>
      </c>
      <c r="U675" s="92" t="str">
        <f t="shared" si="62"/>
        <v/>
      </c>
      <c r="V675" s="90" t="str">
        <f>IF(INDEX(EmployeeTrackingSheet!$C$6:$C$1005,Calculations!P675,1)=0,"",INDEX(EmployeeTrackingSheet!$C$6:$C$1005,Calculations!P675,1))</f>
        <v/>
      </c>
      <c r="W675" s="90" t="str">
        <f>IF(INDEX(EmployeeTrackingSheet!$D$6:$D$1005,Calculations!P675,1)=0,"",INDEX(EmployeeTrackingSheet!$D$6:$D$1005,Calculations!P675,1))</f>
        <v/>
      </c>
      <c r="X675" s="269" t="str">
        <f>IF(INDEX(EmployeeTrackingSheet!$E$6:$E$1005,Calculations!P675,1)=0,"",INDEX(EmployeeTrackingSheet!$E$6:$E$1005,Calculations!P675,1))</f>
        <v/>
      </c>
      <c r="Y675" s="269" t="str">
        <f>IF(INDEX(EmployeeTrackingSheet!$F$6:$F$1005,Calculations!P675,1)=0,"",INDEX(EmployeeTrackingSheet!$F$6:$F$1005,Calculations!P675,1))</f>
        <v/>
      </c>
      <c r="Z675" s="94" t="str">
        <f t="shared" si="63"/>
        <v/>
      </c>
      <c r="AA675" s="94" t="str">
        <f>IF(INDEX(EmployeeTrackingSheet!$G$6:$G$1005,Calculations!P675,1)=0,"",INDEX(EmployeeTrackingSheet!$G$6:$G$1005,Calculations!P675,1))</f>
        <v/>
      </c>
      <c r="AB675" s="94" t="str">
        <f>IF(INDEX(EmployeeTrackingSheet!$H$6:$H$1005,Calculations!P675,1)=0,"",INDEX(EmployeeTrackingSheet!$H$6:$H$1005,Calculations!P675,1))</f>
        <v/>
      </c>
      <c r="AC675" s="47"/>
      <c r="AD675" s="47"/>
      <c r="AE675" s="47"/>
      <c r="AF675" s="47"/>
      <c r="AG675" s="47"/>
      <c r="AM675" s="47"/>
      <c r="AN675" s="47"/>
      <c r="AO675" s="47"/>
      <c r="AP675" s="47"/>
      <c r="AQ675" s="47"/>
      <c r="AR675" s="47"/>
      <c r="AS675" s="47"/>
      <c r="AT675" s="47"/>
      <c r="AU675" s="47"/>
      <c r="AV675" s="47"/>
      <c r="AW675" s="47"/>
      <c r="AX675" s="47"/>
      <c r="AY675" s="47"/>
      <c r="AZ675" s="47"/>
      <c r="BA675" s="47"/>
      <c r="BB675" s="47"/>
      <c r="BC675" s="47"/>
      <c r="BD675" s="47"/>
      <c r="BE675" s="47"/>
      <c r="BF675" s="47"/>
      <c r="BG675" s="47"/>
      <c r="BH675" s="47"/>
      <c r="BI675" s="47"/>
      <c r="BJ675" s="47"/>
      <c r="BK675" s="47"/>
      <c r="BL675" s="47"/>
      <c r="BM675" s="47"/>
      <c r="BN675" s="47"/>
      <c r="BO675" s="47"/>
      <c r="BP675" s="47"/>
      <c r="BQ675" s="47"/>
    </row>
    <row r="676" spans="16:69" x14ac:dyDescent="0.25">
      <c r="P676" s="34">
        <v>673</v>
      </c>
      <c r="Q676" s="147" t="str">
        <f>IF(INDEX(EmployeeTrackingSheet!$B$6:$B$1005,Calculations!P676,1)=0,"",INDEX(EmployeeTrackingSheet!$B$6:$B$1005,Calculations!P676,1))</f>
        <v/>
      </c>
      <c r="R676" s="91" t="str">
        <f t="shared" si="59"/>
        <v/>
      </c>
      <c r="S676" s="91" t="str">
        <f t="shared" si="60"/>
        <v/>
      </c>
      <c r="T676" s="92" t="str">
        <f t="shared" si="61"/>
        <v/>
      </c>
      <c r="U676" s="92" t="str">
        <f t="shared" si="62"/>
        <v/>
      </c>
      <c r="V676" s="90" t="str">
        <f>IF(INDEX(EmployeeTrackingSheet!$C$6:$C$1005,Calculations!P676,1)=0,"",INDEX(EmployeeTrackingSheet!$C$6:$C$1005,Calculations!P676,1))</f>
        <v/>
      </c>
      <c r="W676" s="90" t="str">
        <f>IF(INDEX(EmployeeTrackingSheet!$D$6:$D$1005,Calculations!P676,1)=0,"",INDEX(EmployeeTrackingSheet!$D$6:$D$1005,Calculations!P676,1))</f>
        <v/>
      </c>
      <c r="X676" s="269" t="str">
        <f>IF(INDEX(EmployeeTrackingSheet!$E$6:$E$1005,Calculations!P676,1)=0,"",INDEX(EmployeeTrackingSheet!$E$6:$E$1005,Calculations!P676,1))</f>
        <v/>
      </c>
      <c r="Y676" s="269" t="str">
        <f>IF(INDEX(EmployeeTrackingSheet!$F$6:$F$1005,Calculations!P676,1)=0,"",INDEX(EmployeeTrackingSheet!$F$6:$F$1005,Calculations!P676,1))</f>
        <v/>
      </c>
      <c r="Z676" s="94" t="str">
        <f t="shared" si="63"/>
        <v/>
      </c>
      <c r="AA676" s="94" t="str">
        <f>IF(INDEX(EmployeeTrackingSheet!$G$6:$G$1005,Calculations!P676,1)=0,"",INDEX(EmployeeTrackingSheet!$G$6:$G$1005,Calculations!P676,1))</f>
        <v/>
      </c>
      <c r="AB676" s="94" t="str">
        <f>IF(INDEX(EmployeeTrackingSheet!$H$6:$H$1005,Calculations!P676,1)=0,"",INDEX(EmployeeTrackingSheet!$H$6:$H$1005,Calculations!P676,1))</f>
        <v/>
      </c>
      <c r="AC676" s="47"/>
      <c r="AD676" s="47"/>
      <c r="AE676" s="47"/>
      <c r="AF676" s="47"/>
      <c r="AG676" s="47"/>
      <c r="AM676" s="47"/>
      <c r="AN676" s="47"/>
      <c r="AO676" s="47"/>
      <c r="AP676" s="47"/>
      <c r="AQ676" s="47"/>
      <c r="AR676" s="47"/>
      <c r="AS676" s="47"/>
      <c r="AT676" s="47"/>
      <c r="AU676" s="47"/>
      <c r="AV676" s="47"/>
      <c r="AW676" s="47"/>
      <c r="AX676" s="47"/>
      <c r="AY676" s="47"/>
      <c r="AZ676" s="47"/>
      <c r="BA676" s="47"/>
      <c r="BB676" s="47"/>
      <c r="BC676" s="47"/>
      <c r="BD676" s="47"/>
      <c r="BE676" s="47"/>
      <c r="BF676" s="47"/>
      <c r="BG676" s="47"/>
      <c r="BH676" s="47"/>
      <c r="BI676" s="47"/>
      <c r="BJ676" s="47"/>
      <c r="BK676" s="47"/>
      <c r="BL676" s="47"/>
      <c r="BM676" s="47"/>
      <c r="BN676" s="47"/>
      <c r="BO676" s="47"/>
      <c r="BP676" s="47"/>
      <c r="BQ676" s="47"/>
    </row>
    <row r="677" spans="16:69" x14ac:dyDescent="0.25">
      <c r="P677" s="34">
        <v>674</v>
      </c>
      <c r="Q677" s="147" t="str">
        <f>IF(INDEX(EmployeeTrackingSheet!$B$6:$B$1005,Calculations!P677,1)=0,"",INDEX(EmployeeTrackingSheet!$B$6:$B$1005,Calculations!P677,1))</f>
        <v/>
      </c>
      <c r="R677" s="91" t="str">
        <f t="shared" si="59"/>
        <v/>
      </c>
      <c r="S677" s="91" t="str">
        <f t="shared" si="60"/>
        <v/>
      </c>
      <c r="T677" s="92" t="str">
        <f t="shared" si="61"/>
        <v/>
      </c>
      <c r="U677" s="92" t="str">
        <f t="shared" si="62"/>
        <v/>
      </c>
      <c r="V677" s="90" t="str">
        <f>IF(INDEX(EmployeeTrackingSheet!$C$6:$C$1005,Calculations!P677,1)=0,"",INDEX(EmployeeTrackingSheet!$C$6:$C$1005,Calculations!P677,1))</f>
        <v/>
      </c>
      <c r="W677" s="90" t="str">
        <f>IF(INDEX(EmployeeTrackingSheet!$D$6:$D$1005,Calculations!P677,1)=0,"",INDEX(EmployeeTrackingSheet!$D$6:$D$1005,Calculations!P677,1))</f>
        <v/>
      </c>
      <c r="X677" s="269" t="str">
        <f>IF(INDEX(EmployeeTrackingSheet!$E$6:$E$1005,Calculations!P677,1)=0,"",INDEX(EmployeeTrackingSheet!$E$6:$E$1005,Calculations!P677,1))</f>
        <v/>
      </c>
      <c r="Y677" s="269" t="str">
        <f>IF(INDEX(EmployeeTrackingSheet!$F$6:$F$1005,Calculations!P677,1)=0,"",INDEX(EmployeeTrackingSheet!$F$6:$F$1005,Calculations!P677,1))</f>
        <v/>
      </c>
      <c r="Z677" s="94" t="str">
        <f t="shared" si="63"/>
        <v/>
      </c>
      <c r="AA677" s="94" t="str">
        <f>IF(INDEX(EmployeeTrackingSheet!$G$6:$G$1005,Calculations!P677,1)=0,"",INDEX(EmployeeTrackingSheet!$G$6:$G$1005,Calculations!P677,1))</f>
        <v/>
      </c>
      <c r="AB677" s="94" t="str">
        <f>IF(INDEX(EmployeeTrackingSheet!$H$6:$H$1005,Calculations!P677,1)=0,"",INDEX(EmployeeTrackingSheet!$H$6:$H$1005,Calculations!P677,1))</f>
        <v/>
      </c>
      <c r="AC677" s="47"/>
      <c r="AD677" s="47"/>
      <c r="AE677" s="47"/>
      <c r="AF677" s="47"/>
      <c r="AG677" s="47"/>
      <c r="AM677" s="47"/>
      <c r="AN677" s="47"/>
      <c r="AO677" s="47"/>
      <c r="AP677" s="47"/>
      <c r="AQ677" s="47"/>
      <c r="AR677" s="47"/>
      <c r="AS677" s="47"/>
      <c r="AT677" s="47"/>
      <c r="AU677" s="47"/>
      <c r="AV677" s="47"/>
      <c r="AW677" s="47"/>
      <c r="AX677" s="47"/>
      <c r="AY677" s="47"/>
      <c r="AZ677" s="47"/>
      <c r="BA677" s="47"/>
      <c r="BB677" s="47"/>
      <c r="BC677" s="47"/>
      <c r="BD677" s="47"/>
      <c r="BE677" s="47"/>
      <c r="BF677" s="47"/>
      <c r="BG677" s="47"/>
      <c r="BH677" s="47"/>
      <c r="BI677" s="47"/>
      <c r="BJ677" s="47"/>
      <c r="BK677" s="47"/>
      <c r="BL677" s="47"/>
      <c r="BM677" s="47"/>
      <c r="BN677" s="47"/>
      <c r="BO677" s="47"/>
      <c r="BP677" s="47"/>
      <c r="BQ677" s="47"/>
    </row>
    <row r="678" spans="16:69" x14ac:dyDescent="0.25">
      <c r="P678" s="34">
        <v>675</v>
      </c>
      <c r="Q678" s="147" t="str">
        <f>IF(INDEX(EmployeeTrackingSheet!$B$6:$B$1005,Calculations!P678,1)=0,"",INDEX(EmployeeTrackingSheet!$B$6:$B$1005,Calculations!P678,1))</f>
        <v/>
      </c>
      <c r="R678" s="91" t="str">
        <f t="shared" si="59"/>
        <v/>
      </c>
      <c r="S678" s="91" t="str">
        <f t="shared" si="60"/>
        <v/>
      </c>
      <c r="T678" s="92" t="str">
        <f t="shared" si="61"/>
        <v/>
      </c>
      <c r="U678" s="92" t="str">
        <f t="shared" si="62"/>
        <v/>
      </c>
      <c r="V678" s="90" t="str">
        <f>IF(INDEX(EmployeeTrackingSheet!$C$6:$C$1005,Calculations!P678,1)=0,"",INDEX(EmployeeTrackingSheet!$C$6:$C$1005,Calculations!P678,1))</f>
        <v/>
      </c>
      <c r="W678" s="90" t="str">
        <f>IF(INDEX(EmployeeTrackingSheet!$D$6:$D$1005,Calculations!P678,1)=0,"",INDEX(EmployeeTrackingSheet!$D$6:$D$1005,Calculations!P678,1))</f>
        <v/>
      </c>
      <c r="X678" s="269" t="str">
        <f>IF(INDEX(EmployeeTrackingSheet!$E$6:$E$1005,Calculations!P678,1)=0,"",INDEX(EmployeeTrackingSheet!$E$6:$E$1005,Calculations!P678,1))</f>
        <v/>
      </c>
      <c r="Y678" s="269" t="str">
        <f>IF(INDEX(EmployeeTrackingSheet!$F$6:$F$1005,Calculations!P678,1)=0,"",INDEX(EmployeeTrackingSheet!$F$6:$F$1005,Calculations!P678,1))</f>
        <v/>
      </c>
      <c r="Z678" s="94" t="str">
        <f t="shared" si="63"/>
        <v/>
      </c>
      <c r="AA678" s="94" t="str">
        <f>IF(INDEX(EmployeeTrackingSheet!$G$6:$G$1005,Calculations!P678,1)=0,"",INDEX(EmployeeTrackingSheet!$G$6:$G$1005,Calculations!P678,1))</f>
        <v/>
      </c>
      <c r="AB678" s="94" t="str">
        <f>IF(INDEX(EmployeeTrackingSheet!$H$6:$H$1005,Calculations!P678,1)=0,"",INDEX(EmployeeTrackingSheet!$H$6:$H$1005,Calculations!P678,1))</f>
        <v/>
      </c>
      <c r="AC678" s="47"/>
      <c r="AD678" s="47"/>
      <c r="AE678" s="47"/>
      <c r="AF678" s="47"/>
      <c r="AG678" s="47"/>
      <c r="AM678" s="47"/>
      <c r="AN678" s="47"/>
      <c r="AO678" s="47"/>
      <c r="AP678" s="47"/>
      <c r="AQ678" s="47"/>
      <c r="AR678" s="47"/>
      <c r="AS678" s="47"/>
      <c r="AT678" s="47"/>
      <c r="AU678" s="47"/>
      <c r="AV678" s="47"/>
      <c r="AW678" s="47"/>
      <c r="AX678" s="47"/>
      <c r="AY678" s="47"/>
      <c r="AZ678" s="47"/>
      <c r="BA678" s="47"/>
      <c r="BB678" s="47"/>
      <c r="BC678" s="47"/>
      <c r="BD678" s="47"/>
      <c r="BE678" s="47"/>
      <c r="BF678" s="47"/>
      <c r="BG678" s="47"/>
      <c r="BH678" s="47"/>
      <c r="BI678" s="47"/>
      <c r="BJ678" s="47"/>
      <c r="BK678" s="47"/>
      <c r="BL678" s="47"/>
      <c r="BM678" s="47"/>
      <c r="BN678" s="47"/>
      <c r="BO678" s="47"/>
      <c r="BP678" s="47"/>
      <c r="BQ678" s="47"/>
    </row>
    <row r="679" spans="16:69" x14ac:dyDescent="0.25">
      <c r="P679" s="34">
        <v>676</v>
      </c>
      <c r="Q679" s="147" t="str">
        <f>IF(INDEX(EmployeeTrackingSheet!$B$6:$B$1005,Calculations!P679,1)=0,"",INDEX(EmployeeTrackingSheet!$B$6:$B$1005,Calculations!P679,1))</f>
        <v/>
      </c>
      <c r="R679" s="91" t="str">
        <f t="shared" si="59"/>
        <v/>
      </c>
      <c r="S679" s="91" t="str">
        <f t="shared" si="60"/>
        <v/>
      </c>
      <c r="T679" s="92" t="str">
        <f t="shared" si="61"/>
        <v/>
      </c>
      <c r="U679" s="92" t="str">
        <f t="shared" si="62"/>
        <v/>
      </c>
      <c r="V679" s="90" t="str">
        <f>IF(INDEX(EmployeeTrackingSheet!$C$6:$C$1005,Calculations!P679,1)=0,"",INDEX(EmployeeTrackingSheet!$C$6:$C$1005,Calculations!P679,1))</f>
        <v/>
      </c>
      <c r="W679" s="90" t="str">
        <f>IF(INDEX(EmployeeTrackingSheet!$D$6:$D$1005,Calculations!P679,1)=0,"",INDEX(EmployeeTrackingSheet!$D$6:$D$1005,Calculations!P679,1))</f>
        <v/>
      </c>
      <c r="X679" s="269" t="str">
        <f>IF(INDEX(EmployeeTrackingSheet!$E$6:$E$1005,Calculations!P679,1)=0,"",INDEX(EmployeeTrackingSheet!$E$6:$E$1005,Calculations!P679,1))</f>
        <v/>
      </c>
      <c r="Y679" s="269" t="str">
        <f>IF(INDEX(EmployeeTrackingSheet!$F$6:$F$1005,Calculations!P679,1)=0,"",INDEX(EmployeeTrackingSheet!$F$6:$F$1005,Calculations!P679,1))</f>
        <v/>
      </c>
      <c r="Z679" s="94" t="str">
        <f t="shared" si="63"/>
        <v/>
      </c>
      <c r="AA679" s="94" t="str">
        <f>IF(INDEX(EmployeeTrackingSheet!$G$6:$G$1005,Calculations!P679,1)=0,"",INDEX(EmployeeTrackingSheet!$G$6:$G$1005,Calculations!P679,1))</f>
        <v/>
      </c>
      <c r="AB679" s="94" t="str">
        <f>IF(INDEX(EmployeeTrackingSheet!$H$6:$H$1005,Calculations!P679,1)=0,"",INDEX(EmployeeTrackingSheet!$H$6:$H$1005,Calculations!P679,1))</f>
        <v/>
      </c>
      <c r="AC679" s="47"/>
      <c r="AD679" s="47"/>
      <c r="AE679" s="47"/>
      <c r="AF679" s="47"/>
      <c r="AG679" s="47"/>
      <c r="AM679" s="47"/>
      <c r="AN679" s="47"/>
      <c r="AO679" s="47"/>
      <c r="AP679" s="47"/>
      <c r="AQ679" s="47"/>
      <c r="AR679" s="47"/>
      <c r="AS679" s="47"/>
      <c r="AT679" s="47"/>
      <c r="AU679" s="47"/>
      <c r="AV679" s="47"/>
      <c r="AW679" s="47"/>
      <c r="AX679" s="47"/>
      <c r="AY679" s="47"/>
      <c r="AZ679" s="47"/>
      <c r="BA679" s="47"/>
      <c r="BB679" s="47"/>
      <c r="BC679" s="47"/>
      <c r="BD679" s="47"/>
      <c r="BE679" s="47"/>
      <c r="BF679" s="47"/>
      <c r="BG679" s="47"/>
      <c r="BH679" s="47"/>
      <c r="BI679" s="47"/>
      <c r="BJ679" s="47"/>
      <c r="BK679" s="47"/>
      <c r="BL679" s="47"/>
      <c r="BM679" s="47"/>
      <c r="BN679" s="47"/>
      <c r="BO679" s="47"/>
      <c r="BP679" s="47"/>
      <c r="BQ679" s="47"/>
    </row>
    <row r="680" spans="16:69" x14ac:dyDescent="0.25">
      <c r="P680" s="34">
        <v>677</v>
      </c>
      <c r="Q680" s="147" t="str">
        <f>IF(INDEX(EmployeeTrackingSheet!$B$6:$B$1005,Calculations!P680,1)=0,"",INDEX(EmployeeTrackingSheet!$B$6:$B$1005,Calculations!P680,1))</f>
        <v/>
      </c>
      <c r="R680" s="91" t="str">
        <f t="shared" si="59"/>
        <v/>
      </c>
      <c r="S680" s="91" t="str">
        <f t="shared" si="60"/>
        <v/>
      </c>
      <c r="T680" s="92" t="str">
        <f t="shared" si="61"/>
        <v/>
      </c>
      <c r="U680" s="92" t="str">
        <f t="shared" si="62"/>
        <v/>
      </c>
      <c r="V680" s="90" t="str">
        <f>IF(INDEX(EmployeeTrackingSheet!$C$6:$C$1005,Calculations!P680,1)=0,"",INDEX(EmployeeTrackingSheet!$C$6:$C$1005,Calculations!P680,1))</f>
        <v/>
      </c>
      <c r="W680" s="90" t="str">
        <f>IF(INDEX(EmployeeTrackingSheet!$D$6:$D$1005,Calculations!P680,1)=0,"",INDEX(EmployeeTrackingSheet!$D$6:$D$1005,Calculations!P680,1))</f>
        <v/>
      </c>
      <c r="X680" s="269" t="str">
        <f>IF(INDEX(EmployeeTrackingSheet!$E$6:$E$1005,Calculations!P680,1)=0,"",INDEX(EmployeeTrackingSheet!$E$6:$E$1005,Calculations!P680,1))</f>
        <v/>
      </c>
      <c r="Y680" s="269" t="str">
        <f>IF(INDEX(EmployeeTrackingSheet!$F$6:$F$1005,Calculations!P680,1)=0,"",INDEX(EmployeeTrackingSheet!$F$6:$F$1005,Calculations!P680,1))</f>
        <v/>
      </c>
      <c r="Z680" s="94" t="str">
        <f t="shared" si="63"/>
        <v/>
      </c>
      <c r="AA680" s="94" t="str">
        <f>IF(INDEX(EmployeeTrackingSheet!$G$6:$G$1005,Calculations!P680,1)=0,"",INDEX(EmployeeTrackingSheet!$G$6:$G$1005,Calculations!P680,1))</f>
        <v/>
      </c>
      <c r="AB680" s="94" t="str">
        <f>IF(INDEX(EmployeeTrackingSheet!$H$6:$H$1005,Calculations!P680,1)=0,"",INDEX(EmployeeTrackingSheet!$H$6:$H$1005,Calculations!P680,1))</f>
        <v/>
      </c>
      <c r="AC680" s="47"/>
      <c r="AD680" s="47"/>
      <c r="AE680" s="47"/>
      <c r="AF680" s="47"/>
      <c r="AG680" s="47"/>
      <c r="AM680" s="47"/>
      <c r="AN680" s="47"/>
      <c r="AO680" s="47"/>
      <c r="AP680" s="47"/>
      <c r="AQ680" s="47"/>
      <c r="AR680" s="47"/>
      <c r="AS680" s="47"/>
      <c r="AT680" s="47"/>
      <c r="AU680" s="47"/>
      <c r="AV680" s="47"/>
      <c r="AW680" s="47"/>
      <c r="AX680" s="47"/>
      <c r="AY680" s="47"/>
      <c r="AZ680" s="47"/>
      <c r="BA680" s="47"/>
      <c r="BB680" s="47"/>
      <c r="BC680" s="47"/>
      <c r="BD680" s="47"/>
      <c r="BE680" s="47"/>
      <c r="BF680" s="47"/>
      <c r="BG680" s="47"/>
      <c r="BH680" s="47"/>
      <c r="BI680" s="47"/>
      <c r="BJ680" s="47"/>
      <c r="BK680" s="47"/>
      <c r="BL680" s="47"/>
      <c r="BM680" s="47"/>
      <c r="BN680" s="47"/>
      <c r="BO680" s="47"/>
      <c r="BP680" s="47"/>
      <c r="BQ680" s="47"/>
    </row>
    <row r="681" spans="16:69" x14ac:dyDescent="0.25">
      <c r="P681" s="34">
        <v>678</v>
      </c>
      <c r="Q681" s="147" t="str">
        <f>IF(INDEX(EmployeeTrackingSheet!$B$6:$B$1005,Calculations!P681,1)=0,"",INDEX(EmployeeTrackingSheet!$B$6:$B$1005,Calculations!P681,1))</f>
        <v/>
      </c>
      <c r="R681" s="91" t="str">
        <f t="shared" si="59"/>
        <v/>
      </c>
      <c r="S681" s="91" t="str">
        <f t="shared" si="60"/>
        <v/>
      </c>
      <c r="T681" s="92" t="str">
        <f t="shared" si="61"/>
        <v/>
      </c>
      <c r="U681" s="92" t="str">
        <f t="shared" si="62"/>
        <v/>
      </c>
      <c r="V681" s="90" t="str">
        <f>IF(INDEX(EmployeeTrackingSheet!$C$6:$C$1005,Calculations!P681,1)=0,"",INDEX(EmployeeTrackingSheet!$C$6:$C$1005,Calculations!P681,1))</f>
        <v/>
      </c>
      <c r="W681" s="90" t="str">
        <f>IF(INDEX(EmployeeTrackingSheet!$D$6:$D$1005,Calculations!P681,1)=0,"",INDEX(EmployeeTrackingSheet!$D$6:$D$1005,Calculations!P681,1))</f>
        <v/>
      </c>
      <c r="X681" s="269" t="str">
        <f>IF(INDEX(EmployeeTrackingSheet!$E$6:$E$1005,Calculations!P681,1)=0,"",INDEX(EmployeeTrackingSheet!$E$6:$E$1005,Calculations!P681,1))</f>
        <v/>
      </c>
      <c r="Y681" s="269" t="str">
        <f>IF(INDEX(EmployeeTrackingSheet!$F$6:$F$1005,Calculations!P681,1)=0,"",INDEX(EmployeeTrackingSheet!$F$6:$F$1005,Calculations!P681,1))</f>
        <v/>
      </c>
      <c r="Z681" s="94" t="str">
        <f t="shared" si="63"/>
        <v/>
      </c>
      <c r="AA681" s="94" t="str">
        <f>IF(INDEX(EmployeeTrackingSheet!$G$6:$G$1005,Calculations!P681,1)=0,"",INDEX(EmployeeTrackingSheet!$G$6:$G$1005,Calculations!P681,1))</f>
        <v/>
      </c>
      <c r="AB681" s="94" t="str">
        <f>IF(INDEX(EmployeeTrackingSheet!$H$6:$H$1005,Calculations!P681,1)=0,"",INDEX(EmployeeTrackingSheet!$H$6:$H$1005,Calculations!P681,1))</f>
        <v/>
      </c>
      <c r="AC681" s="47"/>
      <c r="AD681" s="47"/>
      <c r="AE681" s="47"/>
      <c r="AF681" s="47"/>
      <c r="AG681" s="47"/>
      <c r="AM681" s="47"/>
      <c r="AN681" s="47"/>
      <c r="AO681" s="47"/>
      <c r="AP681" s="47"/>
      <c r="AQ681" s="47"/>
      <c r="AR681" s="47"/>
      <c r="AS681" s="47"/>
      <c r="AT681" s="47"/>
      <c r="AU681" s="47"/>
      <c r="AV681" s="47"/>
      <c r="AW681" s="47"/>
      <c r="AX681" s="47"/>
      <c r="AY681" s="47"/>
      <c r="AZ681" s="47"/>
      <c r="BA681" s="47"/>
      <c r="BB681" s="47"/>
      <c r="BC681" s="47"/>
      <c r="BD681" s="47"/>
      <c r="BE681" s="47"/>
      <c r="BF681" s="47"/>
      <c r="BG681" s="47"/>
      <c r="BH681" s="47"/>
      <c r="BI681" s="47"/>
      <c r="BJ681" s="47"/>
      <c r="BK681" s="47"/>
      <c r="BL681" s="47"/>
      <c r="BM681" s="47"/>
      <c r="BN681" s="47"/>
      <c r="BO681" s="47"/>
      <c r="BP681" s="47"/>
      <c r="BQ681" s="47"/>
    </row>
    <row r="682" spans="16:69" x14ac:dyDescent="0.25">
      <c r="P682" s="34">
        <v>679</v>
      </c>
      <c r="Q682" s="147" t="str">
        <f>IF(INDEX(EmployeeTrackingSheet!$B$6:$B$1005,Calculations!P682,1)=0,"",INDEX(EmployeeTrackingSheet!$B$6:$B$1005,Calculations!P682,1))</f>
        <v/>
      </c>
      <c r="R682" s="91" t="str">
        <f t="shared" si="59"/>
        <v/>
      </c>
      <c r="S682" s="91" t="str">
        <f t="shared" si="60"/>
        <v/>
      </c>
      <c r="T682" s="92" t="str">
        <f t="shared" si="61"/>
        <v/>
      </c>
      <c r="U682" s="92" t="str">
        <f t="shared" si="62"/>
        <v/>
      </c>
      <c r="V682" s="90" t="str">
        <f>IF(INDEX(EmployeeTrackingSheet!$C$6:$C$1005,Calculations!P682,1)=0,"",INDEX(EmployeeTrackingSheet!$C$6:$C$1005,Calculations!P682,1))</f>
        <v/>
      </c>
      <c r="W682" s="90" t="str">
        <f>IF(INDEX(EmployeeTrackingSheet!$D$6:$D$1005,Calculations!P682,1)=0,"",INDEX(EmployeeTrackingSheet!$D$6:$D$1005,Calculations!P682,1))</f>
        <v/>
      </c>
      <c r="X682" s="269" t="str">
        <f>IF(INDEX(EmployeeTrackingSheet!$E$6:$E$1005,Calculations!P682,1)=0,"",INDEX(EmployeeTrackingSheet!$E$6:$E$1005,Calculations!P682,1))</f>
        <v/>
      </c>
      <c r="Y682" s="269" t="str">
        <f>IF(INDEX(EmployeeTrackingSheet!$F$6:$F$1005,Calculations!P682,1)=0,"",INDEX(EmployeeTrackingSheet!$F$6:$F$1005,Calculations!P682,1))</f>
        <v/>
      </c>
      <c r="Z682" s="94" t="str">
        <f t="shared" si="63"/>
        <v/>
      </c>
      <c r="AA682" s="94" t="str">
        <f>IF(INDEX(EmployeeTrackingSheet!$G$6:$G$1005,Calculations!P682,1)=0,"",INDEX(EmployeeTrackingSheet!$G$6:$G$1005,Calculations!P682,1))</f>
        <v/>
      </c>
      <c r="AB682" s="94" t="str">
        <f>IF(INDEX(EmployeeTrackingSheet!$H$6:$H$1005,Calculations!P682,1)=0,"",INDEX(EmployeeTrackingSheet!$H$6:$H$1005,Calculations!P682,1))</f>
        <v/>
      </c>
      <c r="AC682" s="47"/>
      <c r="AD682" s="47"/>
      <c r="AE682" s="47"/>
      <c r="AF682" s="47"/>
      <c r="AG682" s="47"/>
      <c r="AM682" s="47"/>
      <c r="AN682" s="47"/>
      <c r="AO682" s="47"/>
      <c r="AP682" s="47"/>
      <c r="AQ682" s="47"/>
      <c r="AR682" s="47"/>
      <c r="AS682" s="47"/>
      <c r="AT682" s="47"/>
      <c r="AU682" s="47"/>
      <c r="AV682" s="47"/>
      <c r="AW682" s="47"/>
      <c r="AX682" s="47"/>
      <c r="AY682" s="47"/>
      <c r="AZ682" s="47"/>
      <c r="BA682" s="47"/>
      <c r="BB682" s="47"/>
      <c r="BC682" s="47"/>
      <c r="BD682" s="47"/>
      <c r="BE682" s="47"/>
      <c r="BF682" s="47"/>
      <c r="BG682" s="47"/>
      <c r="BH682" s="47"/>
      <c r="BI682" s="47"/>
      <c r="BJ682" s="47"/>
      <c r="BK682" s="47"/>
      <c r="BL682" s="47"/>
      <c r="BM682" s="47"/>
      <c r="BN682" s="47"/>
      <c r="BO682" s="47"/>
      <c r="BP682" s="47"/>
      <c r="BQ682" s="47"/>
    </row>
    <row r="683" spans="16:69" x14ac:dyDescent="0.25">
      <c r="P683" s="34">
        <v>680</v>
      </c>
      <c r="Q683" s="147" t="str">
        <f>IF(INDEX(EmployeeTrackingSheet!$B$6:$B$1005,Calculations!P683,1)=0,"",INDEX(EmployeeTrackingSheet!$B$6:$B$1005,Calculations!P683,1))</f>
        <v/>
      </c>
      <c r="R683" s="91" t="str">
        <f t="shared" si="59"/>
        <v/>
      </c>
      <c r="S683" s="91" t="str">
        <f t="shared" si="60"/>
        <v/>
      </c>
      <c r="T683" s="92" t="str">
        <f t="shared" si="61"/>
        <v/>
      </c>
      <c r="U683" s="92" t="str">
        <f t="shared" si="62"/>
        <v/>
      </c>
      <c r="V683" s="90" t="str">
        <f>IF(INDEX(EmployeeTrackingSheet!$C$6:$C$1005,Calculations!P683,1)=0,"",INDEX(EmployeeTrackingSheet!$C$6:$C$1005,Calculations!P683,1))</f>
        <v/>
      </c>
      <c r="W683" s="90" t="str">
        <f>IF(INDEX(EmployeeTrackingSheet!$D$6:$D$1005,Calculations!P683,1)=0,"",INDEX(EmployeeTrackingSheet!$D$6:$D$1005,Calculations!P683,1))</f>
        <v/>
      </c>
      <c r="X683" s="269" t="str">
        <f>IF(INDEX(EmployeeTrackingSheet!$E$6:$E$1005,Calculations!P683,1)=0,"",INDEX(EmployeeTrackingSheet!$E$6:$E$1005,Calculations!P683,1))</f>
        <v/>
      </c>
      <c r="Y683" s="269" t="str">
        <f>IF(INDEX(EmployeeTrackingSheet!$F$6:$F$1005,Calculations!P683,1)=0,"",INDEX(EmployeeTrackingSheet!$F$6:$F$1005,Calculations!P683,1))</f>
        <v/>
      </c>
      <c r="Z683" s="94" t="str">
        <f t="shared" si="63"/>
        <v/>
      </c>
      <c r="AA683" s="94" t="str">
        <f>IF(INDEX(EmployeeTrackingSheet!$G$6:$G$1005,Calculations!P683,1)=0,"",INDEX(EmployeeTrackingSheet!$G$6:$G$1005,Calculations!P683,1))</f>
        <v/>
      </c>
      <c r="AB683" s="94" t="str">
        <f>IF(INDEX(EmployeeTrackingSheet!$H$6:$H$1005,Calculations!P683,1)=0,"",INDEX(EmployeeTrackingSheet!$H$6:$H$1005,Calculations!P683,1))</f>
        <v/>
      </c>
      <c r="AC683" s="47"/>
      <c r="AD683" s="47"/>
      <c r="AE683" s="47"/>
      <c r="AF683" s="47"/>
      <c r="AG683" s="47"/>
      <c r="AM683" s="47"/>
      <c r="AN683" s="47"/>
      <c r="AO683" s="47"/>
      <c r="AP683" s="47"/>
      <c r="AQ683" s="47"/>
      <c r="AR683" s="47"/>
      <c r="AS683" s="47"/>
      <c r="AT683" s="47"/>
      <c r="AU683" s="47"/>
      <c r="AV683" s="47"/>
      <c r="AW683" s="47"/>
      <c r="AX683" s="47"/>
      <c r="AY683" s="47"/>
      <c r="AZ683" s="47"/>
      <c r="BA683" s="47"/>
      <c r="BB683" s="47"/>
      <c r="BC683" s="47"/>
      <c r="BD683" s="47"/>
      <c r="BE683" s="47"/>
      <c r="BF683" s="47"/>
      <c r="BG683" s="47"/>
      <c r="BH683" s="47"/>
      <c r="BI683" s="47"/>
      <c r="BJ683" s="47"/>
      <c r="BK683" s="47"/>
      <c r="BL683" s="47"/>
      <c r="BM683" s="47"/>
      <c r="BN683" s="47"/>
      <c r="BO683" s="47"/>
      <c r="BP683" s="47"/>
      <c r="BQ683" s="47"/>
    </row>
    <row r="684" spans="16:69" x14ac:dyDescent="0.25">
      <c r="P684" s="34">
        <v>681</v>
      </c>
      <c r="Q684" s="147" t="str">
        <f>IF(INDEX(EmployeeTrackingSheet!$B$6:$B$1005,Calculations!P684,1)=0,"",INDEX(EmployeeTrackingSheet!$B$6:$B$1005,Calculations!P684,1))</f>
        <v/>
      </c>
      <c r="R684" s="91" t="str">
        <f t="shared" si="59"/>
        <v/>
      </c>
      <c r="S684" s="91" t="str">
        <f t="shared" si="60"/>
        <v/>
      </c>
      <c r="T684" s="92" t="str">
        <f t="shared" si="61"/>
        <v/>
      </c>
      <c r="U684" s="92" t="str">
        <f t="shared" si="62"/>
        <v/>
      </c>
      <c r="V684" s="90" t="str">
        <f>IF(INDEX(EmployeeTrackingSheet!$C$6:$C$1005,Calculations!P684,1)=0,"",INDEX(EmployeeTrackingSheet!$C$6:$C$1005,Calculations!P684,1))</f>
        <v/>
      </c>
      <c r="W684" s="90" t="str">
        <f>IF(INDEX(EmployeeTrackingSheet!$D$6:$D$1005,Calculations!P684,1)=0,"",INDEX(EmployeeTrackingSheet!$D$6:$D$1005,Calculations!P684,1))</f>
        <v/>
      </c>
      <c r="X684" s="269" t="str">
        <f>IF(INDEX(EmployeeTrackingSheet!$E$6:$E$1005,Calculations!P684,1)=0,"",INDEX(EmployeeTrackingSheet!$E$6:$E$1005,Calculations!P684,1))</f>
        <v/>
      </c>
      <c r="Y684" s="269" t="str">
        <f>IF(INDEX(EmployeeTrackingSheet!$F$6:$F$1005,Calculations!P684,1)=0,"",INDEX(EmployeeTrackingSheet!$F$6:$F$1005,Calculations!P684,1))</f>
        <v/>
      </c>
      <c r="Z684" s="94" t="str">
        <f t="shared" si="63"/>
        <v/>
      </c>
      <c r="AA684" s="94" t="str">
        <f>IF(INDEX(EmployeeTrackingSheet!$G$6:$G$1005,Calculations!P684,1)=0,"",INDEX(EmployeeTrackingSheet!$G$6:$G$1005,Calculations!P684,1))</f>
        <v/>
      </c>
      <c r="AB684" s="94" t="str">
        <f>IF(INDEX(EmployeeTrackingSheet!$H$6:$H$1005,Calculations!P684,1)=0,"",INDEX(EmployeeTrackingSheet!$H$6:$H$1005,Calculations!P684,1))</f>
        <v/>
      </c>
      <c r="AC684" s="47"/>
      <c r="AD684" s="47"/>
      <c r="AE684" s="47"/>
      <c r="AF684" s="47"/>
      <c r="AG684" s="47"/>
      <c r="AM684" s="47"/>
      <c r="AN684" s="47"/>
      <c r="AO684" s="47"/>
      <c r="AP684" s="47"/>
      <c r="AQ684" s="47"/>
      <c r="AR684" s="47"/>
      <c r="AS684" s="47"/>
      <c r="AT684" s="47"/>
      <c r="AU684" s="47"/>
      <c r="AV684" s="47"/>
      <c r="AW684" s="47"/>
      <c r="AX684" s="47"/>
      <c r="AY684" s="47"/>
      <c r="AZ684" s="47"/>
      <c r="BA684" s="47"/>
      <c r="BB684" s="47"/>
      <c r="BC684" s="47"/>
      <c r="BD684" s="47"/>
      <c r="BE684" s="47"/>
      <c r="BF684" s="47"/>
      <c r="BG684" s="47"/>
      <c r="BH684" s="47"/>
      <c r="BI684" s="47"/>
      <c r="BJ684" s="47"/>
      <c r="BK684" s="47"/>
      <c r="BL684" s="47"/>
      <c r="BM684" s="47"/>
      <c r="BN684" s="47"/>
      <c r="BO684" s="47"/>
      <c r="BP684" s="47"/>
      <c r="BQ684" s="47"/>
    </row>
    <row r="685" spans="16:69" x14ac:dyDescent="0.25">
      <c r="P685" s="34">
        <v>682</v>
      </c>
      <c r="Q685" s="147" t="str">
        <f>IF(INDEX(EmployeeTrackingSheet!$B$6:$B$1005,Calculations!P685,1)=0,"",INDEX(EmployeeTrackingSheet!$B$6:$B$1005,Calculations!P685,1))</f>
        <v/>
      </c>
      <c r="R685" s="91" t="str">
        <f t="shared" si="59"/>
        <v/>
      </c>
      <c r="S685" s="91" t="str">
        <f t="shared" si="60"/>
        <v/>
      </c>
      <c r="T685" s="92" t="str">
        <f t="shared" si="61"/>
        <v/>
      </c>
      <c r="U685" s="92" t="str">
        <f t="shared" si="62"/>
        <v/>
      </c>
      <c r="V685" s="90" t="str">
        <f>IF(INDEX(EmployeeTrackingSheet!$C$6:$C$1005,Calculations!P685,1)=0,"",INDEX(EmployeeTrackingSheet!$C$6:$C$1005,Calculations!P685,1))</f>
        <v/>
      </c>
      <c r="W685" s="90" t="str">
        <f>IF(INDEX(EmployeeTrackingSheet!$D$6:$D$1005,Calculations!P685,1)=0,"",INDEX(EmployeeTrackingSheet!$D$6:$D$1005,Calculations!P685,1))</f>
        <v/>
      </c>
      <c r="X685" s="269" t="str">
        <f>IF(INDEX(EmployeeTrackingSheet!$E$6:$E$1005,Calculations!P685,1)=0,"",INDEX(EmployeeTrackingSheet!$E$6:$E$1005,Calculations!P685,1))</f>
        <v/>
      </c>
      <c r="Y685" s="269" t="str">
        <f>IF(INDEX(EmployeeTrackingSheet!$F$6:$F$1005,Calculations!P685,1)=0,"",INDEX(EmployeeTrackingSheet!$F$6:$F$1005,Calculations!P685,1))</f>
        <v/>
      </c>
      <c r="Z685" s="94" t="str">
        <f t="shared" si="63"/>
        <v/>
      </c>
      <c r="AA685" s="94" t="str">
        <f>IF(INDEX(EmployeeTrackingSheet!$G$6:$G$1005,Calculations!P685,1)=0,"",INDEX(EmployeeTrackingSheet!$G$6:$G$1005,Calculations!P685,1))</f>
        <v/>
      </c>
      <c r="AB685" s="94" t="str">
        <f>IF(INDEX(EmployeeTrackingSheet!$H$6:$H$1005,Calculations!P685,1)=0,"",INDEX(EmployeeTrackingSheet!$H$6:$H$1005,Calculations!P685,1))</f>
        <v/>
      </c>
      <c r="AC685" s="47"/>
      <c r="AD685" s="47"/>
      <c r="AE685" s="47"/>
      <c r="AF685" s="47"/>
      <c r="AG685" s="47"/>
      <c r="AM685" s="47"/>
      <c r="AN685" s="47"/>
      <c r="AO685" s="47"/>
      <c r="AP685" s="47"/>
      <c r="AQ685" s="47"/>
      <c r="AR685" s="47"/>
      <c r="AS685" s="47"/>
      <c r="AT685" s="47"/>
      <c r="AU685" s="47"/>
      <c r="AV685" s="47"/>
      <c r="AW685" s="47"/>
      <c r="AX685" s="47"/>
      <c r="AY685" s="47"/>
      <c r="AZ685" s="47"/>
      <c r="BA685" s="47"/>
      <c r="BB685" s="47"/>
      <c r="BC685" s="47"/>
      <c r="BD685" s="47"/>
      <c r="BE685" s="47"/>
      <c r="BF685" s="47"/>
      <c r="BG685" s="47"/>
      <c r="BH685" s="47"/>
      <c r="BI685" s="47"/>
      <c r="BJ685" s="47"/>
      <c r="BK685" s="47"/>
      <c r="BL685" s="47"/>
      <c r="BM685" s="47"/>
      <c r="BN685" s="47"/>
      <c r="BO685" s="47"/>
      <c r="BP685" s="47"/>
      <c r="BQ685" s="47"/>
    </row>
    <row r="686" spans="16:69" x14ac:dyDescent="0.25">
      <c r="P686" s="34">
        <v>683</v>
      </c>
      <c r="Q686" s="147" t="str">
        <f>IF(INDEX(EmployeeTrackingSheet!$B$6:$B$1005,Calculations!P686,1)=0,"",INDEX(EmployeeTrackingSheet!$B$6:$B$1005,Calculations!P686,1))</f>
        <v/>
      </c>
      <c r="R686" s="91" t="str">
        <f t="shared" si="59"/>
        <v/>
      </c>
      <c r="S686" s="91" t="str">
        <f t="shared" si="60"/>
        <v/>
      </c>
      <c r="T686" s="92" t="str">
        <f t="shared" si="61"/>
        <v/>
      </c>
      <c r="U686" s="92" t="str">
        <f t="shared" si="62"/>
        <v/>
      </c>
      <c r="V686" s="90" t="str">
        <f>IF(INDEX(EmployeeTrackingSheet!$C$6:$C$1005,Calculations!P686,1)=0,"",INDEX(EmployeeTrackingSheet!$C$6:$C$1005,Calculations!P686,1))</f>
        <v/>
      </c>
      <c r="W686" s="90" t="str">
        <f>IF(INDEX(EmployeeTrackingSheet!$D$6:$D$1005,Calculations!P686,1)=0,"",INDEX(EmployeeTrackingSheet!$D$6:$D$1005,Calculations!P686,1))</f>
        <v/>
      </c>
      <c r="X686" s="269" t="str">
        <f>IF(INDEX(EmployeeTrackingSheet!$E$6:$E$1005,Calculations!P686,1)=0,"",INDEX(EmployeeTrackingSheet!$E$6:$E$1005,Calculations!P686,1))</f>
        <v/>
      </c>
      <c r="Y686" s="269" t="str">
        <f>IF(INDEX(EmployeeTrackingSheet!$F$6:$F$1005,Calculations!P686,1)=0,"",INDEX(EmployeeTrackingSheet!$F$6:$F$1005,Calculations!P686,1))</f>
        <v/>
      </c>
      <c r="Z686" s="94" t="str">
        <f t="shared" si="63"/>
        <v/>
      </c>
      <c r="AA686" s="94" t="str">
        <f>IF(INDEX(EmployeeTrackingSheet!$G$6:$G$1005,Calculations!P686,1)=0,"",INDEX(EmployeeTrackingSheet!$G$6:$G$1005,Calculations!P686,1))</f>
        <v/>
      </c>
      <c r="AB686" s="94" t="str">
        <f>IF(INDEX(EmployeeTrackingSheet!$H$6:$H$1005,Calculations!P686,1)=0,"",INDEX(EmployeeTrackingSheet!$H$6:$H$1005,Calculations!P686,1))</f>
        <v/>
      </c>
      <c r="AC686" s="47"/>
      <c r="AD686" s="47"/>
      <c r="AE686" s="47"/>
      <c r="AF686" s="47"/>
      <c r="AG686" s="47"/>
      <c r="AM686" s="47"/>
      <c r="AN686" s="47"/>
      <c r="AO686" s="47"/>
      <c r="AP686" s="47"/>
      <c r="AQ686" s="47"/>
      <c r="AR686" s="47"/>
      <c r="AS686" s="47"/>
      <c r="AT686" s="47"/>
      <c r="AU686" s="47"/>
      <c r="AV686" s="47"/>
      <c r="AW686" s="47"/>
      <c r="AX686" s="47"/>
      <c r="AY686" s="47"/>
      <c r="AZ686" s="47"/>
      <c r="BA686" s="47"/>
      <c r="BB686" s="47"/>
      <c r="BC686" s="47"/>
      <c r="BD686" s="47"/>
      <c r="BE686" s="47"/>
      <c r="BF686" s="47"/>
      <c r="BG686" s="47"/>
      <c r="BH686" s="47"/>
      <c r="BI686" s="47"/>
      <c r="BJ686" s="47"/>
      <c r="BK686" s="47"/>
      <c r="BL686" s="47"/>
      <c r="BM686" s="47"/>
      <c r="BN686" s="47"/>
      <c r="BO686" s="47"/>
      <c r="BP686" s="47"/>
      <c r="BQ686" s="47"/>
    </row>
    <row r="687" spans="16:69" x14ac:dyDescent="0.25">
      <c r="P687" s="34">
        <v>684</v>
      </c>
      <c r="Q687" s="147" t="str">
        <f>IF(INDEX(EmployeeTrackingSheet!$B$6:$B$1005,Calculations!P687,1)=0,"",INDEX(EmployeeTrackingSheet!$B$6:$B$1005,Calculations!P687,1))</f>
        <v/>
      </c>
      <c r="R687" s="91" t="str">
        <f t="shared" si="59"/>
        <v/>
      </c>
      <c r="S687" s="91" t="str">
        <f t="shared" si="60"/>
        <v/>
      </c>
      <c r="T687" s="92" t="str">
        <f t="shared" si="61"/>
        <v/>
      </c>
      <c r="U687" s="92" t="str">
        <f t="shared" si="62"/>
        <v/>
      </c>
      <c r="V687" s="90" t="str">
        <f>IF(INDEX(EmployeeTrackingSheet!$C$6:$C$1005,Calculations!P687,1)=0,"",INDEX(EmployeeTrackingSheet!$C$6:$C$1005,Calculations!P687,1))</f>
        <v/>
      </c>
      <c r="W687" s="90" t="str">
        <f>IF(INDEX(EmployeeTrackingSheet!$D$6:$D$1005,Calculations!P687,1)=0,"",INDEX(EmployeeTrackingSheet!$D$6:$D$1005,Calculations!P687,1))</f>
        <v/>
      </c>
      <c r="X687" s="269" t="str">
        <f>IF(INDEX(EmployeeTrackingSheet!$E$6:$E$1005,Calculations!P687,1)=0,"",INDEX(EmployeeTrackingSheet!$E$6:$E$1005,Calculations!P687,1))</f>
        <v/>
      </c>
      <c r="Y687" s="269" t="str">
        <f>IF(INDEX(EmployeeTrackingSheet!$F$6:$F$1005,Calculations!P687,1)=0,"",INDEX(EmployeeTrackingSheet!$F$6:$F$1005,Calculations!P687,1))</f>
        <v/>
      </c>
      <c r="Z687" s="94" t="str">
        <f t="shared" si="63"/>
        <v/>
      </c>
      <c r="AA687" s="94" t="str">
        <f>IF(INDEX(EmployeeTrackingSheet!$G$6:$G$1005,Calculations!P687,1)=0,"",INDEX(EmployeeTrackingSheet!$G$6:$G$1005,Calculations!P687,1))</f>
        <v/>
      </c>
      <c r="AB687" s="94" t="str">
        <f>IF(INDEX(EmployeeTrackingSheet!$H$6:$H$1005,Calculations!P687,1)=0,"",INDEX(EmployeeTrackingSheet!$H$6:$H$1005,Calculations!P687,1))</f>
        <v/>
      </c>
      <c r="AC687" s="47"/>
      <c r="AD687" s="47"/>
      <c r="AE687" s="47"/>
      <c r="AF687" s="47"/>
      <c r="AG687" s="47"/>
      <c r="AM687" s="47"/>
      <c r="AN687" s="47"/>
      <c r="AO687" s="47"/>
      <c r="AP687" s="47"/>
      <c r="AQ687" s="47"/>
      <c r="AR687" s="47"/>
      <c r="AS687" s="47"/>
      <c r="AT687" s="47"/>
      <c r="AU687" s="47"/>
      <c r="AV687" s="47"/>
      <c r="AW687" s="47"/>
      <c r="AX687" s="47"/>
      <c r="AY687" s="47"/>
      <c r="AZ687" s="47"/>
      <c r="BA687" s="47"/>
      <c r="BB687" s="47"/>
      <c r="BC687" s="47"/>
      <c r="BD687" s="47"/>
      <c r="BE687" s="47"/>
      <c r="BF687" s="47"/>
      <c r="BG687" s="47"/>
      <c r="BH687" s="47"/>
      <c r="BI687" s="47"/>
      <c r="BJ687" s="47"/>
      <c r="BK687" s="47"/>
      <c r="BL687" s="47"/>
      <c r="BM687" s="47"/>
      <c r="BN687" s="47"/>
      <c r="BO687" s="47"/>
      <c r="BP687" s="47"/>
      <c r="BQ687" s="47"/>
    </row>
    <row r="688" spans="16:69" x14ac:dyDescent="0.25">
      <c r="P688" s="34">
        <v>685</v>
      </c>
      <c r="Q688" s="147" t="str">
        <f>IF(INDEX(EmployeeTrackingSheet!$B$6:$B$1005,Calculations!P688,1)=0,"",INDEX(EmployeeTrackingSheet!$B$6:$B$1005,Calculations!P688,1))</f>
        <v/>
      </c>
      <c r="R688" s="91" t="str">
        <f t="shared" si="59"/>
        <v/>
      </c>
      <c r="S688" s="91" t="str">
        <f t="shared" si="60"/>
        <v/>
      </c>
      <c r="T688" s="92" t="str">
        <f t="shared" si="61"/>
        <v/>
      </c>
      <c r="U688" s="92" t="str">
        <f t="shared" si="62"/>
        <v/>
      </c>
      <c r="V688" s="90" t="str">
        <f>IF(INDEX(EmployeeTrackingSheet!$C$6:$C$1005,Calculations!P688,1)=0,"",INDEX(EmployeeTrackingSheet!$C$6:$C$1005,Calculations!P688,1))</f>
        <v/>
      </c>
      <c r="W688" s="90" t="str">
        <f>IF(INDEX(EmployeeTrackingSheet!$D$6:$D$1005,Calculations!P688,1)=0,"",INDEX(EmployeeTrackingSheet!$D$6:$D$1005,Calculations!P688,1))</f>
        <v/>
      </c>
      <c r="X688" s="269" t="str">
        <f>IF(INDEX(EmployeeTrackingSheet!$E$6:$E$1005,Calculations!P688,1)=0,"",INDEX(EmployeeTrackingSheet!$E$6:$E$1005,Calculations!P688,1))</f>
        <v/>
      </c>
      <c r="Y688" s="269" t="str">
        <f>IF(INDEX(EmployeeTrackingSheet!$F$6:$F$1005,Calculations!P688,1)=0,"",INDEX(EmployeeTrackingSheet!$F$6:$F$1005,Calculations!P688,1))</f>
        <v/>
      </c>
      <c r="Z688" s="94" t="str">
        <f t="shared" si="63"/>
        <v/>
      </c>
      <c r="AA688" s="94" t="str">
        <f>IF(INDEX(EmployeeTrackingSheet!$G$6:$G$1005,Calculations!P688,1)=0,"",INDEX(EmployeeTrackingSheet!$G$6:$G$1005,Calculations!P688,1))</f>
        <v/>
      </c>
      <c r="AB688" s="94" t="str">
        <f>IF(INDEX(EmployeeTrackingSheet!$H$6:$H$1005,Calculations!P688,1)=0,"",INDEX(EmployeeTrackingSheet!$H$6:$H$1005,Calculations!P688,1))</f>
        <v/>
      </c>
      <c r="AC688" s="47"/>
      <c r="AD688" s="47"/>
      <c r="AE688" s="47"/>
      <c r="AF688" s="47"/>
      <c r="AG688" s="47"/>
      <c r="AM688" s="47"/>
      <c r="AN688" s="47"/>
      <c r="AO688" s="47"/>
      <c r="AP688" s="47"/>
      <c r="AQ688" s="47"/>
      <c r="AR688" s="47"/>
      <c r="AS688" s="47"/>
      <c r="AT688" s="47"/>
      <c r="AU688" s="47"/>
      <c r="AV688" s="47"/>
      <c r="AW688" s="47"/>
      <c r="AX688" s="47"/>
      <c r="AY688" s="47"/>
      <c r="AZ688" s="47"/>
      <c r="BA688" s="47"/>
      <c r="BB688" s="47"/>
      <c r="BC688" s="47"/>
      <c r="BD688" s="47"/>
      <c r="BE688" s="47"/>
      <c r="BF688" s="47"/>
      <c r="BG688" s="47"/>
      <c r="BH688" s="47"/>
      <c r="BI688" s="47"/>
      <c r="BJ688" s="47"/>
      <c r="BK688" s="47"/>
      <c r="BL688" s="47"/>
      <c r="BM688" s="47"/>
      <c r="BN688" s="47"/>
      <c r="BO688" s="47"/>
      <c r="BP688" s="47"/>
      <c r="BQ688" s="47"/>
    </row>
    <row r="689" spans="16:69" x14ac:dyDescent="0.25">
      <c r="P689" s="34">
        <v>686</v>
      </c>
      <c r="Q689" s="147" t="str">
        <f>IF(INDEX(EmployeeTrackingSheet!$B$6:$B$1005,Calculations!P689,1)=0,"",INDEX(EmployeeTrackingSheet!$B$6:$B$1005,Calculations!P689,1))</f>
        <v/>
      </c>
      <c r="R689" s="91" t="str">
        <f t="shared" si="59"/>
        <v/>
      </c>
      <c r="S689" s="91" t="str">
        <f t="shared" si="60"/>
        <v/>
      </c>
      <c r="T689" s="92" t="str">
        <f t="shared" si="61"/>
        <v/>
      </c>
      <c r="U689" s="92" t="str">
        <f t="shared" si="62"/>
        <v/>
      </c>
      <c r="V689" s="90" t="str">
        <f>IF(INDEX(EmployeeTrackingSheet!$C$6:$C$1005,Calculations!P689,1)=0,"",INDEX(EmployeeTrackingSheet!$C$6:$C$1005,Calculations!P689,1))</f>
        <v/>
      </c>
      <c r="W689" s="90" t="str">
        <f>IF(INDEX(EmployeeTrackingSheet!$D$6:$D$1005,Calculations!P689,1)=0,"",INDEX(EmployeeTrackingSheet!$D$6:$D$1005,Calculations!P689,1))</f>
        <v/>
      </c>
      <c r="X689" s="269" t="str">
        <f>IF(INDEX(EmployeeTrackingSheet!$E$6:$E$1005,Calculations!P689,1)=0,"",INDEX(EmployeeTrackingSheet!$E$6:$E$1005,Calculations!P689,1))</f>
        <v/>
      </c>
      <c r="Y689" s="269" t="str">
        <f>IF(INDEX(EmployeeTrackingSheet!$F$6:$F$1005,Calculations!P689,1)=0,"",INDEX(EmployeeTrackingSheet!$F$6:$F$1005,Calculations!P689,1))</f>
        <v/>
      </c>
      <c r="Z689" s="94" t="str">
        <f t="shared" si="63"/>
        <v/>
      </c>
      <c r="AA689" s="94" t="str">
        <f>IF(INDEX(EmployeeTrackingSheet!$G$6:$G$1005,Calculations!P689,1)=0,"",INDEX(EmployeeTrackingSheet!$G$6:$G$1005,Calculations!P689,1))</f>
        <v/>
      </c>
      <c r="AB689" s="94" t="str">
        <f>IF(INDEX(EmployeeTrackingSheet!$H$6:$H$1005,Calculations!P689,1)=0,"",INDEX(EmployeeTrackingSheet!$H$6:$H$1005,Calculations!P689,1))</f>
        <v/>
      </c>
      <c r="AC689" s="47"/>
      <c r="AD689" s="47"/>
      <c r="AE689" s="47"/>
      <c r="AF689" s="47"/>
      <c r="AG689" s="47"/>
      <c r="AM689" s="47"/>
      <c r="AN689" s="47"/>
      <c r="AO689" s="47"/>
      <c r="AP689" s="47"/>
      <c r="AQ689" s="47"/>
      <c r="AR689" s="47"/>
      <c r="AS689" s="47"/>
      <c r="AT689" s="47"/>
      <c r="AU689" s="47"/>
      <c r="AV689" s="47"/>
      <c r="AW689" s="47"/>
      <c r="AX689" s="47"/>
      <c r="AY689" s="47"/>
      <c r="AZ689" s="47"/>
      <c r="BA689" s="47"/>
      <c r="BB689" s="47"/>
      <c r="BC689" s="47"/>
      <c r="BD689" s="47"/>
      <c r="BE689" s="47"/>
      <c r="BF689" s="47"/>
      <c r="BG689" s="47"/>
      <c r="BH689" s="47"/>
      <c r="BI689" s="47"/>
      <c r="BJ689" s="47"/>
      <c r="BK689" s="47"/>
      <c r="BL689" s="47"/>
      <c r="BM689" s="47"/>
      <c r="BN689" s="47"/>
      <c r="BO689" s="47"/>
      <c r="BP689" s="47"/>
      <c r="BQ689" s="47"/>
    </row>
    <row r="690" spans="16:69" x14ac:dyDescent="0.25">
      <c r="P690" s="34">
        <v>687</v>
      </c>
      <c r="Q690" s="147" t="str">
        <f>IF(INDEX(EmployeeTrackingSheet!$B$6:$B$1005,Calculations!P690,1)=0,"",INDEX(EmployeeTrackingSheet!$B$6:$B$1005,Calculations!P690,1))</f>
        <v/>
      </c>
      <c r="R690" s="91" t="str">
        <f t="shared" si="59"/>
        <v/>
      </c>
      <c r="S690" s="91" t="str">
        <f t="shared" si="60"/>
        <v/>
      </c>
      <c r="T690" s="92" t="str">
        <f t="shared" si="61"/>
        <v/>
      </c>
      <c r="U690" s="92" t="str">
        <f t="shared" si="62"/>
        <v/>
      </c>
      <c r="V690" s="90" t="str">
        <f>IF(INDEX(EmployeeTrackingSheet!$C$6:$C$1005,Calculations!P690,1)=0,"",INDEX(EmployeeTrackingSheet!$C$6:$C$1005,Calculations!P690,1))</f>
        <v/>
      </c>
      <c r="W690" s="90" t="str">
        <f>IF(INDEX(EmployeeTrackingSheet!$D$6:$D$1005,Calculations!P690,1)=0,"",INDEX(EmployeeTrackingSheet!$D$6:$D$1005,Calculations!P690,1))</f>
        <v/>
      </c>
      <c r="X690" s="269" t="str">
        <f>IF(INDEX(EmployeeTrackingSheet!$E$6:$E$1005,Calculations!P690,1)=0,"",INDEX(EmployeeTrackingSheet!$E$6:$E$1005,Calculations!P690,1))</f>
        <v/>
      </c>
      <c r="Y690" s="269" t="str">
        <f>IF(INDEX(EmployeeTrackingSheet!$F$6:$F$1005,Calculations!P690,1)=0,"",INDEX(EmployeeTrackingSheet!$F$6:$F$1005,Calculations!P690,1))</f>
        <v/>
      </c>
      <c r="Z690" s="94" t="str">
        <f t="shared" si="63"/>
        <v/>
      </c>
      <c r="AA690" s="94" t="str">
        <f>IF(INDEX(EmployeeTrackingSheet!$G$6:$G$1005,Calculations!P690,1)=0,"",INDEX(EmployeeTrackingSheet!$G$6:$G$1005,Calculations!P690,1))</f>
        <v/>
      </c>
      <c r="AB690" s="94" t="str">
        <f>IF(INDEX(EmployeeTrackingSheet!$H$6:$H$1005,Calculations!P690,1)=0,"",INDEX(EmployeeTrackingSheet!$H$6:$H$1005,Calculations!P690,1))</f>
        <v/>
      </c>
      <c r="AC690" s="47"/>
      <c r="AD690" s="47"/>
      <c r="AE690" s="47"/>
      <c r="AF690" s="47"/>
      <c r="AG690" s="47"/>
      <c r="AM690" s="47"/>
      <c r="AN690" s="47"/>
      <c r="AO690" s="47"/>
      <c r="AP690" s="47"/>
      <c r="AQ690" s="47"/>
      <c r="AR690" s="47"/>
      <c r="AS690" s="47"/>
      <c r="AT690" s="47"/>
      <c r="AU690" s="47"/>
      <c r="AV690" s="47"/>
      <c r="AW690" s="47"/>
      <c r="AX690" s="47"/>
      <c r="AY690" s="47"/>
      <c r="AZ690" s="47"/>
      <c r="BA690" s="47"/>
      <c r="BB690" s="47"/>
      <c r="BC690" s="47"/>
      <c r="BD690" s="47"/>
      <c r="BE690" s="47"/>
      <c r="BF690" s="47"/>
      <c r="BG690" s="47"/>
      <c r="BH690" s="47"/>
      <c r="BI690" s="47"/>
      <c r="BJ690" s="47"/>
      <c r="BK690" s="47"/>
      <c r="BL690" s="47"/>
      <c r="BM690" s="47"/>
      <c r="BN690" s="47"/>
      <c r="BO690" s="47"/>
      <c r="BP690" s="47"/>
      <c r="BQ690" s="47"/>
    </row>
    <row r="691" spans="16:69" x14ac:dyDescent="0.25">
      <c r="P691" s="34">
        <v>688</v>
      </c>
      <c r="Q691" s="147" t="str">
        <f>IF(INDEX(EmployeeTrackingSheet!$B$6:$B$1005,Calculations!P691,1)=0,"",INDEX(EmployeeTrackingSheet!$B$6:$B$1005,Calculations!P691,1))</f>
        <v/>
      </c>
      <c r="R691" s="91" t="str">
        <f t="shared" si="59"/>
        <v/>
      </c>
      <c r="S691" s="91" t="str">
        <f t="shared" si="60"/>
        <v/>
      </c>
      <c r="T691" s="92" t="str">
        <f t="shared" si="61"/>
        <v/>
      </c>
      <c r="U691" s="92" t="str">
        <f t="shared" si="62"/>
        <v/>
      </c>
      <c r="V691" s="90" t="str">
        <f>IF(INDEX(EmployeeTrackingSheet!$C$6:$C$1005,Calculations!P691,1)=0,"",INDEX(EmployeeTrackingSheet!$C$6:$C$1005,Calculations!P691,1))</f>
        <v/>
      </c>
      <c r="W691" s="90" t="str">
        <f>IF(INDEX(EmployeeTrackingSheet!$D$6:$D$1005,Calculations!P691,1)=0,"",INDEX(EmployeeTrackingSheet!$D$6:$D$1005,Calculations!P691,1))</f>
        <v/>
      </c>
      <c r="X691" s="269" t="str">
        <f>IF(INDEX(EmployeeTrackingSheet!$E$6:$E$1005,Calculations!P691,1)=0,"",INDEX(EmployeeTrackingSheet!$E$6:$E$1005,Calculations!P691,1))</f>
        <v/>
      </c>
      <c r="Y691" s="269" t="str">
        <f>IF(INDEX(EmployeeTrackingSheet!$F$6:$F$1005,Calculations!P691,1)=0,"",INDEX(EmployeeTrackingSheet!$F$6:$F$1005,Calculations!P691,1))</f>
        <v/>
      </c>
      <c r="Z691" s="94" t="str">
        <f t="shared" si="63"/>
        <v/>
      </c>
      <c r="AA691" s="94" t="str">
        <f>IF(INDEX(EmployeeTrackingSheet!$G$6:$G$1005,Calculations!P691,1)=0,"",INDEX(EmployeeTrackingSheet!$G$6:$G$1005,Calculations!P691,1))</f>
        <v/>
      </c>
      <c r="AB691" s="94" t="str">
        <f>IF(INDEX(EmployeeTrackingSheet!$H$6:$H$1005,Calculations!P691,1)=0,"",INDEX(EmployeeTrackingSheet!$H$6:$H$1005,Calculations!P691,1))</f>
        <v/>
      </c>
      <c r="AC691" s="47"/>
      <c r="AD691" s="47"/>
      <c r="AE691" s="47"/>
      <c r="AF691" s="47"/>
      <c r="AG691" s="47"/>
      <c r="AM691" s="47"/>
      <c r="AN691" s="47"/>
      <c r="AO691" s="47"/>
      <c r="AP691" s="47"/>
      <c r="AQ691" s="47"/>
      <c r="AR691" s="47"/>
      <c r="AS691" s="47"/>
      <c r="AT691" s="47"/>
      <c r="AU691" s="47"/>
      <c r="AV691" s="47"/>
      <c r="AW691" s="47"/>
      <c r="AX691" s="47"/>
      <c r="AY691" s="47"/>
      <c r="AZ691" s="47"/>
      <c r="BA691" s="47"/>
      <c r="BB691" s="47"/>
      <c r="BC691" s="47"/>
      <c r="BD691" s="47"/>
      <c r="BE691" s="47"/>
      <c r="BF691" s="47"/>
      <c r="BG691" s="47"/>
      <c r="BH691" s="47"/>
      <c r="BI691" s="47"/>
      <c r="BJ691" s="47"/>
      <c r="BK691" s="47"/>
      <c r="BL691" s="47"/>
      <c r="BM691" s="47"/>
      <c r="BN691" s="47"/>
      <c r="BO691" s="47"/>
      <c r="BP691" s="47"/>
      <c r="BQ691" s="47"/>
    </row>
    <row r="692" spans="16:69" x14ac:dyDescent="0.25">
      <c r="P692" s="34">
        <v>689</v>
      </c>
      <c r="Q692" s="147" t="str">
        <f>IF(INDEX(EmployeeTrackingSheet!$B$6:$B$1005,Calculations!P692,1)=0,"",INDEX(EmployeeTrackingSheet!$B$6:$B$1005,Calculations!P692,1))</f>
        <v/>
      </c>
      <c r="R692" s="91" t="str">
        <f t="shared" si="59"/>
        <v/>
      </c>
      <c r="S692" s="91" t="str">
        <f t="shared" si="60"/>
        <v/>
      </c>
      <c r="T692" s="92" t="str">
        <f t="shared" si="61"/>
        <v/>
      </c>
      <c r="U692" s="92" t="str">
        <f t="shared" si="62"/>
        <v/>
      </c>
      <c r="V692" s="90" t="str">
        <f>IF(INDEX(EmployeeTrackingSheet!$C$6:$C$1005,Calculations!P692,1)=0,"",INDEX(EmployeeTrackingSheet!$C$6:$C$1005,Calculations!P692,1))</f>
        <v/>
      </c>
      <c r="W692" s="90" t="str">
        <f>IF(INDEX(EmployeeTrackingSheet!$D$6:$D$1005,Calculations!P692,1)=0,"",INDEX(EmployeeTrackingSheet!$D$6:$D$1005,Calculations!P692,1))</f>
        <v/>
      </c>
      <c r="X692" s="269" t="str">
        <f>IF(INDEX(EmployeeTrackingSheet!$E$6:$E$1005,Calculations!P692,1)=0,"",INDEX(EmployeeTrackingSheet!$E$6:$E$1005,Calculations!P692,1))</f>
        <v/>
      </c>
      <c r="Y692" s="269" t="str">
        <f>IF(INDEX(EmployeeTrackingSheet!$F$6:$F$1005,Calculations!P692,1)=0,"",INDEX(EmployeeTrackingSheet!$F$6:$F$1005,Calculations!P692,1))</f>
        <v/>
      </c>
      <c r="Z692" s="94" t="str">
        <f t="shared" si="63"/>
        <v/>
      </c>
      <c r="AA692" s="94" t="str">
        <f>IF(INDEX(EmployeeTrackingSheet!$G$6:$G$1005,Calculations!P692,1)=0,"",INDEX(EmployeeTrackingSheet!$G$6:$G$1005,Calculations!P692,1))</f>
        <v/>
      </c>
      <c r="AB692" s="94" t="str">
        <f>IF(INDEX(EmployeeTrackingSheet!$H$6:$H$1005,Calculations!P692,1)=0,"",INDEX(EmployeeTrackingSheet!$H$6:$H$1005,Calculations!P692,1))</f>
        <v/>
      </c>
      <c r="AC692" s="47"/>
      <c r="AD692" s="47"/>
      <c r="AE692" s="47"/>
      <c r="AF692" s="47"/>
      <c r="AG692" s="47"/>
      <c r="AM692" s="47"/>
      <c r="AN692" s="47"/>
      <c r="AO692" s="47"/>
      <c r="AP692" s="47"/>
      <c r="AQ692" s="47"/>
      <c r="AR692" s="47"/>
      <c r="AS692" s="47"/>
      <c r="AT692" s="47"/>
      <c r="AU692" s="47"/>
      <c r="AV692" s="47"/>
      <c r="AW692" s="47"/>
      <c r="AX692" s="47"/>
      <c r="AY692" s="47"/>
      <c r="AZ692" s="47"/>
      <c r="BA692" s="47"/>
      <c r="BB692" s="47"/>
      <c r="BC692" s="47"/>
      <c r="BD692" s="47"/>
      <c r="BE692" s="47"/>
      <c r="BF692" s="47"/>
      <c r="BG692" s="47"/>
      <c r="BH692" s="47"/>
      <c r="BI692" s="47"/>
      <c r="BJ692" s="47"/>
      <c r="BK692" s="47"/>
      <c r="BL692" s="47"/>
      <c r="BM692" s="47"/>
      <c r="BN692" s="47"/>
      <c r="BO692" s="47"/>
      <c r="BP692" s="47"/>
      <c r="BQ692" s="47"/>
    </row>
    <row r="693" spans="16:69" x14ac:dyDescent="0.25">
      <c r="P693" s="34">
        <v>690</v>
      </c>
      <c r="Q693" s="147" t="str">
        <f>IF(INDEX(EmployeeTrackingSheet!$B$6:$B$1005,Calculations!P693,1)=0,"",INDEX(EmployeeTrackingSheet!$B$6:$B$1005,Calculations!P693,1))</f>
        <v/>
      </c>
      <c r="R693" s="91" t="str">
        <f t="shared" si="59"/>
        <v/>
      </c>
      <c r="S693" s="91" t="str">
        <f t="shared" si="60"/>
        <v/>
      </c>
      <c r="T693" s="92" t="str">
        <f t="shared" si="61"/>
        <v/>
      </c>
      <c r="U693" s="92" t="str">
        <f t="shared" si="62"/>
        <v/>
      </c>
      <c r="V693" s="90" t="str">
        <f>IF(INDEX(EmployeeTrackingSheet!$C$6:$C$1005,Calculations!P693,1)=0,"",INDEX(EmployeeTrackingSheet!$C$6:$C$1005,Calculations!P693,1))</f>
        <v/>
      </c>
      <c r="W693" s="90" t="str">
        <f>IF(INDEX(EmployeeTrackingSheet!$D$6:$D$1005,Calculations!P693,1)=0,"",INDEX(EmployeeTrackingSheet!$D$6:$D$1005,Calculations!P693,1))</f>
        <v/>
      </c>
      <c r="X693" s="269" t="str">
        <f>IF(INDEX(EmployeeTrackingSheet!$E$6:$E$1005,Calculations!P693,1)=0,"",INDEX(EmployeeTrackingSheet!$E$6:$E$1005,Calculations!P693,1))</f>
        <v/>
      </c>
      <c r="Y693" s="269" t="str">
        <f>IF(INDEX(EmployeeTrackingSheet!$F$6:$F$1005,Calculations!P693,1)=0,"",INDEX(EmployeeTrackingSheet!$F$6:$F$1005,Calculations!P693,1))</f>
        <v/>
      </c>
      <c r="Z693" s="94" t="str">
        <f t="shared" si="63"/>
        <v/>
      </c>
      <c r="AA693" s="94" t="str">
        <f>IF(INDEX(EmployeeTrackingSheet!$G$6:$G$1005,Calculations!P693,1)=0,"",INDEX(EmployeeTrackingSheet!$G$6:$G$1005,Calculations!P693,1))</f>
        <v/>
      </c>
      <c r="AB693" s="94" t="str">
        <f>IF(INDEX(EmployeeTrackingSheet!$H$6:$H$1005,Calculations!P693,1)=0,"",INDEX(EmployeeTrackingSheet!$H$6:$H$1005,Calculations!P693,1))</f>
        <v/>
      </c>
      <c r="AC693" s="47"/>
      <c r="AD693" s="47"/>
      <c r="AE693" s="47"/>
      <c r="AF693" s="47"/>
      <c r="AG693" s="47"/>
      <c r="AM693" s="47"/>
      <c r="AN693" s="47"/>
      <c r="AO693" s="47"/>
      <c r="AP693" s="47"/>
      <c r="AQ693" s="47"/>
      <c r="AR693" s="47"/>
      <c r="AS693" s="47"/>
      <c r="AT693" s="47"/>
      <c r="AU693" s="47"/>
      <c r="AV693" s="47"/>
      <c r="AW693" s="47"/>
      <c r="AX693" s="47"/>
      <c r="AY693" s="47"/>
      <c r="AZ693" s="47"/>
      <c r="BA693" s="47"/>
      <c r="BB693" s="47"/>
      <c r="BC693" s="47"/>
      <c r="BD693" s="47"/>
      <c r="BE693" s="47"/>
      <c r="BF693" s="47"/>
      <c r="BG693" s="47"/>
      <c r="BH693" s="47"/>
      <c r="BI693" s="47"/>
      <c r="BJ693" s="47"/>
      <c r="BK693" s="47"/>
      <c r="BL693" s="47"/>
      <c r="BM693" s="47"/>
      <c r="BN693" s="47"/>
      <c r="BO693" s="47"/>
      <c r="BP693" s="47"/>
      <c r="BQ693" s="47"/>
    </row>
    <row r="694" spans="16:69" x14ac:dyDescent="0.25">
      <c r="P694" s="34">
        <v>691</v>
      </c>
      <c r="Q694" s="147" t="str">
        <f>IF(INDEX(EmployeeTrackingSheet!$B$6:$B$1005,Calculations!P694,1)=0,"",INDEX(EmployeeTrackingSheet!$B$6:$B$1005,Calculations!P694,1))</f>
        <v/>
      </c>
      <c r="R694" s="91" t="str">
        <f t="shared" si="59"/>
        <v/>
      </c>
      <c r="S694" s="91" t="str">
        <f t="shared" si="60"/>
        <v/>
      </c>
      <c r="T694" s="92" t="str">
        <f t="shared" si="61"/>
        <v/>
      </c>
      <c r="U694" s="92" t="str">
        <f t="shared" si="62"/>
        <v/>
      </c>
      <c r="V694" s="90" t="str">
        <f>IF(INDEX(EmployeeTrackingSheet!$C$6:$C$1005,Calculations!P694,1)=0,"",INDEX(EmployeeTrackingSheet!$C$6:$C$1005,Calculations!P694,1))</f>
        <v/>
      </c>
      <c r="W694" s="90" t="str">
        <f>IF(INDEX(EmployeeTrackingSheet!$D$6:$D$1005,Calculations!P694,1)=0,"",INDEX(EmployeeTrackingSheet!$D$6:$D$1005,Calculations!P694,1))</f>
        <v/>
      </c>
      <c r="X694" s="269" t="str">
        <f>IF(INDEX(EmployeeTrackingSheet!$E$6:$E$1005,Calculations!P694,1)=0,"",INDEX(EmployeeTrackingSheet!$E$6:$E$1005,Calculations!P694,1))</f>
        <v/>
      </c>
      <c r="Y694" s="269" t="str">
        <f>IF(INDEX(EmployeeTrackingSheet!$F$6:$F$1005,Calculations!P694,1)=0,"",INDEX(EmployeeTrackingSheet!$F$6:$F$1005,Calculations!P694,1))</f>
        <v/>
      </c>
      <c r="Z694" s="94" t="str">
        <f t="shared" si="63"/>
        <v/>
      </c>
      <c r="AA694" s="94" t="str">
        <f>IF(INDEX(EmployeeTrackingSheet!$G$6:$G$1005,Calculations!P694,1)=0,"",INDEX(EmployeeTrackingSheet!$G$6:$G$1005,Calculations!P694,1))</f>
        <v/>
      </c>
      <c r="AB694" s="94" t="str">
        <f>IF(INDEX(EmployeeTrackingSheet!$H$6:$H$1005,Calculations!P694,1)=0,"",INDEX(EmployeeTrackingSheet!$H$6:$H$1005,Calculations!P694,1))</f>
        <v/>
      </c>
      <c r="AC694" s="47"/>
      <c r="AD694" s="47"/>
      <c r="AE694" s="47"/>
      <c r="AF694" s="47"/>
      <c r="AG694" s="47"/>
      <c r="AM694" s="47"/>
      <c r="AN694" s="47"/>
      <c r="AO694" s="47"/>
      <c r="AP694" s="47"/>
      <c r="AQ694" s="47"/>
      <c r="AR694" s="47"/>
      <c r="AS694" s="47"/>
      <c r="AT694" s="47"/>
      <c r="AU694" s="47"/>
      <c r="AV694" s="47"/>
      <c r="AW694" s="47"/>
      <c r="AX694" s="47"/>
      <c r="AY694" s="47"/>
      <c r="AZ694" s="47"/>
      <c r="BA694" s="47"/>
      <c r="BB694" s="47"/>
      <c r="BC694" s="47"/>
      <c r="BD694" s="47"/>
      <c r="BE694" s="47"/>
      <c r="BF694" s="47"/>
      <c r="BG694" s="47"/>
      <c r="BH694" s="47"/>
      <c r="BI694" s="47"/>
      <c r="BJ694" s="47"/>
      <c r="BK694" s="47"/>
      <c r="BL694" s="47"/>
      <c r="BM694" s="47"/>
      <c r="BN694" s="47"/>
      <c r="BO694" s="47"/>
      <c r="BP694" s="47"/>
      <c r="BQ694" s="47"/>
    </row>
    <row r="695" spans="16:69" x14ac:dyDescent="0.25">
      <c r="P695" s="34">
        <v>692</v>
      </c>
      <c r="Q695" s="147" t="str">
        <f>IF(INDEX(EmployeeTrackingSheet!$B$6:$B$1005,Calculations!P695,1)=0,"",INDEX(EmployeeTrackingSheet!$B$6:$B$1005,Calculations!P695,1))</f>
        <v/>
      </c>
      <c r="R695" s="91" t="str">
        <f t="shared" si="59"/>
        <v/>
      </c>
      <c r="S695" s="91" t="str">
        <f t="shared" si="60"/>
        <v/>
      </c>
      <c r="T695" s="92" t="str">
        <f t="shared" si="61"/>
        <v/>
      </c>
      <c r="U695" s="92" t="str">
        <f t="shared" si="62"/>
        <v/>
      </c>
      <c r="V695" s="90" t="str">
        <f>IF(INDEX(EmployeeTrackingSheet!$C$6:$C$1005,Calculations!P695,1)=0,"",INDEX(EmployeeTrackingSheet!$C$6:$C$1005,Calculations!P695,1))</f>
        <v/>
      </c>
      <c r="W695" s="90" t="str">
        <f>IF(INDEX(EmployeeTrackingSheet!$D$6:$D$1005,Calculations!P695,1)=0,"",INDEX(EmployeeTrackingSheet!$D$6:$D$1005,Calculations!P695,1))</f>
        <v/>
      </c>
      <c r="X695" s="269" t="str">
        <f>IF(INDEX(EmployeeTrackingSheet!$E$6:$E$1005,Calculations!P695,1)=0,"",INDEX(EmployeeTrackingSheet!$E$6:$E$1005,Calculations!P695,1))</f>
        <v/>
      </c>
      <c r="Y695" s="269" t="str">
        <f>IF(INDEX(EmployeeTrackingSheet!$F$6:$F$1005,Calculations!P695,1)=0,"",INDEX(EmployeeTrackingSheet!$F$6:$F$1005,Calculations!P695,1))</f>
        <v/>
      </c>
      <c r="Z695" s="94" t="str">
        <f t="shared" si="63"/>
        <v/>
      </c>
      <c r="AA695" s="94" t="str">
        <f>IF(INDEX(EmployeeTrackingSheet!$G$6:$G$1005,Calculations!P695,1)=0,"",INDEX(EmployeeTrackingSheet!$G$6:$G$1005,Calculations!P695,1))</f>
        <v/>
      </c>
      <c r="AB695" s="94" t="str">
        <f>IF(INDEX(EmployeeTrackingSheet!$H$6:$H$1005,Calculations!P695,1)=0,"",INDEX(EmployeeTrackingSheet!$H$6:$H$1005,Calculations!P695,1))</f>
        <v/>
      </c>
      <c r="AC695" s="47"/>
      <c r="AD695" s="47"/>
      <c r="AE695" s="47"/>
      <c r="AF695" s="47"/>
      <c r="AG695" s="47"/>
      <c r="AM695" s="47"/>
      <c r="AN695" s="47"/>
      <c r="AO695" s="47"/>
      <c r="AP695" s="47"/>
      <c r="AQ695" s="47"/>
      <c r="AR695" s="47"/>
      <c r="AS695" s="47"/>
      <c r="AT695" s="47"/>
      <c r="AU695" s="47"/>
      <c r="AV695" s="47"/>
      <c r="AW695" s="47"/>
      <c r="AX695" s="47"/>
      <c r="AY695" s="47"/>
      <c r="AZ695" s="47"/>
      <c r="BA695" s="47"/>
      <c r="BB695" s="47"/>
      <c r="BC695" s="47"/>
      <c r="BD695" s="47"/>
      <c r="BE695" s="47"/>
      <c r="BF695" s="47"/>
      <c r="BG695" s="47"/>
      <c r="BH695" s="47"/>
      <c r="BI695" s="47"/>
      <c r="BJ695" s="47"/>
      <c r="BK695" s="47"/>
      <c r="BL695" s="47"/>
      <c r="BM695" s="47"/>
      <c r="BN695" s="47"/>
      <c r="BO695" s="47"/>
      <c r="BP695" s="47"/>
      <c r="BQ695" s="47"/>
    </row>
    <row r="696" spans="16:69" x14ac:dyDescent="0.25">
      <c r="P696" s="34">
        <v>693</v>
      </c>
      <c r="Q696" s="147" t="str">
        <f>IF(INDEX(EmployeeTrackingSheet!$B$6:$B$1005,Calculations!P696,1)=0,"",INDEX(EmployeeTrackingSheet!$B$6:$B$1005,Calculations!P696,1))</f>
        <v/>
      </c>
      <c r="R696" s="91" t="str">
        <f t="shared" si="59"/>
        <v/>
      </c>
      <c r="S696" s="91" t="str">
        <f t="shared" si="60"/>
        <v/>
      </c>
      <c r="T696" s="92" t="str">
        <f t="shared" si="61"/>
        <v/>
      </c>
      <c r="U696" s="92" t="str">
        <f t="shared" si="62"/>
        <v/>
      </c>
      <c r="V696" s="90" t="str">
        <f>IF(INDEX(EmployeeTrackingSheet!$C$6:$C$1005,Calculations!P696,1)=0,"",INDEX(EmployeeTrackingSheet!$C$6:$C$1005,Calculations!P696,1))</f>
        <v/>
      </c>
      <c r="W696" s="90" t="str">
        <f>IF(INDEX(EmployeeTrackingSheet!$D$6:$D$1005,Calculations!P696,1)=0,"",INDEX(EmployeeTrackingSheet!$D$6:$D$1005,Calculations!P696,1))</f>
        <v/>
      </c>
      <c r="X696" s="269" t="str">
        <f>IF(INDEX(EmployeeTrackingSheet!$E$6:$E$1005,Calculations!P696,1)=0,"",INDEX(EmployeeTrackingSheet!$E$6:$E$1005,Calculations!P696,1))</f>
        <v/>
      </c>
      <c r="Y696" s="269" t="str">
        <f>IF(INDEX(EmployeeTrackingSheet!$F$6:$F$1005,Calculations!P696,1)=0,"",INDEX(EmployeeTrackingSheet!$F$6:$F$1005,Calculations!P696,1))</f>
        <v/>
      </c>
      <c r="Z696" s="94" t="str">
        <f t="shared" si="63"/>
        <v/>
      </c>
      <c r="AA696" s="94" t="str">
        <f>IF(INDEX(EmployeeTrackingSheet!$G$6:$G$1005,Calculations!P696,1)=0,"",INDEX(EmployeeTrackingSheet!$G$6:$G$1005,Calculations!P696,1))</f>
        <v/>
      </c>
      <c r="AB696" s="94" t="str">
        <f>IF(INDEX(EmployeeTrackingSheet!$H$6:$H$1005,Calculations!P696,1)=0,"",INDEX(EmployeeTrackingSheet!$H$6:$H$1005,Calculations!P696,1))</f>
        <v/>
      </c>
      <c r="AC696" s="47"/>
      <c r="AD696" s="47"/>
      <c r="AE696" s="47"/>
      <c r="AF696" s="47"/>
      <c r="AG696" s="47"/>
      <c r="AM696" s="47"/>
      <c r="AN696" s="47"/>
      <c r="AO696" s="47"/>
      <c r="AP696" s="47"/>
      <c r="AQ696" s="47"/>
      <c r="AR696" s="47"/>
      <c r="AS696" s="47"/>
      <c r="AT696" s="47"/>
      <c r="AU696" s="47"/>
      <c r="AV696" s="47"/>
      <c r="AW696" s="47"/>
      <c r="AX696" s="47"/>
      <c r="AY696" s="47"/>
      <c r="AZ696" s="47"/>
      <c r="BA696" s="47"/>
      <c r="BB696" s="47"/>
      <c r="BC696" s="47"/>
      <c r="BD696" s="47"/>
      <c r="BE696" s="47"/>
      <c r="BF696" s="47"/>
      <c r="BG696" s="47"/>
      <c r="BH696" s="47"/>
      <c r="BI696" s="47"/>
      <c r="BJ696" s="47"/>
      <c r="BK696" s="47"/>
      <c r="BL696" s="47"/>
      <c r="BM696" s="47"/>
      <c r="BN696" s="47"/>
      <c r="BO696" s="47"/>
      <c r="BP696" s="47"/>
      <c r="BQ696" s="47"/>
    </row>
    <row r="697" spans="16:69" x14ac:dyDescent="0.25">
      <c r="P697" s="34">
        <v>694</v>
      </c>
      <c r="Q697" s="147" t="str">
        <f>IF(INDEX(EmployeeTrackingSheet!$B$6:$B$1005,Calculations!P697,1)=0,"",INDEX(EmployeeTrackingSheet!$B$6:$B$1005,Calculations!P697,1))</f>
        <v/>
      </c>
      <c r="R697" s="91" t="str">
        <f t="shared" si="59"/>
        <v/>
      </c>
      <c r="S697" s="91" t="str">
        <f t="shared" si="60"/>
        <v/>
      </c>
      <c r="T697" s="92" t="str">
        <f t="shared" si="61"/>
        <v/>
      </c>
      <c r="U697" s="92" t="str">
        <f t="shared" si="62"/>
        <v/>
      </c>
      <c r="V697" s="90" t="str">
        <f>IF(INDEX(EmployeeTrackingSheet!$C$6:$C$1005,Calculations!P697,1)=0,"",INDEX(EmployeeTrackingSheet!$C$6:$C$1005,Calculations!P697,1))</f>
        <v/>
      </c>
      <c r="W697" s="90" t="str">
        <f>IF(INDEX(EmployeeTrackingSheet!$D$6:$D$1005,Calculations!P697,1)=0,"",INDEX(EmployeeTrackingSheet!$D$6:$D$1005,Calculations!P697,1))</f>
        <v/>
      </c>
      <c r="X697" s="269" t="str">
        <f>IF(INDEX(EmployeeTrackingSheet!$E$6:$E$1005,Calculations!P697,1)=0,"",INDEX(EmployeeTrackingSheet!$E$6:$E$1005,Calculations!P697,1))</f>
        <v/>
      </c>
      <c r="Y697" s="269" t="str">
        <f>IF(INDEX(EmployeeTrackingSheet!$F$6:$F$1005,Calculations!P697,1)=0,"",INDEX(EmployeeTrackingSheet!$F$6:$F$1005,Calculations!P697,1))</f>
        <v/>
      </c>
      <c r="Z697" s="94" t="str">
        <f t="shared" si="63"/>
        <v/>
      </c>
      <c r="AA697" s="94" t="str">
        <f>IF(INDEX(EmployeeTrackingSheet!$G$6:$G$1005,Calculations!P697,1)=0,"",INDEX(EmployeeTrackingSheet!$G$6:$G$1005,Calculations!P697,1))</f>
        <v/>
      </c>
      <c r="AB697" s="94" t="str">
        <f>IF(INDEX(EmployeeTrackingSheet!$H$6:$H$1005,Calculations!P697,1)=0,"",INDEX(EmployeeTrackingSheet!$H$6:$H$1005,Calculations!P697,1))</f>
        <v/>
      </c>
      <c r="AC697" s="47"/>
      <c r="AD697" s="47"/>
      <c r="AE697" s="47"/>
      <c r="AF697" s="47"/>
      <c r="AG697" s="47"/>
      <c r="AM697" s="47"/>
      <c r="AN697" s="47"/>
      <c r="AO697" s="47"/>
      <c r="AP697" s="47"/>
      <c r="AQ697" s="47"/>
      <c r="AR697" s="47"/>
      <c r="AS697" s="47"/>
      <c r="AT697" s="47"/>
      <c r="AU697" s="47"/>
      <c r="AV697" s="47"/>
      <c r="AW697" s="47"/>
      <c r="AX697" s="47"/>
      <c r="AY697" s="47"/>
      <c r="AZ697" s="47"/>
      <c r="BA697" s="47"/>
      <c r="BB697" s="47"/>
      <c r="BC697" s="47"/>
      <c r="BD697" s="47"/>
      <c r="BE697" s="47"/>
      <c r="BF697" s="47"/>
      <c r="BG697" s="47"/>
      <c r="BH697" s="47"/>
      <c r="BI697" s="47"/>
      <c r="BJ697" s="47"/>
      <c r="BK697" s="47"/>
      <c r="BL697" s="47"/>
      <c r="BM697" s="47"/>
      <c r="BN697" s="47"/>
      <c r="BO697" s="47"/>
      <c r="BP697" s="47"/>
      <c r="BQ697" s="47"/>
    </row>
    <row r="698" spans="16:69" x14ac:dyDescent="0.25">
      <c r="P698" s="34">
        <v>695</v>
      </c>
      <c r="Q698" s="147" t="str">
        <f>IF(INDEX(EmployeeTrackingSheet!$B$6:$B$1005,Calculations!P698,1)=0,"",INDEX(EmployeeTrackingSheet!$B$6:$B$1005,Calculations!P698,1))</f>
        <v/>
      </c>
      <c r="R698" s="91" t="str">
        <f t="shared" si="59"/>
        <v/>
      </c>
      <c r="S698" s="91" t="str">
        <f t="shared" si="60"/>
        <v/>
      </c>
      <c r="T698" s="92" t="str">
        <f t="shared" si="61"/>
        <v/>
      </c>
      <c r="U698" s="92" t="str">
        <f t="shared" si="62"/>
        <v/>
      </c>
      <c r="V698" s="90" t="str">
        <f>IF(INDEX(EmployeeTrackingSheet!$C$6:$C$1005,Calculations!P698,1)=0,"",INDEX(EmployeeTrackingSheet!$C$6:$C$1005,Calculations!P698,1))</f>
        <v/>
      </c>
      <c r="W698" s="90" t="str">
        <f>IF(INDEX(EmployeeTrackingSheet!$D$6:$D$1005,Calculations!P698,1)=0,"",INDEX(EmployeeTrackingSheet!$D$6:$D$1005,Calculations!P698,1))</f>
        <v/>
      </c>
      <c r="X698" s="269" t="str">
        <f>IF(INDEX(EmployeeTrackingSheet!$E$6:$E$1005,Calculations!P698,1)=0,"",INDEX(EmployeeTrackingSheet!$E$6:$E$1005,Calculations!P698,1))</f>
        <v/>
      </c>
      <c r="Y698" s="269" t="str">
        <f>IF(INDEX(EmployeeTrackingSheet!$F$6:$F$1005,Calculations!P698,1)=0,"",INDEX(EmployeeTrackingSheet!$F$6:$F$1005,Calculations!P698,1))</f>
        <v/>
      </c>
      <c r="Z698" s="94" t="str">
        <f t="shared" si="63"/>
        <v/>
      </c>
      <c r="AA698" s="94" t="str">
        <f>IF(INDEX(EmployeeTrackingSheet!$G$6:$G$1005,Calculations!P698,1)=0,"",INDEX(EmployeeTrackingSheet!$G$6:$G$1005,Calculations!P698,1))</f>
        <v/>
      </c>
      <c r="AB698" s="94" t="str">
        <f>IF(INDEX(EmployeeTrackingSheet!$H$6:$H$1005,Calculations!P698,1)=0,"",INDEX(EmployeeTrackingSheet!$H$6:$H$1005,Calculations!P698,1))</f>
        <v/>
      </c>
      <c r="AC698" s="47"/>
      <c r="AD698" s="47"/>
      <c r="AE698" s="47"/>
      <c r="AF698" s="47"/>
      <c r="AG698" s="47"/>
      <c r="AM698" s="47"/>
      <c r="AN698" s="47"/>
      <c r="AO698" s="47"/>
      <c r="AP698" s="47"/>
      <c r="AQ698" s="47"/>
      <c r="AR698" s="47"/>
      <c r="AS698" s="47"/>
      <c r="AT698" s="47"/>
      <c r="AU698" s="47"/>
      <c r="AV698" s="47"/>
      <c r="AW698" s="47"/>
      <c r="AX698" s="47"/>
      <c r="AY698" s="47"/>
      <c r="AZ698" s="47"/>
      <c r="BA698" s="47"/>
      <c r="BB698" s="47"/>
      <c r="BC698" s="47"/>
      <c r="BD698" s="47"/>
      <c r="BE698" s="47"/>
      <c r="BF698" s="47"/>
      <c r="BG698" s="47"/>
      <c r="BH698" s="47"/>
      <c r="BI698" s="47"/>
      <c r="BJ698" s="47"/>
      <c r="BK698" s="47"/>
      <c r="BL698" s="47"/>
      <c r="BM698" s="47"/>
      <c r="BN698" s="47"/>
      <c r="BO698" s="47"/>
      <c r="BP698" s="47"/>
      <c r="BQ698" s="47"/>
    </row>
    <row r="699" spans="16:69" x14ac:dyDescent="0.25">
      <c r="P699" s="34">
        <v>696</v>
      </c>
      <c r="Q699" s="147" t="str">
        <f>IF(INDEX(EmployeeTrackingSheet!$B$6:$B$1005,Calculations!P699,1)=0,"",INDEX(EmployeeTrackingSheet!$B$6:$B$1005,Calculations!P699,1))</f>
        <v/>
      </c>
      <c r="R699" s="91" t="str">
        <f t="shared" si="59"/>
        <v/>
      </c>
      <c r="S699" s="91" t="str">
        <f t="shared" si="60"/>
        <v/>
      </c>
      <c r="T699" s="92" t="str">
        <f t="shared" si="61"/>
        <v/>
      </c>
      <c r="U699" s="92" t="str">
        <f t="shared" si="62"/>
        <v/>
      </c>
      <c r="V699" s="90" t="str">
        <f>IF(INDEX(EmployeeTrackingSheet!$C$6:$C$1005,Calculations!P699,1)=0,"",INDEX(EmployeeTrackingSheet!$C$6:$C$1005,Calculations!P699,1))</f>
        <v/>
      </c>
      <c r="W699" s="90" t="str">
        <f>IF(INDEX(EmployeeTrackingSheet!$D$6:$D$1005,Calculations!P699,1)=0,"",INDEX(EmployeeTrackingSheet!$D$6:$D$1005,Calculations!P699,1))</f>
        <v/>
      </c>
      <c r="X699" s="269" t="str">
        <f>IF(INDEX(EmployeeTrackingSheet!$E$6:$E$1005,Calculations!P699,1)=0,"",INDEX(EmployeeTrackingSheet!$E$6:$E$1005,Calculations!P699,1))</f>
        <v/>
      </c>
      <c r="Y699" s="269" t="str">
        <f>IF(INDEX(EmployeeTrackingSheet!$F$6:$F$1005,Calculations!P699,1)=0,"",INDEX(EmployeeTrackingSheet!$F$6:$F$1005,Calculations!P699,1))</f>
        <v/>
      </c>
      <c r="Z699" s="94" t="str">
        <f t="shared" si="63"/>
        <v/>
      </c>
      <c r="AA699" s="94" t="str">
        <f>IF(INDEX(EmployeeTrackingSheet!$G$6:$G$1005,Calculations!P699,1)=0,"",INDEX(EmployeeTrackingSheet!$G$6:$G$1005,Calculations!P699,1))</f>
        <v/>
      </c>
      <c r="AB699" s="94" t="str">
        <f>IF(INDEX(EmployeeTrackingSheet!$H$6:$H$1005,Calculations!P699,1)=0,"",INDEX(EmployeeTrackingSheet!$H$6:$H$1005,Calculations!P699,1))</f>
        <v/>
      </c>
      <c r="AC699" s="47"/>
      <c r="AD699" s="47"/>
      <c r="AE699" s="47"/>
      <c r="AF699" s="47"/>
      <c r="AG699" s="47"/>
      <c r="AM699" s="47"/>
      <c r="AN699" s="47"/>
      <c r="AO699" s="47"/>
      <c r="AP699" s="47"/>
      <c r="AQ699" s="47"/>
      <c r="AR699" s="47"/>
      <c r="AS699" s="47"/>
      <c r="AT699" s="47"/>
      <c r="AU699" s="47"/>
      <c r="AV699" s="47"/>
      <c r="AW699" s="47"/>
      <c r="AX699" s="47"/>
      <c r="AY699" s="47"/>
      <c r="AZ699" s="47"/>
      <c r="BA699" s="47"/>
      <c r="BB699" s="47"/>
      <c r="BC699" s="47"/>
      <c r="BD699" s="47"/>
      <c r="BE699" s="47"/>
      <c r="BF699" s="47"/>
      <c r="BG699" s="47"/>
      <c r="BH699" s="47"/>
      <c r="BI699" s="47"/>
      <c r="BJ699" s="47"/>
      <c r="BK699" s="47"/>
      <c r="BL699" s="47"/>
      <c r="BM699" s="47"/>
      <c r="BN699" s="47"/>
      <c r="BO699" s="47"/>
      <c r="BP699" s="47"/>
      <c r="BQ699" s="47"/>
    </row>
    <row r="700" spans="16:69" x14ac:dyDescent="0.25">
      <c r="P700" s="34">
        <v>697</v>
      </c>
      <c r="Q700" s="147" t="str">
        <f>IF(INDEX(EmployeeTrackingSheet!$B$6:$B$1005,Calculations!P700,1)=0,"",INDEX(EmployeeTrackingSheet!$B$6:$B$1005,Calculations!P700,1))</f>
        <v/>
      </c>
      <c r="R700" s="91" t="str">
        <f t="shared" si="59"/>
        <v/>
      </c>
      <c r="S700" s="91" t="str">
        <f t="shared" si="60"/>
        <v/>
      </c>
      <c r="T700" s="92" t="str">
        <f t="shared" si="61"/>
        <v/>
      </c>
      <c r="U700" s="92" t="str">
        <f t="shared" si="62"/>
        <v/>
      </c>
      <c r="V700" s="90" t="str">
        <f>IF(INDEX(EmployeeTrackingSheet!$C$6:$C$1005,Calculations!P700,1)=0,"",INDEX(EmployeeTrackingSheet!$C$6:$C$1005,Calculations!P700,1))</f>
        <v/>
      </c>
      <c r="W700" s="90" t="str">
        <f>IF(INDEX(EmployeeTrackingSheet!$D$6:$D$1005,Calculations!P700,1)=0,"",INDEX(EmployeeTrackingSheet!$D$6:$D$1005,Calculations!P700,1))</f>
        <v/>
      </c>
      <c r="X700" s="269" t="str">
        <f>IF(INDEX(EmployeeTrackingSheet!$E$6:$E$1005,Calculations!P700,1)=0,"",INDEX(EmployeeTrackingSheet!$E$6:$E$1005,Calculations!P700,1))</f>
        <v/>
      </c>
      <c r="Y700" s="269" t="str">
        <f>IF(INDEX(EmployeeTrackingSheet!$F$6:$F$1005,Calculations!P700,1)=0,"",INDEX(EmployeeTrackingSheet!$F$6:$F$1005,Calculations!P700,1))</f>
        <v/>
      </c>
      <c r="Z700" s="94" t="str">
        <f t="shared" si="63"/>
        <v/>
      </c>
      <c r="AA700" s="94" t="str">
        <f>IF(INDEX(EmployeeTrackingSheet!$G$6:$G$1005,Calculations!P700,1)=0,"",INDEX(EmployeeTrackingSheet!$G$6:$G$1005,Calculations!P700,1))</f>
        <v/>
      </c>
      <c r="AB700" s="94" t="str">
        <f>IF(INDEX(EmployeeTrackingSheet!$H$6:$H$1005,Calculations!P700,1)=0,"",INDEX(EmployeeTrackingSheet!$H$6:$H$1005,Calculations!P700,1))</f>
        <v/>
      </c>
      <c r="AC700" s="47"/>
      <c r="AD700" s="47"/>
      <c r="AE700" s="47"/>
      <c r="AF700" s="47"/>
      <c r="AG700" s="47"/>
      <c r="AM700" s="47"/>
      <c r="AN700" s="47"/>
      <c r="AO700" s="47"/>
      <c r="AP700" s="47"/>
      <c r="AQ700" s="47"/>
      <c r="AR700" s="47"/>
      <c r="AS700" s="47"/>
      <c r="AT700" s="47"/>
      <c r="AU700" s="47"/>
      <c r="AV700" s="47"/>
      <c r="AW700" s="47"/>
      <c r="AX700" s="47"/>
      <c r="AY700" s="47"/>
      <c r="AZ700" s="47"/>
      <c r="BA700" s="47"/>
      <c r="BB700" s="47"/>
      <c r="BC700" s="47"/>
      <c r="BD700" s="47"/>
      <c r="BE700" s="47"/>
      <c r="BF700" s="47"/>
      <c r="BG700" s="47"/>
      <c r="BH700" s="47"/>
      <c r="BI700" s="47"/>
      <c r="BJ700" s="47"/>
      <c r="BK700" s="47"/>
      <c r="BL700" s="47"/>
      <c r="BM700" s="47"/>
      <c r="BN700" s="47"/>
      <c r="BO700" s="47"/>
      <c r="BP700" s="47"/>
      <c r="BQ700" s="47"/>
    </row>
    <row r="701" spans="16:69" x14ac:dyDescent="0.25">
      <c r="P701" s="34">
        <v>698</v>
      </c>
      <c r="Q701" s="147" t="str">
        <f>IF(INDEX(EmployeeTrackingSheet!$B$6:$B$1005,Calculations!P701,1)=0,"",INDEX(EmployeeTrackingSheet!$B$6:$B$1005,Calculations!P701,1))</f>
        <v/>
      </c>
      <c r="R701" s="91" t="str">
        <f t="shared" si="59"/>
        <v/>
      </c>
      <c r="S701" s="91" t="str">
        <f t="shared" si="60"/>
        <v/>
      </c>
      <c r="T701" s="92" t="str">
        <f t="shared" si="61"/>
        <v/>
      </c>
      <c r="U701" s="92" t="str">
        <f t="shared" si="62"/>
        <v/>
      </c>
      <c r="V701" s="90" t="str">
        <f>IF(INDEX(EmployeeTrackingSheet!$C$6:$C$1005,Calculations!P701,1)=0,"",INDEX(EmployeeTrackingSheet!$C$6:$C$1005,Calculations!P701,1))</f>
        <v/>
      </c>
      <c r="W701" s="90" t="str">
        <f>IF(INDEX(EmployeeTrackingSheet!$D$6:$D$1005,Calculations!P701,1)=0,"",INDEX(EmployeeTrackingSheet!$D$6:$D$1005,Calculations!P701,1))</f>
        <v/>
      </c>
      <c r="X701" s="269" t="str">
        <f>IF(INDEX(EmployeeTrackingSheet!$E$6:$E$1005,Calculations!P701,1)=0,"",INDEX(EmployeeTrackingSheet!$E$6:$E$1005,Calculations!P701,1))</f>
        <v/>
      </c>
      <c r="Y701" s="269" t="str">
        <f>IF(INDEX(EmployeeTrackingSheet!$F$6:$F$1005,Calculations!P701,1)=0,"",INDEX(EmployeeTrackingSheet!$F$6:$F$1005,Calculations!P701,1))</f>
        <v/>
      </c>
      <c r="Z701" s="94" t="str">
        <f t="shared" si="63"/>
        <v/>
      </c>
      <c r="AA701" s="94" t="str">
        <f>IF(INDEX(EmployeeTrackingSheet!$G$6:$G$1005,Calculations!P701,1)=0,"",INDEX(EmployeeTrackingSheet!$G$6:$G$1005,Calculations!P701,1))</f>
        <v/>
      </c>
      <c r="AB701" s="94" t="str">
        <f>IF(INDEX(EmployeeTrackingSheet!$H$6:$H$1005,Calculations!P701,1)=0,"",INDEX(EmployeeTrackingSheet!$H$6:$H$1005,Calculations!P701,1))</f>
        <v/>
      </c>
      <c r="AC701" s="47"/>
      <c r="AD701" s="47"/>
      <c r="AE701" s="47"/>
      <c r="AF701" s="47"/>
      <c r="AG701" s="47"/>
      <c r="AM701" s="47"/>
      <c r="AN701" s="47"/>
      <c r="AO701" s="47"/>
      <c r="AP701" s="47"/>
      <c r="AQ701" s="47"/>
      <c r="AR701" s="47"/>
      <c r="AS701" s="47"/>
      <c r="AT701" s="47"/>
      <c r="AU701" s="47"/>
      <c r="AV701" s="47"/>
      <c r="AW701" s="47"/>
      <c r="AX701" s="47"/>
      <c r="AY701" s="47"/>
      <c r="AZ701" s="47"/>
      <c r="BA701" s="47"/>
      <c r="BB701" s="47"/>
      <c r="BC701" s="47"/>
      <c r="BD701" s="47"/>
      <c r="BE701" s="47"/>
      <c r="BF701" s="47"/>
      <c r="BG701" s="47"/>
      <c r="BH701" s="47"/>
      <c r="BI701" s="47"/>
      <c r="BJ701" s="47"/>
      <c r="BK701" s="47"/>
      <c r="BL701" s="47"/>
      <c r="BM701" s="47"/>
      <c r="BN701" s="47"/>
      <c r="BO701" s="47"/>
      <c r="BP701" s="47"/>
      <c r="BQ701" s="47"/>
    </row>
    <row r="702" spans="16:69" x14ac:dyDescent="0.25">
      <c r="P702" s="34">
        <v>699</v>
      </c>
      <c r="Q702" s="147" t="str">
        <f>IF(INDEX(EmployeeTrackingSheet!$B$6:$B$1005,Calculations!P702,1)=0,"",INDEX(EmployeeTrackingSheet!$B$6:$B$1005,Calculations!P702,1))</f>
        <v/>
      </c>
      <c r="R702" s="91" t="str">
        <f t="shared" si="59"/>
        <v/>
      </c>
      <c r="S702" s="91" t="str">
        <f t="shared" si="60"/>
        <v/>
      </c>
      <c r="T702" s="92" t="str">
        <f t="shared" si="61"/>
        <v/>
      </c>
      <c r="U702" s="92" t="str">
        <f t="shared" si="62"/>
        <v/>
      </c>
      <c r="V702" s="90" t="str">
        <f>IF(INDEX(EmployeeTrackingSheet!$C$6:$C$1005,Calculations!P702,1)=0,"",INDEX(EmployeeTrackingSheet!$C$6:$C$1005,Calculations!P702,1))</f>
        <v/>
      </c>
      <c r="W702" s="90" t="str">
        <f>IF(INDEX(EmployeeTrackingSheet!$D$6:$D$1005,Calculations!P702,1)=0,"",INDEX(EmployeeTrackingSheet!$D$6:$D$1005,Calculations!P702,1))</f>
        <v/>
      </c>
      <c r="X702" s="269" t="str">
        <f>IF(INDEX(EmployeeTrackingSheet!$E$6:$E$1005,Calculations!P702,1)=0,"",INDEX(EmployeeTrackingSheet!$E$6:$E$1005,Calculations!P702,1))</f>
        <v/>
      </c>
      <c r="Y702" s="269" t="str">
        <f>IF(INDEX(EmployeeTrackingSheet!$F$6:$F$1005,Calculations!P702,1)=0,"",INDEX(EmployeeTrackingSheet!$F$6:$F$1005,Calculations!P702,1))</f>
        <v/>
      </c>
      <c r="Z702" s="94" t="str">
        <f t="shared" si="63"/>
        <v/>
      </c>
      <c r="AA702" s="94" t="str">
        <f>IF(INDEX(EmployeeTrackingSheet!$G$6:$G$1005,Calculations!P702,1)=0,"",INDEX(EmployeeTrackingSheet!$G$6:$G$1005,Calculations!P702,1))</f>
        <v/>
      </c>
      <c r="AB702" s="94" t="str">
        <f>IF(INDEX(EmployeeTrackingSheet!$H$6:$H$1005,Calculations!P702,1)=0,"",INDEX(EmployeeTrackingSheet!$H$6:$H$1005,Calculations!P702,1))</f>
        <v/>
      </c>
      <c r="AC702" s="47"/>
      <c r="AD702" s="47"/>
      <c r="AE702" s="47"/>
      <c r="AF702" s="47"/>
      <c r="AG702" s="47"/>
      <c r="AM702" s="47"/>
      <c r="AN702" s="47"/>
      <c r="AO702" s="47"/>
      <c r="AP702" s="47"/>
      <c r="AQ702" s="47"/>
      <c r="AR702" s="47"/>
      <c r="AS702" s="47"/>
      <c r="AT702" s="47"/>
      <c r="AU702" s="47"/>
      <c r="AV702" s="47"/>
      <c r="AW702" s="47"/>
      <c r="AX702" s="47"/>
      <c r="AY702" s="47"/>
      <c r="AZ702" s="47"/>
      <c r="BA702" s="47"/>
      <c r="BB702" s="47"/>
      <c r="BC702" s="47"/>
      <c r="BD702" s="47"/>
      <c r="BE702" s="47"/>
      <c r="BF702" s="47"/>
      <c r="BG702" s="47"/>
      <c r="BH702" s="47"/>
      <c r="BI702" s="47"/>
      <c r="BJ702" s="47"/>
      <c r="BK702" s="47"/>
      <c r="BL702" s="47"/>
      <c r="BM702" s="47"/>
      <c r="BN702" s="47"/>
      <c r="BO702" s="47"/>
      <c r="BP702" s="47"/>
      <c r="BQ702" s="47"/>
    </row>
    <row r="703" spans="16:69" x14ac:dyDescent="0.25">
      <c r="P703" s="34">
        <v>700</v>
      </c>
      <c r="Q703" s="147" t="str">
        <f>IF(INDEX(EmployeeTrackingSheet!$B$6:$B$1005,Calculations!P703,1)=0,"",INDEX(EmployeeTrackingSheet!$B$6:$B$1005,Calculations!P703,1))</f>
        <v/>
      </c>
      <c r="R703" s="91" t="str">
        <f t="shared" si="59"/>
        <v/>
      </c>
      <c r="S703" s="91" t="str">
        <f t="shared" si="60"/>
        <v/>
      </c>
      <c r="T703" s="92" t="str">
        <f t="shared" si="61"/>
        <v/>
      </c>
      <c r="U703" s="92" t="str">
        <f t="shared" si="62"/>
        <v/>
      </c>
      <c r="V703" s="90" t="str">
        <f>IF(INDEX(EmployeeTrackingSheet!$C$6:$C$1005,Calculations!P703,1)=0,"",INDEX(EmployeeTrackingSheet!$C$6:$C$1005,Calculations!P703,1))</f>
        <v/>
      </c>
      <c r="W703" s="90" t="str">
        <f>IF(INDEX(EmployeeTrackingSheet!$D$6:$D$1005,Calculations!P703,1)=0,"",INDEX(EmployeeTrackingSheet!$D$6:$D$1005,Calculations!P703,1))</f>
        <v/>
      </c>
      <c r="X703" s="269" t="str">
        <f>IF(INDEX(EmployeeTrackingSheet!$E$6:$E$1005,Calculations!P703,1)=0,"",INDEX(EmployeeTrackingSheet!$E$6:$E$1005,Calculations!P703,1))</f>
        <v/>
      </c>
      <c r="Y703" s="269" t="str">
        <f>IF(INDEX(EmployeeTrackingSheet!$F$6:$F$1005,Calculations!P703,1)=0,"",INDEX(EmployeeTrackingSheet!$F$6:$F$1005,Calculations!P703,1))</f>
        <v/>
      </c>
      <c r="Z703" s="94" t="str">
        <f t="shared" si="63"/>
        <v/>
      </c>
      <c r="AA703" s="94" t="str">
        <f>IF(INDEX(EmployeeTrackingSheet!$G$6:$G$1005,Calculations!P703,1)=0,"",INDEX(EmployeeTrackingSheet!$G$6:$G$1005,Calculations!P703,1))</f>
        <v/>
      </c>
      <c r="AB703" s="94" t="str">
        <f>IF(INDEX(EmployeeTrackingSheet!$H$6:$H$1005,Calculations!P703,1)=0,"",INDEX(EmployeeTrackingSheet!$H$6:$H$1005,Calculations!P703,1))</f>
        <v/>
      </c>
      <c r="AC703" s="47"/>
      <c r="AD703" s="47"/>
      <c r="AE703" s="47"/>
      <c r="AF703" s="47"/>
      <c r="AG703" s="47"/>
      <c r="AM703" s="47"/>
      <c r="AN703" s="47"/>
      <c r="AO703" s="47"/>
      <c r="AP703" s="47"/>
      <c r="AQ703" s="47"/>
      <c r="AR703" s="47"/>
      <c r="AS703" s="47"/>
      <c r="AT703" s="47"/>
      <c r="AU703" s="47"/>
      <c r="AV703" s="47"/>
      <c r="AW703" s="47"/>
      <c r="AX703" s="47"/>
      <c r="AY703" s="47"/>
      <c r="AZ703" s="47"/>
      <c r="BA703" s="47"/>
      <c r="BB703" s="47"/>
      <c r="BC703" s="47"/>
      <c r="BD703" s="47"/>
      <c r="BE703" s="47"/>
      <c r="BF703" s="47"/>
      <c r="BG703" s="47"/>
      <c r="BH703" s="47"/>
      <c r="BI703" s="47"/>
      <c r="BJ703" s="47"/>
      <c r="BK703" s="47"/>
      <c r="BL703" s="47"/>
      <c r="BM703" s="47"/>
      <c r="BN703" s="47"/>
      <c r="BO703" s="47"/>
      <c r="BP703" s="47"/>
      <c r="BQ703" s="47"/>
    </row>
    <row r="704" spans="16:69" x14ac:dyDescent="0.25">
      <c r="P704" s="34">
        <v>701</v>
      </c>
      <c r="Q704" s="147" t="str">
        <f>IF(INDEX(EmployeeTrackingSheet!$B$6:$B$1005,Calculations!P704,1)=0,"",INDEX(EmployeeTrackingSheet!$B$6:$B$1005,Calculations!P704,1))</f>
        <v/>
      </c>
      <c r="R704" s="91" t="str">
        <f t="shared" si="59"/>
        <v/>
      </c>
      <c r="S704" s="91" t="str">
        <f t="shared" si="60"/>
        <v/>
      </c>
      <c r="T704" s="92" t="str">
        <f t="shared" si="61"/>
        <v/>
      </c>
      <c r="U704" s="92" t="str">
        <f t="shared" si="62"/>
        <v/>
      </c>
      <c r="V704" s="90" t="str">
        <f>IF(INDEX(EmployeeTrackingSheet!$C$6:$C$1005,Calculations!P704,1)=0,"",INDEX(EmployeeTrackingSheet!$C$6:$C$1005,Calculations!P704,1))</f>
        <v/>
      </c>
      <c r="W704" s="90" t="str">
        <f>IF(INDEX(EmployeeTrackingSheet!$D$6:$D$1005,Calculations!P704,1)=0,"",INDEX(EmployeeTrackingSheet!$D$6:$D$1005,Calculations!P704,1))</f>
        <v/>
      </c>
      <c r="X704" s="269" t="str">
        <f>IF(INDEX(EmployeeTrackingSheet!$E$6:$E$1005,Calculations!P704,1)=0,"",INDEX(EmployeeTrackingSheet!$E$6:$E$1005,Calculations!P704,1))</f>
        <v/>
      </c>
      <c r="Y704" s="269" t="str">
        <f>IF(INDEX(EmployeeTrackingSheet!$F$6:$F$1005,Calculations!P704,1)=0,"",INDEX(EmployeeTrackingSheet!$F$6:$F$1005,Calculations!P704,1))</f>
        <v/>
      </c>
      <c r="Z704" s="94" t="str">
        <f t="shared" si="63"/>
        <v/>
      </c>
      <c r="AA704" s="94" t="str">
        <f>IF(INDEX(EmployeeTrackingSheet!$G$6:$G$1005,Calculations!P704,1)=0,"",INDEX(EmployeeTrackingSheet!$G$6:$G$1005,Calculations!P704,1))</f>
        <v/>
      </c>
      <c r="AB704" s="94" t="str">
        <f>IF(INDEX(EmployeeTrackingSheet!$H$6:$H$1005,Calculations!P704,1)=0,"",INDEX(EmployeeTrackingSheet!$H$6:$H$1005,Calculations!P704,1))</f>
        <v/>
      </c>
      <c r="AC704" s="47"/>
      <c r="AD704" s="47"/>
      <c r="AE704" s="47"/>
      <c r="AF704" s="47"/>
      <c r="AG704" s="47"/>
      <c r="AM704" s="47"/>
      <c r="AN704" s="47"/>
      <c r="AO704" s="47"/>
      <c r="AP704" s="47"/>
      <c r="AQ704" s="47"/>
      <c r="AR704" s="47"/>
      <c r="AS704" s="47"/>
      <c r="AT704" s="47"/>
      <c r="AU704" s="47"/>
      <c r="AV704" s="47"/>
      <c r="AW704" s="47"/>
      <c r="AX704" s="47"/>
      <c r="AY704" s="47"/>
      <c r="AZ704" s="47"/>
      <c r="BA704" s="47"/>
      <c r="BB704" s="47"/>
      <c r="BC704" s="47"/>
      <c r="BD704" s="47"/>
      <c r="BE704" s="47"/>
      <c r="BF704" s="47"/>
      <c r="BG704" s="47"/>
      <c r="BH704" s="47"/>
      <c r="BI704" s="47"/>
      <c r="BJ704" s="47"/>
      <c r="BK704" s="47"/>
      <c r="BL704" s="47"/>
      <c r="BM704" s="47"/>
      <c r="BN704" s="47"/>
      <c r="BO704" s="47"/>
      <c r="BP704" s="47"/>
      <c r="BQ704" s="47"/>
    </row>
    <row r="705" spans="16:69" x14ac:dyDescent="0.25">
      <c r="P705" s="34">
        <v>702</v>
      </c>
      <c r="Q705" s="147" t="str">
        <f>IF(INDEX(EmployeeTrackingSheet!$B$6:$B$1005,Calculations!P705,1)=0,"",INDEX(EmployeeTrackingSheet!$B$6:$B$1005,Calculations!P705,1))</f>
        <v/>
      </c>
      <c r="R705" s="91" t="str">
        <f t="shared" si="59"/>
        <v/>
      </c>
      <c r="S705" s="91" t="str">
        <f t="shared" si="60"/>
        <v/>
      </c>
      <c r="T705" s="92" t="str">
        <f t="shared" si="61"/>
        <v/>
      </c>
      <c r="U705" s="92" t="str">
        <f t="shared" si="62"/>
        <v/>
      </c>
      <c r="V705" s="90" t="str">
        <f>IF(INDEX(EmployeeTrackingSheet!$C$6:$C$1005,Calculations!P705,1)=0,"",INDEX(EmployeeTrackingSheet!$C$6:$C$1005,Calculations!P705,1))</f>
        <v/>
      </c>
      <c r="W705" s="90" t="str">
        <f>IF(INDEX(EmployeeTrackingSheet!$D$6:$D$1005,Calculations!P705,1)=0,"",INDEX(EmployeeTrackingSheet!$D$6:$D$1005,Calculations!P705,1))</f>
        <v/>
      </c>
      <c r="X705" s="269" t="str">
        <f>IF(INDEX(EmployeeTrackingSheet!$E$6:$E$1005,Calculations!P705,1)=0,"",INDEX(EmployeeTrackingSheet!$E$6:$E$1005,Calculations!P705,1))</f>
        <v/>
      </c>
      <c r="Y705" s="269" t="str">
        <f>IF(INDEX(EmployeeTrackingSheet!$F$6:$F$1005,Calculations!P705,1)=0,"",INDEX(EmployeeTrackingSheet!$F$6:$F$1005,Calculations!P705,1))</f>
        <v/>
      </c>
      <c r="Z705" s="94" t="str">
        <f t="shared" si="63"/>
        <v/>
      </c>
      <c r="AA705" s="94" t="str">
        <f>IF(INDEX(EmployeeTrackingSheet!$G$6:$G$1005,Calculations!P705,1)=0,"",INDEX(EmployeeTrackingSheet!$G$6:$G$1005,Calculations!P705,1))</f>
        <v/>
      </c>
      <c r="AB705" s="94" t="str">
        <f>IF(INDEX(EmployeeTrackingSheet!$H$6:$H$1005,Calculations!P705,1)=0,"",INDEX(EmployeeTrackingSheet!$H$6:$H$1005,Calculations!P705,1))</f>
        <v/>
      </c>
      <c r="AC705" s="47"/>
      <c r="AD705" s="47"/>
      <c r="AE705" s="47"/>
      <c r="AF705" s="47"/>
      <c r="AG705" s="47"/>
      <c r="AM705" s="47"/>
      <c r="AN705" s="47"/>
      <c r="AO705" s="47"/>
      <c r="AP705" s="47"/>
      <c r="AQ705" s="47"/>
      <c r="AR705" s="47"/>
      <c r="AS705" s="47"/>
      <c r="AT705" s="47"/>
      <c r="AU705" s="47"/>
      <c r="AV705" s="47"/>
      <c r="AW705" s="47"/>
      <c r="AX705" s="47"/>
      <c r="AY705" s="47"/>
      <c r="AZ705" s="47"/>
      <c r="BA705" s="47"/>
      <c r="BB705" s="47"/>
      <c r="BC705" s="47"/>
      <c r="BD705" s="47"/>
      <c r="BE705" s="47"/>
      <c r="BF705" s="47"/>
      <c r="BG705" s="47"/>
      <c r="BH705" s="47"/>
      <c r="BI705" s="47"/>
      <c r="BJ705" s="47"/>
      <c r="BK705" s="47"/>
      <c r="BL705" s="47"/>
      <c r="BM705" s="47"/>
      <c r="BN705" s="47"/>
      <c r="BO705" s="47"/>
      <c r="BP705" s="47"/>
      <c r="BQ705" s="47"/>
    </row>
    <row r="706" spans="16:69" x14ac:dyDescent="0.25">
      <c r="P706" s="34">
        <v>703</v>
      </c>
      <c r="Q706" s="147" t="str">
        <f>IF(INDEX(EmployeeTrackingSheet!$B$6:$B$1005,Calculations!P706,1)=0,"",INDEX(EmployeeTrackingSheet!$B$6:$B$1005,Calculations!P706,1))</f>
        <v/>
      </c>
      <c r="R706" s="91" t="str">
        <f t="shared" si="59"/>
        <v/>
      </c>
      <c r="S706" s="91" t="str">
        <f t="shared" si="60"/>
        <v/>
      </c>
      <c r="T706" s="92" t="str">
        <f t="shared" si="61"/>
        <v/>
      </c>
      <c r="U706" s="92" t="str">
        <f t="shared" si="62"/>
        <v/>
      </c>
      <c r="V706" s="90" t="str">
        <f>IF(INDEX(EmployeeTrackingSheet!$C$6:$C$1005,Calculations!P706,1)=0,"",INDEX(EmployeeTrackingSheet!$C$6:$C$1005,Calculations!P706,1))</f>
        <v/>
      </c>
      <c r="W706" s="90" t="str">
        <f>IF(INDEX(EmployeeTrackingSheet!$D$6:$D$1005,Calculations!P706,1)=0,"",INDEX(EmployeeTrackingSheet!$D$6:$D$1005,Calculations!P706,1))</f>
        <v/>
      </c>
      <c r="X706" s="269" t="str">
        <f>IF(INDEX(EmployeeTrackingSheet!$E$6:$E$1005,Calculations!P706,1)=0,"",INDEX(EmployeeTrackingSheet!$E$6:$E$1005,Calculations!P706,1))</f>
        <v/>
      </c>
      <c r="Y706" s="269" t="str">
        <f>IF(INDEX(EmployeeTrackingSheet!$F$6:$F$1005,Calculations!P706,1)=0,"",INDEX(EmployeeTrackingSheet!$F$6:$F$1005,Calculations!P706,1))</f>
        <v/>
      </c>
      <c r="Z706" s="94" t="str">
        <f t="shared" si="63"/>
        <v/>
      </c>
      <c r="AA706" s="94" t="str">
        <f>IF(INDEX(EmployeeTrackingSheet!$G$6:$G$1005,Calculations!P706,1)=0,"",INDEX(EmployeeTrackingSheet!$G$6:$G$1005,Calculations!P706,1))</f>
        <v/>
      </c>
      <c r="AB706" s="94" t="str">
        <f>IF(INDEX(EmployeeTrackingSheet!$H$6:$H$1005,Calculations!P706,1)=0,"",INDEX(EmployeeTrackingSheet!$H$6:$H$1005,Calculations!P706,1))</f>
        <v/>
      </c>
      <c r="AC706" s="47"/>
      <c r="AD706" s="47"/>
      <c r="AE706" s="47"/>
      <c r="AF706" s="47"/>
      <c r="AG706" s="47"/>
      <c r="AM706" s="47"/>
      <c r="AN706" s="47"/>
      <c r="AO706" s="47"/>
      <c r="AP706" s="47"/>
      <c r="AQ706" s="47"/>
      <c r="AR706" s="47"/>
      <c r="AS706" s="47"/>
      <c r="AT706" s="47"/>
      <c r="AU706" s="47"/>
      <c r="AV706" s="47"/>
      <c r="AW706" s="47"/>
      <c r="AX706" s="47"/>
      <c r="AY706" s="47"/>
      <c r="AZ706" s="47"/>
      <c r="BA706" s="47"/>
      <c r="BB706" s="47"/>
      <c r="BC706" s="47"/>
      <c r="BD706" s="47"/>
      <c r="BE706" s="47"/>
      <c r="BF706" s="47"/>
      <c r="BG706" s="47"/>
      <c r="BH706" s="47"/>
      <c r="BI706" s="47"/>
      <c r="BJ706" s="47"/>
      <c r="BK706" s="47"/>
      <c r="BL706" s="47"/>
      <c r="BM706" s="47"/>
      <c r="BN706" s="47"/>
      <c r="BO706" s="47"/>
      <c r="BP706" s="47"/>
      <c r="BQ706" s="47"/>
    </row>
    <row r="707" spans="16:69" x14ac:dyDescent="0.25">
      <c r="P707" s="34">
        <v>704</v>
      </c>
      <c r="Q707" s="147" t="str">
        <f>IF(INDEX(EmployeeTrackingSheet!$B$6:$B$1005,Calculations!P707,1)=0,"",INDEX(EmployeeTrackingSheet!$B$6:$B$1005,Calculations!P707,1))</f>
        <v/>
      </c>
      <c r="R707" s="91" t="str">
        <f t="shared" si="59"/>
        <v/>
      </c>
      <c r="S707" s="91" t="str">
        <f t="shared" si="60"/>
        <v/>
      </c>
      <c r="T707" s="92" t="str">
        <f t="shared" si="61"/>
        <v/>
      </c>
      <c r="U707" s="92" t="str">
        <f t="shared" si="62"/>
        <v/>
      </c>
      <c r="V707" s="90" t="str">
        <f>IF(INDEX(EmployeeTrackingSheet!$C$6:$C$1005,Calculations!P707,1)=0,"",INDEX(EmployeeTrackingSheet!$C$6:$C$1005,Calculations!P707,1))</f>
        <v/>
      </c>
      <c r="W707" s="90" t="str">
        <f>IF(INDEX(EmployeeTrackingSheet!$D$6:$D$1005,Calculations!P707,1)=0,"",INDEX(EmployeeTrackingSheet!$D$6:$D$1005,Calculations!P707,1))</f>
        <v/>
      </c>
      <c r="X707" s="269" t="str">
        <f>IF(INDEX(EmployeeTrackingSheet!$E$6:$E$1005,Calculations!P707,1)=0,"",INDEX(EmployeeTrackingSheet!$E$6:$E$1005,Calculations!P707,1))</f>
        <v/>
      </c>
      <c r="Y707" s="269" t="str">
        <f>IF(INDEX(EmployeeTrackingSheet!$F$6:$F$1005,Calculations!P707,1)=0,"",INDEX(EmployeeTrackingSheet!$F$6:$F$1005,Calculations!P707,1))</f>
        <v/>
      </c>
      <c r="Z707" s="94" t="str">
        <f t="shared" si="63"/>
        <v/>
      </c>
      <c r="AA707" s="94" t="str">
        <f>IF(INDEX(EmployeeTrackingSheet!$G$6:$G$1005,Calculations!P707,1)=0,"",INDEX(EmployeeTrackingSheet!$G$6:$G$1005,Calculations!P707,1))</f>
        <v/>
      </c>
      <c r="AB707" s="94" t="str">
        <f>IF(INDEX(EmployeeTrackingSheet!$H$6:$H$1005,Calculations!P707,1)=0,"",INDEX(EmployeeTrackingSheet!$H$6:$H$1005,Calculations!P707,1))</f>
        <v/>
      </c>
      <c r="AC707" s="47"/>
      <c r="AD707" s="47"/>
      <c r="AE707" s="47"/>
      <c r="AF707" s="47"/>
      <c r="AG707" s="47"/>
      <c r="AM707" s="47"/>
      <c r="AN707" s="47"/>
      <c r="AO707" s="47"/>
      <c r="AP707" s="47"/>
      <c r="AQ707" s="47"/>
      <c r="AR707" s="47"/>
      <c r="AS707" s="47"/>
      <c r="AT707" s="47"/>
      <c r="AU707" s="47"/>
      <c r="AV707" s="47"/>
      <c r="AW707" s="47"/>
      <c r="AX707" s="47"/>
      <c r="AY707" s="47"/>
      <c r="AZ707" s="47"/>
      <c r="BA707" s="47"/>
      <c r="BB707" s="47"/>
      <c r="BC707" s="47"/>
      <c r="BD707" s="47"/>
      <c r="BE707" s="47"/>
      <c r="BF707" s="47"/>
      <c r="BG707" s="47"/>
      <c r="BH707" s="47"/>
      <c r="BI707" s="47"/>
      <c r="BJ707" s="47"/>
      <c r="BK707" s="47"/>
      <c r="BL707" s="47"/>
      <c r="BM707" s="47"/>
      <c r="BN707" s="47"/>
      <c r="BO707" s="47"/>
      <c r="BP707" s="47"/>
      <c r="BQ707" s="47"/>
    </row>
    <row r="708" spans="16:69" x14ac:dyDescent="0.25">
      <c r="P708" s="34">
        <v>705</v>
      </c>
      <c r="Q708" s="147" t="str">
        <f>IF(INDEX(EmployeeTrackingSheet!$B$6:$B$1005,Calculations!P708,1)=0,"",INDEX(EmployeeTrackingSheet!$B$6:$B$1005,Calculations!P708,1))</f>
        <v/>
      </c>
      <c r="R708" s="91" t="str">
        <f t="shared" si="59"/>
        <v/>
      </c>
      <c r="S708" s="91" t="str">
        <f t="shared" si="60"/>
        <v/>
      </c>
      <c r="T708" s="92" t="str">
        <f t="shared" si="61"/>
        <v/>
      </c>
      <c r="U708" s="92" t="str">
        <f t="shared" si="62"/>
        <v/>
      </c>
      <c r="V708" s="90" t="str">
        <f>IF(INDEX(EmployeeTrackingSheet!$C$6:$C$1005,Calculations!P708,1)=0,"",INDEX(EmployeeTrackingSheet!$C$6:$C$1005,Calculations!P708,1))</f>
        <v/>
      </c>
      <c r="W708" s="90" t="str">
        <f>IF(INDEX(EmployeeTrackingSheet!$D$6:$D$1005,Calculations!P708,1)=0,"",INDEX(EmployeeTrackingSheet!$D$6:$D$1005,Calculations!P708,1))</f>
        <v/>
      </c>
      <c r="X708" s="269" t="str">
        <f>IF(INDEX(EmployeeTrackingSheet!$E$6:$E$1005,Calculations!P708,1)=0,"",INDEX(EmployeeTrackingSheet!$E$6:$E$1005,Calculations!P708,1))</f>
        <v/>
      </c>
      <c r="Y708" s="269" t="str">
        <f>IF(INDEX(EmployeeTrackingSheet!$F$6:$F$1005,Calculations!P708,1)=0,"",INDEX(EmployeeTrackingSheet!$F$6:$F$1005,Calculations!P708,1))</f>
        <v/>
      </c>
      <c r="Z708" s="94" t="str">
        <f t="shared" si="63"/>
        <v/>
      </c>
      <c r="AA708" s="94" t="str">
        <f>IF(INDEX(EmployeeTrackingSheet!$G$6:$G$1005,Calculations!P708,1)=0,"",INDEX(EmployeeTrackingSheet!$G$6:$G$1005,Calculations!P708,1))</f>
        <v/>
      </c>
      <c r="AB708" s="94" t="str">
        <f>IF(INDEX(EmployeeTrackingSheet!$H$6:$H$1005,Calculations!P708,1)=0,"",INDEX(EmployeeTrackingSheet!$H$6:$H$1005,Calculations!P708,1))</f>
        <v/>
      </c>
      <c r="AC708" s="47"/>
      <c r="AD708" s="47"/>
      <c r="AE708" s="47"/>
      <c r="AF708" s="47"/>
      <c r="AG708" s="47"/>
      <c r="AM708" s="47"/>
      <c r="AN708" s="47"/>
      <c r="AO708" s="47"/>
      <c r="AP708" s="47"/>
      <c r="AQ708" s="47"/>
      <c r="AR708" s="47"/>
      <c r="AS708" s="47"/>
      <c r="AT708" s="47"/>
      <c r="AU708" s="47"/>
      <c r="AV708" s="47"/>
      <c r="AW708" s="47"/>
      <c r="AX708" s="47"/>
      <c r="AY708" s="47"/>
      <c r="AZ708" s="47"/>
      <c r="BA708" s="47"/>
      <c r="BB708" s="47"/>
      <c r="BC708" s="47"/>
      <c r="BD708" s="47"/>
      <c r="BE708" s="47"/>
      <c r="BF708" s="47"/>
      <c r="BG708" s="47"/>
      <c r="BH708" s="47"/>
      <c r="BI708" s="47"/>
      <c r="BJ708" s="47"/>
      <c r="BK708" s="47"/>
      <c r="BL708" s="47"/>
      <c r="BM708" s="47"/>
      <c r="BN708" s="47"/>
      <c r="BO708" s="47"/>
      <c r="BP708" s="47"/>
      <c r="BQ708" s="47"/>
    </row>
    <row r="709" spans="16:69" x14ac:dyDescent="0.25">
      <c r="P709" s="34">
        <v>706</v>
      </c>
      <c r="Q709" s="147" t="str">
        <f>IF(INDEX(EmployeeTrackingSheet!$B$6:$B$1005,Calculations!P709,1)=0,"",INDEX(EmployeeTrackingSheet!$B$6:$B$1005,Calculations!P709,1))</f>
        <v/>
      </c>
      <c r="R709" s="91" t="str">
        <f t="shared" ref="R709:R772" si="64">IF(LEN($Q709)=0,"",YEAR($Q709))</f>
        <v/>
      </c>
      <c r="S709" s="91" t="str">
        <f t="shared" ref="S709:S772" si="65">IF(LEN($Q709)=0,"",MONTH($Q709))</f>
        <v/>
      </c>
      <c r="T709" s="92" t="str">
        <f t="shared" ref="T709:T772" si="66">IF(LEN($Q709)=0,"",WEEKNUM($Q709))</f>
        <v/>
      </c>
      <c r="U709" s="92" t="str">
        <f t="shared" ref="U709:U772" si="67">IF(LEN($Q709)=0,"",DAY($Q709))</f>
        <v/>
      </c>
      <c r="V709" s="90" t="str">
        <f>IF(INDEX(EmployeeTrackingSheet!$C$6:$C$1005,Calculations!P709,1)=0,"",INDEX(EmployeeTrackingSheet!$C$6:$C$1005,Calculations!P709,1))</f>
        <v/>
      </c>
      <c r="W709" s="90" t="str">
        <f>IF(INDEX(EmployeeTrackingSheet!$D$6:$D$1005,Calculations!P709,1)=0,"",INDEX(EmployeeTrackingSheet!$D$6:$D$1005,Calculations!P709,1))</f>
        <v/>
      </c>
      <c r="X709" s="269" t="str">
        <f>IF(INDEX(EmployeeTrackingSheet!$E$6:$E$1005,Calculations!P709,1)=0,"",INDEX(EmployeeTrackingSheet!$E$6:$E$1005,Calculations!P709,1))</f>
        <v/>
      </c>
      <c r="Y709" s="269" t="str">
        <f>IF(INDEX(EmployeeTrackingSheet!$F$6:$F$1005,Calculations!P709,1)=0,"",INDEX(EmployeeTrackingSheet!$F$6:$F$1005,Calculations!P709,1))</f>
        <v/>
      </c>
      <c r="Z709" s="94" t="str">
        <f t="shared" ref="Z709:Z772" si="68">IFERROR(WEEKNUM(DATE(YEAR($Q709),$S709,$U709),1)-WEEKNUM(DATE(YEAR($Q709),$S709,1),1)+1,"")</f>
        <v/>
      </c>
      <c r="AA709" s="94" t="str">
        <f>IF(INDEX(EmployeeTrackingSheet!$G$6:$G$1005,Calculations!P709,1)=0,"",INDEX(EmployeeTrackingSheet!$G$6:$G$1005,Calculations!P709,1))</f>
        <v/>
      </c>
      <c r="AB709" s="94" t="str">
        <f>IF(INDEX(EmployeeTrackingSheet!$H$6:$H$1005,Calculations!P709,1)=0,"",INDEX(EmployeeTrackingSheet!$H$6:$H$1005,Calculations!P709,1))</f>
        <v/>
      </c>
      <c r="AC709" s="47"/>
      <c r="AD709" s="47"/>
      <c r="AE709" s="47"/>
      <c r="AF709" s="47"/>
      <c r="AG709" s="47"/>
      <c r="AM709" s="47"/>
      <c r="AN709" s="47"/>
      <c r="AO709" s="47"/>
      <c r="AP709" s="47"/>
      <c r="AQ709" s="47"/>
      <c r="AR709" s="47"/>
      <c r="AS709" s="47"/>
      <c r="AT709" s="47"/>
      <c r="AU709" s="47"/>
      <c r="AV709" s="47"/>
      <c r="AW709" s="47"/>
      <c r="AX709" s="47"/>
      <c r="AY709" s="47"/>
      <c r="AZ709" s="47"/>
      <c r="BA709" s="47"/>
      <c r="BB709" s="47"/>
      <c r="BC709" s="47"/>
      <c r="BD709" s="47"/>
      <c r="BE709" s="47"/>
      <c r="BF709" s="47"/>
      <c r="BG709" s="47"/>
      <c r="BH709" s="47"/>
      <c r="BI709" s="47"/>
      <c r="BJ709" s="47"/>
      <c r="BK709" s="47"/>
      <c r="BL709" s="47"/>
      <c r="BM709" s="47"/>
      <c r="BN709" s="47"/>
      <c r="BO709" s="47"/>
      <c r="BP709" s="47"/>
      <c r="BQ709" s="47"/>
    </row>
    <row r="710" spans="16:69" x14ac:dyDescent="0.25">
      <c r="P710" s="34">
        <v>707</v>
      </c>
      <c r="Q710" s="147" t="str">
        <f>IF(INDEX(EmployeeTrackingSheet!$B$6:$B$1005,Calculations!P710,1)=0,"",INDEX(EmployeeTrackingSheet!$B$6:$B$1005,Calculations!P710,1))</f>
        <v/>
      </c>
      <c r="R710" s="91" t="str">
        <f t="shared" si="64"/>
        <v/>
      </c>
      <c r="S710" s="91" t="str">
        <f t="shared" si="65"/>
        <v/>
      </c>
      <c r="T710" s="92" t="str">
        <f t="shared" si="66"/>
        <v/>
      </c>
      <c r="U710" s="92" t="str">
        <f t="shared" si="67"/>
        <v/>
      </c>
      <c r="V710" s="90" t="str">
        <f>IF(INDEX(EmployeeTrackingSheet!$C$6:$C$1005,Calculations!P710,1)=0,"",INDEX(EmployeeTrackingSheet!$C$6:$C$1005,Calculations!P710,1))</f>
        <v/>
      </c>
      <c r="W710" s="90" t="str">
        <f>IF(INDEX(EmployeeTrackingSheet!$D$6:$D$1005,Calculations!P710,1)=0,"",INDEX(EmployeeTrackingSheet!$D$6:$D$1005,Calculations!P710,1))</f>
        <v/>
      </c>
      <c r="X710" s="269" t="str">
        <f>IF(INDEX(EmployeeTrackingSheet!$E$6:$E$1005,Calculations!P710,1)=0,"",INDEX(EmployeeTrackingSheet!$E$6:$E$1005,Calculations!P710,1))</f>
        <v/>
      </c>
      <c r="Y710" s="269" t="str">
        <f>IF(INDEX(EmployeeTrackingSheet!$F$6:$F$1005,Calculations!P710,1)=0,"",INDEX(EmployeeTrackingSheet!$F$6:$F$1005,Calculations!P710,1))</f>
        <v/>
      </c>
      <c r="Z710" s="94" t="str">
        <f t="shared" si="68"/>
        <v/>
      </c>
      <c r="AA710" s="94" t="str">
        <f>IF(INDEX(EmployeeTrackingSheet!$G$6:$G$1005,Calculations!P710,1)=0,"",INDEX(EmployeeTrackingSheet!$G$6:$G$1005,Calculations!P710,1))</f>
        <v/>
      </c>
      <c r="AB710" s="94" t="str">
        <f>IF(INDEX(EmployeeTrackingSheet!$H$6:$H$1005,Calculations!P710,1)=0,"",INDEX(EmployeeTrackingSheet!$H$6:$H$1005,Calculations!P710,1))</f>
        <v/>
      </c>
      <c r="AC710" s="47"/>
      <c r="AD710" s="47"/>
      <c r="AE710" s="47"/>
      <c r="AF710" s="47"/>
      <c r="AG710" s="47"/>
      <c r="AM710" s="47"/>
      <c r="AN710" s="47"/>
      <c r="AO710" s="47"/>
      <c r="AP710" s="47"/>
      <c r="AQ710" s="47"/>
      <c r="AR710" s="47"/>
      <c r="AS710" s="47"/>
      <c r="AT710" s="47"/>
      <c r="AU710" s="47"/>
      <c r="AV710" s="47"/>
      <c r="AW710" s="47"/>
      <c r="AX710" s="47"/>
      <c r="AY710" s="47"/>
      <c r="AZ710" s="47"/>
      <c r="BA710" s="47"/>
      <c r="BB710" s="47"/>
      <c r="BC710" s="47"/>
      <c r="BD710" s="47"/>
      <c r="BE710" s="47"/>
      <c r="BF710" s="47"/>
      <c r="BG710" s="47"/>
      <c r="BH710" s="47"/>
      <c r="BI710" s="47"/>
      <c r="BJ710" s="47"/>
      <c r="BK710" s="47"/>
      <c r="BL710" s="47"/>
      <c r="BM710" s="47"/>
      <c r="BN710" s="47"/>
      <c r="BO710" s="47"/>
      <c r="BP710" s="47"/>
      <c r="BQ710" s="47"/>
    </row>
    <row r="711" spans="16:69" x14ac:dyDescent="0.25">
      <c r="P711" s="34">
        <v>708</v>
      </c>
      <c r="Q711" s="147" t="str">
        <f>IF(INDEX(EmployeeTrackingSheet!$B$6:$B$1005,Calculations!P711,1)=0,"",INDEX(EmployeeTrackingSheet!$B$6:$B$1005,Calculations!P711,1))</f>
        <v/>
      </c>
      <c r="R711" s="91" t="str">
        <f t="shared" si="64"/>
        <v/>
      </c>
      <c r="S711" s="91" t="str">
        <f t="shared" si="65"/>
        <v/>
      </c>
      <c r="T711" s="92" t="str">
        <f t="shared" si="66"/>
        <v/>
      </c>
      <c r="U711" s="92" t="str">
        <f t="shared" si="67"/>
        <v/>
      </c>
      <c r="V711" s="90" t="str">
        <f>IF(INDEX(EmployeeTrackingSheet!$C$6:$C$1005,Calculations!P711,1)=0,"",INDEX(EmployeeTrackingSheet!$C$6:$C$1005,Calculations!P711,1))</f>
        <v/>
      </c>
      <c r="W711" s="90" t="str">
        <f>IF(INDEX(EmployeeTrackingSheet!$D$6:$D$1005,Calculations!P711,1)=0,"",INDEX(EmployeeTrackingSheet!$D$6:$D$1005,Calculations!P711,1))</f>
        <v/>
      </c>
      <c r="X711" s="269" t="str">
        <f>IF(INDEX(EmployeeTrackingSheet!$E$6:$E$1005,Calculations!P711,1)=0,"",INDEX(EmployeeTrackingSheet!$E$6:$E$1005,Calculations!P711,1))</f>
        <v/>
      </c>
      <c r="Y711" s="269" t="str">
        <f>IF(INDEX(EmployeeTrackingSheet!$F$6:$F$1005,Calculations!P711,1)=0,"",INDEX(EmployeeTrackingSheet!$F$6:$F$1005,Calculations!P711,1))</f>
        <v/>
      </c>
      <c r="Z711" s="94" t="str">
        <f t="shared" si="68"/>
        <v/>
      </c>
      <c r="AA711" s="94" t="str">
        <f>IF(INDEX(EmployeeTrackingSheet!$G$6:$G$1005,Calculations!P711,1)=0,"",INDEX(EmployeeTrackingSheet!$G$6:$G$1005,Calculations!P711,1))</f>
        <v/>
      </c>
      <c r="AB711" s="94" t="str">
        <f>IF(INDEX(EmployeeTrackingSheet!$H$6:$H$1005,Calculations!P711,1)=0,"",INDEX(EmployeeTrackingSheet!$H$6:$H$1005,Calculations!P711,1))</f>
        <v/>
      </c>
      <c r="AC711" s="47"/>
      <c r="AD711" s="47"/>
      <c r="AE711" s="47"/>
      <c r="AF711" s="47"/>
      <c r="AG711" s="47"/>
      <c r="AM711" s="47"/>
      <c r="AN711" s="47"/>
      <c r="AO711" s="47"/>
      <c r="AP711" s="47"/>
      <c r="AQ711" s="47"/>
      <c r="AR711" s="47"/>
      <c r="AS711" s="47"/>
      <c r="AT711" s="47"/>
      <c r="AU711" s="47"/>
      <c r="AV711" s="47"/>
      <c r="AW711" s="47"/>
      <c r="AX711" s="47"/>
      <c r="AY711" s="47"/>
      <c r="AZ711" s="47"/>
      <c r="BA711" s="47"/>
      <c r="BB711" s="47"/>
      <c r="BC711" s="47"/>
      <c r="BD711" s="47"/>
      <c r="BE711" s="47"/>
      <c r="BF711" s="47"/>
      <c r="BG711" s="47"/>
      <c r="BH711" s="47"/>
      <c r="BI711" s="47"/>
      <c r="BJ711" s="47"/>
      <c r="BK711" s="47"/>
      <c r="BL711" s="47"/>
      <c r="BM711" s="47"/>
      <c r="BN711" s="47"/>
      <c r="BO711" s="47"/>
      <c r="BP711" s="47"/>
      <c r="BQ711" s="47"/>
    </row>
    <row r="712" spans="16:69" x14ac:dyDescent="0.25">
      <c r="P712" s="34">
        <v>709</v>
      </c>
      <c r="Q712" s="147" t="str">
        <f>IF(INDEX(EmployeeTrackingSheet!$B$6:$B$1005,Calculations!P712,1)=0,"",INDEX(EmployeeTrackingSheet!$B$6:$B$1005,Calculations!P712,1))</f>
        <v/>
      </c>
      <c r="R712" s="91" t="str">
        <f t="shared" si="64"/>
        <v/>
      </c>
      <c r="S712" s="91" t="str">
        <f t="shared" si="65"/>
        <v/>
      </c>
      <c r="T712" s="92" t="str">
        <f t="shared" si="66"/>
        <v/>
      </c>
      <c r="U712" s="92" t="str">
        <f t="shared" si="67"/>
        <v/>
      </c>
      <c r="V712" s="90" t="str">
        <f>IF(INDEX(EmployeeTrackingSheet!$C$6:$C$1005,Calculations!P712,1)=0,"",INDEX(EmployeeTrackingSheet!$C$6:$C$1005,Calculations!P712,1))</f>
        <v/>
      </c>
      <c r="W712" s="90" t="str">
        <f>IF(INDEX(EmployeeTrackingSheet!$D$6:$D$1005,Calculations!P712,1)=0,"",INDEX(EmployeeTrackingSheet!$D$6:$D$1005,Calculations!P712,1))</f>
        <v/>
      </c>
      <c r="X712" s="269" t="str">
        <f>IF(INDEX(EmployeeTrackingSheet!$E$6:$E$1005,Calculations!P712,1)=0,"",INDEX(EmployeeTrackingSheet!$E$6:$E$1005,Calculations!P712,1))</f>
        <v/>
      </c>
      <c r="Y712" s="269" t="str">
        <f>IF(INDEX(EmployeeTrackingSheet!$F$6:$F$1005,Calculations!P712,1)=0,"",INDEX(EmployeeTrackingSheet!$F$6:$F$1005,Calculations!P712,1))</f>
        <v/>
      </c>
      <c r="Z712" s="94" t="str">
        <f t="shared" si="68"/>
        <v/>
      </c>
      <c r="AA712" s="94" t="str">
        <f>IF(INDEX(EmployeeTrackingSheet!$G$6:$G$1005,Calculations!P712,1)=0,"",INDEX(EmployeeTrackingSheet!$G$6:$G$1005,Calculations!P712,1))</f>
        <v/>
      </c>
      <c r="AB712" s="94" t="str">
        <f>IF(INDEX(EmployeeTrackingSheet!$H$6:$H$1005,Calculations!P712,1)=0,"",INDEX(EmployeeTrackingSheet!$H$6:$H$1005,Calculations!P712,1))</f>
        <v/>
      </c>
      <c r="AC712" s="47"/>
      <c r="AD712" s="47"/>
      <c r="AE712" s="47"/>
      <c r="AF712" s="47"/>
      <c r="AG712" s="47"/>
      <c r="AM712" s="47"/>
      <c r="AN712" s="47"/>
      <c r="AO712" s="47"/>
      <c r="AP712" s="47"/>
      <c r="AQ712" s="47"/>
      <c r="AR712" s="47"/>
      <c r="AS712" s="47"/>
      <c r="AT712" s="47"/>
      <c r="AU712" s="47"/>
      <c r="AV712" s="47"/>
      <c r="AW712" s="47"/>
      <c r="AX712" s="47"/>
      <c r="AY712" s="47"/>
      <c r="AZ712" s="47"/>
      <c r="BA712" s="47"/>
      <c r="BB712" s="47"/>
      <c r="BC712" s="47"/>
      <c r="BD712" s="47"/>
      <c r="BE712" s="47"/>
      <c r="BF712" s="47"/>
      <c r="BG712" s="47"/>
      <c r="BH712" s="47"/>
      <c r="BI712" s="47"/>
      <c r="BJ712" s="47"/>
      <c r="BK712" s="47"/>
      <c r="BL712" s="47"/>
      <c r="BM712" s="47"/>
      <c r="BN712" s="47"/>
      <c r="BO712" s="47"/>
      <c r="BP712" s="47"/>
      <c r="BQ712" s="47"/>
    </row>
    <row r="713" spans="16:69" x14ac:dyDescent="0.25">
      <c r="P713" s="34">
        <v>710</v>
      </c>
      <c r="Q713" s="147" t="str">
        <f>IF(INDEX(EmployeeTrackingSheet!$B$6:$B$1005,Calculations!P713,1)=0,"",INDEX(EmployeeTrackingSheet!$B$6:$B$1005,Calculations!P713,1))</f>
        <v/>
      </c>
      <c r="R713" s="91" t="str">
        <f t="shared" si="64"/>
        <v/>
      </c>
      <c r="S713" s="91" t="str">
        <f t="shared" si="65"/>
        <v/>
      </c>
      <c r="T713" s="92" t="str">
        <f t="shared" si="66"/>
        <v/>
      </c>
      <c r="U713" s="92" t="str">
        <f t="shared" si="67"/>
        <v/>
      </c>
      <c r="V713" s="90" t="str">
        <f>IF(INDEX(EmployeeTrackingSheet!$C$6:$C$1005,Calculations!P713,1)=0,"",INDEX(EmployeeTrackingSheet!$C$6:$C$1005,Calculations!P713,1))</f>
        <v/>
      </c>
      <c r="W713" s="90" t="str">
        <f>IF(INDEX(EmployeeTrackingSheet!$D$6:$D$1005,Calculations!P713,1)=0,"",INDEX(EmployeeTrackingSheet!$D$6:$D$1005,Calculations!P713,1))</f>
        <v/>
      </c>
      <c r="X713" s="269" t="str">
        <f>IF(INDEX(EmployeeTrackingSheet!$E$6:$E$1005,Calculations!P713,1)=0,"",INDEX(EmployeeTrackingSheet!$E$6:$E$1005,Calculations!P713,1))</f>
        <v/>
      </c>
      <c r="Y713" s="269" t="str">
        <f>IF(INDEX(EmployeeTrackingSheet!$F$6:$F$1005,Calculations!P713,1)=0,"",INDEX(EmployeeTrackingSheet!$F$6:$F$1005,Calculations!P713,1))</f>
        <v/>
      </c>
      <c r="Z713" s="94" t="str">
        <f t="shared" si="68"/>
        <v/>
      </c>
      <c r="AA713" s="94" t="str">
        <f>IF(INDEX(EmployeeTrackingSheet!$G$6:$G$1005,Calculations!P713,1)=0,"",INDEX(EmployeeTrackingSheet!$G$6:$G$1005,Calculations!P713,1))</f>
        <v/>
      </c>
      <c r="AB713" s="94" t="str">
        <f>IF(INDEX(EmployeeTrackingSheet!$H$6:$H$1005,Calculations!P713,1)=0,"",INDEX(EmployeeTrackingSheet!$H$6:$H$1005,Calculations!P713,1))</f>
        <v/>
      </c>
      <c r="AC713" s="47"/>
      <c r="AD713" s="47"/>
      <c r="AE713" s="47"/>
      <c r="AF713" s="47"/>
      <c r="AG713" s="47"/>
      <c r="AM713" s="47"/>
      <c r="AN713" s="47"/>
      <c r="AO713" s="47"/>
      <c r="AP713" s="47"/>
      <c r="AQ713" s="47"/>
      <c r="AR713" s="47"/>
      <c r="AS713" s="47"/>
      <c r="AT713" s="47"/>
      <c r="AU713" s="47"/>
      <c r="AV713" s="47"/>
      <c r="AW713" s="47"/>
      <c r="AX713" s="47"/>
      <c r="AY713" s="47"/>
      <c r="AZ713" s="47"/>
      <c r="BA713" s="47"/>
      <c r="BB713" s="47"/>
      <c r="BC713" s="47"/>
      <c r="BD713" s="47"/>
      <c r="BE713" s="47"/>
      <c r="BF713" s="47"/>
      <c r="BG713" s="47"/>
      <c r="BH713" s="47"/>
      <c r="BI713" s="47"/>
      <c r="BJ713" s="47"/>
      <c r="BK713" s="47"/>
      <c r="BL713" s="47"/>
      <c r="BM713" s="47"/>
      <c r="BN713" s="47"/>
      <c r="BO713" s="47"/>
      <c r="BP713" s="47"/>
      <c r="BQ713" s="47"/>
    </row>
    <row r="714" spans="16:69" x14ac:dyDescent="0.25">
      <c r="P714" s="34">
        <v>711</v>
      </c>
      <c r="Q714" s="147" t="str">
        <f>IF(INDEX(EmployeeTrackingSheet!$B$6:$B$1005,Calculations!P714,1)=0,"",INDEX(EmployeeTrackingSheet!$B$6:$B$1005,Calculations!P714,1))</f>
        <v/>
      </c>
      <c r="R714" s="91" t="str">
        <f t="shared" si="64"/>
        <v/>
      </c>
      <c r="S714" s="91" t="str">
        <f t="shared" si="65"/>
        <v/>
      </c>
      <c r="T714" s="92" t="str">
        <f t="shared" si="66"/>
        <v/>
      </c>
      <c r="U714" s="92" t="str">
        <f t="shared" si="67"/>
        <v/>
      </c>
      <c r="V714" s="90" t="str">
        <f>IF(INDEX(EmployeeTrackingSheet!$C$6:$C$1005,Calculations!P714,1)=0,"",INDEX(EmployeeTrackingSheet!$C$6:$C$1005,Calculations!P714,1))</f>
        <v/>
      </c>
      <c r="W714" s="90" t="str">
        <f>IF(INDEX(EmployeeTrackingSheet!$D$6:$D$1005,Calculations!P714,1)=0,"",INDEX(EmployeeTrackingSheet!$D$6:$D$1005,Calculations!P714,1))</f>
        <v/>
      </c>
      <c r="X714" s="269" t="str">
        <f>IF(INDEX(EmployeeTrackingSheet!$E$6:$E$1005,Calculations!P714,1)=0,"",INDEX(EmployeeTrackingSheet!$E$6:$E$1005,Calculations!P714,1))</f>
        <v/>
      </c>
      <c r="Y714" s="269" t="str">
        <f>IF(INDEX(EmployeeTrackingSheet!$F$6:$F$1005,Calculations!P714,1)=0,"",INDEX(EmployeeTrackingSheet!$F$6:$F$1005,Calculations!P714,1))</f>
        <v/>
      </c>
      <c r="Z714" s="94" t="str">
        <f t="shared" si="68"/>
        <v/>
      </c>
      <c r="AA714" s="94" t="str">
        <f>IF(INDEX(EmployeeTrackingSheet!$G$6:$G$1005,Calculations!P714,1)=0,"",INDEX(EmployeeTrackingSheet!$G$6:$G$1005,Calculations!P714,1))</f>
        <v/>
      </c>
      <c r="AB714" s="94" t="str">
        <f>IF(INDEX(EmployeeTrackingSheet!$H$6:$H$1005,Calculations!P714,1)=0,"",INDEX(EmployeeTrackingSheet!$H$6:$H$1005,Calculations!P714,1))</f>
        <v/>
      </c>
      <c r="AC714" s="47"/>
      <c r="AD714" s="47"/>
      <c r="AE714" s="47"/>
      <c r="AF714" s="47"/>
      <c r="AG714" s="47"/>
      <c r="AM714" s="47"/>
      <c r="AN714" s="47"/>
      <c r="AO714" s="47"/>
      <c r="AP714" s="47"/>
      <c r="AQ714" s="47"/>
      <c r="AR714" s="47"/>
      <c r="AS714" s="47"/>
      <c r="AT714" s="47"/>
      <c r="AU714" s="47"/>
      <c r="AV714" s="47"/>
      <c r="AW714" s="47"/>
      <c r="AX714" s="47"/>
      <c r="AY714" s="47"/>
      <c r="AZ714" s="47"/>
      <c r="BA714" s="47"/>
      <c r="BB714" s="47"/>
      <c r="BC714" s="47"/>
      <c r="BD714" s="47"/>
      <c r="BE714" s="47"/>
      <c r="BF714" s="47"/>
      <c r="BG714" s="47"/>
      <c r="BH714" s="47"/>
      <c r="BI714" s="47"/>
      <c r="BJ714" s="47"/>
      <c r="BK714" s="47"/>
      <c r="BL714" s="47"/>
      <c r="BM714" s="47"/>
      <c r="BN714" s="47"/>
      <c r="BO714" s="47"/>
      <c r="BP714" s="47"/>
      <c r="BQ714" s="47"/>
    </row>
    <row r="715" spans="16:69" x14ac:dyDescent="0.25">
      <c r="P715" s="34">
        <v>712</v>
      </c>
      <c r="Q715" s="147" t="str">
        <f>IF(INDEX(EmployeeTrackingSheet!$B$6:$B$1005,Calculations!P715,1)=0,"",INDEX(EmployeeTrackingSheet!$B$6:$B$1005,Calculations!P715,1))</f>
        <v/>
      </c>
      <c r="R715" s="91" t="str">
        <f t="shared" si="64"/>
        <v/>
      </c>
      <c r="S715" s="91" t="str">
        <f t="shared" si="65"/>
        <v/>
      </c>
      <c r="T715" s="92" t="str">
        <f t="shared" si="66"/>
        <v/>
      </c>
      <c r="U715" s="92" t="str">
        <f t="shared" si="67"/>
        <v/>
      </c>
      <c r="V715" s="90" t="str">
        <f>IF(INDEX(EmployeeTrackingSheet!$C$6:$C$1005,Calculations!P715,1)=0,"",INDEX(EmployeeTrackingSheet!$C$6:$C$1005,Calculations!P715,1))</f>
        <v/>
      </c>
      <c r="W715" s="90" t="str">
        <f>IF(INDEX(EmployeeTrackingSheet!$D$6:$D$1005,Calculations!P715,1)=0,"",INDEX(EmployeeTrackingSheet!$D$6:$D$1005,Calculations!P715,1))</f>
        <v/>
      </c>
      <c r="X715" s="269" t="str">
        <f>IF(INDEX(EmployeeTrackingSheet!$E$6:$E$1005,Calculations!P715,1)=0,"",INDEX(EmployeeTrackingSheet!$E$6:$E$1005,Calculations!P715,1))</f>
        <v/>
      </c>
      <c r="Y715" s="269" t="str">
        <f>IF(INDEX(EmployeeTrackingSheet!$F$6:$F$1005,Calculations!P715,1)=0,"",INDEX(EmployeeTrackingSheet!$F$6:$F$1005,Calculations!P715,1))</f>
        <v/>
      </c>
      <c r="Z715" s="94" t="str">
        <f t="shared" si="68"/>
        <v/>
      </c>
      <c r="AA715" s="94" t="str">
        <f>IF(INDEX(EmployeeTrackingSheet!$G$6:$G$1005,Calculations!P715,1)=0,"",INDEX(EmployeeTrackingSheet!$G$6:$G$1005,Calculations!P715,1))</f>
        <v/>
      </c>
      <c r="AB715" s="94" t="str">
        <f>IF(INDEX(EmployeeTrackingSheet!$H$6:$H$1005,Calculations!P715,1)=0,"",INDEX(EmployeeTrackingSheet!$H$6:$H$1005,Calculations!P715,1))</f>
        <v/>
      </c>
      <c r="AC715" s="47"/>
      <c r="AD715" s="47"/>
      <c r="AE715" s="47"/>
      <c r="AF715" s="47"/>
      <c r="AG715" s="47"/>
      <c r="AM715" s="47"/>
      <c r="AN715" s="47"/>
      <c r="AO715" s="47"/>
      <c r="AP715" s="47"/>
      <c r="AQ715" s="47"/>
      <c r="AR715" s="47"/>
      <c r="AS715" s="47"/>
      <c r="AT715" s="47"/>
      <c r="AU715" s="47"/>
      <c r="AV715" s="47"/>
      <c r="AW715" s="47"/>
      <c r="AX715" s="47"/>
      <c r="AY715" s="47"/>
      <c r="AZ715" s="47"/>
      <c r="BA715" s="47"/>
      <c r="BB715" s="47"/>
      <c r="BC715" s="47"/>
      <c r="BD715" s="47"/>
      <c r="BE715" s="47"/>
      <c r="BF715" s="47"/>
      <c r="BG715" s="47"/>
      <c r="BH715" s="47"/>
      <c r="BI715" s="47"/>
      <c r="BJ715" s="47"/>
      <c r="BK715" s="47"/>
      <c r="BL715" s="47"/>
      <c r="BM715" s="47"/>
      <c r="BN715" s="47"/>
      <c r="BO715" s="47"/>
      <c r="BP715" s="47"/>
      <c r="BQ715" s="47"/>
    </row>
    <row r="716" spans="16:69" x14ac:dyDescent="0.25">
      <c r="P716" s="34">
        <v>713</v>
      </c>
      <c r="Q716" s="147" t="str">
        <f>IF(INDEX(EmployeeTrackingSheet!$B$6:$B$1005,Calculations!P716,1)=0,"",INDEX(EmployeeTrackingSheet!$B$6:$B$1005,Calculations!P716,1))</f>
        <v/>
      </c>
      <c r="R716" s="91" t="str">
        <f t="shared" si="64"/>
        <v/>
      </c>
      <c r="S716" s="91" t="str">
        <f t="shared" si="65"/>
        <v/>
      </c>
      <c r="T716" s="92" t="str">
        <f t="shared" si="66"/>
        <v/>
      </c>
      <c r="U716" s="92" t="str">
        <f t="shared" si="67"/>
        <v/>
      </c>
      <c r="V716" s="90" t="str">
        <f>IF(INDEX(EmployeeTrackingSheet!$C$6:$C$1005,Calculations!P716,1)=0,"",INDEX(EmployeeTrackingSheet!$C$6:$C$1005,Calculations!P716,1))</f>
        <v/>
      </c>
      <c r="W716" s="90" t="str">
        <f>IF(INDEX(EmployeeTrackingSheet!$D$6:$D$1005,Calculations!P716,1)=0,"",INDEX(EmployeeTrackingSheet!$D$6:$D$1005,Calculations!P716,1))</f>
        <v/>
      </c>
      <c r="X716" s="269" t="str">
        <f>IF(INDEX(EmployeeTrackingSheet!$E$6:$E$1005,Calculations!P716,1)=0,"",INDEX(EmployeeTrackingSheet!$E$6:$E$1005,Calculations!P716,1))</f>
        <v/>
      </c>
      <c r="Y716" s="269" t="str">
        <f>IF(INDEX(EmployeeTrackingSheet!$F$6:$F$1005,Calculations!P716,1)=0,"",INDEX(EmployeeTrackingSheet!$F$6:$F$1005,Calculations!P716,1))</f>
        <v/>
      </c>
      <c r="Z716" s="94" t="str">
        <f t="shared" si="68"/>
        <v/>
      </c>
      <c r="AA716" s="94" t="str">
        <f>IF(INDEX(EmployeeTrackingSheet!$G$6:$G$1005,Calculations!P716,1)=0,"",INDEX(EmployeeTrackingSheet!$G$6:$G$1005,Calculations!P716,1))</f>
        <v/>
      </c>
      <c r="AB716" s="94" t="str">
        <f>IF(INDEX(EmployeeTrackingSheet!$H$6:$H$1005,Calculations!P716,1)=0,"",INDEX(EmployeeTrackingSheet!$H$6:$H$1005,Calculations!P716,1))</f>
        <v/>
      </c>
      <c r="AC716" s="47"/>
      <c r="AD716" s="47"/>
      <c r="AE716" s="47"/>
      <c r="AF716" s="47"/>
      <c r="AG716" s="47"/>
      <c r="AM716" s="47"/>
      <c r="AN716" s="47"/>
      <c r="AO716" s="47"/>
      <c r="AP716" s="47"/>
      <c r="AQ716" s="47"/>
      <c r="AR716" s="47"/>
      <c r="AS716" s="47"/>
      <c r="AT716" s="47"/>
      <c r="AU716" s="47"/>
      <c r="AV716" s="47"/>
      <c r="AW716" s="47"/>
      <c r="AX716" s="47"/>
      <c r="AY716" s="47"/>
      <c r="AZ716" s="47"/>
      <c r="BA716" s="47"/>
      <c r="BB716" s="47"/>
      <c r="BC716" s="47"/>
      <c r="BD716" s="47"/>
      <c r="BE716" s="47"/>
      <c r="BF716" s="47"/>
      <c r="BG716" s="47"/>
      <c r="BH716" s="47"/>
      <c r="BI716" s="47"/>
      <c r="BJ716" s="47"/>
      <c r="BK716" s="47"/>
      <c r="BL716" s="47"/>
      <c r="BM716" s="47"/>
      <c r="BN716" s="47"/>
      <c r="BO716" s="47"/>
      <c r="BP716" s="47"/>
      <c r="BQ716" s="47"/>
    </row>
    <row r="717" spans="16:69" x14ac:dyDescent="0.25">
      <c r="P717" s="34">
        <v>714</v>
      </c>
      <c r="Q717" s="147" t="str">
        <f>IF(INDEX(EmployeeTrackingSheet!$B$6:$B$1005,Calculations!P717,1)=0,"",INDEX(EmployeeTrackingSheet!$B$6:$B$1005,Calculations!P717,1))</f>
        <v/>
      </c>
      <c r="R717" s="91" t="str">
        <f t="shared" si="64"/>
        <v/>
      </c>
      <c r="S717" s="91" t="str">
        <f t="shared" si="65"/>
        <v/>
      </c>
      <c r="T717" s="92" t="str">
        <f t="shared" si="66"/>
        <v/>
      </c>
      <c r="U717" s="92" t="str">
        <f t="shared" si="67"/>
        <v/>
      </c>
      <c r="V717" s="90" t="str">
        <f>IF(INDEX(EmployeeTrackingSheet!$C$6:$C$1005,Calculations!P717,1)=0,"",INDEX(EmployeeTrackingSheet!$C$6:$C$1005,Calculations!P717,1))</f>
        <v/>
      </c>
      <c r="W717" s="90" t="str">
        <f>IF(INDEX(EmployeeTrackingSheet!$D$6:$D$1005,Calculations!P717,1)=0,"",INDEX(EmployeeTrackingSheet!$D$6:$D$1005,Calculations!P717,1))</f>
        <v/>
      </c>
      <c r="X717" s="269" t="str">
        <f>IF(INDEX(EmployeeTrackingSheet!$E$6:$E$1005,Calculations!P717,1)=0,"",INDEX(EmployeeTrackingSheet!$E$6:$E$1005,Calculations!P717,1))</f>
        <v/>
      </c>
      <c r="Y717" s="269" t="str">
        <f>IF(INDEX(EmployeeTrackingSheet!$F$6:$F$1005,Calculations!P717,1)=0,"",INDEX(EmployeeTrackingSheet!$F$6:$F$1005,Calculations!P717,1))</f>
        <v/>
      </c>
      <c r="Z717" s="94" t="str">
        <f t="shared" si="68"/>
        <v/>
      </c>
      <c r="AA717" s="94" t="str">
        <f>IF(INDEX(EmployeeTrackingSheet!$G$6:$G$1005,Calculations!P717,1)=0,"",INDEX(EmployeeTrackingSheet!$G$6:$G$1005,Calculations!P717,1))</f>
        <v/>
      </c>
      <c r="AB717" s="94" t="str">
        <f>IF(INDEX(EmployeeTrackingSheet!$H$6:$H$1005,Calculations!P717,1)=0,"",INDEX(EmployeeTrackingSheet!$H$6:$H$1005,Calculations!P717,1))</f>
        <v/>
      </c>
      <c r="AC717" s="47"/>
      <c r="AD717" s="47"/>
      <c r="AE717" s="47"/>
      <c r="AF717" s="47"/>
      <c r="AG717" s="47"/>
      <c r="AM717" s="47"/>
      <c r="AN717" s="47"/>
      <c r="AO717" s="47"/>
      <c r="AP717" s="47"/>
      <c r="AQ717" s="47"/>
      <c r="AR717" s="47"/>
      <c r="AS717" s="47"/>
      <c r="AT717" s="47"/>
      <c r="AU717" s="47"/>
      <c r="AV717" s="47"/>
      <c r="AW717" s="47"/>
      <c r="AX717" s="47"/>
      <c r="AY717" s="47"/>
      <c r="AZ717" s="47"/>
      <c r="BA717" s="47"/>
      <c r="BB717" s="47"/>
      <c r="BC717" s="47"/>
      <c r="BD717" s="47"/>
      <c r="BE717" s="47"/>
      <c r="BF717" s="47"/>
      <c r="BG717" s="47"/>
      <c r="BH717" s="47"/>
      <c r="BI717" s="47"/>
      <c r="BJ717" s="47"/>
      <c r="BK717" s="47"/>
      <c r="BL717" s="47"/>
      <c r="BM717" s="47"/>
      <c r="BN717" s="47"/>
      <c r="BO717" s="47"/>
      <c r="BP717" s="47"/>
      <c r="BQ717" s="47"/>
    </row>
    <row r="718" spans="16:69" x14ac:dyDescent="0.25">
      <c r="P718" s="34">
        <v>715</v>
      </c>
      <c r="Q718" s="147" t="str">
        <f>IF(INDEX(EmployeeTrackingSheet!$B$6:$B$1005,Calculations!P718,1)=0,"",INDEX(EmployeeTrackingSheet!$B$6:$B$1005,Calculations!P718,1))</f>
        <v/>
      </c>
      <c r="R718" s="91" t="str">
        <f t="shared" si="64"/>
        <v/>
      </c>
      <c r="S718" s="91" t="str">
        <f t="shared" si="65"/>
        <v/>
      </c>
      <c r="T718" s="92" t="str">
        <f t="shared" si="66"/>
        <v/>
      </c>
      <c r="U718" s="92" t="str">
        <f t="shared" si="67"/>
        <v/>
      </c>
      <c r="V718" s="90" t="str">
        <f>IF(INDEX(EmployeeTrackingSheet!$C$6:$C$1005,Calculations!P718,1)=0,"",INDEX(EmployeeTrackingSheet!$C$6:$C$1005,Calculations!P718,1))</f>
        <v/>
      </c>
      <c r="W718" s="90" t="str">
        <f>IF(INDEX(EmployeeTrackingSheet!$D$6:$D$1005,Calculations!P718,1)=0,"",INDEX(EmployeeTrackingSheet!$D$6:$D$1005,Calculations!P718,1))</f>
        <v/>
      </c>
      <c r="X718" s="269" t="str">
        <f>IF(INDEX(EmployeeTrackingSheet!$E$6:$E$1005,Calculations!P718,1)=0,"",INDEX(EmployeeTrackingSheet!$E$6:$E$1005,Calculations!P718,1))</f>
        <v/>
      </c>
      <c r="Y718" s="269" t="str">
        <f>IF(INDEX(EmployeeTrackingSheet!$F$6:$F$1005,Calculations!P718,1)=0,"",INDEX(EmployeeTrackingSheet!$F$6:$F$1005,Calculations!P718,1))</f>
        <v/>
      </c>
      <c r="Z718" s="94" t="str">
        <f t="shared" si="68"/>
        <v/>
      </c>
      <c r="AA718" s="94" t="str">
        <f>IF(INDEX(EmployeeTrackingSheet!$G$6:$G$1005,Calculations!P718,1)=0,"",INDEX(EmployeeTrackingSheet!$G$6:$G$1005,Calculations!P718,1))</f>
        <v/>
      </c>
      <c r="AB718" s="94" t="str">
        <f>IF(INDEX(EmployeeTrackingSheet!$H$6:$H$1005,Calculations!P718,1)=0,"",INDEX(EmployeeTrackingSheet!$H$6:$H$1005,Calculations!P718,1))</f>
        <v/>
      </c>
      <c r="AC718" s="47"/>
      <c r="AD718" s="47"/>
      <c r="AE718" s="47"/>
      <c r="AF718" s="47"/>
      <c r="AG718" s="47"/>
      <c r="AM718" s="47"/>
      <c r="AN718" s="47"/>
      <c r="AO718" s="47"/>
      <c r="AP718" s="47"/>
      <c r="AQ718" s="47"/>
      <c r="AR718" s="47"/>
      <c r="AS718" s="47"/>
      <c r="AT718" s="47"/>
      <c r="AU718" s="47"/>
      <c r="AV718" s="47"/>
      <c r="AW718" s="47"/>
      <c r="AX718" s="47"/>
      <c r="AY718" s="47"/>
      <c r="AZ718" s="47"/>
      <c r="BA718" s="47"/>
      <c r="BB718" s="47"/>
      <c r="BC718" s="47"/>
      <c r="BD718" s="47"/>
      <c r="BE718" s="47"/>
      <c r="BF718" s="47"/>
      <c r="BG718" s="47"/>
      <c r="BH718" s="47"/>
      <c r="BI718" s="47"/>
      <c r="BJ718" s="47"/>
      <c r="BK718" s="47"/>
      <c r="BL718" s="47"/>
      <c r="BM718" s="47"/>
      <c r="BN718" s="47"/>
      <c r="BO718" s="47"/>
      <c r="BP718" s="47"/>
      <c r="BQ718" s="47"/>
    </row>
    <row r="719" spans="16:69" x14ac:dyDescent="0.25">
      <c r="P719" s="34">
        <v>716</v>
      </c>
      <c r="Q719" s="147" t="str">
        <f>IF(INDEX(EmployeeTrackingSheet!$B$6:$B$1005,Calculations!P719,1)=0,"",INDEX(EmployeeTrackingSheet!$B$6:$B$1005,Calculations!P719,1))</f>
        <v/>
      </c>
      <c r="R719" s="91" t="str">
        <f t="shared" si="64"/>
        <v/>
      </c>
      <c r="S719" s="91" t="str">
        <f t="shared" si="65"/>
        <v/>
      </c>
      <c r="T719" s="92" t="str">
        <f t="shared" si="66"/>
        <v/>
      </c>
      <c r="U719" s="92" t="str">
        <f t="shared" si="67"/>
        <v/>
      </c>
      <c r="V719" s="90" t="str">
        <f>IF(INDEX(EmployeeTrackingSheet!$C$6:$C$1005,Calculations!P719,1)=0,"",INDEX(EmployeeTrackingSheet!$C$6:$C$1005,Calculations!P719,1))</f>
        <v/>
      </c>
      <c r="W719" s="90" t="str">
        <f>IF(INDEX(EmployeeTrackingSheet!$D$6:$D$1005,Calculations!P719,1)=0,"",INDEX(EmployeeTrackingSheet!$D$6:$D$1005,Calculations!P719,1))</f>
        <v/>
      </c>
      <c r="X719" s="269" t="str">
        <f>IF(INDEX(EmployeeTrackingSheet!$E$6:$E$1005,Calculations!P719,1)=0,"",INDEX(EmployeeTrackingSheet!$E$6:$E$1005,Calculations!P719,1))</f>
        <v/>
      </c>
      <c r="Y719" s="269" t="str">
        <f>IF(INDEX(EmployeeTrackingSheet!$F$6:$F$1005,Calculations!P719,1)=0,"",INDEX(EmployeeTrackingSheet!$F$6:$F$1005,Calculations!P719,1))</f>
        <v/>
      </c>
      <c r="Z719" s="94" t="str">
        <f t="shared" si="68"/>
        <v/>
      </c>
      <c r="AA719" s="94" t="str">
        <f>IF(INDEX(EmployeeTrackingSheet!$G$6:$G$1005,Calculations!P719,1)=0,"",INDEX(EmployeeTrackingSheet!$G$6:$G$1005,Calculations!P719,1))</f>
        <v/>
      </c>
      <c r="AB719" s="94" t="str">
        <f>IF(INDEX(EmployeeTrackingSheet!$H$6:$H$1005,Calculations!P719,1)=0,"",INDEX(EmployeeTrackingSheet!$H$6:$H$1005,Calculations!P719,1))</f>
        <v/>
      </c>
      <c r="AC719" s="47"/>
      <c r="AD719" s="47"/>
      <c r="AE719" s="47"/>
      <c r="AF719" s="47"/>
      <c r="AG719" s="47"/>
      <c r="AM719" s="47"/>
      <c r="AN719" s="47"/>
      <c r="AO719" s="47"/>
      <c r="AP719" s="47"/>
      <c r="AQ719" s="47"/>
      <c r="AR719" s="47"/>
      <c r="AS719" s="47"/>
      <c r="AT719" s="47"/>
      <c r="AU719" s="47"/>
      <c r="AV719" s="47"/>
      <c r="AW719" s="47"/>
      <c r="AX719" s="47"/>
      <c r="AY719" s="47"/>
      <c r="AZ719" s="47"/>
      <c r="BA719" s="47"/>
      <c r="BB719" s="47"/>
      <c r="BC719" s="47"/>
      <c r="BD719" s="47"/>
      <c r="BE719" s="47"/>
      <c r="BF719" s="47"/>
      <c r="BG719" s="47"/>
      <c r="BH719" s="47"/>
      <c r="BI719" s="47"/>
      <c r="BJ719" s="47"/>
      <c r="BK719" s="47"/>
      <c r="BL719" s="47"/>
      <c r="BM719" s="47"/>
      <c r="BN719" s="47"/>
      <c r="BO719" s="47"/>
      <c r="BP719" s="47"/>
      <c r="BQ719" s="47"/>
    </row>
    <row r="720" spans="16:69" x14ac:dyDescent="0.25">
      <c r="P720" s="34">
        <v>717</v>
      </c>
      <c r="Q720" s="147" t="str">
        <f>IF(INDEX(EmployeeTrackingSheet!$B$6:$B$1005,Calculations!P720,1)=0,"",INDEX(EmployeeTrackingSheet!$B$6:$B$1005,Calculations!P720,1))</f>
        <v/>
      </c>
      <c r="R720" s="91" t="str">
        <f t="shared" si="64"/>
        <v/>
      </c>
      <c r="S720" s="91" t="str">
        <f t="shared" si="65"/>
        <v/>
      </c>
      <c r="T720" s="92" t="str">
        <f t="shared" si="66"/>
        <v/>
      </c>
      <c r="U720" s="92" t="str">
        <f t="shared" si="67"/>
        <v/>
      </c>
      <c r="V720" s="90" t="str">
        <f>IF(INDEX(EmployeeTrackingSheet!$C$6:$C$1005,Calculations!P720,1)=0,"",INDEX(EmployeeTrackingSheet!$C$6:$C$1005,Calculations!P720,1))</f>
        <v/>
      </c>
      <c r="W720" s="90" t="str">
        <f>IF(INDEX(EmployeeTrackingSheet!$D$6:$D$1005,Calculations!P720,1)=0,"",INDEX(EmployeeTrackingSheet!$D$6:$D$1005,Calculations!P720,1))</f>
        <v/>
      </c>
      <c r="X720" s="269" t="str">
        <f>IF(INDEX(EmployeeTrackingSheet!$E$6:$E$1005,Calculations!P720,1)=0,"",INDEX(EmployeeTrackingSheet!$E$6:$E$1005,Calculations!P720,1))</f>
        <v/>
      </c>
      <c r="Y720" s="269" t="str">
        <f>IF(INDEX(EmployeeTrackingSheet!$F$6:$F$1005,Calculations!P720,1)=0,"",INDEX(EmployeeTrackingSheet!$F$6:$F$1005,Calculations!P720,1))</f>
        <v/>
      </c>
      <c r="Z720" s="94" t="str">
        <f t="shared" si="68"/>
        <v/>
      </c>
      <c r="AA720" s="94" t="str">
        <f>IF(INDEX(EmployeeTrackingSheet!$G$6:$G$1005,Calculations!P720,1)=0,"",INDEX(EmployeeTrackingSheet!$G$6:$G$1005,Calculations!P720,1))</f>
        <v/>
      </c>
      <c r="AB720" s="94" t="str">
        <f>IF(INDEX(EmployeeTrackingSheet!$H$6:$H$1005,Calculations!P720,1)=0,"",INDEX(EmployeeTrackingSheet!$H$6:$H$1005,Calculations!P720,1))</f>
        <v/>
      </c>
      <c r="AC720" s="47"/>
      <c r="AD720" s="47"/>
      <c r="AE720" s="47"/>
      <c r="AF720" s="47"/>
      <c r="AG720" s="47"/>
      <c r="AM720" s="47"/>
      <c r="AN720" s="47"/>
      <c r="AO720" s="47"/>
      <c r="AP720" s="47"/>
      <c r="AQ720" s="47"/>
      <c r="AR720" s="47"/>
      <c r="AS720" s="47"/>
      <c r="AT720" s="47"/>
      <c r="AU720" s="47"/>
      <c r="AV720" s="47"/>
      <c r="AW720" s="47"/>
      <c r="AX720" s="47"/>
      <c r="AY720" s="47"/>
      <c r="AZ720" s="47"/>
      <c r="BA720" s="47"/>
      <c r="BB720" s="47"/>
      <c r="BC720" s="47"/>
      <c r="BD720" s="47"/>
      <c r="BE720" s="47"/>
      <c r="BF720" s="47"/>
      <c r="BG720" s="47"/>
      <c r="BH720" s="47"/>
      <c r="BI720" s="47"/>
      <c r="BJ720" s="47"/>
      <c r="BK720" s="47"/>
      <c r="BL720" s="47"/>
      <c r="BM720" s="47"/>
      <c r="BN720" s="47"/>
      <c r="BO720" s="47"/>
      <c r="BP720" s="47"/>
      <c r="BQ720" s="47"/>
    </row>
    <row r="721" spans="16:69" x14ac:dyDescent="0.25">
      <c r="P721" s="34">
        <v>718</v>
      </c>
      <c r="Q721" s="147" t="str">
        <f>IF(INDEX(EmployeeTrackingSheet!$B$6:$B$1005,Calculations!P721,1)=0,"",INDEX(EmployeeTrackingSheet!$B$6:$B$1005,Calculations!P721,1))</f>
        <v/>
      </c>
      <c r="R721" s="91" t="str">
        <f t="shared" si="64"/>
        <v/>
      </c>
      <c r="S721" s="91" t="str">
        <f t="shared" si="65"/>
        <v/>
      </c>
      <c r="T721" s="92" t="str">
        <f t="shared" si="66"/>
        <v/>
      </c>
      <c r="U721" s="92" t="str">
        <f t="shared" si="67"/>
        <v/>
      </c>
      <c r="V721" s="90" t="str">
        <f>IF(INDEX(EmployeeTrackingSheet!$C$6:$C$1005,Calculations!P721,1)=0,"",INDEX(EmployeeTrackingSheet!$C$6:$C$1005,Calculations!P721,1))</f>
        <v/>
      </c>
      <c r="W721" s="90" t="str">
        <f>IF(INDEX(EmployeeTrackingSheet!$D$6:$D$1005,Calculations!P721,1)=0,"",INDEX(EmployeeTrackingSheet!$D$6:$D$1005,Calculations!P721,1))</f>
        <v/>
      </c>
      <c r="X721" s="269" t="str">
        <f>IF(INDEX(EmployeeTrackingSheet!$E$6:$E$1005,Calculations!P721,1)=0,"",INDEX(EmployeeTrackingSheet!$E$6:$E$1005,Calculations!P721,1))</f>
        <v/>
      </c>
      <c r="Y721" s="269" t="str">
        <f>IF(INDEX(EmployeeTrackingSheet!$F$6:$F$1005,Calculations!P721,1)=0,"",INDEX(EmployeeTrackingSheet!$F$6:$F$1005,Calculations!P721,1))</f>
        <v/>
      </c>
      <c r="Z721" s="94" t="str">
        <f t="shared" si="68"/>
        <v/>
      </c>
      <c r="AA721" s="94" t="str">
        <f>IF(INDEX(EmployeeTrackingSheet!$G$6:$G$1005,Calculations!P721,1)=0,"",INDEX(EmployeeTrackingSheet!$G$6:$G$1005,Calculations!P721,1))</f>
        <v/>
      </c>
      <c r="AB721" s="94" t="str">
        <f>IF(INDEX(EmployeeTrackingSheet!$H$6:$H$1005,Calculations!P721,1)=0,"",INDEX(EmployeeTrackingSheet!$H$6:$H$1005,Calculations!P721,1))</f>
        <v/>
      </c>
      <c r="AC721" s="47"/>
      <c r="AD721" s="47"/>
      <c r="AE721" s="47"/>
      <c r="AF721" s="47"/>
      <c r="AG721" s="47"/>
      <c r="AM721" s="47"/>
      <c r="AN721" s="47"/>
      <c r="AO721" s="47"/>
      <c r="AP721" s="47"/>
      <c r="AQ721" s="47"/>
      <c r="AR721" s="47"/>
      <c r="AS721" s="47"/>
      <c r="AT721" s="47"/>
      <c r="AU721" s="47"/>
      <c r="AV721" s="47"/>
      <c r="AW721" s="47"/>
      <c r="AX721" s="47"/>
      <c r="AY721" s="47"/>
      <c r="AZ721" s="47"/>
      <c r="BA721" s="47"/>
      <c r="BB721" s="47"/>
      <c r="BC721" s="47"/>
      <c r="BD721" s="47"/>
      <c r="BE721" s="47"/>
      <c r="BF721" s="47"/>
      <c r="BG721" s="47"/>
      <c r="BH721" s="47"/>
      <c r="BI721" s="47"/>
      <c r="BJ721" s="47"/>
      <c r="BK721" s="47"/>
      <c r="BL721" s="47"/>
      <c r="BM721" s="47"/>
      <c r="BN721" s="47"/>
      <c r="BO721" s="47"/>
      <c r="BP721" s="47"/>
      <c r="BQ721" s="47"/>
    </row>
    <row r="722" spans="16:69" x14ac:dyDescent="0.25">
      <c r="P722" s="34">
        <v>719</v>
      </c>
      <c r="Q722" s="147" t="str">
        <f>IF(INDEX(EmployeeTrackingSheet!$B$6:$B$1005,Calculations!P722,1)=0,"",INDEX(EmployeeTrackingSheet!$B$6:$B$1005,Calculations!P722,1))</f>
        <v/>
      </c>
      <c r="R722" s="91" t="str">
        <f t="shared" si="64"/>
        <v/>
      </c>
      <c r="S722" s="91" t="str">
        <f t="shared" si="65"/>
        <v/>
      </c>
      <c r="T722" s="92" t="str">
        <f t="shared" si="66"/>
        <v/>
      </c>
      <c r="U722" s="92" t="str">
        <f t="shared" si="67"/>
        <v/>
      </c>
      <c r="V722" s="90" t="str">
        <f>IF(INDEX(EmployeeTrackingSheet!$C$6:$C$1005,Calculations!P722,1)=0,"",INDEX(EmployeeTrackingSheet!$C$6:$C$1005,Calculations!P722,1))</f>
        <v/>
      </c>
      <c r="W722" s="90" t="str">
        <f>IF(INDEX(EmployeeTrackingSheet!$D$6:$D$1005,Calculations!P722,1)=0,"",INDEX(EmployeeTrackingSheet!$D$6:$D$1005,Calculations!P722,1))</f>
        <v/>
      </c>
      <c r="X722" s="269" t="str">
        <f>IF(INDEX(EmployeeTrackingSheet!$E$6:$E$1005,Calculations!P722,1)=0,"",INDEX(EmployeeTrackingSheet!$E$6:$E$1005,Calculations!P722,1))</f>
        <v/>
      </c>
      <c r="Y722" s="269" t="str">
        <f>IF(INDEX(EmployeeTrackingSheet!$F$6:$F$1005,Calculations!P722,1)=0,"",INDEX(EmployeeTrackingSheet!$F$6:$F$1005,Calculations!P722,1))</f>
        <v/>
      </c>
      <c r="Z722" s="94" t="str">
        <f t="shared" si="68"/>
        <v/>
      </c>
      <c r="AA722" s="94" t="str">
        <f>IF(INDEX(EmployeeTrackingSheet!$G$6:$G$1005,Calculations!P722,1)=0,"",INDEX(EmployeeTrackingSheet!$G$6:$G$1005,Calculations!P722,1))</f>
        <v/>
      </c>
      <c r="AB722" s="94" t="str">
        <f>IF(INDEX(EmployeeTrackingSheet!$H$6:$H$1005,Calculations!P722,1)=0,"",INDEX(EmployeeTrackingSheet!$H$6:$H$1005,Calculations!P722,1))</f>
        <v/>
      </c>
      <c r="AC722" s="47"/>
      <c r="AD722" s="47"/>
      <c r="AE722" s="47"/>
      <c r="AF722" s="47"/>
      <c r="AG722" s="47"/>
      <c r="AM722" s="47"/>
      <c r="AN722" s="47"/>
      <c r="AO722" s="47"/>
      <c r="AP722" s="47"/>
      <c r="AQ722" s="47"/>
      <c r="AR722" s="47"/>
      <c r="AS722" s="47"/>
      <c r="AT722" s="47"/>
      <c r="AU722" s="47"/>
      <c r="AV722" s="47"/>
      <c r="AW722" s="47"/>
      <c r="AX722" s="47"/>
      <c r="AY722" s="47"/>
      <c r="AZ722" s="47"/>
      <c r="BA722" s="47"/>
      <c r="BB722" s="47"/>
      <c r="BC722" s="47"/>
      <c r="BD722" s="47"/>
      <c r="BE722" s="47"/>
      <c r="BF722" s="47"/>
      <c r="BG722" s="47"/>
      <c r="BH722" s="47"/>
      <c r="BI722" s="47"/>
      <c r="BJ722" s="47"/>
      <c r="BK722" s="47"/>
      <c r="BL722" s="47"/>
      <c r="BM722" s="47"/>
      <c r="BN722" s="47"/>
      <c r="BO722" s="47"/>
      <c r="BP722" s="47"/>
      <c r="BQ722" s="47"/>
    </row>
    <row r="723" spans="16:69" x14ac:dyDescent="0.25">
      <c r="P723" s="34">
        <v>720</v>
      </c>
      <c r="Q723" s="147" t="str">
        <f>IF(INDEX(EmployeeTrackingSheet!$B$6:$B$1005,Calculations!P723,1)=0,"",INDEX(EmployeeTrackingSheet!$B$6:$B$1005,Calculations!P723,1))</f>
        <v/>
      </c>
      <c r="R723" s="91" t="str">
        <f t="shared" si="64"/>
        <v/>
      </c>
      <c r="S723" s="91" t="str">
        <f t="shared" si="65"/>
        <v/>
      </c>
      <c r="T723" s="92" t="str">
        <f t="shared" si="66"/>
        <v/>
      </c>
      <c r="U723" s="92" t="str">
        <f t="shared" si="67"/>
        <v/>
      </c>
      <c r="V723" s="90" t="str">
        <f>IF(INDEX(EmployeeTrackingSheet!$C$6:$C$1005,Calculations!P723,1)=0,"",INDEX(EmployeeTrackingSheet!$C$6:$C$1005,Calculations!P723,1))</f>
        <v/>
      </c>
      <c r="W723" s="90" t="str">
        <f>IF(INDEX(EmployeeTrackingSheet!$D$6:$D$1005,Calculations!P723,1)=0,"",INDEX(EmployeeTrackingSheet!$D$6:$D$1005,Calculations!P723,1))</f>
        <v/>
      </c>
      <c r="X723" s="269" t="str">
        <f>IF(INDEX(EmployeeTrackingSheet!$E$6:$E$1005,Calculations!P723,1)=0,"",INDEX(EmployeeTrackingSheet!$E$6:$E$1005,Calculations!P723,1))</f>
        <v/>
      </c>
      <c r="Y723" s="269" t="str">
        <f>IF(INDEX(EmployeeTrackingSheet!$F$6:$F$1005,Calculations!P723,1)=0,"",INDEX(EmployeeTrackingSheet!$F$6:$F$1005,Calculations!P723,1))</f>
        <v/>
      </c>
      <c r="Z723" s="94" t="str">
        <f t="shared" si="68"/>
        <v/>
      </c>
      <c r="AA723" s="94" t="str">
        <f>IF(INDEX(EmployeeTrackingSheet!$G$6:$G$1005,Calculations!P723,1)=0,"",INDEX(EmployeeTrackingSheet!$G$6:$G$1005,Calculations!P723,1))</f>
        <v/>
      </c>
      <c r="AB723" s="94" t="str">
        <f>IF(INDEX(EmployeeTrackingSheet!$H$6:$H$1005,Calculations!P723,1)=0,"",INDEX(EmployeeTrackingSheet!$H$6:$H$1005,Calculations!P723,1))</f>
        <v/>
      </c>
      <c r="AC723" s="47"/>
      <c r="AD723" s="47"/>
      <c r="AE723" s="47"/>
      <c r="AF723" s="47"/>
      <c r="AG723" s="47"/>
      <c r="AM723" s="47"/>
      <c r="AN723" s="47"/>
      <c r="AO723" s="47"/>
      <c r="AP723" s="47"/>
      <c r="AQ723" s="47"/>
      <c r="AR723" s="47"/>
      <c r="AS723" s="47"/>
      <c r="AT723" s="47"/>
      <c r="AU723" s="47"/>
      <c r="AV723" s="47"/>
      <c r="AW723" s="47"/>
      <c r="AX723" s="47"/>
      <c r="AY723" s="47"/>
      <c r="AZ723" s="47"/>
      <c r="BA723" s="47"/>
      <c r="BB723" s="47"/>
      <c r="BC723" s="47"/>
      <c r="BD723" s="47"/>
      <c r="BE723" s="47"/>
      <c r="BF723" s="47"/>
      <c r="BG723" s="47"/>
      <c r="BH723" s="47"/>
      <c r="BI723" s="47"/>
      <c r="BJ723" s="47"/>
      <c r="BK723" s="47"/>
      <c r="BL723" s="47"/>
      <c r="BM723" s="47"/>
      <c r="BN723" s="47"/>
      <c r="BO723" s="47"/>
      <c r="BP723" s="47"/>
      <c r="BQ723" s="47"/>
    </row>
    <row r="724" spans="16:69" x14ac:dyDescent="0.25">
      <c r="P724" s="34">
        <v>721</v>
      </c>
      <c r="Q724" s="147" t="str">
        <f>IF(INDEX(EmployeeTrackingSheet!$B$6:$B$1005,Calculations!P724,1)=0,"",INDEX(EmployeeTrackingSheet!$B$6:$B$1005,Calculations!P724,1))</f>
        <v/>
      </c>
      <c r="R724" s="91" t="str">
        <f t="shared" si="64"/>
        <v/>
      </c>
      <c r="S724" s="91" t="str">
        <f t="shared" si="65"/>
        <v/>
      </c>
      <c r="T724" s="92" t="str">
        <f t="shared" si="66"/>
        <v/>
      </c>
      <c r="U724" s="92" t="str">
        <f t="shared" si="67"/>
        <v/>
      </c>
      <c r="V724" s="90" t="str">
        <f>IF(INDEX(EmployeeTrackingSheet!$C$6:$C$1005,Calculations!P724,1)=0,"",INDEX(EmployeeTrackingSheet!$C$6:$C$1005,Calculations!P724,1))</f>
        <v/>
      </c>
      <c r="W724" s="90" t="str">
        <f>IF(INDEX(EmployeeTrackingSheet!$D$6:$D$1005,Calculations!P724,1)=0,"",INDEX(EmployeeTrackingSheet!$D$6:$D$1005,Calculations!P724,1))</f>
        <v/>
      </c>
      <c r="X724" s="269" t="str">
        <f>IF(INDEX(EmployeeTrackingSheet!$E$6:$E$1005,Calculations!P724,1)=0,"",INDEX(EmployeeTrackingSheet!$E$6:$E$1005,Calculations!P724,1))</f>
        <v/>
      </c>
      <c r="Y724" s="269" t="str">
        <f>IF(INDEX(EmployeeTrackingSheet!$F$6:$F$1005,Calculations!P724,1)=0,"",INDEX(EmployeeTrackingSheet!$F$6:$F$1005,Calculations!P724,1))</f>
        <v/>
      </c>
      <c r="Z724" s="94" t="str">
        <f t="shared" si="68"/>
        <v/>
      </c>
      <c r="AA724" s="94" t="str">
        <f>IF(INDEX(EmployeeTrackingSheet!$G$6:$G$1005,Calculations!P724,1)=0,"",INDEX(EmployeeTrackingSheet!$G$6:$G$1005,Calculations!P724,1))</f>
        <v/>
      </c>
      <c r="AB724" s="94" t="str">
        <f>IF(INDEX(EmployeeTrackingSheet!$H$6:$H$1005,Calculations!P724,1)=0,"",INDEX(EmployeeTrackingSheet!$H$6:$H$1005,Calculations!P724,1))</f>
        <v/>
      </c>
      <c r="AC724" s="47"/>
      <c r="AD724" s="47"/>
      <c r="AE724" s="47"/>
      <c r="AF724" s="47"/>
      <c r="AG724" s="47"/>
      <c r="AM724" s="47"/>
      <c r="AN724" s="47"/>
      <c r="AO724" s="47"/>
      <c r="AP724" s="47"/>
      <c r="AQ724" s="47"/>
      <c r="AR724" s="47"/>
      <c r="AS724" s="47"/>
      <c r="AT724" s="47"/>
      <c r="AU724" s="47"/>
      <c r="AV724" s="47"/>
      <c r="AW724" s="47"/>
      <c r="AX724" s="47"/>
      <c r="AY724" s="47"/>
      <c r="AZ724" s="47"/>
      <c r="BA724" s="47"/>
      <c r="BB724" s="47"/>
      <c r="BC724" s="47"/>
      <c r="BD724" s="47"/>
      <c r="BE724" s="47"/>
      <c r="BF724" s="47"/>
      <c r="BG724" s="47"/>
      <c r="BH724" s="47"/>
      <c r="BI724" s="47"/>
      <c r="BJ724" s="47"/>
      <c r="BK724" s="47"/>
      <c r="BL724" s="47"/>
      <c r="BM724" s="47"/>
      <c r="BN724" s="47"/>
      <c r="BO724" s="47"/>
      <c r="BP724" s="47"/>
      <c r="BQ724" s="47"/>
    </row>
    <row r="725" spans="16:69" x14ac:dyDescent="0.25">
      <c r="P725" s="34">
        <v>722</v>
      </c>
      <c r="Q725" s="147" t="str">
        <f>IF(INDEX(EmployeeTrackingSheet!$B$6:$B$1005,Calculations!P725,1)=0,"",INDEX(EmployeeTrackingSheet!$B$6:$B$1005,Calculations!P725,1))</f>
        <v/>
      </c>
      <c r="R725" s="91" t="str">
        <f t="shared" si="64"/>
        <v/>
      </c>
      <c r="S725" s="91" t="str">
        <f t="shared" si="65"/>
        <v/>
      </c>
      <c r="T725" s="92" t="str">
        <f t="shared" si="66"/>
        <v/>
      </c>
      <c r="U725" s="92" t="str">
        <f t="shared" si="67"/>
        <v/>
      </c>
      <c r="V725" s="90" t="str">
        <f>IF(INDEX(EmployeeTrackingSheet!$C$6:$C$1005,Calculations!P725,1)=0,"",INDEX(EmployeeTrackingSheet!$C$6:$C$1005,Calculations!P725,1))</f>
        <v/>
      </c>
      <c r="W725" s="90" t="str">
        <f>IF(INDEX(EmployeeTrackingSheet!$D$6:$D$1005,Calculations!P725,1)=0,"",INDEX(EmployeeTrackingSheet!$D$6:$D$1005,Calculations!P725,1))</f>
        <v/>
      </c>
      <c r="X725" s="269" t="str">
        <f>IF(INDEX(EmployeeTrackingSheet!$E$6:$E$1005,Calculations!P725,1)=0,"",INDEX(EmployeeTrackingSheet!$E$6:$E$1005,Calculations!P725,1))</f>
        <v/>
      </c>
      <c r="Y725" s="269" t="str">
        <f>IF(INDEX(EmployeeTrackingSheet!$F$6:$F$1005,Calculations!P725,1)=0,"",INDEX(EmployeeTrackingSheet!$F$6:$F$1005,Calculations!P725,1))</f>
        <v/>
      </c>
      <c r="Z725" s="94" t="str">
        <f t="shared" si="68"/>
        <v/>
      </c>
      <c r="AA725" s="94" t="str">
        <f>IF(INDEX(EmployeeTrackingSheet!$G$6:$G$1005,Calculations!P725,1)=0,"",INDEX(EmployeeTrackingSheet!$G$6:$G$1005,Calculations!P725,1))</f>
        <v/>
      </c>
      <c r="AB725" s="94" t="str">
        <f>IF(INDEX(EmployeeTrackingSheet!$H$6:$H$1005,Calculations!P725,1)=0,"",INDEX(EmployeeTrackingSheet!$H$6:$H$1005,Calculations!P725,1))</f>
        <v/>
      </c>
      <c r="AC725" s="47"/>
      <c r="AD725" s="47"/>
      <c r="AE725" s="47"/>
      <c r="AF725" s="47"/>
      <c r="AG725" s="47"/>
      <c r="AM725" s="47"/>
      <c r="AN725" s="47"/>
      <c r="AO725" s="47"/>
      <c r="AP725" s="47"/>
      <c r="AQ725" s="47"/>
      <c r="AR725" s="47"/>
      <c r="AS725" s="47"/>
      <c r="AT725" s="47"/>
      <c r="AU725" s="47"/>
      <c r="AV725" s="47"/>
      <c r="AW725" s="47"/>
      <c r="AX725" s="47"/>
      <c r="AY725" s="47"/>
      <c r="AZ725" s="47"/>
      <c r="BA725" s="47"/>
      <c r="BB725" s="47"/>
      <c r="BC725" s="47"/>
      <c r="BD725" s="47"/>
      <c r="BE725" s="47"/>
      <c r="BF725" s="47"/>
      <c r="BG725" s="47"/>
      <c r="BH725" s="47"/>
      <c r="BI725" s="47"/>
      <c r="BJ725" s="47"/>
      <c r="BK725" s="47"/>
      <c r="BL725" s="47"/>
      <c r="BM725" s="47"/>
      <c r="BN725" s="47"/>
      <c r="BO725" s="47"/>
      <c r="BP725" s="47"/>
      <c r="BQ725" s="47"/>
    </row>
    <row r="726" spans="16:69" x14ac:dyDescent="0.25">
      <c r="P726" s="34">
        <v>723</v>
      </c>
      <c r="Q726" s="147" t="str">
        <f>IF(INDEX(EmployeeTrackingSheet!$B$6:$B$1005,Calculations!P726,1)=0,"",INDEX(EmployeeTrackingSheet!$B$6:$B$1005,Calculations!P726,1))</f>
        <v/>
      </c>
      <c r="R726" s="91" t="str">
        <f t="shared" si="64"/>
        <v/>
      </c>
      <c r="S726" s="91" t="str">
        <f t="shared" si="65"/>
        <v/>
      </c>
      <c r="T726" s="92" t="str">
        <f t="shared" si="66"/>
        <v/>
      </c>
      <c r="U726" s="92" t="str">
        <f t="shared" si="67"/>
        <v/>
      </c>
      <c r="V726" s="90" t="str">
        <f>IF(INDEX(EmployeeTrackingSheet!$C$6:$C$1005,Calculations!P726,1)=0,"",INDEX(EmployeeTrackingSheet!$C$6:$C$1005,Calculations!P726,1))</f>
        <v/>
      </c>
      <c r="W726" s="90" t="str">
        <f>IF(INDEX(EmployeeTrackingSheet!$D$6:$D$1005,Calculations!P726,1)=0,"",INDEX(EmployeeTrackingSheet!$D$6:$D$1005,Calculations!P726,1))</f>
        <v/>
      </c>
      <c r="X726" s="269" t="str">
        <f>IF(INDEX(EmployeeTrackingSheet!$E$6:$E$1005,Calculations!P726,1)=0,"",INDEX(EmployeeTrackingSheet!$E$6:$E$1005,Calculations!P726,1))</f>
        <v/>
      </c>
      <c r="Y726" s="269" t="str">
        <f>IF(INDEX(EmployeeTrackingSheet!$F$6:$F$1005,Calculations!P726,1)=0,"",INDEX(EmployeeTrackingSheet!$F$6:$F$1005,Calculations!P726,1))</f>
        <v/>
      </c>
      <c r="Z726" s="94" t="str">
        <f t="shared" si="68"/>
        <v/>
      </c>
      <c r="AA726" s="94" t="str">
        <f>IF(INDEX(EmployeeTrackingSheet!$G$6:$G$1005,Calculations!P726,1)=0,"",INDEX(EmployeeTrackingSheet!$G$6:$G$1005,Calculations!P726,1))</f>
        <v/>
      </c>
      <c r="AB726" s="94" t="str">
        <f>IF(INDEX(EmployeeTrackingSheet!$H$6:$H$1005,Calculations!P726,1)=0,"",INDEX(EmployeeTrackingSheet!$H$6:$H$1005,Calculations!P726,1))</f>
        <v/>
      </c>
      <c r="AC726" s="47"/>
      <c r="AD726" s="47"/>
      <c r="AE726" s="47"/>
      <c r="AF726" s="47"/>
      <c r="AG726" s="47"/>
      <c r="AM726" s="47"/>
      <c r="AN726" s="47"/>
      <c r="AO726" s="47"/>
      <c r="AP726" s="47"/>
      <c r="AQ726" s="47"/>
      <c r="AR726" s="47"/>
      <c r="AS726" s="47"/>
      <c r="AT726" s="47"/>
      <c r="AU726" s="47"/>
      <c r="AV726" s="47"/>
      <c r="AW726" s="47"/>
      <c r="AX726" s="47"/>
      <c r="AY726" s="47"/>
      <c r="AZ726" s="47"/>
      <c r="BA726" s="47"/>
      <c r="BB726" s="47"/>
      <c r="BC726" s="47"/>
      <c r="BD726" s="47"/>
      <c r="BE726" s="47"/>
      <c r="BF726" s="47"/>
      <c r="BG726" s="47"/>
      <c r="BH726" s="47"/>
      <c r="BI726" s="47"/>
      <c r="BJ726" s="47"/>
      <c r="BK726" s="47"/>
      <c r="BL726" s="47"/>
      <c r="BM726" s="47"/>
      <c r="BN726" s="47"/>
      <c r="BO726" s="47"/>
      <c r="BP726" s="47"/>
      <c r="BQ726" s="47"/>
    </row>
    <row r="727" spans="16:69" x14ac:dyDescent="0.25">
      <c r="P727" s="34">
        <v>724</v>
      </c>
      <c r="Q727" s="147" t="str">
        <f>IF(INDEX(EmployeeTrackingSheet!$B$6:$B$1005,Calculations!P727,1)=0,"",INDEX(EmployeeTrackingSheet!$B$6:$B$1005,Calculations!P727,1))</f>
        <v/>
      </c>
      <c r="R727" s="91" t="str">
        <f t="shared" si="64"/>
        <v/>
      </c>
      <c r="S727" s="91" t="str">
        <f t="shared" si="65"/>
        <v/>
      </c>
      <c r="T727" s="92" t="str">
        <f t="shared" si="66"/>
        <v/>
      </c>
      <c r="U727" s="92" t="str">
        <f t="shared" si="67"/>
        <v/>
      </c>
      <c r="V727" s="90" t="str">
        <f>IF(INDEX(EmployeeTrackingSheet!$C$6:$C$1005,Calculations!P727,1)=0,"",INDEX(EmployeeTrackingSheet!$C$6:$C$1005,Calculations!P727,1))</f>
        <v/>
      </c>
      <c r="W727" s="90" t="str">
        <f>IF(INDEX(EmployeeTrackingSheet!$D$6:$D$1005,Calculations!P727,1)=0,"",INDEX(EmployeeTrackingSheet!$D$6:$D$1005,Calculations!P727,1))</f>
        <v/>
      </c>
      <c r="X727" s="269" t="str">
        <f>IF(INDEX(EmployeeTrackingSheet!$E$6:$E$1005,Calculations!P727,1)=0,"",INDEX(EmployeeTrackingSheet!$E$6:$E$1005,Calculations!P727,1))</f>
        <v/>
      </c>
      <c r="Y727" s="269" t="str">
        <f>IF(INDEX(EmployeeTrackingSheet!$F$6:$F$1005,Calculations!P727,1)=0,"",INDEX(EmployeeTrackingSheet!$F$6:$F$1005,Calculations!P727,1))</f>
        <v/>
      </c>
      <c r="Z727" s="94" t="str">
        <f t="shared" si="68"/>
        <v/>
      </c>
      <c r="AA727" s="94" t="str">
        <f>IF(INDEX(EmployeeTrackingSheet!$G$6:$G$1005,Calculations!P727,1)=0,"",INDEX(EmployeeTrackingSheet!$G$6:$G$1005,Calculations!P727,1))</f>
        <v/>
      </c>
      <c r="AB727" s="94" t="str">
        <f>IF(INDEX(EmployeeTrackingSheet!$H$6:$H$1005,Calculations!P727,1)=0,"",INDEX(EmployeeTrackingSheet!$H$6:$H$1005,Calculations!P727,1))</f>
        <v/>
      </c>
      <c r="AC727" s="47"/>
      <c r="AD727" s="47"/>
      <c r="AE727" s="47"/>
      <c r="AF727" s="47"/>
      <c r="AG727" s="47"/>
      <c r="AM727" s="47"/>
      <c r="AN727" s="47"/>
      <c r="AO727" s="47"/>
      <c r="AP727" s="47"/>
      <c r="AQ727" s="47"/>
      <c r="AR727" s="47"/>
      <c r="AS727" s="47"/>
      <c r="AT727" s="47"/>
      <c r="AU727" s="47"/>
      <c r="AV727" s="47"/>
      <c r="AW727" s="47"/>
      <c r="AX727" s="47"/>
      <c r="AY727" s="47"/>
      <c r="AZ727" s="47"/>
      <c r="BA727" s="47"/>
      <c r="BB727" s="47"/>
      <c r="BC727" s="47"/>
      <c r="BD727" s="47"/>
      <c r="BE727" s="47"/>
      <c r="BF727" s="47"/>
      <c r="BG727" s="47"/>
      <c r="BH727" s="47"/>
      <c r="BI727" s="47"/>
      <c r="BJ727" s="47"/>
      <c r="BK727" s="47"/>
      <c r="BL727" s="47"/>
      <c r="BM727" s="47"/>
      <c r="BN727" s="47"/>
      <c r="BO727" s="47"/>
      <c r="BP727" s="47"/>
      <c r="BQ727" s="47"/>
    </row>
    <row r="728" spans="16:69" x14ac:dyDescent="0.25">
      <c r="P728" s="34">
        <v>725</v>
      </c>
      <c r="Q728" s="147" t="str">
        <f>IF(INDEX(EmployeeTrackingSheet!$B$6:$B$1005,Calculations!P728,1)=0,"",INDEX(EmployeeTrackingSheet!$B$6:$B$1005,Calculations!P728,1))</f>
        <v/>
      </c>
      <c r="R728" s="91" t="str">
        <f t="shared" si="64"/>
        <v/>
      </c>
      <c r="S728" s="91" t="str">
        <f t="shared" si="65"/>
        <v/>
      </c>
      <c r="T728" s="92" t="str">
        <f t="shared" si="66"/>
        <v/>
      </c>
      <c r="U728" s="92" t="str">
        <f t="shared" si="67"/>
        <v/>
      </c>
      <c r="V728" s="90" t="str">
        <f>IF(INDEX(EmployeeTrackingSheet!$C$6:$C$1005,Calculations!P728,1)=0,"",INDEX(EmployeeTrackingSheet!$C$6:$C$1005,Calculations!P728,1))</f>
        <v/>
      </c>
      <c r="W728" s="90" t="str">
        <f>IF(INDEX(EmployeeTrackingSheet!$D$6:$D$1005,Calculations!P728,1)=0,"",INDEX(EmployeeTrackingSheet!$D$6:$D$1005,Calculations!P728,1))</f>
        <v/>
      </c>
      <c r="X728" s="269" t="str">
        <f>IF(INDEX(EmployeeTrackingSheet!$E$6:$E$1005,Calculations!P728,1)=0,"",INDEX(EmployeeTrackingSheet!$E$6:$E$1005,Calculations!P728,1))</f>
        <v/>
      </c>
      <c r="Y728" s="269" t="str">
        <f>IF(INDEX(EmployeeTrackingSheet!$F$6:$F$1005,Calculations!P728,1)=0,"",INDEX(EmployeeTrackingSheet!$F$6:$F$1005,Calculations!P728,1))</f>
        <v/>
      </c>
      <c r="Z728" s="94" t="str">
        <f t="shared" si="68"/>
        <v/>
      </c>
      <c r="AA728" s="94" t="str">
        <f>IF(INDEX(EmployeeTrackingSheet!$G$6:$G$1005,Calculations!P728,1)=0,"",INDEX(EmployeeTrackingSheet!$G$6:$G$1005,Calculations!P728,1))</f>
        <v/>
      </c>
      <c r="AB728" s="94" t="str">
        <f>IF(INDEX(EmployeeTrackingSheet!$H$6:$H$1005,Calculations!P728,1)=0,"",INDEX(EmployeeTrackingSheet!$H$6:$H$1005,Calculations!P728,1))</f>
        <v/>
      </c>
      <c r="AC728" s="47"/>
      <c r="AD728" s="47"/>
      <c r="AE728" s="47"/>
      <c r="AF728" s="47"/>
      <c r="AG728" s="47"/>
      <c r="AM728" s="47"/>
      <c r="AN728" s="47"/>
      <c r="AO728" s="47"/>
      <c r="AP728" s="47"/>
      <c r="AQ728" s="47"/>
      <c r="AR728" s="47"/>
      <c r="AS728" s="47"/>
      <c r="AT728" s="47"/>
      <c r="AU728" s="47"/>
      <c r="AV728" s="47"/>
      <c r="AW728" s="47"/>
      <c r="AX728" s="47"/>
      <c r="AY728" s="47"/>
      <c r="AZ728" s="47"/>
      <c r="BA728" s="47"/>
      <c r="BB728" s="47"/>
      <c r="BC728" s="47"/>
      <c r="BD728" s="47"/>
      <c r="BE728" s="47"/>
      <c r="BF728" s="47"/>
      <c r="BG728" s="47"/>
      <c r="BH728" s="47"/>
      <c r="BI728" s="47"/>
      <c r="BJ728" s="47"/>
      <c r="BK728" s="47"/>
      <c r="BL728" s="47"/>
      <c r="BM728" s="47"/>
      <c r="BN728" s="47"/>
      <c r="BO728" s="47"/>
      <c r="BP728" s="47"/>
      <c r="BQ728" s="47"/>
    </row>
    <row r="729" spans="16:69" x14ac:dyDescent="0.25">
      <c r="P729" s="34">
        <v>726</v>
      </c>
      <c r="Q729" s="147" t="str">
        <f>IF(INDEX(EmployeeTrackingSheet!$B$6:$B$1005,Calculations!P729,1)=0,"",INDEX(EmployeeTrackingSheet!$B$6:$B$1005,Calculations!P729,1))</f>
        <v/>
      </c>
      <c r="R729" s="91" t="str">
        <f t="shared" si="64"/>
        <v/>
      </c>
      <c r="S729" s="91" t="str">
        <f t="shared" si="65"/>
        <v/>
      </c>
      <c r="T729" s="92" t="str">
        <f t="shared" si="66"/>
        <v/>
      </c>
      <c r="U729" s="92" t="str">
        <f t="shared" si="67"/>
        <v/>
      </c>
      <c r="V729" s="90" t="str">
        <f>IF(INDEX(EmployeeTrackingSheet!$C$6:$C$1005,Calculations!P729,1)=0,"",INDEX(EmployeeTrackingSheet!$C$6:$C$1005,Calculations!P729,1))</f>
        <v/>
      </c>
      <c r="W729" s="90" t="str">
        <f>IF(INDEX(EmployeeTrackingSheet!$D$6:$D$1005,Calculations!P729,1)=0,"",INDEX(EmployeeTrackingSheet!$D$6:$D$1005,Calculations!P729,1))</f>
        <v/>
      </c>
      <c r="X729" s="269" t="str">
        <f>IF(INDEX(EmployeeTrackingSheet!$E$6:$E$1005,Calculations!P729,1)=0,"",INDEX(EmployeeTrackingSheet!$E$6:$E$1005,Calculations!P729,1))</f>
        <v/>
      </c>
      <c r="Y729" s="269" t="str">
        <f>IF(INDEX(EmployeeTrackingSheet!$F$6:$F$1005,Calculations!P729,1)=0,"",INDEX(EmployeeTrackingSheet!$F$6:$F$1005,Calculations!P729,1))</f>
        <v/>
      </c>
      <c r="Z729" s="94" t="str">
        <f t="shared" si="68"/>
        <v/>
      </c>
      <c r="AA729" s="94" t="str">
        <f>IF(INDEX(EmployeeTrackingSheet!$G$6:$G$1005,Calculations!P729,1)=0,"",INDEX(EmployeeTrackingSheet!$G$6:$G$1005,Calculations!P729,1))</f>
        <v/>
      </c>
      <c r="AB729" s="94" t="str">
        <f>IF(INDEX(EmployeeTrackingSheet!$H$6:$H$1005,Calculations!P729,1)=0,"",INDEX(EmployeeTrackingSheet!$H$6:$H$1005,Calculations!P729,1))</f>
        <v/>
      </c>
      <c r="AC729" s="47"/>
      <c r="AD729" s="47"/>
      <c r="AE729" s="47"/>
      <c r="AF729" s="47"/>
      <c r="AG729" s="47"/>
      <c r="AM729" s="47"/>
      <c r="AN729" s="47"/>
      <c r="AO729" s="47"/>
      <c r="AP729" s="47"/>
      <c r="AQ729" s="47"/>
      <c r="AR729" s="47"/>
      <c r="AS729" s="47"/>
      <c r="AT729" s="47"/>
      <c r="AU729" s="47"/>
      <c r="AV729" s="47"/>
      <c r="AW729" s="47"/>
      <c r="AX729" s="47"/>
      <c r="AY729" s="47"/>
      <c r="AZ729" s="47"/>
      <c r="BA729" s="47"/>
      <c r="BB729" s="47"/>
      <c r="BC729" s="47"/>
      <c r="BD729" s="47"/>
      <c r="BE729" s="47"/>
      <c r="BF729" s="47"/>
      <c r="BG729" s="47"/>
      <c r="BH729" s="47"/>
      <c r="BI729" s="47"/>
      <c r="BJ729" s="47"/>
      <c r="BK729" s="47"/>
      <c r="BL729" s="47"/>
      <c r="BM729" s="47"/>
      <c r="BN729" s="47"/>
      <c r="BO729" s="47"/>
      <c r="BP729" s="47"/>
      <c r="BQ729" s="47"/>
    </row>
    <row r="730" spans="16:69" x14ac:dyDescent="0.25">
      <c r="P730" s="34">
        <v>727</v>
      </c>
      <c r="Q730" s="147" t="str">
        <f>IF(INDEX(EmployeeTrackingSheet!$B$6:$B$1005,Calculations!P730,1)=0,"",INDEX(EmployeeTrackingSheet!$B$6:$B$1005,Calculations!P730,1))</f>
        <v/>
      </c>
      <c r="R730" s="91" t="str">
        <f t="shared" si="64"/>
        <v/>
      </c>
      <c r="S730" s="91" t="str">
        <f t="shared" si="65"/>
        <v/>
      </c>
      <c r="T730" s="92" t="str">
        <f t="shared" si="66"/>
        <v/>
      </c>
      <c r="U730" s="92" t="str">
        <f t="shared" si="67"/>
        <v/>
      </c>
      <c r="V730" s="90" t="str">
        <f>IF(INDEX(EmployeeTrackingSheet!$C$6:$C$1005,Calculations!P730,1)=0,"",INDEX(EmployeeTrackingSheet!$C$6:$C$1005,Calculations!P730,1))</f>
        <v/>
      </c>
      <c r="W730" s="90" t="str">
        <f>IF(INDEX(EmployeeTrackingSheet!$D$6:$D$1005,Calculations!P730,1)=0,"",INDEX(EmployeeTrackingSheet!$D$6:$D$1005,Calculations!P730,1))</f>
        <v/>
      </c>
      <c r="X730" s="269" t="str">
        <f>IF(INDEX(EmployeeTrackingSheet!$E$6:$E$1005,Calculations!P730,1)=0,"",INDEX(EmployeeTrackingSheet!$E$6:$E$1005,Calculations!P730,1))</f>
        <v/>
      </c>
      <c r="Y730" s="269" t="str">
        <f>IF(INDEX(EmployeeTrackingSheet!$F$6:$F$1005,Calculations!P730,1)=0,"",INDEX(EmployeeTrackingSheet!$F$6:$F$1005,Calculations!P730,1))</f>
        <v/>
      </c>
      <c r="Z730" s="94" t="str">
        <f t="shared" si="68"/>
        <v/>
      </c>
      <c r="AA730" s="94" t="str">
        <f>IF(INDEX(EmployeeTrackingSheet!$G$6:$G$1005,Calculations!P730,1)=0,"",INDEX(EmployeeTrackingSheet!$G$6:$G$1005,Calculations!P730,1))</f>
        <v/>
      </c>
      <c r="AB730" s="94" t="str">
        <f>IF(INDEX(EmployeeTrackingSheet!$H$6:$H$1005,Calculations!P730,1)=0,"",INDEX(EmployeeTrackingSheet!$H$6:$H$1005,Calculations!P730,1))</f>
        <v/>
      </c>
      <c r="AC730" s="47"/>
      <c r="AD730" s="47"/>
      <c r="AE730" s="47"/>
      <c r="AF730" s="47"/>
      <c r="AG730" s="47"/>
      <c r="AM730" s="47"/>
      <c r="AN730" s="47"/>
      <c r="AO730" s="47"/>
      <c r="AP730" s="47"/>
      <c r="AQ730" s="47"/>
      <c r="AR730" s="47"/>
      <c r="AS730" s="47"/>
      <c r="AT730" s="47"/>
      <c r="AU730" s="47"/>
      <c r="AV730" s="47"/>
      <c r="AW730" s="47"/>
      <c r="AX730" s="47"/>
      <c r="AY730" s="47"/>
      <c r="AZ730" s="47"/>
      <c r="BA730" s="47"/>
      <c r="BB730" s="47"/>
      <c r="BC730" s="47"/>
      <c r="BD730" s="47"/>
      <c r="BE730" s="47"/>
      <c r="BF730" s="47"/>
      <c r="BG730" s="47"/>
      <c r="BH730" s="47"/>
      <c r="BI730" s="47"/>
      <c r="BJ730" s="47"/>
      <c r="BK730" s="47"/>
      <c r="BL730" s="47"/>
      <c r="BM730" s="47"/>
      <c r="BN730" s="47"/>
      <c r="BO730" s="47"/>
      <c r="BP730" s="47"/>
      <c r="BQ730" s="47"/>
    </row>
    <row r="731" spans="16:69" x14ac:dyDescent="0.25">
      <c r="P731" s="34">
        <v>728</v>
      </c>
      <c r="Q731" s="147" t="str">
        <f>IF(INDEX(EmployeeTrackingSheet!$B$6:$B$1005,Calculations!P731,1)=0,"",INDEX(EmployeeTrackingSheet!$B$6:$B$1005,Calculations!P731,1))</f>
        <v/>
      </c>
      <c r="R731" s="91" t="str">
        <f t="shared" si="64"/>
        <v/>
      </c>
      <c r="S731" s="91" t="str">
        <f t="shared" si="65"/>
        <v/>
      </c>
      <c r="T731" s="92" t="str">
        <f t="shared" si="66"/>
        <v/>
      </c>
      <c r="U731" s="92" t="str">
        <f t="shared" si="67"/>
        <v/>
      </c>
      <c r="V731" s="90" t="str">
        <f>IF(INDEX(EmployeeTrackingSheet!$C$6:$C$1005,Calculations!P731,1)=0,"",INDEX(EmployeeTrackingSheet!$C$6:$C$1005,Calculations!P731,1))</f>
        <v/>
      </c>
      <c r="W731" s="90" t="str">
        <f>IF(INDEX(EmployeeTrackingSheet!$D$6:$D$1005,Calculations!P731,1)=0,"",INDEX(EmployeeTrackingSheet!$D$6:$D$1005,Calculations!P731,1))</f>
        <v/>
      </c>
      <c r="X731" s="269" t="str">
        <f>IF(INDEX(EmployeeTrackingSheet!$E$6:$E$1005,Calculations!P731,1)=0,"",INDEX(EmployeeTrackingSheet!$E$6:$E$1005,Calculations!P731,1))</f>
        <v/>
      </c>
      <c r="Y731" s="269" t="str">
        <f>IF(INDEX(EmployeeTrackingSheet!$F$6:$F$1005,Calculations!P731,1)=0,"",INDEX(EmployeeTrackingSheet!$F$6:$F$1005,Calculations!P731,1))</f>
        <v/>
      </c>
      <c r="Z731" s="94" t="str">
        <f t="shared" si="68"/>
        <v/>
      </c>
      <c r="AA731" s="94" t="str">
        <f>IF(INDEX(EmployeeTrackingSheet!$G$6:$G$1005,Calculations!P731,1)=0,"",INDEX(EmployeeTrackingSheet!$G$6:$G$1005,Calculations!P731,1))</f>
        <v/>
      </c>
      <c r="AB731" s="94" t="str">
        <f>IF(INDEX(EmployeeTrackingSheet!$H$6:$H$1005,Calculations!P731,1)=0,"",INDEX(EmployeeTrackingSheet!$H$6:$H$1005,Calculations!P731,1))</f>
        <v/>
      </c>
      <c r="AC731" s="47"/>
      <c r="AD731" s="47"/>
      <c r="AE731" s="47"/>
      <c r="AF731" s="47"/>
      <c r="AG731" s="47"/>
      <c r="AM731" s="47"/>
      <c r="AN731" s="47"/>
      <c r="AO731" s="47"/>
      <c r="AP731" s="47"/>
      <c r="AQ731" s="47"/>
      <c r="AR731" s="47"/>
      <c r="AS731" s="47"/>
      <c r="AT731" s="47"/>
      <c r="AU731" s="47"/>
      <c r="AV731" s="47"/>
      <c r="AW731" s="47"/>
      <c r="AX731" s="47"/>
      <c r="AY731" s="47"/>
      <c r="AZ731" s="47"/>
      <c r="BA731" s="47"/>
      <c r="BB731" s="47"/>
      <c r="BC731" s="47"/>
      <c r="BD731" s="47"/>
      <c r="BE731" s="47"/>
      <c r="BF731" s="47"/>
      <c r="BG731" s="47"/>
      <c r="BH731" s="47"/>
      <c r="BI731" s="47"/>
      <c r="BJ731" s="47"/>
      <c r="BK731" s="47"/>
      <c r="BL731" s="47"/>
      <c r="BM731" s="47"/>
      <c r="BN731" s="47"/>
      <c r="BO731" s="47"/>
      <c r="BP731" s="47"/>
      <c r="BQ731" s="47"/>
    </row>
    <row r="732" spans="16:69" x14ac:dyDescent="0.25">
      <c r="P732" s="34">
        <v>729</v>
      </c>
      <c r="Q732" s="147" t="str">
        <f>IF(INDEX(EmployeeTrackingSheet!$B$6:$B$1005,Calculations!P732,1)=0,"",INDEX(EmployeeTrackingSheet!$B$6:$B$1005,Calculations!P732,1))</f>
        <v/>
      </c>
      <c r="R732" s="91" t="str">
        <f t="shared" si="64"/>
        <v/>
      </c>
      <c r="S732" s="91" t="str">
        <f t="shared" si="65"/>
        <v/>
      </c>
      <c r="T732" s="92" t="str">
        <f t="shared" si="66"/>
        <v/>
      </c>
      <c r="U732" s="92" t="str">
        <f t="shared" si="67"/>
        <v/>
      </c>
      <c r="V732" s="90" t="str">
        <f>IF(INDEX(EmployeeTrackingSheet!$C$6:$C$1005,Calculations!P732,1)=0,"",INDEX(EmployeeTrackingSheet!$C$6:$C$1005,Calculations!P732,1))</f>
        <v/>
      </c>
      <c r="W732" s="90" t="str">
        <f>IF(INDEX(EmployeeTrackingSheet!$D$6:$D$1005,Calculations!P732,1)=0,"",INDEX(EmployeeTrackingSheet!$D$6:$D$1005,Calculations!P732,1))</f>
        <v/>
      </c>
      <c r="X732" s="269" t="str">
        <f>IF(INDEX(EmployeeTrackingSheet!$E$6:$E$1005,Calculations!P732,1)=0,"",INDEX(EmployeeTrackingSheet!$E$6:$E$1005,Calculations!P732,1))</f>
        <v/>
      </c>
      <c r="Y732" s="269" t="str">
        <f>IF(INDEX(EmployeeTrackingSheet!$F$6:$F$1005,Calculations!P732,1)=0,"",INDEX(EmployeeTrackingSheet!$F$6:$F$1005,Calculations!P732,1))</f>
        <v/>
      </c>
      <c r="Z732" s="94" t="str">
        <f t="shared" si="68"/>
        <v/>
      </c>
      <c r="AA732" s="94" t="str">
        <f>IF(INDEX(EmployeeTrackingSheet!$G$6:$G$1005,Calculations!P732,1)=0,"",INDEX(EmployeeTrackingSheet!$G$6:$G$1005,Calculations!P732,1))</f>
        <v/>
      </c>
      <c r="AB732" s="94" t="str">
        <f>IF(INDEX(EmployeeTrackingSheet!$H$6:$H$1005,Calculations!P732,1)=0,"",INDEX(EmployeeTrackingSheet!$H$6:$H$1005,Calculations!P732,1))</f>
        <v/>
      </c>
      <c r="AC732" s="47"/>
      <c r="AD732" s="47"/>
      <c r="AE732" s="47"/>
      <c r="AF732" s="47"/>
      <c r="AG732" s="47"/>
      <c r="AM732" s="47"/>
      <c r="AN732" s="47"/>
      <c r="AO732" s="47"/>
      <c r="AP732" s="47"/>
      <c r="AQ732" s="47"/>
      <c r="AR732" s="47"/>
      <c r="AS732" s="47"/>
      <c r="AT732" s="47"/>
      <c r="AU732" s="47"/>
      <c r="AV732" s="47"/>
      <c r="AW732" s="47"/>
      <c r="AX732" s="47"/>
      <c r="AY732" s="47"/>
      <c r="AZ732" s="47"/>
      <c r="BA732" s="47"/>
      <c r="BB732" s="47"/>
      <c r="BC732" s="47"/>
      <c r="BD732" s="47"/>
      <c r="BE732" s="47"/>
      <c r="BF732" s="47"/>
      <c r="BG732" s="47"/>
      <c r="BH732" s="47"/>
      <c r="BI732" s="47"/>
      <c r="BJ732" s="47"/>
      <c r="BK732" s="47"/>
      <c r="BL732" s="47"/>
      <c r="BM732" s="47"/>
      <c r="BN732" s="47"/>
      <c r="BO732" s="47"/>
      <c r="BP732" s="47"/>
      <c r="BQ732" s="47"/>
    </row>
    <row r="733" spans="16:69" x14ac:dyDescent="0.25">
      <c r="P733" s="34">
        <v>730</v>
      </c>
      <c r="Q733" s="147" t="str">
        <f>IF(INDEX(EmployeeTrackingSheet!$B$6:$B$1005,Calculations!P733,1)=0,"",INDEX(EmployeeTrackingSheet!$B$6:$B$1005,Calculations!P733,1))</f>
        <v/>
      </c>
      <c r="R733" s="91" t="str">
        <f t="shared" si="64"/>
        <v/>
      </c>
      <c r="S733" s="91" t="str">
        <f t="shared" si="65"/>
        <v/>
      </c>
      <c r="T733" s="92" t="str">
        <f t="shared" si="66"/>
        <v/>
      </c>
      <c r="U733" s="92" t="str">
        <f t="shared" si="67"/>
        <v/>
      </c>
      <c r="V733" s="90" t="str">
        <f>IF(INDEX(EmployeeTrackingSheet!$C$6:$C$1005,Calculations!P733,1)=0,"",INDEX(EmployeeTrackingSheet!$C$6:$C$1005,Calculations!P733,1))</f>
        <v/>
      </c>
      <c r="W733" s="90" t="str">
        <f>IF(INDEX(EmployeeTrackingSheet!$D$6:$D$1005,Calculations!P733,1)=0,"",INDEX(EmployeeTrackingSheet!$D$6:$D$1005,Calculations!P733,1))</f>
        <v/>
      </c>
      <c r="X733" s="269" t="str">
        <f>IF(INDEX(EmployeeTrackingSheet!$E$6:$E$1005,Calculations!P733,1)=0,"",INDEX(EmployeeTrackingSheet!$E$6:$E$1005,Calculations!P733,1))</f>
        <v/>
      </c>
      <c r="Y733" s="269" t="str">
        <f>IF(INDEX(EmployeeTrackingSheet!$F$6:$F$1005,Calculations!P733,1)=0,"",INDEX(EmployeeTrackingSheet!$F$6:$F$1005,Calculations!P733,1))</f>
        <v/>
      </c>
      <c r="Z733" s="94" t="str">
        <f t="shared" si="68"/>
        <v/>
      </c>
      <c r="AA733" s="94" t="str">
        <f>IF(INDEX(EmployeeTrackingSheet!$G$6:$G$1005,Calculations!P733,1)=0,"",INDEX(EmployeeTrackingSheet!$G$6:$G$1005,Calculations!P733,1))</f>
        <v/>
      </c>
      <c r="AB733" s="94" t="str">
        <f>IF(INDEX(EmployeeTrackingSheet!$H$6:$H$1005,Calculations!P733,1)=0,"",INDEX(EmployeeTrackingSheet!$H$6:$H$1005,Calculations!P733,1))</f>
        <v/>
      </c>
      <c r="AC733" s="47"/>
      <c r="AD733" s="47"/>
      <c r="AE733" s="47"/>
      <c r="AF733" s="47"/>
      <c r="AG733" s="47"/>
      <c r="AM733" s="47"/>
      <c r="AN733" s="47"/>
      <c r="AO733" s="47"/>
      <c r="AP733" s="47"/>
      <c r="AQ733" s="47"/>
      <c r="AR733" s="47"/>
      <c r="AS733" s="47"/>
      <c r="AT733" s="47"/>
      <c r="AU733" s="47"/>
      <c r="AV733" s="47"/>
      <c r="AW733" s="47"/>
      <c r="AX733" s="47"/>
      <c r="AY733" s="47"/>
      <c r="AZ733" s="47"/>
      <c r="BA733" s="47"/>
      <c r="BB733" s="47"/>
      <c r="BC733" s="47"/>
      <c r="BD733" s="47"/>
      <c r="BE733" s="47"/>
      <c r="BF733" s="47"/>
      <c r="BG733" s="47"/>
      <c r="BH733" s="47"/>
      <c r="BI733" s="47"/>
      <c r="BJ733" s="47"/>
      <c r="BK733" s="47"/>
      <c r="BL733" s="47"/>
      <c r="BM733" s="47"/>
      <c r="BN733" s="47"/>
      <c r="BO733" s="47"/>
      <c r="BP733" s="47"/>
      <c r="BQ733" s="47"/>
    </row>
    <row r="734" spans="16:69" x14ac:dyDescent="0.25">
      <c r="P734" s="34">
        <v>731</v>
      </c>
      <c r="Q734" s="147" t="str">
        <f>IF(INDEX(EmployeeTrackingSheet!$B$6:$B$1005,Calculations!P734,1)=0,"",INDEX(EmployeeTrackingSheet!$B$6:$B$1005,Calculations!P734,1))</f>
        <v/>
      </c>
      <c r="R734" s="91" t="str">
        <f t="shared" si="64"/>
        <v/>
      </c>
      <c r="S734" s="91" t="str">
        <f t="shared" si="65"/>
        <v/>
      </c>
      <c r="T734" s="92" t="str">
        <f t="shared" si="66"/>
        <v/>
      </c>
      <c r="U734" s="92" t="str">
        <f t="shared" si="67"/>
        <v/>
      </c>
      <c r="V734" s="90" t="str">
        <f>IF(INDEX(EmployeeTrackingSheet!$C$6:$C$1005,Calculations!P734,1)=0,"",INDEX(EmployeeTrackingSheet!$C$6:$C$1005,Calculations!P734,1))</f>
        <v/>
      </c>
      <c r="W734" s="90" t="str">
        <f>IF(INDEX(EmployeeTrackingSheet!$D$6:$D$1005,Calculations!P734,1)=0,"",INDEX(EmployeeTrackingSheet!$D$6:$D$1005,Calculations!P734,1))</f>
        <v/>
      </c>
      <c r="X734" s="269" t="str">
        <f>IF(INDEX(EmployeeTrackingSheet!$E$6:$E$1005,Calculations!P734,1)=0,"",INDEX(EmployeeTrackingSheet!$E$6:$E$1005,Calculations!P734,1))</f>
        <v/>
      </c>
      <c r="Y734" s="269" t="str">
        <f>IF(INDEX(EmployeeTrackingSheet!$F$6:$F$1005,Calculations!P734,1)=0,"",INDEX(EmployeeTrackingSheet!$F$6:$F$1005,Calculations!P734,1))</f>
        <v/>
      </c>
      <c r="Z734" s="94" t="str">
        <f t="shared" si="68"/>
        <v/>
      </c>
      <c r="AA734" s="94" t="str">
        <f>IF(INDEX(EmployeeTrackingSheet!$G$6:$G$1005,Calculations!P734,1)=0,"",INDEX(EmployeeTrackingSheet!$G$6:$G$1005,Calculations!P734,1))</f>
        <v/>
      </c>
      <c r="AB734" s="94" t="str">
        <f>IF(INDEX(EmployeeTrackingSheet!$H$6:$H$1005,Calculations!P734,1)=0,"",INDEX(EmployeeTrackingSheet!$H$6:$H$1005,Calculations!P734,1))</f>
        <v/>
      </c>
      <c r="AC734" s="47"/>
      <c r="AD734" s="47"/>
      <c r="AE734" s="47"/>
      <c r="AF734" s="47"/>
      <c r="AG734" s="47"/>
      <c r="AM734" s="47"/>
      <c r="AN734" s="47"/>
      <c r="AO734" s="47"/>
      <c r="AP734" s="47"/>
      <c r="AQ734" s="47"/>
      <c r="AR734" s="47"/>
      <c r="AS734" s="47"/>
      <c r="AT734" s="47"/>
      <c r="AU734" s="47"/>
      <c r="AV734" s="47"/>
      <c r="AW734" s="47"/>
      <c r="AX734" s="47"/>
      <c r="AY734" s="47"/>
      <c r="AZ734" s="47"/>
      <c r="BA734" s="47"/>
      <c r="BB734" s="47"/>
      <c r="BC734" s="47"/>
      <c r="BD734" s="47"/>
      <c r="BE734" s="47"/>
      <c r="BF734" s="47"/>
      <c r="BG734" s="47"/>
      <c r="BH734" s="47"/>
      <c r="BI734" s="47"/>
      <c r="BJ734" s="47"/>
      <c r="BK734" s="47"/>
      <c r="BL734" s="47"/>
      <c r="BM734" s="47"/>
      <c r="BN734" s="47"/>
      <c r="BO734" s="47"/>
      <c r="BP734" s="47"/>
      <c r="BQ734" s="47"/>
    </row>
    <row r="735" spans="16:69" x14ac:dyDescent="0.25">
      <c r="P735" s="34">
        <v>732</v>
      </c>
      <c r="Q735" s="147" t="str">
        <f>IF(INDEX(EmployeeTrackingSheet!$B$6:$B$1005,Calculations!P735,1)=0,"",INDEX(EmployeeTrackingSheet!$B$6:$B$1005,Calculations!P735,1))</f>
        <v/>
      </c>
      <c r="R735" s="91" t="str">
        <f t="shared" si="64"/>
        <v/>
      </c>
      <c r="S735" s="91" t="str">
        <f t="shared" si="65"/>
        <v/>
      </c>
      <c r="T735" s="92" t="str">
        <f t="shared" si="66"/>
        <v/>
      </c>
      <c r="U735" s="92" t="str">
        <f t="shared" si="67"/>
        <v/>
      </c>
      <c r="V735" s="90" t="str">
        <f>IF(INDEX(EmployeeTrackingSheet!$C$6:$C$1005,Calculations!P735,1)=0,"",INDEX(EmployeeTrackingSheet!$C$6:$C$1005,Calculations!P735,1))</f>
        <v/>
      </c>
      <c r="W735" s="90" t="str">
        <f>IF(INDEX(EmployeeTrackingSheet!$D$6:$D$1005,Calculations!P735,1)=0,"",INDEX(EmployeeTrackingSheet!$D$6:$D$1005,Calculations!P735,1))</f>
        <v/>
      </c>
      <c r="X735" s="269" t="str">
        <f>IF(INDEX(EmployeeTrackingSheet!$E$6:$E$1005,Calculations!P735,1)=0,"",INDEX(EmployeeTrackingSheet!$E$6:$E$1005,Calculations!P735,1))</f>
        <v/>
      </c>
      <c r="Y735" s="269" t="str">
        <f>IF(INDEX(EmployeeTrackingSheet!$F$6:$F$1005,Calculations!P735,1)=0,"",INDEX(EmployeeTrackingSheet!$F$6:$F$1005,Calculations!P735,1))</f>
        <v/>
      </c>
      <c r="Z735" s="94" t="str">
        <f t="shared" si="68"/>
        <v/>
      </c>
      <c r="AA735" s="94" t="str">
        <f>IF(INDEX(EmployeeTrackingSheet!$G$6:$G$1005,Calculations!P735,1)=0,"",INDEX(EmployeeTrackingSheet!$G$6:$G$1005,Calculations!P735,1))</f>
        <v/>
      </c>
      <c r="AB735" s="94" t="str">
        <f>IF(INDEX(EmployeeTrackingSheet!$H$6:$H$1005,Calculations!P735,1)=0,"",INDEX(EmployeeTrackingSheet!$H$6:$H$1005,Calculations!P735,1))</f>
        <v/>
      </c>
      <c r="AC735" s="47"/>
      <c r="AD735" s="47"/>
      <c r="AE735" s="47"/>
      <c r="AF735" s="47"/>
      <c r="AG735" s="47"/>
      <c r="AM735" s="47"/>
      <c r="AN735" s="47"/>
      <c r="AO735" s="47"/>
      <c r="AP735" s="47"/>
      <c r="AQ735" s="47"/>
      <c r="AR735" s="47"/>
      <c r="AS735" s="47"/>
      <c r="AT735" s="47"/>
      <c r="AU735" s="47"/>
      <c r="AV735" s="47"/>
      <c r="AW735" s="47"/>
      <c r="AX735" s="47"/>
      <c r="AY735" s="47"/>
      <c r="AZ735" s="47"/>
      <c r="BA735" s="47"/>
      <c r="BB735" s="47"/>
      <c r="BC735" s="47"/>
      <c r="BD735" s="47"/>
      <c r="BE735" s="47"/>
      <c r="BF735" s="47"/>
      <c r="BG735" s="47"/>
      <c r="BH735" s="47"/>
      <c r="BI735" s="47"/>
      <c r="BJ735" s="47"/>
      <c r="BK735" s="47"/>
      <c r="BL735" s="47"/>
      <c r="BM735" s="47"/>
      <c r="BN735" s="47"/>
      <c r="BO735" s="47"/>
      <c r="BP735" s="47"/>
      <c r="BQ735" s="47"/>
    </row>
    <row r="736" spans="16:69" x14ac:dyDescent="0.25">
      <c r="P736" s="34">
        <v>733</v>
      </c>
      <c r="Q736" s="147" t="str">
        <f>IF(INDEX(EmployeeTrackingSheet!$B$6:$B$1005,Calculations!P736,1)=0,"",INDEX(EmployeeTrackingSheet!$B$6:$B$1005,Calculations!P736,1))</f>
        <v/>
      </c>
      <c r="R736" s="91" t="str">
        <f t="shared" si="64"/>
        <v/>
      </c>
      <c r="S736" s="91" t="str">
        <f t="shared" si="65"/>
        <v/>
      </c>
      <c r="T736" s="92" t="str">
        <f t="shared" si="66"/>
        <v/>
      </c>
      <c r="U736" s="92" t="str">
        <f t="shared" si="67"/>
        <v/>
      </c>
      <c r="V736" s="90" t="str">
        <f>IF(INDEX(EmployeeTrackingSheet!$C$6:$C$1005,Calculations!P736,1)=0,"",INDEX(EmployeeTrackingSheet!$C$6:$C$1005,Calculations!P736,1))</f>
        <v/>
      </c>
      <c r="W736" s="90" t="str">
        <f>IF(INDEX(EmployeeTrackingSheet!$D$6:$D$1005,Calculations!P736,1)=0,"",INDEX(EmployeeTrackingSheet!$D$6:$D$1005,Calculations!P736,1))</f>
        <v/>
      </c>
      <c r="X736" s="269" t="str">
        <f>IF(INDEX(EmployeeTrackingSheet!$E$6:$E$1005,Calculations!P736,1)=0,"",INDEX(EmployeeTrackingSheet!$E$6:$E$1005,Calculations!P736,1))</f>
        <v/>
      </c>
      <c r="Y736" s="269" t="str">
        <f>IF(INDEX(EmployeeTrackingSheet!$F$6:$F$1005,Calculations!P736,1)=0,"",INDEX(EmployeeTrackingSheet!$F$6:$F$1005,Calculations!P736,1))</f>
        <v/>
      </c>
      <c r="Z736" s="94" t="str">
        <f t="shared" si="68"/>
        <v/>
      </c>
      <c r="AA736" s="94" t="str">
        <f>IF(INDEX(EmployeeTrackingSheet!$G$6:$G$1005,Calculations!P736,1)=0,"",INDEX(EmployeeTrackingSheet!$G$6:$G$1005,Calculations!P736,1))</f>
        <v/>
      </c>
      <c r="AB736" s="94" t="str">
        <f>IF(INDEX(EmployeeTrackingSheet!$H$6:$H$1005,Calculations!P736,1)=0,"",INDEX(EmployeeTrackingSheet!$H$6:$H$1005,Calculations!P736,1))</f>
        <v/>
      </c>
      <c r="AC736" s="47"/>
      <c r="AD736" s="47"/>
      <c r="AE736" s="47"/>
      <c r="AF736" s="47"/>
      <c r="AG736" s="47"/>
      <c r="AM736" s="47"/>
      <c r="AN736" s="47"/>
      <c r="AO736" s="47"/>
      <c r="AP736" s="47"/>
      <c r="AQ736" s="47"/>
      <c r="AR736" s="47"/>
      <c r="AS736" s="47"/>
      <c r="AT736" s="47"/>
      <c r="AU736" s="47"/>
      <c r="AV736" s="47"/>
      <c r="AW736" s="47"/>
      <c r="AX736" s="47"/>
      <c r="AY736" s="47"/>
      <c r="AZ736" s="47"/>
      <c r="BA736" s="47"/>
      <c r="BB736" s="47"/>
      <c r="BC736" s="47"/>
      <c r="BD736" s="47"/>
      <c r="BE736" s="47"/>
      <c r="BF736" s="47"/>
      <c r="BG736" s="47"/>
      <c r="BH736" s="47"/>
      <c r="BI736" s="47"/>
      <c r="BJ736" s="47"/>
      <c r="BK736" s="47"/>
      <c r="BL736" s="47"/>
      <c r="BM736" s="47"/>
      <c r="BN736" s="47"/>
      <c r="BO736" s="47"/>
      <c r="BP736" s="47"/>
      <c r="BQ736" s="47"/>
    </row>
    <row r="737" spans="16:69" x14ac:dyDescent="0.25">
      <c r="P737" s="34">
        <v>734</v>
      </c>
      <c r="Q737" s="147" t="str">
        <f>IF(INDEX(EmployeeTrackingSheet!$B$6:$B$1005,Calculations!P737,1)=0,"",INDEX(EmployeeTrackingSheet!$B$6:$B$1005,Calculations!P737,1))</f>
        <v/>
      </c>
      <c r="R737" s="91" t="str">
        <f t="shared" si="64"/>
        <v/>
      </c>
      <c r="S737" s="91" t="str">
        <f t="shared" si="65"/>
        <v/>
      </c>
      <c r="T737" s="92" t="str">
        <f t="shared" si="66"/>
        <v/>
      </c>
      <c r="U737" s="92" t="str">
        <f t="shared" si="67"/>
        <v/>
      </c>
      <c r="V737" s="90" t="str">
        <f>IF(INDEX(EmployeeTrackingSheet!$C$6:$C$1005,Calculations!P737,1)=0,"",INDEX(EmployeeTrackingSheet!$C$6:$C$1005,Calculations!P737,1))</f>
        <v/>
      </c>
      <c r="W737" s="90" t="str">
        <f>IF(INDEX(EmployeeTrackingSheet!$D$6:$D$1005,Calculations!P737,1)=0,"",INDEX(EmployeeTrackingSheet!$D$6:$D$1005,Calculations!P737,1))</f>
        <v/>
      </c>
      <c r="X737" s="269" t="str">
        <f>IF(INDEX(EmployeeTrackingSheet!$E$6:$E$1005,Calculations!P737,1)=0,"",INDEX(EmployeeTrackingSheet!$E$6:$E$1005,Calculations!P737,1))</f>
        <v/>
      </c>
      <c r="Y737" s="269" t="str">
        <f>IF(INDEX(EmployeeTrackingSheet!$F$6:$F$1005,Calculations!P737,1)=0,"",INDEX(EmployeeTrackingSheet!$F$6:$F$1005,Calculations!P737,1))</f>
        <v/>
      </c>
      <c r="Z737" s="94" t="str">
        <f t="shared" si="68"/>
        <v/>
      </c>
      <c r="AA737" s="94" t="str">
        <f>IF(INDEX(EmployeeTrackingSheet!$G$6:$G$1005,Calculations!P737,1)=0,"",INDEX(EmployeeTrackingSheet!$G$6:$G$1005,Calculations!P737,1))</f>
        <v/>
      </c>
      <c r="AB737" s="94" t="str">
        <f>IF(INDEX(EmployeeTrackingSheet!$H$6:$H$1005,Calculations!P737,1)=0,"",INDEX(EmployeeTrackingSheet!$H$6:$H$1005,Calculations!P737,1))</f>
        <v/>
      </c>
      <c r="AC737" s="47"/>
      <c r="AD737" s="47"/>
      <c r="AE737" s="47"/>
      <c r="AF737" s="47"/>
      <c r="AG737" s="47"/>
      <c r="AM737" s="47"/>
      <c r="AN737" s="47"/>
      <c r="AO737" s="47"/>
      <c r="AP737" s="47"/>
      <c r="AQ737" s="47"/>
      <c r="AR737" s="47"/>
      <c r="AS737" s="47"/>
      <c r="AT737" s="47"/>
      <c r="AU737" s="47"/>
      <c r="AV737" s="47"/>
      <c r="AW737" s="47"/>
      <c r="AX737" s="47"/>
      <c r="AY737" s="47"/>
      <c r="AZ737" s="47"/>
      <c r="BA737" s="47"/>
      <c r="BB737" s="47"/>
      <c r="BC737" s="47"/>
      <c r="BD737" s="47"/>
      <c r="BE737" s="47"/>
      <c r="BF737" s="47"/>
      <c r="BG737" s="47"/>
      <c r="BH737" s="47"/>
      <c r="BI737" s="47"/>
      <c r="BJ737" s="47"/>
      <c r="BK737" s="47"/>
      <c r="BL737" s="47"/>
      <c r="BM737" s="47"/>
      <c r="BN737" s="47"/>
      <c r="BO737" s="47"/>
      <c r="BP737" s="47"/>
      <c r="BQ737" s="47"/>
    </row>
    <row r="738" spans="16:69" x14ac:dyDescent="0.25">
      <c r="P738" s="34">
        <v>735</v>
      </c>
      <c r="Q738" s="147" t="str">
        <f>IF(INDEX(EmployeeTrackingSheet!$B$6:$B$1005,Calculations!P738,1)=0,"",INDEX(EmployeeTrackingSheet!$B$6:$B$1005,Calculations!P738,1))</f>
        <v/>
      </c>
      <c r="R738" s="91" t="str">
        <f t="shared" si="64"/>
        <v/>
      </c>
      <c r="S738" s="91" t="str">
        <f t="shared" si="65"/>
        <v/>
      </c>
      <c r="T738" s="92" t="str">
        <f t="shared" si="66"/>
        <v/>
      </c>
      <c r="U738" s="92" t="str">
        <f t="shared" si="67"/>
        <v/>
      </c>
      <c r="V738" s="90" t="str">
        <f>IF(INDEX(EmployeeTrackingSheet!$C$6:$C$1005,Calculations!P738,1)=0,"",INDEX(EmployeeTrackingSheet!$C$6:$C$1005,Calculations!P738,1))</f>
        <v/>
      </c>
      <c r="W738" s="90" t="str">
        <f>IF(INDEX(EmployeeTrackingSheet!$D$6:$D$1005,Calculations!P738,1)=0,"",INDEX(EmployeeTrackingSheet!$D$6:$D$1005,Calculations!P738,1))</f>
        <v/>
      </c>
      <c r="X738" s="269" t="str">
        <f>IF(INDEX(EmployeeTrackingSheet!$E$6:$E$1005,Calculations!P738,1)=0,"",INDEX(EmployeeTrackingSheet!$E$6:$E$1005,Calculations!P738,1))</f>
        <v/>
      </c>
      <c r="Y738" s="269" t="str">
        <f>IF(INDEX(EmployeeTrackingSheet!$F$6:$F$1005,Calculations!P738,1)=0,"",INDEX(EmployeeTrackingSheet!$F$6:$F$1005,Calculations!P738,1))</f>
        <v/>
      </c>
      <c r="Z738" s="94" t="str">
        <f t="shared" si="68"/>
        <v/>
      </c>
      <c r="AA738" s="94" t="str">
        <f>IF(INDEX(EmployeeTrackingSheet!$G$6:$G$1005,Calculations!P738,1)=0,"",INDEX(EmployeeTrackingSheet!$G$6:$G$1005,Calculations!P738,1))</f>
        <v/>
      </c>
      <c r="AB738" s="94" t="str">
        <f>IF(INDEX(EmployeeTrackingSheet!$H$6:$H$1005,Calculations!P738,1)=0,"",INDEX(EmployeeTrackingSheet!$H$6:$H$1005,Calculations!P738,1))</f>
        <v/>
      </c>
      <c r="AC738" s="47"/>
      <c r="AD738" s="47"/>
      <c r="AE738" s="47"/>
      <c r="AF738" s="47"/>
      <c r="AG738" s="47"/>
      <c r="AM738" s="47"/>
      <c r="AN738" s="47"/>
      <c r="AO738" s="47"/>
      <c r="AP738" s="47"/>
      <c r="AQ738" s="47"/>
      <c r="AR738" s="47"/>
      <c r="AS738" s="47"/>
      <c r="AT738" s="47"/>
      <c r="AU738" s="47"/>
      <c r="AV738" s="47"/>
      <c r="AW738" s="47"/>
      <c r="AX738" s="47"/>
      <c r="AY738" s="47"/>
      <c r="AZ738" s="47"/>
      <c r="BA738" s="47"/>
      <c r="BB738" s="47"/>
      <c r="BC738" s="47"/>
      <c r="BD738" s="47"/>
      <c r="BE738" s="47"/>
      <c r="BF738" s="47"/>
      <c r="BG738" s="47"/>
      <c r="BH738" s="47"/>
      <c r="BI738" s="47"/>
      <c r="BJ738" s="47"/>
      <c r="BK738" s="47"/>
      <c r="BL738" s="47"/>
      <c r="BM738" s="47"/>
      <c r="BN738" s="47"/>
      <c r="BO738" s="47"/>
      <c r="BP738" s="47"/>
      <c r="BQ738" s="47"/>
    </row>
    <row r="739" spans="16:69" x14ac:dyDescent="0.25">
      <c r="P739" s="34">
        <v>736</v>
      </c>
      <c r="Q739" s="147" t="str">
        <f>IF(INDEX(EmployeeTrackingSheet!$B$6:$B$1005,Calculations!P739,1)=0,"",INDEX(EmployeeTrackingSheet!$B$6:$B$1005,Calculations!P739,1))</f>
        <v/>
      </c>
      <c r="R739" s="91" t="str">
        <f t="shared" si="64"/>
        <v/>
      </c>
      <c r="S739" s="91" t="str">
        <f t="shared" si="65"/>
        <v/>
      </c>
      <c r="T739" s="92" t="str">
        <f t="shared" si="66"/>
        <v/>
      </c>
      <c r="U739" s="92" t="str">
        <f t="shared" si="67"/>
        <v/>
      </c>
      <c r="V739" s="90" t="str">
        <f>IF(INDEX(EmployeeTrackingSheet!$C$6:$C$1005,Calculations!P739,1)=0,"",INDEX(EmployeeTrackingSheet!$C$6:$C$1005,Calculations!P739,1))</f>
        <v/>
      </c>
      <c r="W739" s="90" t="str">
        <f>IF(INDEX(EmployeeTrackingSheet!$D$6:$D$1005,Calculations!P739,1)=0,"",INDEX(EmployeeTrackingSheet!$D$6:$D$1005,Calculations!P739,1))</f>
        <v/>
      </c>
      <c r="X739" s="269" t="str">
        <f>IF(INDEX(EmployeeTrackingSheet!$E$6:$E$1005,Calculations!P739,1)=0,"",INDEX(EmployeeTrackingSheet!$E$6:$E$1005,Calculations!P739,1))</f>
        <v/>
      </c>
      <c r="Y739" s="269" t="str">
        <f>IF(INDEX(EmployeeTrackingSheet!$F$6:$F$1005,Calculations!P739,1)=0,"",INDEX(EmployeeTrackingSheet!$F$6:$F$1005,Calculations!P739,1))</f>
        <v/>
      </c>
      <c r="Z739" s="94" t="str">
        <f t="shared" si="68"/>
        <v/>
      </c>
      <c r="AA739" s="94" t="str">
        <f>IF(INDEX(EmployeeTrackingSheet!$G$6:$G$1005,Calculations!P739,1)=0,"",INDEX(EmployeeTrackingSheet!$G$6:$G$1005,Calculations!P739,1))</f>
        <v/>
      </c>
      <c r="AB739" s="94" t="str">
        <f>IF(INDEX(EmployeeTrackingSheet!$H$6:$H$1005,Calculations!P739,1)=0,"",INDEX(EmployeeTrackingSheet!$H$6:$H$1005,Calculations!P739,1))</f>
        <v/>
      </c>
      <c r="AC739" s="47"/>
      <c r="AD739" s="47"/>
      <c r="AE739" s="47"/>
      <c r="AF739" s="47"/>
      <c r="AG739" s="47"/>
      <c r="AM739" s="47"/>
      <c r="AN739" s="47"/>
      <c r="AO739" s="47"/>
      <c r="AP739" s="47"/>
      <c r="AQ739" s="47"/>
      <c r="AR739" s="47"/>
      <c r="AS739" s="47"/>
      <c r="AT739" s="47"/>
      <c r="AU739" s="47"/>
      <c r="AV739" s="47"/>
      <c r="AW739" s="47"/>
      <c r="AX739" s="47"/>
      <c r="AY739" s="47"/>
      <c r="AZ739" s="47"/>
      <c r="BA739" s="47"/>
      <c r="BB739" s="47"/>
      <c r="BC739" s="47"/>
      <c r="BD739" s="47"/>
      <c r="BE739" s="47"/>
      <c r="BF739" s="47"/>
      <c r="BG739" s="47"/>
      <c r="BH739" s="47"/>
      <c r="BI739" s="47"/>
      <c r="BJ739" s="47"/>
      <c r="BK739" s="47"/>
      <c r="BL739" s="47"/>
      <c r="BM739" s="47"/>
      <c r="BN739" s="47"/>
      <c r="BO739" s="47"/>
      <c r="BP739" s="47"/>
      <c r="BQ739" s="47"/>
    </row>
    <row r="740" spans="16:69" x14ac:dyDescent="0.25">
      <c r="P740" s="34">
        <v>737</v>
      </c>
      <c r="Q740" s="147" t="str">
        <f>IF(INDEX(EmployeeTrackingSheet!$B$6:$B$1005,Calculations!P740,1)=0,"",INDEX(EmployeeTrackingSheet!$B$6:$B$1005,Calculations!P740,1))</f>
        <v/>
      </c>
      <c r="R740" s="91" t="str">
        <f t="shared" si="64"/>
        <v/>
      </c>
      <c r="S740" s="91" t="str">
        <f t="shared" si="65"/>
        <v/>
      </c>
      <c r="T740" s="92" t="str">
        <f t="shared" si="66"/>
        <v/>
      </c>
      <c r="U740" s="92" t="str">
        <f t="shared" si="67"/>
        <v/>
      </c>
      <c r="V740" s="90" t="str">
        <f>IF(INDEX(EmployeeTrackingSheet!$C$6:$C$1005,Calculations!P740,1)=0,"",INDEX(EmployeeTrackingSheet!$C$6:$C$1005,Calculations!P740,1))</f>
        <v/>
      </c>
      <c r="W740" s="90" t="str">
        <f>IF(INDEX(EmployeeTrackingSheet!$D$6:$D$1005,Calculations!P740,1)=0,"",INDEX(EmployeeTrackingSheet!$D$6:$D$1005,Calculations!P740,1))</f>
        <v/>
      </c>
      <c r="X740" s="269" t="str">
        <f>IF(INDEX(EmployeeTrackingSheet!$E$6:$E$1005,Calculations!P740,1)=0,"",INDEX(EmployeeTrackingSheet!$E$6:$E$1005,Calculations!P740,1))</f>
        <v/>
      </c>
      <c r="Y740" s="269" t="str">
        <f>IF(INDEX(EmployeeTrackingSheet!$F$6:$F$1005,Calculations!P740,1)=0,"",INDEX(EmployeeTrackingSheet!$F$6:$F$1005,Calculations!P740,1))</f>
        <v/>
      </c>
      <c r="Z740" s="94" t="str">
        <f t="shared" si="68"/>
        <v/>
      </c>
      <c r="AA740" s="94" t="str">
        <f>IF(INDEX(EmployeeTrackingSheet!$G$6:$G$1005,Calculations!P740,1)=0,"",INDEX(EmployeeTrackingSheet!$G$6:$G$1005,Calculations!P740,1))</f>
        <v/>
      </c>
      <c r="AB740" s="94" t="str">
        <f>IF(INDEX(EmployeeTrackingSheet!$H$6:$H$1005,Calculations!P740,1)=0,"",INDEX(EmployeeTrackingSheet!$H$6:$H$1005,Calculations!P740,1))</f>
        <v/>
      </c>
      <c r="AC740" s="47"/>
      <c r="AD740" s="47"/>
      <c r="AE740" s="47"/>
      <c r="AF740" s="47"/>
      <c r="AG740" s="47"/>
      <c r="AM740" s="47"/>
      <c r="AN740" s="47"/>
      <c r="AO740" s="47"/>
      <c r="AP740" s="47"/>
      <c r="AQ740" s="47"/>
      <c r="AR740" s="47"/>
      <c r="AS740" s="47"/>
      <c r="AT740" s="47"/>
      <c r="AU740" s="47"/>
      <c r="AV740" s="47"/>
      <c r="AW740" s="47"/>
      <c r="AX740" s="47"/>
      <c r="AY740" s="47"/>
      <c r="AZ740" s="47"/>
      <c r="BA740" s="47"/>
      <c r="BB740" s="47"/>
      <c r="BC740" s="47"/>
      <c r="BD740" s="47"/>
      <c r="BE740" s="47"/>
      <c r="BF740" s="47"/>
      <c r="BG740" s="47"/>
      <c r="BH740" s="47"/>
      <c r="BI740" s="47"/>
      <c r="BJ740" s="47"/>
      <c r="BK740" s="47"/>
      <c r="BL740" s="47"/>
      <c r="BM740" s="47"/>
      <c r="BN740" s="47"/>
      <c r="BO740" s="47"/>
      <c r="BP740" s="47"/>
      <c r="BQ740" s="47"/>
    </row>
    <row r="741" spans="16:69" x14ac:dyDescent="0.25">
      <c r="P741" s="34">
        <v>738</v>
      </c>
      <c r="Q741" s="147" t="str">
        <f>IF(INDEX(EmployeeTrackingSheet!$B$6:$B$1005,Calculations!P741,1)=0,"",INDEX(EmployeeTrackingSheet!$B$6:$B$1005,Calculations!P741,1))</f>
        <v/>
      </c>
      <c r="R741" s="91" t="str">
        <f t="shared" si="64"/>
        <v/>
      </c>
      <c r="S741" s="91" t="str">
        <f t="shared" si="65"/>
        <v/>
      </c>
      <c r="T741" s="92" t="str">
        <f t="shared" si="66"/>
        <v/>
      </c>
      <c r="U741" s="92" t="str">
        <f t="shared" si="67"/>
        <v/>
      </c>
      <c r="V741" s="90" t="str">
        <f>IF(INDEX(EmployeeTrackingSheet!$C$6:$C$1005,Calculations!P741,1)=0,"",INDEX(EmployeeTrackingSheet!$C$6:$C$1005,Calculations!P741,1))</f>
        <v/>
      </c>
      <c r="W741" s="90" t="str">
        <f>IF(INDEX(EmployeeTrackingSheet!$D$6:$D$1005,Calculations!P741,1)=0,"",INDEX(EmployeeTrackingSheet!$D$6:$D$1005,Calculations!P741,1))</f>
        <v/>
      </c>
      <c r="X741" s="269" t="str">
        <f>IF(INDEX(EmployeeTrackingSheet!$E$6:$E$1005,Calculations!P741,1)=0,"",INDEX(EmployeeTrackingSheet!$E$6:$E$1005,Calculations!P741,1))</f>
        <v/>
      </c>
      <c r="Y741" s="269" t="str">
        <f>IF(INDEX(EmployeeTrackingSheet!$F$6:$F$1005,Calculations!P741,1)=0,"",INDEX(EmployeeTrackingSheet!$F$6:$F$1005,Calculations!P741,1))</f>
        <v/>
      </c>
      <c r="Z741" s="94" t="str">
        <f t="shared" si="68"/>
        <v/>
      </c>
      <c r="AA741" s="94" t="str">
        <f>IF(INDEX(EmployeeTrackingSheet!$G$6:$G$1005,Calculations!P741,1)=0,"",INDEX(EmployeeTrackingSheet!$G$6:$G$1005,Calculations!P741,1))</f>
        <v/>
      </c>
      <c r="AB741" s="94" t="str">
        <f>IF(INDEX(EmployeeTrackingSheet!$H$6:$H$1005,Calculations!P741,1)=0,"",INDEX(EmployeeTrackingSheet!$H$6:$H$1005,Calculations!P741,1))</f>
        <v/>
      </c>
      <c r="AC741" s="47"/>
      <c r="AD741" s="47"/>
      <c r="AE741" s="47"/>
      <c r="AF741" s="47"/>
      <c r="AG741" s="47"/>
      <c r="AM741" s="47"/>
      <c r="AN741" s="47"/>
      <c r="AO741" s="47"/>
      <c r="AP741" s="47"/>
      <c r="AQ741" s="47"/>
      <c r="AR741" s="47"/>
      <c r="AS741" s="47"/>
      <c r="AT741" s="47"/>
      <c r="AU741" s="47"/>
      <c r="AV741" s="47"/>
      <c r="AW741" s="47"/>
      <c r="AX741" s="47"/>
      <c r="AY741" s="47"/>
      <c r="AZ741" s="47"/>
      <c r="BA741" s="47"/>
      <c r="BB741" s="47"/>
      <c r="BC741" s="47"/>
      <c r="BD741" s="47"/>
      <c r="BE741" s="47"/>
      <c r="BF741" s="47"/>
      <c r="BG741" s="47"/>
      <c r="BH741" s="47"/>
      <c r="BI741" s="47"/>
      <c r="BJ741" s="47"/>
      <c r="BK741" s="47"/>
      <c r="BL741" s="47"/>
      <c r="BM741" s="47"/>
      <c r="BN741" s="47"/>
      <c r="BO741" s="47"/>
      <c r="BP741" s="47"/>
      <c r="BQ741" s="47"/>
    </row>
    <row r="742" spans="16:69" x14ac:dyDescent="0.25">
      <c r="P742" s="34">
        <v>739</v>
      </c>
      <c r="Q742" s="147" t="str">
        <f>IF(INDEX(EmployeeTrackingSheet!$B$6:$B$1005,Calculations!P742,1)=0,"",INDEX(EmployeeTrackingSheet!$B$6:$B$1005,Calculations!P742,1))</f>
        <v/>
      </c>
      <c r="R742" s="91" t="str">
        <f t="shared" si="64"/>
        <v/>
      </c>
      <c r="S742" s="91" t="str">
        <f t="shared" si="65"/>
        <v/>
      </c>
      <c r="T742" s="92" t="str">
        <f t="shared" si="66"/>
        <v/>
      </c>
      <c r="U742" s="92" t="str">
        <f t="shared" si="67"/>
        <v/>
      </c>
      <c r="V742" s="90" t="str">
        <f>IF(INDEX(EmployeeTrackingSheet!$C$6:$C$1005,Calculations!P742,1)=0,"",INDEX(EmployeeTrackingSheet!$C$6:$C$1005,Calculations!P742,1))</f>
        <v/>
      </c>
      <c r="W742" s="90" t="str">
        <f>IF(INDEX(EmployeeTrackingSheet!$D$6:$D$1005,Calculations!P742,1)=0,"",INDEX(EmployeeTrackingSheet!$D$6:$D$1005,Calculations!P742,1))</f>
        <v/>
      </c>
      <c r="X742" s="269" t="str">
        <f>IF(INDEX(EmployeeTrackingSheet!$E$6:$E$1005,Calculations!P742,1)=0,"",INDEX(EmployeeTrackingSheet!$E$6:$E$1005,Calculations!P742,1))</f>
        <v/>
      </c>
      <c r="Y742" s="269" t="str">
        <f>IF(INDEX(EmployeeTrackingSheet!$F$6:$F$1005,Calculations!P742,1)=0,"",INDEX(EmployeeTrackingSheet!$F$6:$F$1005,Calculations!P742,1))</f>
        <v/>
      </c>
      <c r="Z742" s="94" t="str">
        <f t="shared" si="68"/>
        <v/>
      </c>
      <c r="AA742" s="94" t="str">
        <f>IF(INDEX(EmployeeTrackingSheet!$G$6:$G$1005,Calculations!P742,1)=0,"",INDEX(EmployeeTrackingSheet!$G$6:$G$1005,Calculations!P742,1))</f>
        <v/>
      </c>
      <c r="AB742" s="94" t="str">
        <f>IF(INDEX(EmployeeTrackingSheet!$H$6:$H$1005,Calculations!P742,1)=0,"",INDEX(EmployeeTrackingSheet!$H$6:$H$1005,Calculations!P742,1))</f>
        <v/>
      </c>
      <c r="AC742" s="47"/>
      <c r="AD742" s="47"/>
      <c r="AE742" s="47"/>
      <c r="AF742" s="47"/>
      <c r="AG742" s="47"/>
      <c r="AM742" s="47"/>
      <c r="AN742" s="47"/>
      <c r="AO742" s="47"/>
      <c r="AP742" s="47"/>
      <c r="AQ742" s="47"/>
      <c r="AR742" s="47"/>
      <c r="AS742" s="47"/>
      <c r="AT742" s="47"/>
      <c r="AU742" s="47"/>
      <c r="AV742" s="47"/>
      <c r="AW742" s="47"/>
      <c r="AX742" s="47"/>
      <c r="AY742" s="47"/>
      <c r="AZ742" s="47"/>
      <c r="BA742" s="47"/>
      <c r="BB742" s="47"/>
      <c r="BC742" s="47"/>
      <c r="BD742" s="47"/>
      <c r="BE742" s="47"/>
      <c r="BF742" s="47"/>
      <c r="BG742" s="47"/>
      <c r="BH742" s="47"/>
      <c r="BI742" s="47"/>
      <c r="BJ742" s="47"/>
      <c r="BK742" s="47"/>
      <c r="BL742" s="47"/>
      <c r="BM742" s="47"/>
      <c r="BN742" s="47"/>
      <c r="BO742" s="47"/>
      <c r="BP742" s="47"/>
      <c r="BQ742" s="47"/>
    </row>
    <row r="743" spans="16:69" x14ac:dyDescent="0.25">
      <c r="P743" s="34">
        <v>740</v>
      </c>
      <c r="Q743" s="147" t="str">
        <f>IF(INDEX(EmployeeTrackingSheet!$B$6:$B$1005,Calculations!P743,1)=0,"",INDEX(EmployeeTrackingSheet!$B$6:$B$1005,Calculations!P743,1))</f>
        <v/>
      </c>
      <c r="R743" s="91" t="str">
        <f t="shared" si="64"/>
        <v/>
      </c>
      <c r="S743" s="91" t="str">
        <f t="shared" si="65"/>
        <v/>
      </c>
      <c r="T743" s="92" t="str">
        <f t="shared" si="66"/>
        <v/>
      </c>
      <c r="U743" s="92" t="str">
        <f t="shared" si="67"/>
        <v/>
      </c>
      <c r="V743" s="90" t="str">
        <f>IF(INDEX(EmployeeTrackingSheet!$C$6:$C$1005,Calculations!P743,1)=0,"",INDEX(EmployeeTrackingSheet!$C$6:$C$1005,Calculations!P743,1))</f>
        <v/>
      </c>
      <c r="W743" s="90" t="str">
        <f>IF(INDEX(EmployeeTrackingSheet!$D$6:$D$1005,Calculations!P743,1)=0,"",INDEX(EmployeeTrackingSheet!$D$6:$D$1005,Calculations!P743,1))</f>
        <v/>
      </c>
      <c r="X743" s="269" t="str">
        <f>IF(INDEX(EmployeeTrackingSheet!$E$6:$E$1005,Calculations!P743,1)=0,"",INDEX(EmployeeTrackingSheet!$E$6:$E$1005,Calculations!P743,1))</f>
        <v/>
      </c>
      <c r="Y743" s="269" t="str">
        <f>IF(INDEX(EmployeeTrackingSheet!$F$6:$F$1005,Calculations!P743,1)=0,"",INDEX(EmployeeTrackingSheet!$F$6:$F$1005,Calculations!P743,1))</f>
        <v/>
      </c>
      <c r="Z743" s="94" t="str">
        <f t="shared" si="68"/>
        <v/>
      </c>
      <c r="AA743" s="94" t="str">
        <f>IF(INDEX(EmployeeTrackingSheet!$G$6:$G$1005,Calculations!P743,1)=0,"",INDEX(EmployeeTrackingSheet!$G$6:$G$1005,Calculations!P743,1))</f>
        <v/>
      </c>
      <c r="AB743" s="94" t="str">
        <f>IF(INDEX(EmployeeTrackingSheet!$H$6:$H$1005,Calculations!P743,1)=0,"",INDEX(EmployeeTrackingSheet!$H$6:$H$1005,Calculations!P743,1))</f>
        <v/>
      </c>
      <c r="AC743" s="47"/>
      <c r="AD743" s="47"/>
      <c r="AE743" s="47"/>
      <c r="AF743" s="47"/>
      <c r="AG743" s="47"/>
      <c r="AM743" s="47"/>
      <c r="AN743" s="47"/>
      <c r="AO743" s="47"/>
      <c r="AP743" s="47"/>
      <c r="AQ743" s="47"/>
      <c r="AR743" s="47"/>
      <c r="AS743" s="47"/>
      <c r="AT743" s="47"/>
      <c r="AU743" s="47"/>
      <c r="AV743" s="47"/>
      <c r="AW743" s="47"/>
      <c r="AX743" s="47"/>
      <c r="AY743" s="47"/>
      <c r="AZ743" s="47"/>
      <c r="BA743" s="47"/>
      <c r="BB743" s="47"/>
      <c r="BC743" s="47"/>
      <c r="BD743" s="47"/>
      <c r="BE743" s="47"/>
      <c r="BF743" s="47"/>
      <c r="BG743" s="47"/>
      <c r="BH743" s="47"/>
      <c r="BI743" s="47"/>
      <c r="BJ743" s="47"/>
      <c r="BK743" s="47"/>
      <c r="BL743" s="47"/>
      <c r="BM743" s="47"/>
      <c r="BN743" s="47"/>
      <c r="BO743" s="47"/>
      <c r="BP743" s="47"/>
      <c r="BQ743" s="47"/>
    </row>
    <row r="744" spans="16:69" x14ac:dyDescent="0.25">
      <c r="P744" s="34">
        <v>741</v>
      </c>
      <c r="Q744" s="147" t="str">
        <f>IF(INDEX(EmployeeTrackingSheet!$B$6:$B$1005,Calculations!P744,1)=0,"",INDEX(EmployeeTrackingSheet!$B$6:$B$1005,Calculations!P744,1))</f>
        <v/>
      </c>
      <c r="R744" s="91" t="str">
        <f t="shared" si="64"/>
        <v/>
      </c>
      <c r="S744" s="91" t="str">
        <f t="shared" si="65"/>
        <v/>
      </c>
      <c r="T744" s="92" t="str">
        <f t="shared" si="66"/>
        <v/>
      </c>
      <c r="U744" s="92" t="str">
        <f t="shared" si="67"/>
        <v/>
      </c>
      <c r="V744" s="90" t="str">
        <f>IF(INDEX(EmployeeTrackingSheet!$C$6:$C$1005,Calculations!P744,1)=0,"",INDEX(EmployeeTrackingSheet!$C$6:$C$1005,Calculations!P744,1))</f>
        <v/>
      </c>
      <c r="W744" s="90" t="str">
        <f>IF(INDEX(EmployeeTrackingSheet!$D$6:$D$1005,Calculations!P744,1)=0,"",INDEX(EmployeeTrackingSheet!$D$6:$D$1005,Calculations!P744,1))</f>
        <v/>
      </c>
      <c r="X744" s="269" t="str">
        <f>IF(INDEX(EmployeeTrackingSheet!$E$6:$E$1005,Calculations!P744,1)=0,"",INDEX(EmployeeTrackingSheet!$E$6:$E$1005,Calculations!P744,1))</f>
        <v/>
      </c>
      <c r="Y744" s="269" t="str">
        <f>IF(INDEX(EmployeeTrackingSheet!$F$6:$F$1005,Calculations!P744,1)=0,"",INDEX(EmployeeTrackingSheet!$F$6:$F$1005,Calculations!P744,1))</f>
        <v/>
      </c>
      <c r="Z744" s="94" t="str">
        <f t="shared" si="68"/>
        <v/>
      </c>
      <c r="AA744" s="94" t="str">
        <f>IF(INDEX(EmployeeTrackingSheet!$G$6:$G$1005,Calculations!P744,1)=0,"",INDEX(EmployeeTrackingSheet!$G$6:$G$1005,Calculations!P744,1))</f>
        <v/>
      </c>
      <c r="AB744" s="94" t="str">
        <f>IF(INDEX(EmployeeTrackingSheet!$H$6:$H$1005,Calculations!P744,1)=0,"",INDEX(EmployeeTrackingSheet!$H$6:$H$1005,Calculations!P744,1))</f>
        <v/>
      </c>
      <c r="AC744" s="47"/>
      <c r="AD744" s="47"/>
      <c r="AE744" s="47"/>
      <c r="AF744" s="47"/>
      <c r="AG744" s="47"/>
      <c r="AM744" s="47"/>
      <c r="AN744" s="47"/>
      <c r="AO744" s="47"/>
      <c r="AP744" s="47"/>
      <c r="AQ744" s="47"/>
      <c r="AR744" s="47"/>
      <c r="AS744" s="47"/>
      <c r="AT744" s="47"/>
      <c r="AU744" s="47"/>
      <c r="AV744" s="47"/>
      <c r="AW744" s="47"/>
      <c r="AX744" s="47"/>
      <c r="AY744" s="47"/>
      <c r="AZ744" s="47"/>
      <c r="BA744" s="47"/>
      <c r="BB744" s="47"/>
      <c r="BC744" s="47"/>
      <c r="BD744" s="47"/>
      <c r="BE744" s="47"/>
      <c r="BF744" s="47"/>
      <c r="BG744" s="47"/>
      <c r="BH744" s="47"/>
      <c r="BI744" s="47"/>
      <c r="BJ744" s="47"/>
      <c r="BK744" s="47"/>
      <c r="BL744" s="47"/>
      <c r="BM744" s="47"/>
      <c r="BN744" s="47"/>
      <c r="BO744" s="47"/>
      <c r="BP744" s="47"/>
      <c r="BQ744" s="47"/>
    </row>
    <row r="745" spans="16:69" x14ac:dyDescent="0.25">
      <c r="P745" s="34">
        <v>742</v>
      </c>
      <c r="Q745" s="147" t="str">
        <f>IF(INDEX(EmployeeTrackingSheet!$B$6:$B$1005,Calculations!P745,1)=0,"",INDEX(EmployeeTrackingSheet!$B$6:$B$1005,Calculations!P745,1))</f>
        <v/>
      </c>
      <c r="R745" s="91" t="str">
        <f t="shared" si="64"/>
        <v/>
      </c>
      <c r="S745" s="91" t="str">
        <f t="shared" si="65"/>
        <v/>
      </c>
      <c r="T745" s="92" t="str">
        <f t="shared" si="66"/>
        <v/>
      </c>
      <c r="U745" s="92" t="str">
        <f t="shared" si="67"/>
        <v/>
      </c>
      <c r="V745" s="90" t="str">
        <f>IF(INDEX(EmployeeTrackingSheet!$C$6:$C$1005,Calculations!P745,1)=0,"",INDEX(EmployeeTrackingSheet!$C$6:$C$1005,Calculations!P745,1))</f>
        <v/>
      </c>
      <c r="W745" s="90" t="str">
        <f>IF(INDEX(EmployeeTrackingSheet!$D$6:$D$1005,Calculations!P745,1)=0,"",INDEX(EmployeeTrackingSheet!$D$6:$D$1005,Calculations!P745,1))</f>
        <v/>
      </c>
      <c r="X745" s="269" t="str">
        <f>IF(INDEX(EmployeeTrackingSheet!$E$6:$E$1005,Calculations!P745,1)=0,"",INDEX(EmployeeTrackingSheet!$E$6:$E$1005,Calculations!P745,1))</f>
        <v/>
      </c>
      <c r="Y745" s="269" t="str">
        <f>IF(INDEX(EmployeeTrackingSheet!$F$6:$F$1005,Calculations!P745,1)=0,"",INDEX(EmployeeTrackingSheet!$F$6:$F$1005,Calculations!P745,1))</f>
        <v/>
      </c>
      <c r="Z745" s="94" t="str">
        <f t="shared" si="68"/>
        <v/>
      </c>
      <c r="AA745" s="94" t="str">
        <f>IF(INDEX(EmployeeTrackingSheet!$G$6:$G$1005,Calculations!P745,1)=0,"",INDEX(EmployeeTrackingSheet!$G$6:$G$1005,Calculations!P745,1))</f>
        <v/>
      </c>
      <c r="AB745" s="94" t="str">
        <f>IF(INDEX(EmployeeTrackingSheet!$H$6:$H$1005,Calculations!P745,1)=0,"",INDEX(EmployeeTrackingSheet!$H$6:$H$1005,Calculations!P745,1))</f>
        <v/>
      </c>
      <c r="AC745" s="47"/>
      <c r="AD745" s="47"/>
      <c r="AE745" s="47"/>
      <c r="AF745" s="47"/>
      <c r="AG745" s="47"/>
      <c r="AM745" s="47"/>
      <c r="AN745" s="47"/>
      <c r="AO745" s="47"/>
      <c r="AP745" s="47"/>
      <c r="AQ745" s="47"/>
      <c r="AR745" s="47"/>
      <c r="AS745" s="47"/>
      <c r="AT745" s="47"/>
      <c r="AU745" s="47"/>
      <c r="AV745" s="47"/>
      <c r="AW745" s="47"/>
      <c r="AX745" s="47"/>
      <c r="AY745" s="47"/>
      <c r="AZ745" s="47"/>
      <c r="BA745" s="47"/>
      <c r="BB745" s="47"/>
      <c r="BC745" s="47"/>
      <c r="BD745" s="47"/>
      <c r="BE745" s="47"/>
      <c r="BF745" s="47"/>
      <c r="BG745" s="47"/>
      <c r="BH745" s="47"/>
      <c r="BI745" s="47"/>
      <c r="BJ745" s="47"/>
      <c r="BK745" s="47"/>
      <c r="BL745" s="47"/>
      <c r="BM745" s="47"/>
      <c r="BN745" s="47"/>
      <c r="BO745" s="47"/>
      <c r="BP745" s="47"/>
      <c r="BQ745" s="47"/>
    </row>
    <row r="746" spans="16:69" x14ac:dyDescent="0.25">
      <c r="P746" s="34">
        <v>743</v>
      </c>
      <c r="Q746" s="147" t="str">
        <f>IF(INDEX(EmployeeTrackingSheet!$B$6:$B$1005,Calculations!P746,1)=0,"",INDEX(EmployeeTrackingSheet!$B$6:$B$1005,Calculations!P746,1))</f>
        <v/>
      </c>
      <c r="R746" s="91" t="str">
        <f t="shared" si="64"/>
        <v/>
      </c>
      <c r="S746" s="91" t="str">
        <f t="shared" si="65"/>
        <v/>
      </c>
      <c r="T746" s="92" t="str">
        <f t="shared" si="66"/>
        <v/>
      </c>
      <c r="U746" s="92" t="str">
        <f t="shared" si="67"/>
        <v/>
      </c>
      <c r="V746" s="90" t="str">
        <f>IF(INDEX(EmployeeTrackingSheet!$C$6:$C$1005,Calculations!P746,1)=0,"",INDEX(EmployeeTrackingSheet!$C$6:$C$1005,Calculations!P746,1))</f>
        <v/>
      </c>
      <c r="W746" s="90" t="str">
        <f>IF(INDEX(EmployeeTrackingSheet!$D$6:$D$1005,Calculations!P746,1)=0,"",INDEX(EmployeeTrackingSheet!$D$6:$D$1005,Calculations!P746,1))</f>
        <v/>
      </c>
      <c r="X746" s="269" t="str">
        <f>IF(INDEX(EmployeeTrackingSheet!$E$6:$E$1005,Calculations!P746,1)=0,"",INDEX(EmployeeTrackingSheet!$E$6:$E$1005,Calculations!P746,1))</f>
        <v/>
      </c>
      <c r="Y746" s="269" t="str">
        <f>IF(INDEX(EmployeeTrackingSheet!$F$6:$F$1005,Calculations!P746,1)=0,"",INDEX(EmployeeTrackingSheet!$F$6:$F$1005,Calculations!P746,1))</f>
        <v/>
      </c>
      <c r="Z746" s="94" t="str">
        <f t="shared" si="68"/>
        <v/>
      </c>
      <c r="AA746" s="94" t="str">
        <f>IF(INDEX(EmployeeTrackingSheet!$G$6:$G$1005,Calculations!P746,1)=0,"",INDEX(EmployeeTrackingSheet!$G$6:$G$1005,Calculations!P746,1))</f>
        <v/>
      </c>
      <c r="AB746" s="94" t="str">
        <f>IF(INDEX(EmployeeTrackingSheet!$H$6:$H$1005,Calculations!P746,1)=0,"",INDEX(EmployeeTrackingSheet!$H$6:$H$1005,Calculations!P746,1))</f>
        <v/>
      </c>
      <c r="AC746" s="47"/>
      <c r="AD746" s="47"/>
      <c r="AE746" s="47"/>
      <c r="AF746" s="47"/>
      <c r="AG746" s="47"/>
      <c r="AM746" s="47"/>
      <c r="AN746" s="47"/>
      <c r="AO746" s="47"/>
      <c r="AP746" s="47"/>
      <c r="AQ746" s="47"/>
      <c r="AR746" s="47"/>
      <c r="AS746" s="47"/>
      <c r="AT746" s="47"/>
      <c r="AU746" s="47"/>
      <c r="AV746" s="47"/>
      <c r="AW746" s="47"/>
      <c r="AX746" s="47"/>
      <c r="AY746" s="47"/>
      <c r="AZ746" s="47"/>
      <c r="BA746" s="47"/>
      <c r="BB746" s="47"/>
      <c r="BC746" s="47"/>
      <c r="BD746" s="47"/>
      <c r="BE746" s="47"/>
      <c r="BF746" s="47"/>
      <c r="BG746" s="47"/>
      <c r="BH746" s="47"/>
      <c r="BI746" s="47"/>
      <c r="BJ746" s="47"/>
      <c r="BK746" s="47"/>
      <c r="BL746" s="47"/>
      <c r="BM746" s="47"/>
      <c r="BN746" s="47"/>
      <c r="BO746" s="47"/>
      <c r="BP746" s="47"/>
      <c r="BQ746" s="47"/>
    </row>
    <row r="747" spans="16:69" x14ac:dyDescent="0.25">
      <c r="P747" s="34">
        <v>744</v>
      </c>
      <c r="Q747" s="147" t="str">
        <f>IF(INDEX(EmployeeTrackingSheet!$B$6:$B$1005,Calculations!P747,1)=0,"",INDEX(EmployeeTrackingSheet!$B$6:$B$1005,Calculations!P747,1))</f>
        <v/>
      </c>
      <c r="R747" s="91" t="str">
        <f t="shared" si="64"/>
        <v/>
      </c>
      <c r="S747" s="91" t="str">
        <f t="shared" si="65"/>
        <v/>
      </c>
      <c r="T747" s="92" t="str">
        <f t="shared" si="66"/>
        <v/>
      </c>
      <c r="U747" s="92" t="str">
        <f t="shared" si="67"/>
        <v/>
      </c>
      <c r="V747" s="90" t="str">
        <f>IF(INDEX(EmployeeTrackingSheet!$C$6:$C$1005,Calculations!P747,1)=0,"",INDEX(EmployeeTrackingSheet!$C$6:$C$1005,Calculations!P747,1))</f>
        <v/>
      </c>
      <c r="W747" s="90" t="str">
        <f>IF(INDEX(EmployeeTrackingSheet!$D$6:$D$1005,Calculations!P747,1)=0,"",INDEX(EmployeeTrackingSheet!$D$6:$D$1005,Calculations!P747,1))</f>
        <v/>
      </c>
      <c r="X747" s="269" t="str">
        <f>IF(INDEX(EmployeeTrackingSheet!$E$6:$E$1005,Calculations!P747,1)=0,"",INDEX(EmployeeTrackingSheet!$E$6:$E$1005,Calculations!P747,1))</f>
        <v/>
      </c>
      <c r="Y747" s="269" t="str">
        <f>IF(INDEX(EmployeeTrackingSheet!$F$6:$F$1005,Calculations!P747,1)=0,"",INDEX(EmployeeTrackingSheet!$F$6:$F$1005,Calculations!P747,1))</f>
        <v/>
      </c>
      <c r="Z747" s="94" t="str">
        <f t="shared" si="68"/>
        <v/>
      </c>
      <c r="AA747" s="94" t="str">
        <f>IF(INDEX(EmployeeTrackingSheet!$G$6:$G$1005,Calculations!P747,1)=0,"",INDEX(EmployeeTrackingSheet!$G$6:$G$1005,Calculations!P747,1))</f>
        <v/>
      </c>
      <c r="AB747" s="94" t="str">
        <f>IF(INDEX(EmployeeTrackingSheet!$H$6:$H$1005,Calculations!P747,1)=0,"",INDEX(EmployeeTrackingSheet!$H$6:$H$1005,Calculations!P747,1))</f>
        <v/>
      </c>
      <c r="AC747" s="47"/>
      <c r="AD747" s="47"/>
      <c r="AE747" s="47"/>
      <c r="AF747" s="47"/>
      <c r="AG747" s="47"/>
      <c r="AM747" s="47"/>
      <c r="AN747" s="47"/>
      <c r="AO747" s="47"/>
      <c r="AP747" s="47"/>
      <c r="AQ747" s="47"/>
      <c r="AR747" s="47"/>
      <c r="AS747" s="47"/>
      <c r="AT747" s="47"/>
      <c r="AU747" s="47"/>
      <c r="AV747" s="47"/>
      <c r="AW747" s="47"/>
      <c r="AX747" s="47"/>
      <c r="AY747" s="47"/>
      <c r="AZ747" s="47"/>
      <c r="BA747" s="47"/>
      <c r="BB747" s="47"/>
      <c r="BC747" s="47"/>
      <c r="BD747" s="47"/>
      <c r="BE747" s="47"/>
      <c r="BF747" s="47"/>
      <c r="BG747" s="47"/>
      <c r="BH747" s="47"/>
      <c r="BI747" s="47"/>
      <c r="BJ747" s="47"/>
      <c r="BK747" s="47"/>
      <c r="BL747" s="47"/>
      <c r="BM747" s="47"/>
      <c r="BN747" s="47"/>
      <c r="BO747" s="47"/>
      <c r="BP747" s="47"/>
      <c r="BQ747" s="47"/>
    </row>
    <row r="748" spans="16:69" x14ac:dyDescent="0.25">
      <c r="P748" s="34">
        <v>745</v>
      </c>
      <c r="Q748" s="147" t="str">
        <f>IF(INDEX(EmployeeTrackingSheet!$B$6:$B$1005,Calculations!P748,1)=0,"",INDEX(EmployeeTrackingSheet!$B$6:$B$1005,Calculations!P748,1))</f>
        <v/>
      </c>
      <c r="R748" s="91" t="str">
        <f t="shared" si="64"/>
        <v/>
      </c>
      <c r="S748" s="91" t="str">
        <f t="shared" si="65"/>
        <v/>
      </c>
      <c r="T748" s="92" t="str">
        <f t="shared" si="66"/>
        <v/>
      </c>
      <c r="U748" s="92" t="str">
        <f t="shared" si="67"/>
        <v/>
      </c>
      <c r="V748" s="90" t="str">
        <f>IF(INDEX(EmployeeTrackingSheet!$C$6:$C$1005,Calculations!P748,1)=0,"",INDEX(EmployeeTrackingSheet!$C$6:$C$1005,Calculations!P748,1))</f>
        <v/>
      </c>
      <c r="W748" s="90" t="str">
        <f>IF(INDEX(EmployeeTrackingSheet!$D$6:$D$1005,Calculations!P748,1)=0,"",INDEX(EmployeeTrackingSheet!$D$6:$D$1005,Calculations!P748,1))</f>
        <v/>
      </c>
      <c r="X748" s="269" t="str">
        <f>IF(INDEX(EmployeeTrackingSheet!$E$6:$E$1005,Calculations!P748,1)=0,"",INDEX(EmployeeTrackingSheet!$E$6:$E$1005,Calculations!P748,1))</f>
        <v/>
      </c>
      <c r="Y748" s="269" t="str">
        <f>IF(INDEX(EmployeeTrackingSheet!$F$6:$F$1005,Calculations!P748,1)=0,"",INDEX(EmployeeTrackingSheet!$F$6:$F$1005,Calculations!P748,1))</f>
        <v/>
      </c>
      <c r="Z748" s="94" t="str">
        <f t="shared" si="68"/>
        <v/>
      </c>
      <c r="AA748" s="94" t="str">
        <f>IF(INDEX(EmployeeTrackingSheet!$G$6:$G$1005,Calculations!P748,1)=0,"",INDEX(EmployeeTrackingSheet!$G$6:$G$1005,Calculations!P748,1))</f>
        <v/>
      </c>
      <c r="AB748" s="94" t="str">
        <f>IF(INDEX(EmployeeTrackingSheet!$H$6:$H$1005,Calculations!P748,1)=0,"",INDEX(EmployeeTrackingSheet!$H$6:$H$1005,Calculations!P748,1))</f>
        <v/>
      </c>
      <c r="AC748" s="47"/>
      <c r="AD748" s="47"/>
      <c r="AE748" s="47"/>
      <c r="AF748" s="47"/>
      <c r="AG748" s="47"/>
      <c r="AM748" s="47"/>
      <c r="AN748" s="47"/>
      <c r="AO748" s="47"/>
      <c r="AP748" s="47"/>
      <c r="AQ748" s="47"/>
      <c r="AR748" s="47"/>
      <c r="AS748" s="47"/>
      <c r="AT748" s="47"/>
      <c r="AU748" s="47"/>
      <c r="AV748" s="47"/>
      <c r="AW748" s="47"/>
      <c r="AX748" s="47"/>
      <c r="AY748" s="47"/>
      <c r="AZ748" s="47"/>
      <c r="BA748" s="47"/>
      <c r="BB748" s="47"/>
      <c r="BC748" s="47"/>
      <c r="BD748" s="47"/>
      <c r="BE748" s="47"/>
      <c r="BF748" s="47"/>
      <c r="BG748" s="47"/>
      <c r="BH748" s="47"/>
      <c r="BI748" s="47"/>
      <c r="BJ748" s="47"/>
      <c r="BK748" s="47"/>
      <c r="BL748" s="47"/>
      <c r="BM748" s="47"/>
      <c r="BN748" s="47"/>
      <c r="BO748" s="47"/>
      <c r="BP748" s="47"/>
      <c r="BQ748" s="47"/>
    </row>
    <row r="749" spans="16:69" x14ac:dyDescent="0.25">
      <c r="P749" s="34">
        <v>746</v>
      </c>
      <c r="Q749" s="147" t="str">
        <f>IF(INDEX(EmployeeTrackingSheet!$B$6:$B$1005,Calculations!P749,1)=0,"",INDEX(EmployeeTrackingSheet!$B$6:$B$1005,Calculations!P749,1))</f>
        <v/>
      </c>
      <c r="R749" s="91" t="str">
        <f t="shared" si="64"/>
        <v/>
      </c>
      <c r="S749" s="91" t="str">
        <f t="shared" si="65"/>
        <v/>
      </c>
      <c r="T749" s="92" t="str">
        <f t="shared" si="66"/>
        <v/>
      </c>
      <c r="U749" s="92" t="str">
        <f t="shared" si="67"/>
        <v/>
      </c>
      <c r="V749" s="90" t="str">
        <f>IF(INDEX(EmployeeTrackingSheet!$C$6:$C$1005,Calculations!P749,1)=0,"",INDEX(EmployeeTrackingSheet!$C$6:$C$1005,Calculations!P749,1))</f>
        <v/>
      </c>
      <c r="W749" s="90" t="str">
        <f>IF(INDEX(EmployeeTrackingSheet!$D$6:$D$1005,Calculations!P749,1)=0,"",INDEX(EmployeeTrackingSheet!$D$6:$D$1005,Calculations!P749,1))</f>
        <v/>
      </c>
      <c r="X749" s="269" t="str">
        <f>IF(INDEX(EmployeeTrackingSheet!$E$6:$E$1005,Calculations!P749,1)=0,"",INDEX(EmployeeTrackingSheet!$E$6:$E$1005,Calculations!P749,1))</f>
        <v/>
      </c>
      <c r="Y749" s="269" t="str">
        <f>IF(INDEX(EmployeeTrackingSheet!$F$6:$F$1005,Calculations!P749,1)=0,"",INDEX(EmployeeTrackingSheet!$F$6:$F$1005,Calculations!P749,1))</f>
        <v/>
      </c>
      <c r="Z749" s="94" t="str">
        <f t="shared" si="68"/>
        <v/>
      </c>
      <c r="AA749" s="94" t="str">
        <f>IF(INDEX(EmployeeTrackingSheet!$G$6:$G$1005,Calculations!P749,1)=0,"",INDEX(EmployeeTrackingSheet!$G$6:$G$1005,Calculations!P749,1))</f>
        <v/>
      </c>
      <c r="AB749" s="94" t="str">
        <f>IF(INDEX(EmployeeTrackingSheet!$H$6:$H$1005,Calculations!P749,1)=0,"",INDEX(EmployeeTrackingSheet!$H$6:$H$1005,Calculations!P749,1))</f>
        <v/>
      </c>
      <c r="AC749" s="47"/>
      <c r="AD749" s="47"/>
      <c r="AE749" s="47"/>
      <c r="AF749" s="47"/>
      <c r="AG749" s="47"/>
      <c r="AM749" s="47"/>
      <c r="AN749" s="47"/>
      <c r="AO749" s="47"/>
      <c r="AP749" s="47"/>
      <c r="AQ749" s="47"/>
      <c r="AR749" s="47"/>
      <c r="AS749" s="47"/>
      <c r="AT749" s="47"/>
      <c r="AU749" s="47"/>
      <c r="AV749" s="47"/>
      <c r="AW749" s="47"/>
      <c r="AX749" s="47"/>
      <c r="AY749" s="47"/>
      <c r="AZ749" s="47"/>
      <c r="BA749" s="47"/>
      <c r="BB749" s="47"/>
      <c r="BC749" s="47"/>
      <c r="BD749" s="47"/>
      <c r="BE749" s="47"/>
      <c r="BF749" s="47"/>
      <c r="BG749" s="47"/>
      <c r="BH749" s="47"/>
      <c r="BI749" s="47"/>
      <c r="BJ749" s="47"/>
      <c r="BK749" s="47"/>
      <c r="BL749" s="47"/>
      <c r="BM749" s="47"/>
      <c r="BN749" s="47"/>
      <c r="BO749" s="47"/>
      <c r="BP749" s="47"/>
      <c r="BQ749" s="47"/>
    </row>
    <row r="750" spans="16:69" x14ac:dyDescent="0.25">
      <c r="P750" s="34">
        <v>747</v>
      </c>
      <c r="Q750" s="147" t="str">
        <f>IF(INDEX(EmployeeTrackingSheet!$B$6:$B$1005,Calculations!P750,1)=0,"",INDEX(EmployeeTrackingSheet!$B$6:$B$1005,Calculations!P750,1))</f>
        <v/>
      </c>
      <c r="R750" s="91" t="str">
        <f t="shared" si="64"/>
        <v/>
      </c>
      <c r="S750" s="91" t="str">
        <f t="shared" si="65"/>
        <v/>
      </c>
      <c r="T750" s="92" t="str">
        <f t="shared" si="66"/>
        <v/>
      </c>
      <c r="U750" s="92" t="str">
        <f t="shared" si="67"/>
        <v/>
      </c>
      <c r="V750" s="90" t="str">
        <f>IF(INDEX(EmployeeTrackingSheet!$C$6:$C$1005,Calculations!P750,1)=0,"",INDEX(EmployeeTrackingSheet!$C$6:$C$1005,Calculations!P750,1))</f>
        <v/>
      </c>
      <c r="W750" s="90" t="str">
        <f>IF(INDEX(EmployeeTrackingSheet!$D$6:$D$1005,Calculations!P750,1)=0,"",INDEX(EmployeeTrackingSheet!$D$6:$D$1005,Calculations!P750,1))</f>
        <v/>
      </c>
      <c r="X750" s="269" t="str">
        <f>IF(INDEX(EmployeeTrackingSheet!$E$6:$E$1005,Calculations!P750,1)=0,"",INDEX(EmployeeTrackingSheet!$E$6:$E$1005,Calculations!P750,1))</f>
        <v/>
      </c>
      <c r="Y750" s="269" t="str">
        <f>IF(INDEX(EmployeeTrackingSheet!$F$6:$F$1005,Calculations!P750,1)=0,"",INDEX(EmployeeTrackingSheet!$F$6:$F$1005,Calculations!P750,1))</f>
        <v/>
      </c>
      <c r="Z750" s="94" t="str">
        <f t="shared" si="68"/>
        <v/>
      </c>
      <c r="AA750" s="94" t="str">
        <f>IF(INDEX(EmployeeTrackingSheet!$G$6:$G$1005,Calculations!P750,1)=0,"",INDEX(EmployeeTrackingSheet!$G$6:$G$1005,Calculations!P750,1))</f>
        <v/>
      </c>
      <c r="AB750" s="94" t="str">
        <f>IF(INDEX(EmployeeTrackingSheet!$H$6:$H$1005,Calculations!P750,1)=0,"",INDEX(EmployeeTrackingSheet!$H$6:$H$1005,Calculations!P750,1))</f>
        <v/>
      </c>
      <c r="AC750" s="47"/>
      <c r="AD750" s="47"/>
      <c r="AE750" s="47"/>
      <c r="AF750" s="47"/>
      <c r="AG750" s="47"/>
      <c r="AM750" s="47"/>
      <c r="AN750" s="47"/>
      <c r="AO750" s="47"/>
      <c r="AP750" s="47"/>
      <c r="AQ750" s="47"/>
      <c r="AR750" s="47"/>
      <c r="AS750" s="47"/>
      <c r="AT750" s="47"/>
      <c r="AU750" s="47"/>
      <c r="AV750" s="47"/>
      <c r="AW750" s="47"/>
      <c r="AX750" s="47"/>
      <c r="AY750" s="47"/>
      <c r="AZ750" s="47"/>
      <c r="BA750" s="47"/>
      <c r="BB750" s="47"/>
      <c r="BC750" s="47"/>
      <c r="BD750" s="47"/>
      <c r="BE750" s="47"/>
      <c r="BF750" s="47"/>
      <c r="BG750" s="47"/>
      <c r="BH750" s="47"/>
      <c r="BI750" s="47"/>
      <c r="BJ750" s="47"/>
      <c r="BK750" s="47"/>
      <c r="BL750" s="47"/>
      <c r="BM750" s="47"/>
      <c r="BN750" s="47"/>
      <c r="BO750" s="47"/>
      <c r="BP750" s="47"/>
      <c r="BQ750" s="47"/>
    </row>
    <row r="751" spans="16:69" x14ac:dyDescent="0.25">
      <c r="P751" s="34">
        <v>748</v>
      </c>
      <c r="Q751" s="147" t="str">
        <f>IF(INDEX(EmployeeTrackingSheet!$B$6:$B$1005,Calculations!P751,1)=0,"",INDEX(EmployeeTrackingSheet!$B$6:$B$1005,Calculations!P751,1))</f>
        <v/>
      </c>
      <c r="R751" s="91" t="str">
        <f t="shared" si="64"/>
        <v/>
      </c>
      <c r="S751" s="91" t="str">
        <f t="shared" si="65"/>
        <v/>
      </c>
      <c r="T751" s="92" t="str">
        <f t="shared" si="66"/>
        <v/>
      </c>
      <c r="U751" s="92" t="str">
        <f t="shared" si="67"/>
        <v/>
      </c>
      <c r="V751" s="90" t="str">
        <f>IF(INDEX(EmployeeTrackingSheet!$C$6:$C$1005,Calculations!P751,1)=0,"",INDEX(EmployeeTrackingSheet!$C$6:$C$1005,Calculations!P751,1))</f>
        <v/>
      </c>
      <c r="W751" s="90" t="str">
        <f>IF(INDEX(EmployeeTrackingSheet!$D$6:$D$1005,Calculations!P751,1)=0,"",INDEX(EmployeeTrackingSheet!$D$6:$D$1005,Calculations!P751,1))</f>
        <v/>
      </c>
      <c r="X751" s="269" t="str">
        <f>IF(INDEX(EmployeeTrackingSheet!$E$6:$E$1005,Calculations!P751,1)=0,"",INDEX(EmployeeTrackingSheet!$E$6:$E$1005,Calculations!P751,1))</f>
        <v/>
      </c>
      <c r="Y751" s="269" t="str">
        <f>IF(INDEX(EmployeeTrackingSheet!$F$6:$F$1005,Calculations!P751,1)=0,"",INDEX(EmployeeTrackingSheet!$F$6:$F$1005,Calculations!P751,1))</f>
        <v/>
      </c>
      <c r="Z751" s="94" t="str">
        <f t="shared" si="68"/>
        <v/>
      </c>
      <c r="AA751" s="94" t="str">
        <f>IF(INDEX(EmployeeTrackingSheet!$G$6:$G$1005,Calculations!P751,1)=0,"",INDEX(EmployeeTrackingSheet!$G$6:$G$1005,Calculations!P751,1))</f>
        <v/>
      </c>
      <c r="AB751" s="94" t="str">
        <f>IF(INDEX(EmployeeTrackingSheet!$H$6:$H$1005,Calculations!P751,1)=0,"",INDEX(EmployeeTrackingSheet!$H$6:$H$1005,Calculations!P751,1))</f>
        <v/>
      </c>
      <c r="AC751" s="47"/>
      <c r="AD751" s="47"/>
      <c r="AE751" s="47"/>
      <c r="AF751" s="47"/>
      <c r="AG751" s="47"/>
      <c r="AM751" s="47"/>
      <c r="AN751" s="47"/>
      <c r="AO751" s="47"/>
      <c r="AP751" s="47"/>
      <c r="AQ751" s="47"/>
      <c r="AR751" s="47"/>
      <c r="AS751" s="47"/>
      <c r="AT751" s="47"/>
      <c r="AU751" s="47"/>
      <c r="AV751" s="47"/>
      <c r="AW751" s="47"/>
      <c r="AX751" s="47"/>
      <c r="AY751" s="47"/>
      <c r="AZ751" s="47"/>
      <c r="BA751" s="47"/>
      <c r="BB751" s="47"/>
      <c r="BC751" s="47"/>
      <c r="BD751" s="47"/>
      <c r="BE751" s="47"/>
      <c r="BF751" s="47"/>
      <c r="BG751" s="47"/>
      <c r="BH751" s="47"/>
      <c r="BI751" s="47"/>
      <c r="BJ751" s="47"/>
      <c r="BK751" s="47"/>
      <c r="BL751" s="47"/>
      <c r="BM751" s="47"/>
      <c r="BN751" s="47"/>
      <c r="BO751" s="47"/>
      <c r="BP751" s="47"/>
      <c r="BQ751" s="47"/>
    </row>
    <row r="752" spans="16:69" x14ac:dyDescent="0.25">
      <c r="P752" s="34">
        <v>749</v>
      </c>
      <c r="Q752" s="147" t="str">
        <f>IF(INDEX(EmployeeTrackingSheet!$B$6:$B$1005,Calculations!P752,1)=0,"",INDEX(EmployeeTrackingSheet!$B$6:$B$1005,Calculations!P752,1))</f>
        <v/>
      </c>
      <c r="R752" s="91" t="str">
        <f t="shared" si="64"/>
        <v/>
      </c>
      <c r="S752" s="91" t="str">
        <f t="shared" si="65"/>
        <v/>
      </c>
      <c r="T752" s="92" t="str">
        <f t="shared" si="66"/>
        <v/>
      </c>
      <c r="U752" s="92" t="str">
        <f t="shared" si="67"/>
        <v/>
      </c>
      <c r="V752" s="90" t="str">
        <f>IF(INDEX(EmployeeTrackingSheet!$C$6:$C$1005,Calculations!P752,1)=0,"",INDEX(EmployeeTrackingSheet!$C$6:$C$1005,Calculations!P752,1))</f>
        <v/>
      </c>
      <c r="W752" s="90" t="str">
        <f>IF(INDEX(EmployeeTrackingSheet!$D$6:$D$1005,Calculations!P752,1)=0,"",INDEX(EmployeeTrackingSheet!$D$6:$D$1005,Calculations!P752,1))</f>
        <v/>
      </c>
      <c r="X752" s="269" t="str">
        <f>IF(INDEX(EmployeeTrackingSheet!$E$6:$E$1005,Calculations!P752,1)=0,"",INDEX(EmployeeTrackingSheet!$E$6:$E$1005,Calculations!P752,1))</f>
        <v/>
      </c>
      <c r="Y752" s="269" t="str">
        <f>IF(INDEX(EmployeeTrackingSheet!$F$6:$F$1005,Calculations!P752,1)=0,"",INDEX(EmployeeTrackingSheet!$F$6:$F$1005,Calculations!P752,1))</f>
        <v/>
      </c>
      <c r="Z752" s="94" t="str">
        <f t="shared" si="68"/>
        <v/>
      </c>
      <c r="AA752" s="94" t="str">
        <f>IF(INDEX(EmployeeTrackingSheet!$G$6:$G$1005,Calculations!P752,1)=0,"",INDEX(EmployeeTrackingSheet!$G$6:$G$1005,Calculations!P752,1))</f>
        <v/>
      </c>
      <c r="AB752" s="94" t="str">
        <f>IF(INDEX(EmployeeTrackingSheet!$H$6:$H$1005,Calculations!P752,1)=0,"",INDEX(EmployeeTrackingSheet!$H$6:$H$1005,Calculations!P752,1))</f>
        <v/>
      </c>
      <c r="AC752" s="47"/>
      <c r="AD752" s="47"/>
      <c r="AE752" s="47"/>
      <c r="AF752" s="47"/>
      <c r="AG752" s="47"/>
      <c r="AM752" s="47"/>
      <c r="AN752" s="47"/>
      <c r="AO752" s="47"/>
      <c r="AP752" s="47"/>
      <c r="AQ752" s="47"/>
      <c r="AR752" s="47"/>
      <c r="AS752" s="47"/>
      <c r="AT752" s="47"/>
      <c r="AU752" s="47"/>
      <c r="AV752" s="47"/>
      <c r="AW752" s="47"/>
      <c r="AX752" s="47"/>
      <c r="AY752" s="47"/>
      <c r="AZ752" s="47"/>
      <c r="BA752" s="47"/>
      <c r="BB752" s="47"/>
      <c r="BC752" s="47"/>
      <c r="BD752" s="47"/>
      <c r="BE752" s="47"/>
      <c r="BF752" s="47"/>
      <c r="BG752" s="47"/>
      <c r="BH752" s="47"/>
      <c r="BI752" s="47"/>
      <c r="BJ752" s="47"/>
      <c r="BK752" s="47"/>
      <c r="BL752" s="47"/>
      <c r="BM752" s="47"/>
      <c r="BN752" s="47"/>
      <c r="BO752" s="47"/>
      <c r="BP752" s="47"/>
      <c r="BQ752" s="47"/>
    </row>
    <row r="753" spans="16:69" x14ac:dyDescent="0.25">
      <c r="P753" s="34">
        <v>750</v>
      </c>
      <c r="Q753" s="147" t="str">
        <f>IF(INDEX(EmployeeTrackingSheet!$B$6:$B$1005,Calculations!P753,1)=0,"",INDEX(EmployeeTrackingSheet!$B$6:$B$1005,Calculations!P753,1))</f>
        <v/>
      </c>
      <c r="R753" s="91" t="str">
        <f t="shared" si="64"/>
        <v/>
      </c>
      <c r="S753" s="91" t="str">
        <f t="shared" si="65"/>
        <v/>
      </c>
      <c r="T753" s="92" t="str">
        <f t="shared" si="66"/>
        <v/>
      </c>
      <c r="U753" s="92" t="str">
        <f t="shared" si="67"/>
        <v/>
      </c>
      <c r="V753" s="90" t="str">
        <f>IF(INDEX(EmployeeTrackingSheet!$C$6:$C$1005,Calculations!P753,1)=0,"",INDEX(EmployeeTrackingSheet!$C$6:$C$1005,Calculations!P753,1))</f>
        <v/>
      </c>
      <c r="W753" s="90" t="str">
        <f>IF(INDEX(EmployeeTrackingSheet!$D$6:$D$1005,Calculations!P753,1)=0,"",INDEX(EmployeeTrackingSheet!$D$6:$D$1005,Calculations!P753,1))</f>
        <v/>
      </c>
      <c r="X753" s="269" t="str">
        <f>IF(INDEX(EmployeeTrackingSheet!$E$6:$E$1005,Calculations!P753,1)=0,"",INDEX(EmployeeTrackingSheet!$E$6:$E$1005,Calculations!P753,1))</f>
        <v/>
      </c>
      <c r="Y753" s="269" t="str">
        <f>IF(INDEX(EmployeeTrackingSheet!$F$6:$F$1005,Calculations!P753,1)=0,"",INDEX(EmployeeTrackingSheet!$F$6:$F$1005,Calculations!P753,1))</f>
        <v/>
      </c>
      <c r="Z753" s="94" t="str">
        <f t="shared" si="68"/>
        <v/>
      </c>
      <c r="AA753" s="94" t="str">
        <f>IF(INDEX(EmployeeTrackingSheet!$G$6:$G$1005,Calculations!P753,1)=0,"",INDEX(EmployeeTrackingSheet!$G$6:$G$1005,Calculations!P753,1))</f>
        <v/>
      </c>
      <c r="AB753" s="94" t="str">
        <f>IF(INDEX(EmployeeTrackingSheet!$H$6:$H$1005,Calculations!P753,1)=0,"",INDEX(EmployeeTrackingSheet!$H$6:$H$1005,Calculations!P753,1))</f>
        <v/>
      </c>
      <c r="AC753" s="47"/>
      <c r="AD753" s="47"/>
      <c r="AE753" s="47"/>
      <c r="AF753" s="47"/>
      <c r="AG753" s="47"/>
      <c r="AM753" s="47"/>
      <c r="AN753" s="47"/>
      <c r="AO753" s="47"/>
      <c r="AP753" s="47"/>
      <c r="AQ753" s="47"/>
      <c r="AR753" s="47"/>
      <c r="AS753" s="47"/>
      <c r="AT753" s="47"/>
      <c r="AU753" s="47"/>
      <c r="AV753" s="47"/>
      <c r="AW753" s="47"/>
      <c r="AX753" s="47"/>
      <c r="AY753" s="47"/>
      <c r="AZ753" s="47"/>
      <c r="BA753" s="47"/>
      <c r="BB753" s="47"/>
      <c r="BC753" s="47"/>
      <c r="BD753" s="47"/>
      <c r="BE753" s="47"/>
      <c r="BF753" s="47"/>
      <c r="BG753" s="47"/>
      <c r="BH753" s="47"/>
      <c r="BI753" s="47"/>
      <c r="BJ753" s="47"/>
      <c r="BK753" s="47"/>
      <c r="BL753" s="47"/>
      <c r="BM753" s="47"/>
      <c r="BN753" s="47"/>
      <c r="BO753" s="47"/>
      <c r="BP753" s="47"/>
      <c r="BQ753" s="47"/>
    </row>
    <row r="754" spans="16:69" x14ac:dyDescent="0.25">
      <c r="P754" s="34">
        <v>751</v>
      </c>
      <c r="Q754" s="147" t="str">
        <f>IF(INDEX(EmployeeTrackingSheet!$B$6:$B$1005,Calculations!P754,1)=0,"",INDEX(EmployeeTrackingSheet!$B$6:$B$1005,Calculations!P754,1))</f>
        <v/>
      </c>
      <c r="R754" s="91" t="str">
        <f t="shared" si="64"/>
        <v/>
      </c>
      <c r="S754" s="91" t="str">
        <f t="shared" si="65"/>
        <v/>
      </c>
      <c r="T754" s="92" t="str">
        <f t="shared" si="66"/>
        <v/>
      </c>
      <c r="U754" s="92" t="str">
        <f t="shared" si="67"/>
        <v/>
      </c>
      <c r="V754" s="90" t="str">
        <f>IF(INDEX(EmployeeTrackingSheet!$C$6:$C$1005,Calculations!P754,1)=0,"",INDEX(EmployeeTrackingSheet!$C$6:$C$1005,Calculations!P754,1))</f>
        <v/>
      </c>
      <c r="W754" s="90" t="str">
        <f>IF(INDEX(EmployeeTrackingSheet!$D$6:$D$1005,Calculations!P754,1)=0,"",INDEX(EmployeeTrackingSheet!$D$6:$D$1005,Calculations!P754,1))</f>
        <v/>
      </c>
      <c r="X754" s="269" t="str">
        <f>IF(INDEX(EmployeeTrackingSheet!$E$6:$E$1005,Calculations!P754,1)=0,"",INDEX(EmployeeTrackingSheet!$E$6:$E$1005,Calculations!P754,1))</f>
        <v/>
      </c>
      <c r="Y754" s="269" t="str">
        <f>IF(INDEX(EmployeeTrackingSheet!$F$6:$F$1005,Calculations!P754,1)=0,"",INDEX(EmployeeTrackingSheet!$F$6:$F$1005,Calculations!P754,1))</f>
        <v/>
      </c>
      <c r="Z754" s="94" t="str">
        <f t="shared" si="68"/>
        <v/>
      </c>
      <c r="AA754" s="94" t="str">
        <f>IF(INDEX(EmployeeTrackingSheet!$G$6:$G$1005,Calculations!P754,1)=0,"",INDEX(EmployeeTrackingSheet!$G$6:$G$1005,Calculations!P754,1))</f>
        <v/>
      </c>
      <c r="AB754" s="94" t="str">
        <f>IF(INDEX(EmployeeTrackingSheet!$H$6:$H$1005,Calculations!P754,1)=0,"",INDEX(EmployeeTrackingSheet!$H$6:$H$1005,Calculations!P754,1))</f>
        <v/>
      </c>
      <c r="AC754" s="47"/>
      <c r="AD754" s="47"/>
      <c r="AE754" s="47"/>
      <c r="AF754" s="47"/>
      <c r="AG754" s="47"/>
      <c r="AM754" s="47"/>
      <c r="AN754" s="47"/>
      <c r="AO754" s="47"/>
      <c r="AP754" s="47"/>
      <c r="AQ754" s="47"/>
      <c r="AR754" s="47"/>
      <c r="AS754" s="47"/>
      <c r="AT754" s="47"/>
      <c r="AU754" s="47"/>
      <c r="AV754" s="47"/>
      <c r="AW754" s="47"/>
      <c r="AX754" s="47"/>
      <c r="AY754" s="47"/>
      <c r="AZ754" s="47"/>
      <c r="BA754" s="47"/>
      <c r="BB754" s="47"/>
      <c r="BC754" s="47"/>
      <c r="BD754" s="47"/>
      <c r="BE754" s="47"/>
      <c r="BF754" s="47"/>
      <c r="BG754" s="47"/>
      <c r="BH754" s="47"/>
      <c r="BI754" s="47"/>
      <c r="BJ754" s="47"/>
      <c r="BK754" s="47"/>
      <c r="BL754" s="47"/>
      <c r="BM754" s="47"/>
      <c r="BN754" s="47"/>
      <c r="BO754" s="47"/>
      <c r="BP754" s="47"/>
      <c r="BQ754" s="47"/>
    </row>
    <row r="755" spans="16:69" x14ac:dyDescent="0.25">
      <c r="P755" s="34">
        <v>752</v>
      </c>
      <c r="Q755" s="147" t="str">
        <f>IF(INDEX(EmployeeTrackingSheet!$B$6:$B$1005,Calculations!P755,1)=0,"",INDEX(EmployeeTrackingSheet!$B$6:$B$1005,Calculations!P755,1))</f>
        <v/>
      </c>
      <c r="R755" s="91" t="str">
        <f t="shared" si="64"/>
        <v/>
      </c>
      <c r="S755" s="91" t="str">
        <f t="shared" si="65"/>
        <v/>
      </c>
      <c r="T755" s="92" t="str">
        <f t="shared" si="66"/>
        <v/>
      </c>
      <c r="U755" s="92" t="str">
        <f t="shared" si="67"/>
        <v/>
      </c>
      <c r="V755" s="90" t="str">
        <f>IF(INDEX(EmployeeTrackingSheet!$C$6:$C$1005,Calculations!P755,1)=0,"",INDEX(EmployeeTrackingSheet!$C$6:$C$1005,Calculations!P755,1))</f>
        <v/>
      </c>
      <c r="W755" s="90" t="str">
        <f>IF(INDEX(EmployeeTrackingSheet!$D$6:$D$1005,Calculations!P755,1)=0,"",INDEX(EmployeeTrackingSheet!$D$6:$D$1005,Calculations!P755,1))</f>
        <v/>
      </c>
      <c r="X755" s="269" t="str">
        <f>IF(INDEX(EmployeeTrackingSheet!$E$6:$E$1005,Calculations!P755,1)=0,"",INDEX(EmployeeTrackingSheet!$E$6:$E$1005,Calculations!P755,1))</f>
        <v/>
      </c>
      <c r="Y755" s="269" t="str">
        <f>IF(INDEX(EmployeeTrackingSheet!$F$6:$F$1005,Calculations!P755,1)=0,"",INDEX(EmployeeTrackingSheet!$F$6:$F$1005,Calculations!P755,1))</f>
        <v/>
      </c>
      <c r="Z755" s="94" t="str">
        <f t="shared" si="68"/>
        <v/>
      </c>
      <c r="AA755" s="94" t="str">
        <f>IF(INDEX(EmployeeTrackingSheet!$G$6:$G$1005,Calculations!P755,1)=0,"",INDEX(EmployeeTrackingSheet!$G$6:$G$1005,Calculations!P755,1))</f>
        <v/>
      </c>
      <c r="AB755" s="94" t="str">
        <f>IF(INDEX(EmployeeTrackingSheet!$H$6:$H$1005,Calculations!P755,1)=0,"",INDEX(EmployeeTrackingSheet!$H$6:$H$1005,Calculations!P755,1))</f>
        <v/>
      </c>
      <c r="AC755" s="47"/>
      <c r="AD755" s="47"/>
      <c r="AE755" s="47"/>
      <c r="AF755" s="47"/>
      <c r="AG755" s="47"/>
      <c r="AM755" s="47"/>
      <c r="AN755" s="47"/>
      <c r="AO755" s="47"/>
      <c r="AP755" s="47"/>
      <c r="AQ755" s="47"/>
      <c r="AR755" s="47"/>
      <c r="AS755" s="47"/>
      <c r="AT755" s="47"/>
      <c r="AU755" s="47"/>
      <c r="AV755" s="47"/>
      <c r="AW755" s="47"/>
      <c r="AX755" s="47"/>
      <c r="AY755" s="47"/>
      <c r="AZ755" s="47"/>
      <c r="BA755" s="47"/>
      <c r="BB755" s="47"/>
      <c r="BC755" s="47"/>
      <c r="BD755" s="47"/>
      <c r="BE755" s="47"/>
      <c r="BF755" s="47"/>
      <c r="BG755" s="47"/>
      <c r="BH755" s="47"/>
      <c r="BI755" s="47"/>
      <c r="BJ755" s="47"/>
      <c r="BK755" s="47"/>
      <c r="BL755" s="47"/>
      <c r="BM755" s="47"/>
      <c r="BN755" s="47"/>
      <c r="BO755" s="47"/>
      <c r="BP755" s="47"/>
      <c r="BQ755" s="47"/>
    </row>
    <row r="756" spans="16:69" x14ac:dyDescent="0.25">
      <c r="P756" s="34">
        <v>753</v>
      </c>
      <c r="Q756" s="147" t="str">
        <f>IF(INDEX(EmployeeTrackingSheet!$B$6:$B$1005,Calculations!P756,1)=0,"",INDEX(EmployeeTrackingSheet!$B$6:$B$1005,Calculations!P756,1))</f>
        <v/>
      </c>
      <c r="R756" s="91" t="str">
        <f t="shared" si="64"/>
        <v/>
      </c>
      <c r="S756" s="91" t="str">
        <f t="shared" si="65"/>
        <v/>
      </c>
      <c r="T756" s="92" t="str">
        <f t="shared" si="66"/>
        <v/>
      </c>
      <c r="U756" s="92" t="str">
        <f t="shared" si="67"/>
        <v/>
      </c>
      <c r="V756" s="90" t="str">
        <f>IF(INDEX(EmployeeTrackingSheet!$C$6:$C$1005,Calculations!P756,1)=0,"",INDEX(EmployeeTrackingSheet!$C$6:$C$1005,Calculations!P756,1))</f>
        <v/>
      </c>
      <c r="W756" s="90" t="str">
        <f>IF(INDEX(EmployeeTrackingSheet!$D$6:$D$1005,Calculations!P756,1)=0,"",INDEX(EmployeeTrackingSheet!$D$6:$D$1005,Calculations!P756,1))</f>
        <v/>
      </c>
      <c r="X756" s="269" t="str">
        <f>IF(INDEX(EmployeeTrackingSheet!$E$6:$E$1005,Calculations!P756,1)=0,"",INDEX(EmployeeTrackingSheet!$E$6:$E$1005,Calculations!P756,1))</f>
        <v/>
      </c>
      <c r="Y756" s="269" t="str">
        <f>IF(INDEX(EmployeeTrackingSheet!$F$6:$F$1005,Calculations!P756,1)=0,"",INDEX(EmployeeTrackingSheet!$F$6:$F$1005,Calculations!P756,1))</f>
        <v/>
      </c>
      <c r="Z756" s="94" t="str">
        <f t="shared" si="68"/>
        <v/>
      </c>
      <c r="AA756" s="94" t="str">
        <f>IF(INDEX(EmployeeTrackingSheet!$G$6:$G$1005,Calculations!P756,1)=0,"",INDEX(EmployeeTrackingSheet!$G$6:$G$1005,Calculations!P756,1))</f>
        <v/>
      </c>
      <c r="AB756" s="94" t="str">
        <f>IF(INDEX(EmployeeTrackingSheet!$H$6:$H$1005,Calculations!P756,1)=0,"",INDEX(EmployeeTrackingSheet!$H$6:$H$1005,Calculations!P756,1))</f>
        <v/>
      </c>
      <c r="AC756" s="47"/>
      <c r="AD756" s="47"/>
      <c r="AE756" s="47"/>
      <c r="AF756" s="47"/>
      <c r="AG756" s="47"/>
      <c r="AM756" s="47"/>
      <c r="AN756" s="47"/>
      <c r="AO756" s="47"/>
      <c r="AP756" s="47"/>
      <c r="AQ756" s="47"/>
      <c r="AR756" s="47"/>
      <c r="AS756" s="47"/>
      <c r="AT756" s="47"/>
      <c r="AU756" s="47"/>
      <c r="AV756" s="47"/>
      <c r="AW756" s="47"/>
      <c r="AX756" s="47"/>
      <c r="AY756" s="47"/>
      <c r="AZ756" s="47"/>
      <c r="BA756" s="47"/>
      <c r="BB756" s="47"/>
      <c r="BC756" s="47"/>
      <c r="BD756" s="47"/>
      <c r="BE756" s="47"/>
      <c r="BF756" s="47"/>
      <c r="BG756" s="47"/>
      <c r="BH756" s="47"/>
      <c r="BI756" s="47"/>
      <c r="BJ756" s="47"/>
      <c r="BK756" s="47"/>
      <c r="BL756" s="47"/>
      <c r="BM756" s="47"/>
      <c r="BN756" s="47"/>
      <c r="BO756" s="47"/>
      <c r="BP756" s="47"/>
      <c r="BQ756" s="47"/>
    </row>
    <row r="757" spans="16:69" x14ac:dyDescent="0.25">
      <c r="P757" s="34">
        <v>754</v>
      </c>
      <c r="Q757" s="147" t="str">
        <f>IF(INDEX(EmployeeTrackingSheet!$B$6:$B$1005,Calculations!P757,1)=0,"",INDEX(EmployeeTrackingSheet!$B$6:$B$1005,Calculations!P757,1))</f>
        <v/>
      </c>
      <c r="R757" s="91" t="str">
        <f t="shared" si="64"/>
        <v/>
      </c>
      <c r="S757" s="91" t="str">
        <f t="shared" si="65"/>
        <v/>
      </c>
      <c r="T757" s="92" t="str">
        <f t="shared" si="66"/>
        <v/>
      </c>
      <c r="U757" s="92" t="str">
        <f t="shared" si="67"/>
        <v/>
      </c>
      <c r="V757" s="90" t="str">
        <f>IF(INDEX(EmployeeTrackingSheet!$C$6:$C$1005,Calculations!P757,1)=0,"",INDEX(EmployeeTrackingSheet!$C$6:$C$1005,Calculations!P757,1))</f>
        <v/>
      </c>
      <c r="W757" s="90" t="str">
        <f>IF(INDEX(EmployeeTrackingSheet!$D$6:$D$1005,Calculations!P757,1)=0,"",INDEX(EmployeeTrackingSheet!$D$6:$D$1005,Calculations!P757,1))</f>
        <v/>
      </c>
      <c r="X757" s="269" t="str">
        <f>IF(INDEX(EmployeeTrackingSheet!$E$6:$E$1005,Calculations!P757,1)=0,"",INDEX(EmployeeTrackingSheet!$E$6:$E$1005,Calculations!P757,1))</f>
        <v/>
      </c>
      <c r="Y757" s="269" t="str">
        <f>IF(INDEX(EmployeeTrackingSheet!$F$6:$F$1005,Calculations!P757,1)=0,"",INDEX(EmployeeTrackingSheet!$F$6:$F$1005,Calculations!P757,1))</f>
        <v/>
      </c>
      <c r="Z757" s="94" t="str">
        <f t="shared" si="68"/>
        <v/>
      </c>
      <c r="AA757" s="94" t="str">
        <f>IF(INDEX(EmployeeTrackingSheet!$G$6:$G$1005,Calculations!P757,1)=0,"",INDEX(EmployeeTrackingSheet!$G$6:$G$1005,Calculations!P757,1))</f>
        <v/>
      </c>
      <c r="AB757" s="94" t="str">
        <f>IF(INDEX(EmployeeTrackingSheet!$H$6:$H$1005,Calculations!P757,1)=0,"",INDEX(EmployeeTrackingSheet!$H$6:$H$1005,Calculations!P757,1))</f>
        <v/>
      </c>
      <c r="AC757" s="47"/>
      <c r="AD757" s="47"/>
      <c r="AE757" s="47"/>
      <c r="AF757" s="47"/>
      <c r="AG757" s="47"/>
      <c r="AM757" s="47"/>
      <c r="AN757" s="47"/>
      <c r="AO757" s="47"/>
      <c r="AP757" s="47"/>
      <c r="AQ757" s="47"/>
      <c r="AR757" s="47"/>
      <c r="AS757" s="47"/>
      <c r="AT757" s="47"/>
      <c r="AU757" s="47"/>
      <c r="AV757" s="47"/>
      <c r="AW757" s="47"/>
      <c r="AX757" s="47"/>
      <c r="AY757" s="47"/>
      <c r="AZ757" s="47"/>
      <c r="BA757" s="47"/>
      <c r="BB757" s="47"/>
      <c r="BC757" s="47"/>
      <c r="BD757" s="47"/>
      <c r="BE757" s="47"/>
      <c r="BF757" s="47"/>
      <c r="BG757" s="47"/>
      <c r="BH757" s="47"/>
      <c r="BI757" s="47"/>
      <c r="BJ757" s="47"/>
      <c r="BK757" s="47"/>
      <c r="BL757" s="47"/>
      <c r="BM757" s="47"/>
      <c r="BN757" s="47"/>
      <c r="BO757" s="47"/>
      <c r="BP757" s="47"/>
      <c r="BQ757" s="47"/>
    </row>
    <row r="758" spans="16:69" x14ac:dyDescent="0.25">
      <c r="P758" s="34">
        <v>755</v>
      </c>
      <c r="Q758" s="147" t="str">
        <f>IF(INDEX(EmployeeTrackingSheet!$B$6:$B$1005,Calculations!P758,1)=0,"",INDEX(EmployeeTrackingSheet!$B$6:$B$1005,Calculations!P758,1))</f>
        <v/>
      </c>
      <c r="R758" s="91" t="str">
        <f t="shared" si="64"/>
        <v/>
      </c>
      <c r="S758" s="91" t="str">
        <f t="shared" si="65"/>
        <v/>
      </c>
      <c r="T758" s="92" t="str">
        <f t="shared" si="66"/>
        <v/>
      </c>
      <c r="U758" s="92" t="str">
        <f t="shared" si="67"/>
        <v/>
      </c>
      <c r="V758" s="90" t="str">
        <f>IF(INDEX(EmployeeTrackingSheet!$C$6:$C$1005,Calculations!P758,1)=0,"",INDEX(EmployeeTrackingSheet!$C$6:$C$1005,Calculations!P758,1))</f>
        <v/>
      </c>
      <c r="W758" s="90" t="str">
        <f>IF(INDEX(EmployeeTrackingSheet!$D$6:$D$1005,Calculations!P758,1)=0,"",INDEX(EmployeeTrackingSheet!$D$6:$D$1005,Calculations!P758,1))</f>
        <v/>
      </c>
      <c r="X758" s="269" t="str">
        <f>IF(INDEX(EmployeeTrackingSheet!$E$6:$E$1005,Calculations!P758,1)=0,"",INDEX(EmployeeTrackingSheet!$E$6:$E$1005,Calculations!P758,1))</f>
        <v/>
      </c>
      <c r="Y758" s="269" t="str">
        <f>IF(INDEX(EmployeeTrackingSheet!$F$6:$F$1005,Calculations!P758,1)=0,"",INDEX(EmployeeTrackingSheet!$F$6:$F$1005,Calculations!P758,1))</f>
        <v/>
      </c>
      <c r="Z758" s="94" t="str">
        <f t="shared" si="68"/>
        <v/>
      </c>
      <c r="AA758" s="94" t="str">
        <f>IF(INDEX(EmployeeTrackingSheet!$G$6:$G$1005,Calculations!P758,1)=0,"",INDEX(EmployeeTrackingSheet!$G$6:$G$1005,Calculations!P758,1))</f>
        <v/>
      </c>
      <c r="AB758" s="94" t="str">
        <f>IF(INDEX(EmployeeTrackingSheet!$H$6:$H$1005,Calculations!P758,1)=0,"",INDEX(EmployeeTrackingSheet!$H$6:$H$1005,Calculations!P758,1))</f>
        <v/>
      </c>
      <c r="AC758" s="47"/>
      <c r="AD758" s="47"/>
      <c r="AE758" s="47"/>
      <c r="AF758" s="47"/>
      <c r="AG758" s="47"/>
      <c r="AM758" s="47"/>
      <c r="AN758" s="47"/>
      <c r="AO758" s="47"/>
      <c r="AP758" s="47"/>
      <c r="AQ758" s="47"/>
      <c r="AR758" s="47"/>
      <c r="AS758" s="47"/>
      <c r="AT758" s="47"/>
      <c r="AU758" s="47"/>
      <c r="AV758" s="47"/>
      <c r="AW758" s="47"/>
      <c r="AX758" s="47"/>
      <c r="AY758" s="47"/>
      <c r="AZ758" s="47"/>
      <c r="BA758" s="47"/>
      <c r="BB758" s="47"/>
      <c r="BC758" s="47"/>
      <c r="BD758" s="47"/>
      <c r="BE758" s="47"/>
      <c r="BF758" s="47"/>
      <c r="BG758" s="47"/>
      <c r="BH758" s="47"/>
      <c r="BI758" s="47"/>
      <c r="BJ758" s="47"/>
      <c r="BK758" s="47"/>
      <c r="BL758" s="47"/>
      <c r="BM758" s="47"/>
      <c r="BN758" s="47"/>
      <c r="BO758" s="47"/>
      <c r="BP758" s="47"/>
      <c r="BQ758" s="47"/>
    </row>
    <row r="759" spans="16:69" x14ac:dyDescent="0.25">
      <c r="P759" s="34">
        <v>756</v>
      </c>
      <c r="Q759" s="147" t="str">
        <f>IF(INDEX(EmployeeTrackingSheet!$B$6:$B$1005,Calculations!P759,1)=0,"",INDEX(EmployeeTrackingSheet!$B$6:$B$1005,Calculations!P759,1))</f>
        <v/>
      </c>
      <c r="R759" s="91" t="str">
        <f t="shared" si="64"/>
        <v/>
      </c>
      <c r="S759" s="91" t="str">
        <f t="shared" si="65"/>
        <v/>
      </c>
      <c r="T759" s="92" t="str">
        <f t="shared" si="66"/>
        <v/>
      </c>
      <c r="U759" s="92" t="str">
        <f t="shared" si="67"/>
        <v/>
      </c>
      <c r="V759" s="90" t="str">
        <f>IF(INDEX(EmployeeTrackingSheet!$C$6:$C$1005,Calculations!P759,1)=0,"",INDEX(EmployeeTrackingSheet!$C$6:$C$1005,Calculations!P759,1))</f>
        <v/>
      </c>
      <c r="W759" s="90" t="str">
        <f>IF(INDEX(EmployeeTrackingSheet!$D$6:$D$1005,Calculations!P759,1)=0,"",INDEX(EmployeeTrackingSheet!$D$6:$D$1005,Calculations!P759,1))</f>
        <v/>
      </c>
      <c r="X759" s="269" t="str">
        <f>IF(INDEX(EmployeeTrackingSheet!$E$6:$E$1005,Calculations!P759,1)=0,"",INDEX(EmployeeTrackingSheet!$E$6:$E$1005,Calculations!P759,1))</f>
        <v/>
      </c>
      <c r="Y759" s="269" t="str">
        <f>IF(INDEX(EmployeeTrackingSheet!$F$6:$F$1005,Calculations!P759,1)=0,"",INDEX(EmployeeTrackingSheet!$F$6:$F$1005,Calculations!P759,1))</f>
        <v/>
      </c>
      <c r="Z759" s="94" t="str">
        <f t="shared" si="68"/>
        <v/>
      </c>
      <c r="AA759" s="94" t="str">
        <f>IF(INDEX(EmployeeTrackingSheet!$G$6:$G$1005,Calculations!P759,1)=0,"",INDEX(EmployeeTrackingSheet!$G$6:$G$1005,Calculations!P759,1))</f>
        <v/>
      </c>
      <c r="AB759" s="94" t="str">
        <f>IF(INDEX(EmployeeTrackingSheet!$H$6:$H$1005,Calculations!P759,1)=0,"",INDEX(EmployeeTrackingSheet!$H$6:$H$1005,Calculations!P759,1))</f>
        <v/>
      </c>
      <c r="AC759" s="47"/>
      <c r="AD759" s="47"/>
      <c r="AE759" s="47"/>
      <c r="AF759" s="47"/>
      <c r="AG759" s="47"/>
      <c r="AM759" s="47"/>
      <c r="AN759" s="47"/>
      <c r="AO759" s="47"/>
      <c r="AP759" s="47"/>
      <c r="AQ759" s="47"/>
      <c r="AR759" s="47"/>
      <c r="AS759" s="47"/>
      <c r="AT759" s="47"/>
      <c r="AU759" s="47"/>
      <c r="AV759" s="47"/>
      <c r="AW759" s="47"/>
      <c r="AX759" s="47"/>
      <c r="AY759" s="47"/>
      <c r="AZ759" s="47"/>
      <c r="BA759" s="47"/>
      <c r="BB759" s="47"/>
      <c r="BC759" s="47"/>
      <c r="BD759" s="47"/>
      <c r="BE759" s="47"/>
      <c r="BF759" s="47"/>
      <c r="BG759" s="47"/>
      <c r="BH759" s="47"/>
      <c r="BI759" s="47"/>
      <c r="BJ759" s="47"/>
      <c r="BK759" s="47"/>
      <c r="BL759" s="47"/>
      <c r="BM759" s="47"/>
      <c r="BN759" s="47"/>
      <c r="BO759" s="47"/>
      <c r="BP759" s="47"/>
      <c r="BQ759" s="47"/>
    </row>
    <row r="760" spans="16:69" x14ac:dyDescent="0.25">
      <c r="P760" s="34">
        <v>757</v>
      </c>
      <c r="Q760" s="147" t="str">
        <f>IF(INDEX(EmployeeTrackingSheet!$B$6:$B$1005,Calculations!P760,1)=0,"",INDEX(EmployeeTrackingSheet!$B$6:$B$1005,Calculations!P760,1))</f>
        <v/>
      </c>
      <c r="R760" s="91" t="str">
        <f t="shared" si="64"/>
        <v/>
      </c>
      <c r="S760" s="91" t="str">
        <f t="shared" si="65"/>
        <v/>
      </c>
      <c r="T760" s="92" t="str">
        <f t="shared" si="66"/>
        <v/>
      </c>
      <c r="U760" s="92" t="str">
        <f t="shared" si="67"/>
        <v/>
      </c>
      <c r="V760" s="90" t="str">
        <f>IF(INDEX(EmployeeTrackingSheet!$C$6:$C$1005,Calculations!P760,1)=0,"",INDEX(EmployeeTrackingSheet!$C$6:$C$1005,Calculations!P760,1))</f>
        <v/>
      </c>
      <c r="W760" s="90" t="str">
        <f>IF(INDEX(EmployeeTrackingSheet!$D$6:$D$1005,Calculations!P760,1)=0,"",INDEX(EmployeeTrackingSheet!$D$6:$D$1005,Calculations!P760,1))</f>
        <v/>
      </c>
      <c r="X760" s="269" t="str">
        <f>IF(INDEX(EmployeeTrackingSheet!$E$6:$E$1005,Calculations!P760,1)=0,"",INDEX(EmployeeTrackingSheet!$E$6:$E$1005,Calculations!P760,1))</f>
        <v/>
      </c>
      <c r="Y760" s="269" t="str">
        <f>IF(INDEX(EmployeeTrackingSheet!$F$6:$F$1005,Calculations!P760,1)=0,"",INDEX(EmployeeTrackingSheet!$F$6:$F$1005,Calculations!P760,1))</f>
        <v/>
      </c>
      <c r="Z760" s="94" t="str">
        <f t="shared" si="68"/>
        <v/>
      </c>
      <c r="AA760" s="94" t="str">
        <f>IF(INDEX(EmployeeTrackingSheet!$G$6:$G$1005,Calculations!P760,1)=0,"",INDEX(EmployeeTrackingSheet!$G$6:$G$1005,Calculations!P760,1))</f>
        <v/>
      </c>
      <c r="AB760" s="94" t="str">
        <f>IF(INDEX(EmployeeTrackingSheet!$H$6:$H$1005,Calculations!P760,1)=0,"",INDEX(EmployeeTrackingSheet!$H$6:$H$1005,Calculations!P760,1))</f>
        <v/>
      </c>
      <c r="AC760" s="47"/>
      <c r="AD760" s="47"/>
      <c r="AE760" s="47"/>
      <c r="AF760" s="47"/>
      <c r="AG760" s="47"/>
      <c r="AM760" s="47"/>
      <c r="AN760" s="47"/>
      <c r="AO760" s="47"/>
      <c r="AP760" s="47"/>
      <c r="AQ760" s="47"/>
      <c r="AR760" s="47"/>
      <c r="AS760" s="47"/>
      <c r="AT760" s="47"/>
      <c r="AU760" s="47"/>
      <c r="AV760" s="47"/>
      <c r="AW760" s="47"/>
      <c r="AX760" s="47"/>
      <c r="AY760" s="47"/>
      <c r="AZ760" s="47"/>
      <c r="BA760" s="47"/>
      <c r="BB760" s="47"/>
      <c r="BC760" s="47"/>
      <c r="BD760" s="47"/>
      <c r="BE760" s="47"/>
      <c r="BF760" s="47"/>
      <c r="BG760" s="47"/>
      <c r="BH760" s="47"/>
      <c r="BI760" s="47"/>
      <c r="BJ760" s="47"/>
      <c r="BK760" s="47"/>
      <c r="BL760" s="47"/>
      <c r="BM760" s="47"/>
      <c r="BN760" s="47"/>
      <c r="BO760" s="47"/>
      <c r="BP760" s="47"/>
      <c r="BQ760" s="47"/>
    </row>
    <row r="761" spans="16:69" x14ac:dyDescent="0.25">
      <c r="P761" s="34">
        <v>758</v>
      </c>
      <c r="Q761" s="147" t="str">
        <f>IF(INDEX(EmployeeTrackingSheet!$B$6:$B$1005,Calculations!P761,1)=0,"",INDEX(EmployeeTrackingSheet!$B$6:$B$1005,Calculations!P761,1))</f>
        <v/>
      </c>
      <c r="R761" s="91" t="str">
        <f t="shared" si="64"/>
        <v/>
      </c>
      <c r="S761" s="91" t="str">
        <f t="shared" si="65"/>
        <v/>
      </c>
      <c r="T761" s="92" t="str">
        <f t="shared" si="66"/>
        <v/>
      </c>
      <c r="U761" s="92" t="str">
        <f t="shared" si="67"/>
        <v/>
      </c>
      <c r="V761" s="90" t="str">
        <f>IF(INDEX(EmployeeTrackingSheet!$C$6:$C$1005,Calculations!P761,1)=0,"",INDEX(EmployeeTrackingSheet!$C$6:$C$1005,Calculations!P761,1))</f>
        <v/>
      </c>
      <c r="W761" s="90" t="str">
        <f>IF(INDEX(EmployeeTrackingSheet!$D$6:$D$1005,Calculations!P761,1)=0,"",INDEX(EmployeeTrackingSheet!$D$6:$D$1005,Calculations!P761,1))</f>
        <v/>
      </c>
      <c r="X761" s="269" t="str">
        <f>IF(INDEX(EmployeeTrackingSheet!$E$6:$E$1005,Calculations!P761,1)=0,"",INDEX(EmployeeTrackingSheet!$E$6:$E$1005,Calculations!P761,1))</f>
        <v/>
      </c>
      <c r="Y761" s="269" t="str">
        <f>IF(INDEX(EmployeeTrackingSheet!$F$6:$F$1005,Calculations!P761,1)=0,"",INDEX(EmployeeTrackingSheet!$F$6:$F$1005,Calculations!P761,1))</f>
        <v/>
      </c>
      <c r="Z761" s="94" t="str">
        <f t="shared" si="68"/>
        <v/>
      </c>
      <c r="AA761" s="94" t="str">
        <f>IF(INDEX(EmployeeTrackingSheet!$G$6:$G$1005,Calculations!P761,1)=0,"",INDEX(EmployeeTrackingSheet!$G$6:$G$1005,Calculations!P761,1))</f>
        <v/>
      </c>
      <c r="AB761" s="94" t="str">
        <f>IF(INDEX(EmployeeTrackingSheet!$H$6:$H$1005,Calculations!P761,1)=0,"",INDEX(EmployeeTrackingSheet!$H$6:$H$1005,Calculations!P761,1))</f>
        <v/>
      </c>
      <c r="AC761" s="47"/>
      <c r="AD761" s="47"/>
      <c r="AE761" s="47"/>
      <c r="AF761" s="47"/>
      <c r="AG761" s="47"/>
      <c r="AM761" s="47"/>
      <c r="AN761" s="47"/>
      <c r="AO761" s="47"/>
      <c r="AP761" s="47"/>
      <c r="AQ761" s="47"/>
      <c r="AR761" s="47"/>
      <c r="AS761" s="47"/>
      <c r="AT761" s="47"/>
      <c r="AU761" s="47"/>
      <c r="AV761" s="47"/>
      <c r="AW761" s="47"/>
      <c r="AX761" s="47"/>
      <c r="AY761" s="47"/>
      <c r="AZ761" s="47"/>
      <c r="BA761" s="47"/>
      <c r="BB761" s="47"/>
      <c r="BC761" s="47"/>
      <c r="BD761" s="47"/>
      <c r="BE761" s="47"/>
      <c r="BF761" s="47"/>
      <c r="BG761" s="47"/>
      <c r="BH761" s="47"/>
      <c r="BI761" s="47"/>
      <c r="BJ761" s="47"/>
      <c r="BK761" s="47"/>
      <c r="BL761" s="47"/>
      <c r="BM761" s="47"/>
      <c r="BN761" s="47"/>
      <c r="BO761" s="47"/>
      <c r="BP761" s="47"/>
      <c r="BQ761" s="47"/>
    </row>
    <row r="762" spans="16:69" x14ac:dyDescent="0.25">
      <c r="P762" s="34">
        <v>759</v>
      </c>
      <c r="Q762" s="147" t="str">
        <f>IF(INDEX(EmployeeTrackingSheet!$B$6:$B$1005,Calculations!P762,1)=0,"",INDEX(EmployeeTrackingSheet!$B$6:$B$1005,Calculations!P762,1))</f>
        <v/>
      </c>
      <c r="R762" s="91" t="str">
        <f t="shared" si="64"/>
        <v/>
      </c>
      <c r="S762" s="91" t="str">
        <f t="shared" si="65"/>
        <v/>
      </c>
      <c r="T762" s="92" t="str">
        <f t="shared" si="66"/>
        <v/>
      </c>
      <c r="U762" s="92" t="str">
        <f t="shared" si="67"/>
        <v/>
      </c>
      <c r="V762" s="90" t="str">
        <f>IF(INDEX(EmployeeTrackingSheet!$C$6:$C$1005,Calculations!P762,1)=0,"",INDEX(EmployeeTrackingSheet!$C$6:$C$1005,Calculations!P762,1))</f>
        <v/>
      </c>
      <c r="W762" s="90" t="str">
        <f>IF(INDEX(EmployeeTrackingSheet!$D$6:$D$1005,Calculations!P762,1)=0,"",INDEX(EmployeeTrackingSheet!$D$6:$D$1005,Calculations!P762,1))</f>
        <v/>
      </c>
      <c r="X762" s="269" t="str">
        <f>IF(INDEX(EmployeeTrackingSheet!$E$6:$E$1005,Calculations!P762,1)=0,"",INDEX(EmployeeTrackingSheet!$E$6:$E$1005,Calculations!P762,1))</f>
        <v/>
      </c>
      <c r="Y762" s="269" t="str">
        <f>IF(INDEX(EmployeeTrackingSheet!$F$6:$F$1005,Calculations!P762,1)=0,"",INDEX(EmployeeTrackingSheet!$F$6:$F$1005,Calculations!P762,1))</f>
        <v/>
      </c>
      <c r="Z762" s="94" t="str">
        <f t="shared" si="68"/>
        <v/>
      </c>
      <c r="AA762" s="94" t="str">
        <f>IF(INDEX(EmployeeTrackingSheet!$G$6:$G$1005,Calculations!P762,1)=0,"",INDEX(EmployeeTrackingSheet!$G$6:$G$1005,Calculations!P762,1))</f>
        <v/>
      </c>
      <c r="AB762" s="94" t="str">
        <f>IF(INDEX(EmployeeTrackingSheet!$H$6:$H$1005,Calculations!P762,1)=0,"",INDEX(EmployeeTrackingSheet!$H$6:$H$1005,Calculations!P762,1))</f>
        <v/>
      </c>
      <c r="AC762" s="47"/>
      <c r="AD762" s="47"/>
      <c r="AE762" s="47"/>
      <c r="AF762" s="47"/>
      <c r="AG762" s="47"/>
      <c r="AM762" s="47"/>
      <c r="AN762" s="47"/>
      <c r="AO762" s="47"/>
      <c r="AP762" s="47"/>
      <c r="AQ762" s="47"/>
      <c r="AR762" s="47"/>
      <c r="AS762" s="47"/>
      <c r="AT762" s="47"/>
      <c r="AU762" s="47"/>
      <c r="AV762" s="47"/>
      <c r="AW762" s="47"/>
      <c r="AX762" s="47"/>
      <c r="AY762" s="47"/>
      <c r="AZ762" s="47"/>
      <c r="BA762" s="47"/>
      <c r="BB762" s="47"/>
      <c r="BC762" s="47"/>
      <c r="BD762" s="47"/>
      <c r="BE762" s="47"/>
      <c r="BF762" s="47"/>
      <c r="BG762" s="47"/>
      <c r="BH762" s="47"/>
      <c r="BI762" s="47"/>
      <c r="BJ762" s="47"/>
      <c r="BK762" s="47"/>
      <c r="BL762" s="47"/>
      <c r="BM762" s="47"/>
      <c r="BN762" s="47"/>
      <c r="BO762" s="47"/>
      <c r="BP762" s="47"/>
      <c r="BQ762" s="47"/>
    </row>
    <row r="763" spans="16:69" x14ac:dyDescent="0.25">
      <c r="P763" s="34">
        <v>760</v>
      </c>
      <c r="Q763" s="147" t="str">
        <f>IF(INDEX(EmployeeTrackingSheet!$B$6:$B$1005,Calculations!P763,1)=0,"",INDEX(EmployeeTrackingSheet!$B$6:$B$1005,Calculations!P763,1))</f>
        <v/>
      </c>
      <c r="R763" s="91" t="str">
        <f t="shared" si="64"/>
        <v/>
      </c>
      <c r="S763" s="91" t="str">
        <f t="shared" si="65"/>
        <v/>
      </c>
      <c r="T763" s="92" t="str">
        <f t="shared" si="66"/>
        <v/>
      </c>
      <c r="U763" s="92" t="str">
        <f t="shared" si="67"/>
        <v/>
      </c>
      <c r="V763" s="90" t="str">
        <f>IF(INDEX(EmployeeTrackingSheet!$C$6:$C$1005,Calculations!P763,1)=0,"",INDEX(EmployeeTrackingSheet!$C$6:$C$1005,Calculations!P763,1))</f>
        <v/>
      </c>
      <c r="W763" s="90" t="str">
        <f>IF(INDEX(EmployeeTrackingSheet!$D$6:$D$1005,Calculations!P763,1)=0,"",INDEX(EmployeeTrackingSheet!$D$6:$D$1005,Calculations!P763,1))</f>
        <v/>
      </c>
      <c r="X763" s="269" t="str">
        <f>IF(INDEX(EmployeeTrackingSheet!$E$6:$E$1005,Calculations!P763,1)=0,"",INDEX(EmployeeTrackingSheet!$E$6:$E$1005,Calculations!P763,1))</f>
        <v/>
      </c>
      <c r="Y763" s="269" t="str">
        <f>IF(INDEX(EmployeeTrackingSheet!$F$6:$F$1005,Calculations!P763,1)=0,"",INDEX(EmployeeTrackingSheet!$F$6:$F$1005,Calculations!P763,1))</f>
        <v/>
      </c>
      <c r="Z763" s="94" t="str">
        <f t="shared" si="68"/>
        <v/>
      </c>
      <c r="AA763" s="94" t="str">
        <f>IF(INDEX(EmployeeTrackingSheet!$G$6:$G$1005,Calculations!P763,1)=0,"",INDEX(EmployeeTrackingSheet!$G$6:$G$1005,Calculations!P763,1))</f>
        <v/>
      </c>
      <c r="AB763" s="94" t="str">
        <f>IF(INDEX(EmployeeTrackingSheet!$H$6:$H$1005,Calculations!P763,1)=0,"",INDEX(EmployeeTrackingSheet!$H$6:$H$1005,Calculations!P763,1))</f>
        <v/>
      </c>
      <c r="AC763" s="47"/>
      <c r="AD763" s="47"/>
      <c r="AE763" s="47"/>
      <c r="AF763" s="47"/>
      <c r="AG763" s="47"/>
      <c r="AM763" s="47"/>
      <c r="AN763" s="47"/>
      <c r="AO763" s="47"/>
      <c r="AP763" s="47"/>
      <c r="AQ763" s="47"/>
      <c r="AR763" s="47"/>
      <c r="AS763" s="47"/>
      <c r="AT763" s="47"/>
      <c r="AU763" s="47"/>
      <c r="AV763" s="47"/>
      <c r="AW763" s="47"/>
      <c r="AX763" s="47"/>
      <c r="AY763" s="47"/>
      <c r="AZ763" s="47"/>
      <c r="BA763" s="47"/>
      <c r="BB763" s="47"/>
      <c r="BC763" s="47"/>
      <c r="BD763" s="47"/>
      <c r="BE763" s="47"/>
      <c r="BF763" s="47"/>
      <c r="BG763" s="47"/>
      <c r="BH763" s="47"/>
      <c r="BI763" s="47"/>
      <c r="BJ763" s="47"/>
      <c r="BK763" s="47"/>
      <c r="BL763" s="47"/>
      <c r="BM763" s="47"/>
      <c r="BN763" s="47"/>
      <c r="BO763" s="47"/>
      <c r="BP763" s="47"/>
      <c r="BQ763" s="47"/>
    </row>
    <row r="764" spans="16:69" x14ac:dyDescent="0.25">
      <c r="P764" s="34">
        <v>761</v>
      </c>
      <c r="Q764" s="147" t="str">
        <f>IF(INDEX(EmployeeTrackingSheet!$B$6:$B$1005,Calculations!P764,1)=0,"",INDEX(EmployeeTrackingSheet!$B$6:$B$1005,Calculations!P764,1))</f>
        <v/>
      </c>
      <c r="R764" s="91" t="str">
        <f t="shared" si="64"/>
        <v/>
      </c>
      <c r="S764" s="91" t="str">
        <f t="shared" si="65"/>
        <v/>
      </c>
      <c r="T764" s="92" t="str">
        <f t="shared" si="66"/>
        <v/>
      </c>
      <c r="U764" s="92" t="str">
        <f t="shared" si="67"/>
        <v/>
      </c>
      <c r="V764" s="90" t="str">
        <f>IF(INDEX(EmployeeTrackingSheet!$C$6:$C$1005,Calculations!P764,1)=0,"",INDEX(EmployeeTrackingSheet!$C$6:$C$1005,Calculations!P764,1))</f>
        <v/>
      </c>
      <c r="W764" s="90" t="str">
        <f>IF(INDEX(EmployeeTrackingSheet!$D$6:$D$1005,Calculations!P764,1)=0,"",INDEX(EmployeeTrackingSheet!$D$6:$D$1005,Calculations!P764,1))</f>
        <v/>
      </c>
      <c r="X764" s="269" t="str">
        <f>IF(INDEX(EmployeeTrackingSheet!$E$6:$E$1005,Calculations!P764,1)=0,"",INDEX(EmployeeTrackingSheet!$E$6:$E$1005,Calculations!P764,1))</f>
        <v/>
      </c>
      <c r="Y764" s="269" t="str">
        <f>IF(INDEX(EmployeeTrackingSheet!$F$6:$F$1005,Calculations!P764,1)=0,"",INDEX(EmployeeTrackingSheet!$F$6:$F$1005,Calculations!P764,1))</f>
        <v/>
      </c>
      <c r="Z764" s="94" t="str">
        <f t="shared" si="68"/>
        <v/>
      </c>
      <c r="AA764" s="94" t="str">
        <f>IF(INDEX(EmployeeTrackingSheet!$G$6:$G$1005,Calculations!P764,1)=0,"",INDEX(EmployeeTrackingSheet!$G$6:$G$1005,Calculations!P764,1))</f>
        <v/>
      </c>
      <c r="AB764" s="94" t="str">
        <f>IF(INDEX(EmployeeTrackingSheet!$H$6:$H$1005,Calculations!P764,1)=0,"",INDEX(EmployeeTrackingSheet!$H$6:$H$1005,Calculations!P764,1))</f>
        <v/>
      </c>
      <c r="AC764" s="47"/>
      <c r="AD764" s="47"/>
      <c r="AE764" s="47"/>
      <c r="AF764" s="47"/>
      <c r="AG764" s="47"/>
      <c r="AM764" s="47"/>
      <c r="AN764" s="47"/>
      <c r="AO764" s="47"/>
      <c r="AP764" s="47"/>
      <c r="AQ764" s="47"/>
      <c r="AR764" s="47"/>
      <c r="AS764" s="47"/>
      <c r="AT764" s="47"/>
      <c r="AU764" s="47"/>
      <c r="AV764" s="47"/>
      <c r="AW764" s="47"/>
      <c r="AX764" s="47"/>
      <c r="AY764" s="47"/>
      <c r="AZ764" s="47"/>
      <c r="BA764" s="47"/>
      <c r="BB764" s="47"/>
      <c r="BC764" s="47"/>
      <c r="BD764" s="47"/>
      <c r="BE764" s="47"/>
      <c r="BF764" s="47"/>
      <c r="BG764" s="47"/>
      <c r="BH764" s="47"/>
      <c r="BI764" s="47"/>
      <c r="BJ764" s="47"/>
      <c r="BK764" s="47"/>
      <c r="BL764" s="47"/>
      <c r="BM764" s="47"/>
      <c r="BN764" s="47"/>
      <c r="BO764" s="47"/>
      <c r="BP764" s="47"/>
      <c r="BQ764" s="47"/>
    </row>
    <row r="765" spans="16:69" x14ac:dyDescent="0.25">
      <c r="P765" s="34">
        <v>762</v>
      </c>
      <c r="Q765" s="147" t="str">
        <f>IF(INDEX(EmployeeTrackingSheet!$B$6:$B$1005,Calculations!P765,1)=0,"",INDEX(EmployeeTrackingSheet!$B$6:$B$1005,Calculations!P765,1))</f>
        <v/>
      </c>
      <c r="R765" s="91" t="str">
        <f t="shared" si="64"/>
        <v/>
      </c>
      <c r="S765" s="91" t="str">
        <f t="shared" si="65"/>
        <v/>
      </c>
      <c r="T765" s="92" t="str">
        <f t="shared" si="66"/>
        <v/>
      </c>
      <c r="U765" s="92" t="str">
        <f t="shared" si="67"/>
        <v/>
      </c>
      <c r="V765" s="90" t="str">
        <f>IF(INDEX(EmployeeTrackingSheet!$C$6:$C$1005,Calculations!P765,1)=0,"",INDEX(EmployeeTrackingSheet!$C$6:$C$1005,Calculations!P765,1))</f>
        <v/>
      </c>
      <c r="W765" s="90" t="str">
        <f>IF(INDEX(EmployeeTrackingSheet!$D$6:$D$1005,Calculations!P765,1)=0,"",INDEX(EmployeeTrackingSheet!$D$6:$D$1005,Calculations!P765,1))</f>
        <v/>
      </c>
      <c r="X765" s="269" t="str">
        <f>IF(INDEX(EmployeeTrackingSheet!$E$6:$E$1005,Calculations!P765,1)=0,"",INDEX(EmployeeTrackingSheet!$E$6:$E$1005,Calculations!P765,1))</f>
        <v/>
      </c>
      <c r="Y765" s="269" t="str">
        <f>IF(INDEX(EmployeeTrackingSheet!$F$6:$F$1005,Calculations!P765,1)=0,"",INDEX(EmployeeTrackingSheet!$F$6:$F$1005,Calculations!P765,1))</f>
        <v/>
      </c>
      <c r="Z765" s="94" t="str">
        <f t="shared" si="68"/>
        <v/>
      </c>
      <c r="AA765" s="94" t="str">
        <f>IF(INDEX(EmployeeTrackingSheet!$G$6:$G$1005,Calculations!P765,1)=0,"",INDEX(EmployeeTrackingSheet!$G$6:$G$1005,Calculations!P765,1))</f>
        <v/>
      </c>
      <c r="AB765" s="94" t="str">
        <f>IF(INDEX(EmployeeTrackingSheet!$H$6:$H$1005,Calculations!P765,1)=0,"",INDEX(EmployeeTrackingSheet!$H$6:$H$1005,Calculations!P765,1))</f>
        <v/>
      </c>
      <c r="AC765" s="47"/>
      <c r="AD765" s="47"/>
      <c r="AE765" s="47"/>
      <c r="AF765" s="47"/>
      <c r="AG765" s="47"/>
      <c r="AM765" s="47"/>
      <c r="AN765" s="47"/>
      <c r="AO765" s="47"/>
      <c r="AP765" s="47"/>
      <c r="AQ765" s="47"/>
      <c r="AR765" s="47"/>
      <c r="AS765" s="47"/>
      <c r="AT765" s="47"/>
      <c r="AU765" s="47"/>
      <c r="AV765" s="47"/>
      <c r="AW765" s="47"/>
      <c r="AX765" s="47"/>
      <c r="AY765" s="47"/>
      <c r="AZ765" s="47"/>
      <c r="BA765" s="47"/>
      <c r="BB765" s="47"/>
      <c r="BC765" s="47"/>
      <c r="BD765" s="47"/>
      <c r="BE765" s="47"/>
      <c r="BF765" s="47"/>
      <c r="BG765" s="47"/>
      <c r="BH765" s="47"/>
      <c r="BI765" s="47"/>
      <c r="BJ765" s="47"/>
      <c r="BK765" s="47"/>
      <c r="BL765" s="47"/>
      <c r="BM765" s="47"/>
      <c r="BN765" s="47"/>
      <c r="BO765" s="47"/>
      <c r="BP765" s="47"/>
      <c r="BQ765" s="47"/>
    </row>
    <row r="766" spans="16:69" x14ac:dyDescent="0.25">
      <c r="P766" s="34">
        <v>763</v>
      </c>
      <c r="Q766" s="147" t="str">
        <f>IF(INDEX(EmployeeTrackingSheet!$B$6:$B$1005,Calculations!P766,1)=0,"",INDEX(EmployeeTrackingSheet!$B$6:$B$1005,Calculations!P766,1))</f>
        <v/>
      </c>
      <c r="R766" s="91" t="str">
        <f t="shared" si="64"/>
        <v/>
      </c>
      <c r="S766" s="91" t="str">
        <f t="shared" si="65"/>
        <v/>
      </c>
      <c r="T766" s="92" t="str">
        <f t="shared" si="66"/>
        <v/>
      </c>
      <c r="U766" s="92" t="str">
        <f t="shared" si="67"/>
        <v/>
      </c>
      <c r="V766" s="90" t="str">
        <f>IF(INDEX(EmployeeTrackingSheet!$C$6:$C$1005,Calculations!P766,1)=0,"",INDEX(EmployeeTrackingSheet!$C$6:$C$1005,Calculations!P766,1))</f>
        <v/>
      </c>
      <c r="W766" s="90" t="str">
        <f>IF(INDEX(EmployeeTrackingSheet!$D$6:$D$1005,Calculations!P766,1)=0,"",INDEX(EmployeeTrackingSheet!$D$6:$D$1005,Calculations!P766,1))</f>
        <v/>
      </c>
      <c r="X766" s="269" t="str">
        <f>IF(INDEX(EmployeeTrackingSheet!$E$6:$E$1005,Calculations!P766,1)=0,"",INDEX(EmployeeTrackingSheet!$E$6:$E$1005,Calculations!P766,1))</f>
        <v/>
      </c>
      <c r="Y766" s="269" t="str">
        <f>IF(INDEX(EmployeeTrackingSheet!$F$6:$F$1005,Calculations!P766,1)=0,"",INDEX(EmployeeTrackingSheet!$F$6:$F$1005,Calculations!P766,1))</f>
        <v/>
      </c>
      <c r="Z766" s="94" t="str">
        <f t="shared" si="68"/>
        <v/>
      </c>
      <c r="AA766" s="94" t="str">
        <f>IF(INDEX(EmployeeTrackingSheet!$G$6:$G$1005,Calculations!P766,1)=0,"",INDEX(EmployeeTrackingSheet!$G$6:$G$1005,Calculations!P766,1))</f>
        <v/>
      </c>
      <c r="AB766" s="94" t="str">
        <f>IF(INDEX(EmployeeTrackingSheet!$H$6:$H$1005,Calculations!P766,1)=0,"",INDEX(EmployeeTrackingSheet!$H$6:$H$1005,Calculations!P766,1))</f>
        <v/>
      </c>
      <c r="AC766" s="47"/>
      <c r="AD766" s="47"/>
      <c r="AE766" s="47"/>
      <c r="AF766" s="47"/>
      <c r="AG766" s="47"/>
      <c r="AM766" s="47"/>
      <c r="AN766" s="47"/>
      <c r="AO766" s="47"/>
      <c r="AP766" s="47"/>
      <c r="AQ766" s="47"/>
      <c r="AR766" s="47"/>
      <c r="AS766" s="47"/>
      <c r="AT766" s="47"/>
      <c r="AU766" s="47"/>
      <c r="AV766" s="47"/>
      <c r="AW766" s="47"/>
      <c r="AX766" s="47"/>
      <c r="AY766" s="47"/>
      <c r="AZ766" s="47"/>
      <c r="BA766" s="47"/>
      <c r="BB766" s="47"/>
      <c r="BC766" s="47"/>
      <c r="BD766" s="47"/>
      <c r="BE766" s="47"/>
      <c r="BF766" s="47"/>
      <c r="BG766" s="47"/>
      <c r="BH766" s="47"/>
      <c r="BI766" s="47"/>
      <c r="BJ766" s="47"/>
      <c r="BK766" s="47"/>
      <c r="BL766" s="47"/>
      <c r="BM766" s="47"/>
      <c r="BN766" s="47"/>
      <c r="BO766" s="47"/>
      <c r="BP766" s="47"/>
      <c r="BQ766" s="47"/>
    </row>
    <row r="767" spans="16:69" x14ac:dyDescent="0.25">
      <c r="P767" s="34">
        <v>764</v>
      </c>
      <c r="Q767" s="147" t="str">
        <f>IF(INDEX(EmployeeTrackingSheet!$B$6:$B$1005,Calculations!P767,1)=0,"",INDEX(EmployeeTrackingSheet!$B$6:$B$1005,Calculations!P767,1))</f>
        <v/>
      </c>
      <c r="R767" s="91" t="str">
        <f t="shared" si="64"/>
        <v/>
      </c>
      <c r="S767" s="91" t="str">
        <f t="shared" si="65"/>
        <v/>
      </c>
      <c r="T767" s="92" t="str">
        <f t="shared" si="66"/>
        <v/>
      </c>
      <c r="U767" s="92" t="str">
        <f t="shared" si="67"/>
        <v/>
      </c>
      <c r="V767" s="90" t="str">
        <f>IF(INDEX(EmployeeTrackingSheet!$C$6:$C$1005,Calculations!P767,1)=0,"",INDEX(EmployeeTrackingSheet!$C$6:$C$1005,Calculations!P767,1))</f>
        <v/>
      </c>
      <c r="W767" s="90" t="str">
        <f>IF(INDEX(EmployeeTrackingSheet!$D$6:$D$1005,Calculations!P767,1)=0,"",INDEX(EmployeeTrackingSheet!$D$6:$D$1005,Calculations!P767,1))</f>
        <v/>
      </c>
      <c r="X767" s="269" t="str">
        <f>IF(INDEX(EmployeeTrackingSheet!$E$6:$E$1005,Calculations!P767,1)=0,"",INDEX(EmployeeTrackingSheet!$E$6:$E$1005,Calculations!P767,1))</f>
        <v/>
      </c>
      <c r="Y767" s="269" t="str">
        <f>IF(INDEX(EmployeeTrackingSheet!$F$6:$F$1005,Calculations!P767,1)=0,"",INDEX(EmployeeTrackingSheet!$F$6:$F$1005,Calculations!P767,1))</f>
        <v/>
      </c>
      <c r="Z767" s="94" t="str">
        <f t="shared" si="68"/>
        <v/>
      </c>
      <c r="AA767" s="94" t="str">
        <f>IF(INDEX(EmployeeTrackingSheet!$G$6:$G$1005,Calculations!P767,1)=0,"",INDEX(EmployeeTrackingSheet!$G$6:$G$1005,Calculations!P767,1))</f>
        <v/>
      </c>
      <c r="AB767" s="94" t="str">
        <f>IF(INDEX(EmployeeTrackingSheet!$H$6:$H$1005,Calculations!P767,1)=0,"",INDEX(EmployeeTrackingSheet!$H$6:$H$1005,Calculations!P767,1))</f>
        <v/>
      </c>
      <c r="AC767" s="47"/>
      <c r="AD767" s="47"/>
      <c r="AE767" s="47"/>
      <c r="AF767" s="47"/>
      <c r="AG767" s="47"/>
      <c r="AM767" s="47"/>
      <c r="AN767" s="47"/>
      <c r="AO767" s="47"/>
      <c r="AP767" s="47"/>
      <c r="AQ767" s="47"/>
      <c r="AR767" s="47"/>
      <c r="AS767" s="47"/>
      <c r="AT767" s="47"/>
      <c r="AU767" s="47"/>
      <c r="AV767" s="47"/>
      <c r="AW767" s="47"/>
      <c r="AX767" s="47"/>
      <c r="AY767" s="47"/>
      <c r="AZ767" s="47"/>
      <c r="BA767" s="47"/>
      <c r="BB767" s="47"/>
      <c r="BC767" s="47"/>
      <c r="BD767" s="47"/>
      <c r="BE767" s="47"/>
      <c r="BF767" s="47"/>
      <c r="BG767" s="47"/>
      <c r="BH767" s="47"/>
      <c r="BI767" s="47"/>
      <c r="BJ767" s="47"/>
      <c r="BK767" s="47"/>
      <c r="BL767" s="47"/>
      <c r="BM767" s="47"/>
      <c r="BN767" s="47"/>
      <c r="BO767" s="47"/>
      <c r="BP767" s="47"/>
      <c r="BQ767" s="47"/>
    </row>
    <row r="768" spans="16:69" x14ac:dyDescent="0.25">
      <c r="P768" s="34">
        <v>765</v>
      </c>
      <c r="Q768" s="147" t="str">
        <f>IF(INDEX(EmployeeTrackingSheet!$B$6:$B$1005,Calculations!P768,1)=0,"",INDEX(EmployeeTrackingSheet!$B$6:$B$1005,Calculations!P768,1))</f>
        <v/>
      </c>
      <c r="R768" s="91" t="str">
        <f t="shared" si="64"/>
        <v/>
      </c>
      <c r="S768" s="91" t="str">
        <f t="shared" si="65"/>
        <v/>
      </c>
      <c r="T768" s="92" t="str">
        <f t="shared" si="66"/>
        <v/>
      </c>
      <c r="U768" s="92" t="str">
        <f t="shared" si="67"/>
        <v/>
      </c>
      <c r="V768" s="90" t="str">
        <f>IF(INDEX(EmployeeTrackingSheet!$C$6:$C$1005,Calculations!P768,1)=0,"",INDEX(EmployeeTrackingSheet!$C$6:$C$1005,Calculations!P768,1))</f>
        <v/>
      </c>
      <c r="W768" s="90" t="str">
        <f>IF(INDEX(EmployeeTrackingSheet!$D$6:$D$1005,Calculations!P768,1)=0,"",INDEX(EmployeeTrackingSheet!$D$6:$D$1005,Calculations!P768,1))</f>
        <v/>
      </c>
      <c r="X768" s="269" t="str">
        <f>IF(INDEX(EmployeeTrackingSheet!$E$6:$E$1005,Calculations!P768,1)=0,"",INDEX(EmployeeTrackingSheet!$E$6:$E$1005,Calculations!P768,1))</f>
        <v/>
      </c>
      <c r="Y768" s="269" t="str">
        <f>IF(INDEX(EmployeeTrackingSheet!$F$6:$F$1005,Calculations!P768,1)=0,"",INDEX(EmployeeTrackingSheet!$F$6:$F$1005,Calculations!P768,1))</f>
        <v/>
      </c>
      <c r="Z768" s="94" t="str">
        <f t="shared" si="68"/>
        <v/>
      </c>
      <c r="AA768" s="94" t="str">
        <f>IF(INDEX(EmployeeTrackingSheet!$G$6:$G$1005,Calculations!P768,1)=0,"",INDEX(EmployeeTrackingSheet!$G$6:$G$1005,Calculations!P768,1))</f>
        <v/>
      </c>
      <c r="AB768" s="94" t="str">
        <f>IF(INDEX(EmployeeTrackingSheet!$H$6:$H$1005,Calculations!P768,1)=0,"",INDEX(EmployeeTrackingSheet!$H$6:$H$1005,Calculations!P768,1))</f>
        <v/>
      </c>
      <c r="AC768" s="47"/>
      <c r="AD768" s="47"/>
      <c r="AE768" s="47"/>
      <c r="AF768" s="47"/>
      <c r="AG768" s="47"/>
      <c r="AM768" s="47"/>
      <c r="AN768" s="47"/>
      <c r="AO768" s="47"/>
      <c r="AP768" s="47"/>
      <c r="AQ768" s="47"/>
      <c r="AR768" s="47"/>
      <c r="AS768" s="47"/>
      <c r="AT768" s="47"/>
      <c r="AU768" s="47"/>
      <c r="AV768" s="47"/>
      <c r="AW768" s="47"/>
      <c r="AX768" s="47"/>
      <c r="AY768" s="47"/>
      <c r="AZ768" s="47"/>
      <c r="BA768" s="47"/>
      <c r="BB768" s="47"/>
      <c r="BC768" s="47"/>
      <c r="BD768" s="47"/>
      <c r="BE768" s="47"/>
      <c r="BF768" s="47"/>
      <c r="BG768" s="47"/>
      <c r="BH768" s="47"/>
      <c r="BI768" s="47"/>
      <c r="BJ768" s="47"/>
      <c r="BK768" s="47"/>
      <c r="BL768" s="47"/>
      <c r="BM768" s="47"/>
      <c r="BN768" s="47"/>
      <c r="BO768" s="47"/>
      <c r="BP768" s="47"/>
      <c r="BQ768" s="47"/>
    </row>
    <row r="769" spans="16:69" x14ac:dyDescent="0.25">
      <c r="P769" s="34">
        <v>766</v>
      </c>
      <c r="Q769" s="147" t="str">
        <f>IF(INDEX(EmployeeTrackingSheet!$B$6:$B$1005,Calculations!P769,1)=0,"",INDEX(EmployeeTrackingSheet!$B$6:$B$1005,Calculations!P769,1))</f>
        <v/>
      </c>
      <c r="R769" s="91" t="str">
        <f t="shared" si="64"/>
        <v/>
      </c>
      <c r="S769" s="91" t="str">
        <f t="shared" si="65"/>
        <v/>
      </c>
      <c r="T769" s="92" t="str">
        <f t="shared" si="66"/>
        <v/>
      </c>
      <c r="U769" s="92" t="str">
        <f t="shared" si="67"/>
        <v/>
      </c>
      <c r="V769" s="90" t="str">
        <f>IF(INDEX(EmployeeTrackingSheet!$C$6:$C$1005,Calculations!P769,1)=0,"",INDEX(EmployeeTrackingSheet!$C$6:$C$1005,Calculations!P769,1))</f>
        <v/>
      </c>
      <c r="W769" s="90" t="str">
        <f>IF(INDEX(EmployeeTrackingSheet!$D$6:$D$1005,Calculations!P769,1)=0,"",INDEX(EmployeeTrackingSheet!$D$6:$D$1005,Calculations!P769,1))</f>
        <v/>
      </c>
      <c r="X769" s="269" t="str">
        <f>IF(INDEX(EmployeeTrackingSheet!$E$6:$E$1005,Calculations!P769,1)=0,"",INDEX(EmployeeTrackingSheet!$E$6:$E$1005,Calculations!P769,1))</f>
        <v/>
      </c>
      <c r="Y769" s="269" t="str">
        <f>IF(INDEX(EmployeeTrackingSheet!$F$6:$F$1005,Calculations!P769,1)=0,"",INDEX(EmployeeTrackingSheet!$F$6:$F$1005,Calculations!P769,1))</f>
        <v/>
      </c>
      <c r="Z769" s="94" t="str">
        <f t="shared" si="68"/>
        <v/>
      </c>
      <c r="AA769" s="94" t="str">
        <f>IF(INDEX(EmployeeTrackingSheet!$G$6:$G$1005,Calculations!P769,1)=0,"",INDEX(EmployeeTrackingSheet!$G$6:$G$1005,Calculations!P769,1))</f>
        <v/>
      </c>
      <c r="AB769" s="94" t="str">
        <f>IF(INDEX(EmployeeTrackingSheet!$H$6:$H$1005,Calculations!P769,1)=0,"",INDEX(EmployeeTrackingSheet!$H$6:$H$1005,Calculations!P769,1))</f>
        <v/>
      </c>
      <c r="AC769" s="47"/>
      <c r="AD769" s="47"/>
      <c r="AE769" s="47"/>
      <c r="AF769" s="47"/>
      <c r="AG769" s="47"/>
      <c r="AM769" s="47"/>
      <c r="AN769" s="47"/>
      <c r="AO769" s="47"/>
      <c r="AP769" s="47"/>
      <c r="AQ769" s="47"/>
      <c r="AR769" s="47"/>
      <c r="AS769" s="47"/>
      <c r="AT769" s="47"/>
      <c r="AU769" s="47"/>
      <c r="AV769" s="47"/>
      <c r="AW769" s="47"/>
      <c r="AX769" s="47"/>
      <c r="AY769" s="47"/>
      <c r="AZ769" s="47"/>
      <c r="BA769" s="47"/>
      <c r="BB769" s="47"/>
      <c r="BC769" s="47"/>
      <c r="BD769" s="47"/>
      <c r="BE769" s="47"/>
      <c r="BF769" s="47"/>
      <c r="BG769" s="47"/>
      <c r="BH769" s="47"/>
      <c r="BI769" s="47"/>
      <c r="BJ769" s="47"/>
      <c r="BK769" s="47"/>
      <c r="BL769" s="47"/>
      <c r="BM769" s="47"/>
      <c r="BN769" s="47"/>
      <c r="BO769" s="47"/>
      <c r="BP769" s="47"/>
      <c r="BQ769" s="47"/>
    </row>
    <row r="770" spans="16:69" x14ac:dyDescent="0.25">
      <c r="P770" s="34">
        <v>767</v>
      </c>
      <c r="Q770" s="147" t="str">
        <f>IF(INDEX(EmployeeTrackingSheet!$B$6:$B$1005,Calculations!P770,1)=0,"",INDEX(EmployeeTrackingSheet!$B$6:$B$1005,Calculations!P770,1))</f>
        <v/>
      </c>
      <c r="R770" s="91" t="str">
        <f t="shared" si="64"/>
        <v/>
      </c>
      <c r="S770" s="91" t="str">
        <f t="shared" si="65"/>
        <v/>
      </c>
      <c r="T770" s="92" t="str">
        <f t="shared" si="66"/>
        <v/>
      </c>
      <c r="U770" s="92" t="str">
        <f t="shared" si="67"/>
        <v/>
      </c>
      <c r="V770" s="90" t="str">
        <f>IF(INDEX(EmployeeTrackingSheet!$C$6:$C$1005,Calculations!P770,1)=0,"",INDEX(EmployeeTrackingSheet!$C$6:$C$1005,Calculations!P770,1))</f>
        <v/>
      </c>
      <c r="W770" s="90" t="str">
        <f>IF(INDEX(EmployeeTrackingSheet!$D$6:$D$1005,Calculations!P770,1)=0,"",INDEX(EmployeeTrackingSheet!$D$6:$D$1005,Calculations!P770,1))</f>
        <v/>
      </c>
      <c r="X770" s="269" t="str">
        <f>IF(INDEX(EmployeeTrackingSheet!$E$6:$E$1005,Calculations!P770,1)=0,"",INDEX(EmployeeTrackingSheet!$E$6:$E$1005,Calculations!P770,1))</f>
        <v/>
      </c>
      <c r="Y770" s="269" t="str">
        <f>IF(INDEX(EmployeeTrackingSheet!$F$6:$F$1005,Calculations!P770,1)=0,"",INDEX(EmployeeTrackingSheet!$F$6:$F$1005,Calculations!P770,1))</f>
        <v/>
      </c>
      <c r="Z770" s="94" t="str">
        <f t="shared" si="68"/>
        <v/>
      </c>
      <c r="AA770" s="94" t="str">
        <f>IF(INDEX(EmployeeTrackingSheet!$G$6:$G$1005,Calculations!P770,1)=0,"",INDEX(EmployeeTrackingSheet!$G$6:$G$1005,Calculations!P770,1))</f>
        <v/>
      </c>
      <c r="AB770" s="94" t="str">
        <f>IF(INDEX(EmployeeTrackingSheet!$H$6:$H$1005,Calculations!P770,1)=0,"",INDEX(EmployeeTrackingSheet!$H$6:$H$1005,Calculations!P770,1))</f>
        <v/>
      </c>
      <c r="AC770" s="47"/>
      <c r="AD770" s="47"/>
      <c r="AE770" s="47"/>
      <c r="AF770" s="47"/>
      <c r="AG770" s="47"/>
      <c r="AM770" s="47"/>
      <c r="AN770" s="47"/>
      <c r="AO770" s="47"/>
      <c r="AP770" s="47"/>
      <c r="AQ770" s="47"/>
      <c r="AR770" s="47"/>
      <c r="AS770" s="47"/>
      <c r="AT770" s="47"/>
      <c r="AU770" s="47"/>
      <c r="AV770" s="47"/>
      <c r="AW770" s="47"/>
      <c r="AX770" s="47"/>
      <c r="AY770" s="47"/>
      <c r="AZ770" s="47"/>
      <c r="BA770" s="47"/>
      <c r="BB770" s="47"/>
      <c r="BC770" s="47"/>
      <c r="BD770" s="47"/>
      <c r="BE770" s="47"/>
      <c r="BF770" s="47"/>
      <c r="BG770" s="47"/>
      <c r="BH770" s="47"/>
      <c r="BI770" s="47"/>
      <c r="BJ770" s="47"/>
      <c r="BK770" s="47"/>
      <c r="BL770" s="47"/>
      <c r="BM770" s="47"/>
      <c r="BN770" s="47"/>
      <c r="BO770" s="47"/>
      <c r="BP770" s="47"/>
      <c r="BQ770" s="47"/>
    </row>
    <row r="771" spans="16:69" x14ac:dyDescent="0.25">
      <c r="P771" s="34">
        <v>768</v>
      </c>
      <c r="Q771" s="147" t="str">
        <f>IF(INDEX(EmployeeTrackingSheet!$B$6:$B$1005,Calculations!P771,1)=0,"",INDEX(EmployeeTrackingSheet!$B$6:$B$1005,Calculations!P771,1))</f>
        <v/>
      </c>
      <c r="R771" s="91" t="str">
        <f t="shared" si="64"/>
        <v/>
      </c>
      <c r="S771" s="91" t="str">
        <f t="shared" si="65"/>
        <v/>
      </c>
      <c r="T771" s="92" t="str">
        <f t="shared" si="66"/>
        <v/>
      </c>
      <c r="U771" s="92" t="str">
        <f t="shared" si="67"/>
        <v/>
      </c>
      <c r="V771" s="90" t="str">
        <f>IF(INDEX(EmployeeTrackingSheet!$C$6:$C$1005,Calculations!P771,1)=0,"",INDEX(EmployeeTrackingSheet!$C$6:$C$1005,Calculations!P771,1))</f>
        <v/>
      </c>
      <c r="W771" s="90" t="str">
        <f>IF(INDEX(EmployeeTrackingSheet!$D$6:$D$1005,Calculations!P771,1)=0,"",INDEX(EmployeeTrackingSheet!$D$6:$D$1005,Calculations!P771,1))</f>
        <v/>
      </c>
      <c r="X771" s="269" t="str">
        <f>IF(INDEX(EmployeeTrackingSheet!$E$6:$E$1005,Calculations!P771,1)=0,"",INDEX(EmployeeTrackingSheet!$E$6:$E$1005,Calculations!P771,1))</f>
        <v/>
      </c>
      <c r="Y771" s="269" t="str">
        <f>IF(INDEX(EmployeeTrackingSheet!$F$6:$F$1005,Calculations!P771,1)=0,"",INDEX(EmployeeTrackingSheet!$F$6:$F$1005,Calculations!P771,1))</f>
        <v/>
      </c>
      <c r="Z771" s="94" t="str">
        <f t="shared" si="68"/>
        <v/>
      </c>
      <c r="AA771" s="94" t="str">
        <f>IF(INDEX(EmployeeTrackingSheet!$G$6:$G$1005,Calculations!P771,1)=0,"",INDEX(EmployeeTrackingSheet!$G$6:$G$1005,Calculations!P771,1))</f>
        <v/>
      </c>
      <c r="AB771" s="94" t="str">
        <f>IF(INDEX(EmployeeTrackingSheet!$H$6:$H$1005,Calculations!P771,1)=0,"",INDEX(EmployeeTrackingSheet!$H$6:$H$1005,Calculations!P771,1))</f>
        <v/>
      </c>
      <c r="AC771" s="47"/>
      <c r="AD771" s="47"/>
      <c r="AE771" s="47"/>
      <c r="AF771" s="47"/>
      <c r="AG771" s="47"/>
      <c r="AM771" s="47"/>
      <c r="AN771" s="47"/>
      <c r="AO771" s="47"/>
      <c r="AP771" s="47"/>
      <c r="AQ771" s="47"/>
      <c r="AR771" s="47"/>
      <c r="AS771" s="47"/>
      <c r="AT771" s="47"/>
      <c r="AU771" s="47"/>
      <c r="AV771" s="47"/>
      <c r="AW771" s="47"/>
      <c r="AX771" s="47"/>
      <c r="AY771" s="47"/>
      <c r="AZ771" s="47"/>
      <c r="BA771" s="47"/>
      <c r="BB771" s="47"/>
      <c r="BC771" s="47"/>
      <c r="BD771" s="47"/>
      <c r="BE771" s="47"/>
      <c r="BF771" s="47"/>
      <c r="BG771" s="47"/>
      <c r="BH771" s="47"/>
      <c r="BI771" s="47"/>
      <c r="BJ771" s="47"/>
      <c r="BK771" s="47"/>
      <c r="BL771" s="47"/>
      <c r="BM771" s="47"/>
      <c r="BN771" s="47"/>
      <c r="BO771" s="47"/>
      <c r="BP771" s="47"/>
      <c r="BQ771" s="47"/>
    </row>
    <row r="772" spans="16:69" x14ac:dyDescent="0.25">
      <c r="P772" s="34">
        <v>769</v>
      </c>
      <c r="Q772" s="147" t="str">
        <f>IF(INDEX(EmployeeTrackingSheet!$B$6:$B$1005,Calculations!P772,1)=0,"",INDEX(EmployeeTrackingSheet!$B$6:$B$1005,Calculations!P772,1))</f>
        <v/>
      </c>
      <c r="R772" s="91" t="str">
        <f t="shared" si="64"/>
        <v/>
      </c>
      <c r="S772" s="91" t="str">
        <f t="shared" si="65"/>
        <v/>
      </c>
      <c r="T772" s="92" t="str">
        <f t="shared" si="66"/>
        <v/>
      </c>
      <c r="U772" s="92" t="str">
        <f t="shared" si="67"/>
        <v/>
      </c>
      <c r="V772" s="90" t="str">
        <f>IF(INDEX(EmployeeTrackingSheet!$C$6:$C$1005,Calculations!P772,1)=0,"",INDEX(EmployeeTrackingSheet!$C$6:$C$1005,Calculations!P772,1))</f>
        <v/>
      </c>
      <c r="W772" s="90" t="str">
        <f>IF(INDEX(EmployeeTrackingSheet!$D$6:$D$1005,Calculations!P772,1)=0,"",INDEX(EmployeeTrackingSheet!$D$6:$D$1005,Calculations!P772,1))</f>
        <v/>
      </c>
      <c r="X772" s="269" t="str">
        <f>IF(INDEX(EmployeeTrackingSheet!$E$6:$E$1005,Calculations!P772,1)=0,"",INDEX(EmployeeTrackingSheet!$E$6:$E$1005,Calculations!P772,1))</f>
        <v/>
      </c>
      <c r="Y772" s="269" t="str">
        <f>IF(INDEX(EmployeeTrackingSheet!$F$6:$F$1005,Calculations!P772,1)=0,"",INDEX(EmployeeTrackingSheet!$F$6:$F$1005,Calculations!P772,1))</f>
        <v/>
      </c>
      <c r="Z772" s="94" t="str">
        <f t="shared" si="68"/>
        <v/>
      </c>
      <c r="AA772" s="94" t="str">
        <f>IF(INDEX(EmployeeTrackingSheet!$G$6:$G$1005,Calculations!P772,1)=0,"",INDEX(EmployeeTrackingSheet!$G$6:$G$1005,Calculations!P772,1))</f>
        <v/>
      </c>
      <c r="AB772" s="94" t="str">
        <f>IF(INDEX(EmployeeTrackingSheet!$H$6:$H$1005,Calculations!P772,1)=0,"",INDEX(EmployeeTrackingSheet!$H$6:$H$1005,Calculations!P772,1))</f>
        <v/>
      </c>
      <c r="AC772" s="47"/>
      <c r="AD772" s="47"/>
      <c r="AE772" s="47"/>
      <c r="AF772" s="47"/>
      <c r="AG772" s="47"/>
      <c r="AM772" s="47"/>
      <c r="AN772" s="47"/>
      <c r="AO772" s="47"/>
      <c r="AP772" s="47"/>
      <c r="AQ772" s="47"/>
      <c r="AR772" s="47"/>
      <c r="AS772" s="47"/>
      <c r="AT772" s="47"/>
      <c r="AU772" s="47"/>
      <c r="AV772" s="47"/>
      <c r="AW772" s="47"/>
      <c r="AX772" s="47"/>
      <c r="AY772" s="47"/>
      <c r="AZ772" s="47"/>
      <c r="BA772" s="47"/>
      <c r="BB772" s="47"/>
      <c r="BC772" s="47"/>
      <c r="BD772" s="47"/>
      <c r="BE772" s="47"/>
      <c r="BF772" s="47"/>
      <c r="BG772" s="47"/>
      <c r="BH772" s="47"/>
      <c r="BI772" s="47"/>
      <c r="BJ772" s="47"/>
      <c r="BK772" s="47"/>
      <c r="BL772" s="47"/>
      <c r="BM772" s="47"/>
      <c r="BN772" s="47"/>
      <c r="BO772" s="47"/>
      <c r="BP772" s="47"/>
      <c r="BQ772" s="47"/>
    </row>
    <row r="773" spans="16:69" x14ac:dyDescent="0.25">
      <c r="P773" s="34">
        <v>770</v>
      </c>
      <c r="Q773" s="147" t="str">
        <f>IF(INDEX(EmployeeTrackingSheet!$B$6:$B$1005,Calculations!P773,1)=0,"",INDEX(EmployeeTrackingSheet!$B$6:$B$1005,Calculations!P773,1))</f>
        <v/>
      </c>
      <c r="R773" s="91" t="str">
        <f t="shared" ref="R773:R836" si="69">IF(LEN($Q773)=0,"",YEAR($Q773))</f>
        <v/>
      </c>
      <c r="S773" s="91" t="str">
        <f t="shared" ref="S773:S836" si="70">IF(LEN($Q773)=0,"",MONTH($Q773))</f>
        <v/>
      </c>
      <c r="T773" s="92" t="str">
        <f t="shared" ref="T773:T836" si="71">IF(LEN($Q773)=0,"",WEEKNUM($Q773))</f>
        <v/>
      </c>
      <c r="U773" s="92" t="str">
        <f t="shared" ref="U773:U836" si="72">IF(LEN($Q773)=0,"",DAY($Q773))</f>
        <v/>
      </c>
      <c r="V773" s="90" t="str">
        <f>IF(INDEX(EmployeeTrackingSheet!$C$6:$C$1005,Calculations!P773,1)=0,"",INDEX(EmployeeTrackingSheet!$C$6:$C$1005,Calculations!P773,1))</f>
        <v/>
      </c>
      <c r="W773" s="90" t="str">
        <f>IF(INDEX(EmployeeTrackingSheet!$D$6:$D$1005,Calculations!P773,1)=0,"",INDEX(EmployeeTrackingSheet!$D$6:$D$1005,Calculations!P773,1))</f>
        <v/>
      </c>
      <c r="X773" s="269" t="str">
        <f>IF(INDEX(EmployeeTrackingSheet!$E$6:$E$1005,Calculations!P773,1)=0,"",INDEX(EmployeeTrackingSheet!$E$6:$E$1005,Calculations!P773,1))</f>
        <v/>
      </c>
      <c r="Y773" s="269" t="str">
        <f>IF(INDEX(EmployeeTrackingSheet!$F$6:$F$1005,Calculations!P773,1)=0,"",INDEX(EmployeeTrackingSheet!$F$6:$F$1005,Calculations!P773,1))</f>
        <v/>
      </c>
      <c r="Z773" s="94" t="str">
        <f t="shared" ref="Z773:Z836" si="73">IFERROR(WEEKNUM(DATE(YEAR($Q773),$S773,$U773),1)-WEEKNUM(DATE(YEAR($Q773),$S773,1),1)+1,"")</f>
        <v/>
      </c>
      <c r="AA773" s="94" t="str">
        <f>IF(INDEX(EmployeeTrackingSheet!$G$6:$G$1005,Calculations!P773,1)=0,"",INDEX(EmployeeTrackingSheet!$G$6:$G$1005,Calculations!P773,1))</f>
        <v/>
      </c>
      <c r="AB773" s="94" t="str">
        <f>IF(INDEX(EmployeeTrackingSheet!$H$6:$H$1005,Calculations!P773,1)=0,"",INDEX(EmployeeTrackingSheet!$H$6:$H$1005,Calculations!P773,1))</f>
        <v/>
      </c>
      <c r="AC773" s="47"/>
      <c r="AD773" s="47"/>
      <c r="AE773" s="47"/>
      <c r="AF773" s="47"/>
      <c r="AG773" s="47"/>
      <c r="AM773" s="47"/>
      <c r="AN773" s="47"/>
      <c r="AO773" s="47"/>
      <c r="AP773" s="47"/>
      <c r="AQ773" s="47"/>
      <c r="AR773" s="47"/>
      <c r="AS773" s="47"/>
      <c r="AT773" s="47"/>
      <c r="AU773" s="47"/>
      <c r="AV773" s="47"/>
      <c r="AW773" s="47"/>
      <c r="AX773" s="47"/>
      <c r="AY773" s="47"/>
      <c r="AZ773" s="47"/>
      <c r="BA773" s="47"/>
      <c r="BB773" s="47"/>
      <c r="BC773" s="47"/>
      <c r="BD773" s="47"/>
      <c r="BE773" s="47"/>
      <c r="BF773" s="47"/>
      <c r="BG773" s="47"/>
      <c r="BH773" s="47"/>
      <c r="BI773" s="47"/>
      <c r="BJ773" s="47"/>
      <c r="BK773" s="47"/>
      <c r="BL773" s="47"/>
      <c r="BM773" s="47"/>
      <c r="BN773" s="47"/>
      <c r="BO773" s="47"/>
      <c r="BP773" s="47"/>
      <c r="BQ773" s="47"/>
    </row>
    <row r="774" spans="16:69" x14ac:dyDescent="0.25">
      <c r="P774" s="34">
        <v>771</v>
      </c>
      <c r="Q774" s="147" t="str">
        <f>IF(INDEX(EmployeeTrackingSheet!$B$6:$B$1005,Calculations!P774,1)=0,"",INDEX(EmployeeTrackingSheet!$B$6:$B$1005,Calculations!P774,1))</f>
        <v/>
      </c>
      <c r="R774" s="91" t="str">
        <f t="shared" si="69"/>
        <v/>
      </c>
      <c r="S774" s="91" t="str">
        <f t="shared" si="70"/>
        <v/>
      </c>
      <c r="T774" s="92" t="str">
        <f t="shared" si="71"/>
        <v/>
      </c>
      <c r="U774" s="92" t="str">
        <f t="shared" si="72"/>
        <v/>
      </c>
      <c r="V774" s="90" t="str">
        <f>IF(INDEX(EmployeeTrackingSheet!$C$6:$C$1005,Calculations!P774,1)=0,"",INDEX(EmployeeTrackingSheet!$C$6:$C$1005,Calculations!P774,1))</f>
        <v/>
      </c>
      <c r="W774" s="90" t="str">
        <f>IF(INDEX(EmployeeTrackingSheet!$D$6:$D$1005,Calculations!P774,1)=0,"",INDEX(EmployeeTrackingSheet!$D$6:$D$1005,Calculations!P774,1))</f>
        <v/>
      </c>
      <c r="X774" s="269" t="str">
        <f>IF(INDEX(EmployeeTrackingSheet!$E$6:$E$1005,Calculations!P774,1)=0,"",INDEX(EmployeeTrackingSheet!$E$6:$E$1005,Calculations!P774,1))</f>
        <v/>
      </c>
      <c r="Y774" s="269" t="str">
        <f>IF(INDEX(EmployeeTrackingSheet!$F$6:$F$1005,Calculations!P774,1)=0,"",INDEX(EmployeeTrackingSheet!$F$6:$F$1005,Calculations!P774,1))</f>
        <v/>
      </c>
      <c r="Z774" s="94" t="str">
        <f t="shared" si="73"/>
        <v/>
      </c>
      <c r="AA774" s="94" t="str">
        <f>IF(INDEX(EmployeeTrackingSheet!$G$6:$G$1005,Calculations!P774,1)=0,"",INDEX(EmployeeTrackingSheet!$G$6:$G$1005,Calculations!P774,1))</f>
        <v/>
      </c>
      <c r="AB774" s="94" t="str">
        <f>IF(INDEX(EmployeeTrackingSheet!$H$6:$H$1005,Calculations!P774,1)=0,"",INDEX(EmployeeTrackingSheet!$H$6:$H$1005,Calculations!P774,1))</f>
        <v/>
      </c>
      <c r="AC774" s="47"/>
      <c r="AD774" s="47"/>
      <c r="AE774" s="47"/>
      <c r="AF774" s="47"/>
      <c r="AG774" s="47"/>
      <c r="AM774" s="47"/>
      <c r="AN774" s="47"/>
      <c r="AO774" s="47"/>
      <c r="AP774" s="47"/>
      <c r="AQ774" s="47"/>
      <c r="AR774" s="47"/>
      <c r="AS774" s="47"/>
      <c r="AT774" s="47"/>
      <c r="AU774" s="47"/>
      <c r="AV774" s="47"/>
      <c r="AW774" s="47"/>
      <c r="AX774" s="47"/>
      <c r="AY774" s="47"/>
      <c r="AZ774" s="47"/>
      <c r="BA774" s="47"/>
      <c r="BB774" s="47"/>
      <c r="BC774" s="47"/>
      <c r="BD774" s="47"/>
      <c r="BE774" s="47"/>
      <c r="BF774" s="47"/>
      <c r="BG774" s="47"/>
      <c r="BH774" s="47"/>
      <c r="BI774" s="47"/>
      <c r="BJ774" s="47"/>
      <c r="BK774" s="47"/>
      <c r="BL774" s="47"/>
      <c r="BM774" s="47"/>
      <c r="BN774" s="47"/>
      <c r="BO774" s="47"/>
      <c r="BP774" s="47"/>
      <c r="BQ774" s="47"/>
    </row>
    <row r="775" spans="16:69" x14ac:dyDescent="0.25">
      <c r="P775" s="34">
        <v>772</v>
      </c>
      <c r="Q775" s="147" t="str">
        <f>IF(INDEX(EmployeeTrackingSheet!$B$6:$B$1005,Calculations!P775,1)=0,"",INDEX(EmployeeTrackingSheet!$B$6:$B$1005,Calculations!P775,1))</f>
        <v/>
      </c>
      <c r="R775" s="91" t="str">
        <f t="shared" si="69"/>
        <v/>
      </c>
      <c r="S775" s="91" t="str">
        <f t="shared" si="70"/>
        <v/>
      </c>
      <c r="T775" s="92" t="str">
        <f t="shared" si="71"/>
        <v/>
      </c>
      <c r="U775" s="92" t="str">
        <f t="shared" si="72"/>
        <v/>
      </c>
      <c r="V775" s="90" t="str">
        <f>IF(INDEX(EmployeeTrackingSheet!$C$6:$C$1005,Calculations!P775,1)=0,"",INDEX(EmployeeTrackingSheet!$C$6:$C$1005,Calculations!P775,1))</f>
        <v/>
      </c>
      <c r="W775" s="90" t="str">
        <f>IF(INDEX(EmployeeTrackingSheet!$D$6:$D$1005,Calculations!P775,1)=0,"",INDEX(EmployeeTrackingSheet!$D$6:$D$1005,Calculations!P775,1))</f>
        <v/>
      </c>
      <c r="X775" s="269" t="str">
        <f>IF(INDEX(EmployeeTrackingSheet!$E$6:$E$1005,Calculations!P775,1)=0,"",INDEX(EmployeeTrackingSheet!$E$6:$E$1005,Calculations!P775,1))</f>
        <v/>
      </c>
      <c r="Y775" s="269" t="str">
        <f>IF(INDEX(EmployeeTrackingSheet!$F$6:$F$1005,Calculations!P775,1)=0,"",INDEX(EmployeeTrackingSheet!$F$6:$F$1005,Calculations!P775,1))</f>
        <v/>
      </c>
      <c r="Z775" s="94" t="str">
        <f t="shared" si="73"/>
        <v/>
      </c>
      <c r="AA775" s="94" t="str">
        <f>IF(INDEX(EmployeeTrackingSheet!$G$6:$G$1005,Calculations!P775,1)=0,"",INDEX(EmployeeTrackingSheet!$G$6:$G$1005,Calculations!P775,1))</f>
        <v/>
      </c>
      <c r="AB775" s="94" t="str">
        <f>IF(INDEX(EmployeeTrackingSheet!$H$6:$H$1005,Calculations!P775,1)=0,"",INDEX(EmployeeTrackingSheet!$H$6:$H$1005,Calculations!P775,1))</f>
        <v/>
      </c>
      <c r="AC775" s="47"/>
      <c r="AD775" s="47"/>
      <c r="AE775" s="47"/>
      <c r="AF775" s="47"/>
      <c r="AG775" s="47"/>
      <c r="AM775" s="47"/>
      <c r="AN775" s="47"/>
      <c r="AO775" s="47"/>
      <c r="AP775" s="47"/>
      <c r="AQ775" s="47"/>
      <c r="AR775" s="47"/>
      <c r="AS775" s="47"/>
      <c r="AT775" s="47"/>
      <c r="AU775" s="47"/>
      <c r="AV775" s="47"/>
      <c r="AW775" s="47"/>
      <c r="AX775" s="47"/>
      <c r="AY775" s="47"/>
      <c r="AZ775" s="47"/>
      <c r="BA775" s="47"/>
      <c r="BB775" s="47"/>
      <c r="BC775" s="47"/>
      <c r="BD775" s="47"/>
      <c r="BE775" s="47"/>
      <c r="BF775" s="47"/>
      <c r="BG775" s="47"/>
      <c r="BH775" s="47"/>
      <c r="BI775" s="47"/>
      <c r="BJ775" s="47"/>
      <c r="BK775" s="47"/>
      <c r="BL775" s="47"/>
      <c r="BM775" s="47"/>
      <c r="BN775" s="47"/>
      <c r="BO775" s="47"/>
      <c r="BP775" s="47"/>
      <c r="BQ775" s="47"/>
    </row>
    <row r="776" spans="16:69" x14ac:dyDescent="0.25">
      <c r="P776" s="34">
        <v>773</v>
      </c>
      <c r="Q776" s="147" t="str">
        <f>IF(INDEX(EmployeeTrackingSheet!$B$6:$B$1005,Calculations!P776,1)=0,"",INDEX(EmployeeTrackingSheet!$B$6:$B$1005,Calculations!P776,1))</f>
        <v/>
      </c>
      <c r="R776" s="91" t="str">
        <f t="shared" si="69"/>
        <v/>
      </c>
      <c r="S776" s="91" t="str">
        <f t="shared" si="70"/>
        <v/>
      </c>
      <c r="T776" s="92" t="str">
        <f t="shared" si="71"/>
        <v/>
      </c>
      <c r="U776" s="92" t="str">
        <f t="shared" si="72"/>
        <v/>
      </c>
      <c r="V776" s="90" t="str">
        <f>IF(INDEX(EmployeeTrackingSheet!$C$6:$C$1005,Calculations!P776,1)=0,"",INDEX(EmployeeTrackingSheet!$C$6:$C$1005,Calculations!P776,1))</f>
        <v/>
      </c>
      <c r="W776" s="90" t="str">
        <f>IF(INDEX(EmployeeTrackingSheet!$D$6:$D$1005,Calculations!P776,1)=0,"",INDEX(EmployeeTrackingSheet!$D$6:$D$1005,Calculations!P776,1))</f>
        <v/>
      </c>
      <c r="X776" s="269" t="str">
        <f>IF(INDEX(EmployeeTrackingSheet!$E$6:$E$1005,Calculations!P776,1)=0,"",INDEX(EmployeeTrackingSheet!$E$6:$E$1005,Calculations!P776,1))</f>
        <v/>
      </c>
      <c r="Y776" s="269" t="str">
        <f>IF(INDEX(EmployeeTrackingSheet!$F$6:$F$1005,Calculations!P776,1)=0,"",INDEX(EmployeeTrackingSheet!$F$6:$F$1005,Calculations!P776,1))</f>
        <v/>
      </c>
      <c r="Z776" s="94" t="str">
        <f t="shared" si="73"/>
        <v/>
      </c>
      <c r="AA776" s="94" t="str">
        <f>IF(INDEX(EmployeeTrackingSheet!$G$6:$G$1005,Calculations!P776,1)=0,"",INDEX(EmployeeTrackingSheet!$G$6:$G$1005,Calculations!P776,1))</f>
        <v/>
      </c>
      <c r="AB776" s="94" t="str">
        <f>IF(INDEX(EmployeeTrackingSheet!$H$6:$H$1005,Calculations!P776,1)=0,"",INDEX(EmployeeTrackingSheet!$H$6:$H$1005,Calculations!P776,1))</f>
        <v/>
      </c>
      <c r="AC776" s="47"/>
      <c r="AD776" s="47"/>
      <c r="AE776" s="47"/>
      <c r="AF776" s="47"/>
      <c r="AG776" s="47"/>
      <c r="AM776" s="47"/>
      <c r="AN776" s="47"/>
      <c r="AO776" s="47"/>
      <c r="AP776" s="47"/>
      <c r="AQ776" s="47"/>
      <c r="AR776" s="47"/>
      <c r="AS776" s="47"/>
      <c r="AT776" s="47"/>
      <c r="AU776" s="47"/>
      <c r="AV776" s="47"/>
      <c r="AW776" s="47"/>
      <c r="AX776" s="47"/>
      <c r="AY776" s="47"/>
      <c r="AZ776" s="47"/>
      <c r="BA776" s="47"/>
      <c r="BB776" s="47"/>
      <c r="BC776" s="47"/>
      <c r="BD776" s="47"/>
      <c r="BE776" s="47"/>
      <c r="BF776" s="47"/>
      <c r="BG776" s="47"/>
      <c r="BH776" s="47"/>
      <c r="BI776" s="47"/>
      <c r="BJ776" s="47"/>
      <c r="BK776" s="47"/>
      <c r="BL776" s="47"/>
      <c r="BM776" s="47"/>
      <c r="BN776" s="47"/>
      <c r="BO776" s="47"/>
      <c r="BP776" s="47"/>
      <c r="BQ776" s="47"/>
    </row>
    <row r="777" spans="16:69" x14ac:dyDescent="0.25">
      <c r="P777" s="34">
        <v>774</v>
      </c>
      <c r="Q777" s="147" t="str">
        <f>IF(INDEX(EmployeeTrackingSheet!$B$6:$B$1005,Calculations!P777,1)=0,"",INDEX(EmployeeTrackingSheet!$B$6:$B$1005,Calculations!P777,1))</f>
        <v/>
      </c>
      <c r="R777" s="91" t="str">
        <f t="shared" si="69"/>
        <v/>
      </c>
      <c r="S777" s="91" t="str">
        <f t="shared" si="70"/>
        <v/>
      </c>
      <c r="T777" s="92" t="str">
        <f t="shared" si="71"/>
        <v/>
      </c>
      <c r="U777" s="92" t="str">
        <f t="shared" si="72"/>
        <v/>
      </c>
      <c r="V777" s="90" t="str">
        <f>IF(INDEX(EmployeeTrackingSheet!$C$6:$C$1005,Calculations!P777,1)=0,"",INDEX(EmployeeTrackingSheet!$C$6:$C$1005,Calculations!P777,1))</f>
        <v/>
      </c>
      <c r="W777" s="90" t="str">
        <f>IF(INDEX(EmployeeTrackingSheet!$D$6:$D$1005,Calculations!P777,1)=0,"",INDEX(EmployeeTrackingSheet!$D$6:$D$1005,Calculations!P777,1))</f>
        <v/>
      </c>
      <c r="X777" s="269" t="str">
        <f>IF(INDEX(EmployeeTrackingSheet!$E$6:$E$1005,Calculations!P777,1)=0,"",INDEX(EmployeeTrackingSheet!$E$6:$E$1005,Calculations!P777,1))</f>
        <v/>
      </c>
      <c r="Y777" s="269" t="str">
        <f>IF(INDEX(EmployeeTrackingSheet!$F$6:$F$1005,Calculations!P777,1)=0,"",INDEX(EmployeeTrackingSheet!$F$6:$F$1005,Calculations!P777,1))</f>
        <v/>
      </c>
      <c r="Z777" s="94" t="str">
        <f t="shared" si="73"/>
        <v/>
      </c>
      <c r="AA777" s="94" t="str">
        <f>IF(INDEX(EmployeeTrackingSheet!$G$6:$G$1005,Calculations!P777,1)=0,"",INDEX(EmployeeTrackingSheet!$G$6:$G$1005,Calculations!P777,1))</f>
        <v/>
      </c>
      <c r="AB777" s="94" t="str">
        <f>IF(INDEX(EmployeeTrackingSheet!$H$6:$H$1005,Calculations!P777,1)=0,"",INDEX(EmployeeTrackingSheet!$H$6:$H$1005,Calculations!P777,1))</f>
        <v/>
      </c>
      <c r="AC777" s="47"/>
      <c r="AD777" s="47"/>
      <c r="AE777" s="47"/>
      <c r="AF777" s="47"/>
      <c r="AG777" s="47"/>
      <c r="AM777" s="47"/>
      <c r="AN777" s="47"/>
      <c r="AO777" s="47"/>
      <c r="AP777" s="47"/>
      <c r="AQ777" s="47"/>
      <c r="AR777" s="47"/>
      <c r="AS777" s="47"/>
      <c r="AT777" s="47"/>
      <c r="AU777" s="47"/>
      <c r="AV777" s="47"/>
      <c r="AW777" s="47"/>
      <c r="AX777" s="47"/>
      <c r="AY777" s="47"/>
      <c r="AZ777" s="47"/>
      <c r="BA777" s="47"/>
      <c r="BB777" s="47"/>
      <c r="BC777" s="47"/>
      <c r="BD777" s="47"/>
      <c r="BE777" s="47"/>
      <c r="BF777" s="47"/>
      <c r="BG777" s="47"/>
      <c r="BH777" s="47"/>
      <c r="BI777" s="47"/>
      <c r="BJ777" s="47"/>
      <c r="BK777" s="47"/>
      <c r="BL777" s="47"/>
      <c r="BM777" s="47"/>
      <c r="BN777" s="47"/>
      <c r="BO777" s="47"/>
      <c r="BP777" s="47"/>
      <c r="BQ777" s="47"/>
    </row>
    <row r="778" spans="16:69" x14ac:dyDescent="0.25">
      <c r="P778" s="34">
        <v>775</v>
      </c>
      <c r="Q778" s="147" t="str">
        <f>IF(INDEX(EmployeeTrackingSheet!$B$6:$B$1005,Calculations!P778,1)=0,"",INDEX(EmployeeTrackingSheet!$B$6:$B$1005,Calculations!P778,1))</f>
        <v/>
      </c>
      <c r="R778" s="91" t="str">
        <f t="shared" si="69"/>
        <v/>
      </c>
      <c r="S778" s="91" t="str">
        <f t="shared" si="70"/>
        <v/>
      </c>
      <c r="T778" s="92" t="str">
        <f t="shared" si="71"/>
        <v/>
      </c>
      <c r="U778" s="92" t="str">
        <f t="shared" si="72"/>
        <v/>
      </c>
      <c r="V778" s="90" t="str">
        <f>IF(INDEX(EmployeeTrackingSheet!$C$6:$C$1005,Calculations!P778,1)=0,"",INDEX(EmployeeTrackingSheet!$C$6:$C$1005,Calculations!P778,1))</f>
        <v/>
      </c>
      <c r="W778" s="90" t="str">
        <f>IF(INDEX(EmployeeTrackingSheet!$D$6:$D$1005,Calculations!P778,1)=0,"",INDEX(EmployeeTrackingSheet!$D$6:$D$1005,Calculations!P778,1))</f>
        <v/>
      </c>
      <c r="X778" s="269" t="str">
        <f>IF(INDEX(EmployeeTrackingSheet!$E$6:$E$1005,Calculations!P778,1)=0,"",INDEX(EmployeeTrackingSheet!$E$6:$E$1005,Calculations!P778,1))</f>
        <v/>
      </c>
      <c r="Y778" s="269" t="str">
        <f>IF(INDEX(EmployeeTrackingSheet!$F$6:$F$1005,Calculations!P778,1)=0,"",INDEX(EmployeeTrackingSheet!$F$6:$F$1005,Calculations!P778,1))</f>
        <v/>
      </c>
      <c r="Z778" s="94" t="str">
        <f t="shared" si="73"/>
        <v/>
      </c>
      <c r="AA778" s="94" t="str">
        <f>IF(INDEX(EmployeeTrackingSheet!$G$6:$G$1005,Calculations!P778,1)=0,"",INDEX(EmployeeTrackingSheet!$G$6:$G$1005,Calculations!P778,1))</f>
        <v/>
      </c>
      <c r="AB778" s="94" t="str">
        <f>IF(INDEX(EmployeeTrackingSheet!$H$6:$H$1005,Calculations!P778,1)=0,"",INDEX(EmployeeTrackingSheet!$H$6:$H$1005,Calculations!P778,1))</f>
        <v/>
      </c>
      <c r="AC778" s="47"/>
      <c r="AD778" s="47"/>
      <c r="AE778" s="47"/>
      <c r="AF778" s="47"/>
      <c r="AG778" s="47"/>
      <c r="AM778" s="47"/>
      <c r="AN778" s="47"/>
      <c r="AO778" s="47"/>
      <c r="AP778" s="47"/>
      <c r="AQ778" s="47"/>
      <c r="AR778" s="47"/>
      <c r="AS778" s="47"/>
      <c r="AT778" s="47"/>
      <c r="AU778" s="47"/>
      <c r="AV778" s="47"/>
      <c r="AW778" s="47"/>
      <c r="AX778" s="47"/>
      <c r="AY778" s="47"/>
      <c r="AZ778" s="47"/>
      <c r="BA778" s="47"/>
      <c r="BB778" s="47"/>
      <c r="BC778" s="47"/>
      <c r="BD778" s="47"/>
      <c r="BE778" s="47"/>
      <c r="BF778" s="47"/>
      <c r="BG778" s="47"/>
      <c r="BH778" s="47"/>
      <c r="BI778" s="47"/>
      <c r="BJ778" s="47"/>
      <c r="BK778" s="47"/>
      <c r="BL778" s="47"/>
      <c r="BM778" s="47"/>
      <c r="BN778" s="47"/>
      <c r="BO778" s="47"/>
      <c r="BP778" s="47"/>
      <c r="BQ778" s="47"/>
    </row>
    <row r="779" spans="16:69" x14ac:dyDescent="0.25">
      <c r="P779" s="34">
        <v>776</v>
      </c>
      <c r="Q779" s="147" t="str">
        <f>IF(INDEX(EmployeeTrackingSheet!$B$6:$B$1005,Calculations!P779,1)=0,"",INDEX(EmployeeTrackingSheet!$B$6:$B$1005,Calculations!P779,1))</f>
        <v/>
      </c>
      <c r="R779" s="91" t="str">
        <f t="shared" si="69"/>
        <v/>
      </c>
      <c r="S779" s="91" t="str">
        <f t="shared" si="70"/>
        <v/>
      </c>
      <c r="T779" s="92" t="str">
        <f t="shared" si="71"/>
        <v/>
      </c>
      <c r="U779" s="92" t="str">
        <f t="shared" si="72"/>
        <v/>
      </c>
      <c r="V779" s="90" t="str">
        <f>IF(INDEX(EmployeeTrackingSheet!$C$6:$C$1005,Calculations!P779,1)=0,"",INDEX(EmployeeTrackingSheet!$C$6:$C$1005,Calculations!P779,1))</f>
        <v/>
      </c>
      <c r="W779" s="90" t="str">
        <f>IF(INDEX(EmployeeTrackingSheet!$D$6:$D$1005,Calculations!P779,1)=0,"",INDEX(EmployeeTrackingSheet!$D$6:$D$1005,Calculations!P779,1))</f>
        <v/>
      </c>
      <c r="X779" s="269" t="str">
        <f>IF(INDEX(EmployeeTrackingSheet!$E$6:$E$1005,Calculations!P779,1)=0,"",INDEX(EmployeeTrackingSheet!$E$6:$E$1005,Calculations!P779,1))</f>
        <v/>
      </c>
      <c r="Y779" s="269" t="str">
        <f>IF(INDEX(EmployeeTrackingSheet!$F$6:$F$1005,Calculations!P779,1)=0,"",INDEX(EmployeeTrackingSheet!$F$6:$F$1005,Calculations!P779,1))</f>
        <v/>
      </c>
      <c r="Z779" s="94" t="str">
        <f t="shared" si="73"/>
        <v/>
      </c>
      <c r="AA779" s="94" t="str">
        <f>IF(INDEX(EmployeeTrackingSheet!$G$6:$G$1005,Calculations!P779,1)=0,"",INDEX(EmployeeTrackingSheet!$G$6:$G$1005,Calculations!P779,1))</f>
        <v/>
      </c>
      <c r="AB779" s="94" t="str">
        <f>IF(INDEX(EmployeeTrackingSheet!$H$6:$H$1005,Calculations!P779,1)=0,"",INDEX(EmployeeTrackingSheet!$H$6:$H$1005,Calculations!P779,1))</f>
        <v/>
      </c>
      <c r="AC779" s="47"/>
      <c r="AD779" s="47"/>
      <c r="AE779" s="47"/>
      <c r="AF779" s="47"/>
      <c r="AG779" s="47"/>
      <c r="AM779" s="47"/>
      <c r="AN779" s="47"/>
      <c r="AO779" s="47"/>
      <c r="AP779" s="47"/>
      <c r="AQ779" s="47"/>
      <c r="AR779" s="47"/>
      <c r="AS779" s="47"/>
      <c r="AT779" s="47"/>
      <c r="AU779" s="47"/>
      <c r="AV779" s="47"/>
      <c r="AW779" s="47"/>
      <c r="AX779" s="47"/>
      <c r="AY779" s="47"/>
      <c r="AZ779" s="47"/>
      <c r="BA779" s="47"/>
      <c r="BB779" s="47"/>
      <c r="BC779" s="47"/>
      <c r="BD779" s="47"/>
      <c r="BE779" s="47"/>
      <c r="BF779" s="47"/>
      <c r="BG779" s="47"/>
      <c r="BH779" s="47"/>
      <c r="BI779" s="47"/>
      <c r="BJ779" s="47"/>
      <c r="BK779" s="47"/>
      <c r="BL779" s="47"/>
      <c r="BM779" s="47"/>
      <c r="BN779" s="47"/>
      <c r="BO779" s="47"/>
      <c r="BP779" s="47"/>
      <c r="BQ779" s="47"/>
    </row>
    <row r="780" spans="16:69" x14ac:dyDescent="0.25">
      <c r="P780" s="34">
        <v>777</v>
      </c>
      <c r="Q780" s="147" t="str">
        <f>IF(INDEX(EmployeeTrackingSheet!$B$6:$B$1005,Calculations!P780,1)=0,"",INDEX(EmployeeTrackingSheet!$B$6:$B$1005,Calculations!P780,1))</f>
        <v/>
      </c>
      <c r="R780" s="91" t="str">
        <f t="shared" si="69"/>
        <v/>
      </c>
      <c r="S780" s="91" t="str">
        <f t="shared" si="70"/>
        <v/>
      </c>
      <c r="T780" s="92" t="str">
        <f t="shared" si="71"/>
        <v/>
      </c>
      <c r="U780" s="92" t="str">
        <f t="shared" si="72"/>
        <v/>
      </c>
      <c r="V780" s="90" t="str">
        <f>IF(INDEX(EmployeeTrackingSheet!$C$6:$C$1005,Calculations!P780,1)=0,"",INDEX(EmployeeTrackingSheet!$C$6:$C$1005,Calculations!P780,1))</f>
        <v/>
      </c>
      <c r="W780" s="90" t="str">
        <f>IF(INDEX(EmployeeTrackingSheet!$D$6:$D$1005,Calculations!P780,1)=0,"",INDEX(EmployeeTrackingSheet!$D$6:$D$1005,Calculations!P780,1))</f>
        <v/>
      </c>
      <c r="X780" s="269" t="str">
        <f>IF(INDEX(EmployeeTrackingSheet!$E$6:$E$1005,Calculations!P780,1)=0,"",INDEX(EmployeeTrackingSheet!$E$6:$E$1005,Calculations!P780,1))</f>
        <v/>
      </c>
      <c r="Y780" s="269" t="str">
        <f>IF(INDEX(EmployeeTrackingSheet!$F$6:$F$1005,Calculations!P780,1)=0,"",INDEX(EmployeeTrackingSheet!$F$6:$F$1005,Calculations!P780,1))</f>
        <v/>
      </c>
      <c r="Z780" s="94" t="str">
        <f t="shared" si="73"/>
        <v/>
      </c>
      <c r="AA780" s="94" t="str">
        <f>IF(INDEX(EmployeeTrackingSheet!$G$6:$G$1005,Calculations!P780,1)=0,"",INDEX(EmployeeTrackingSheet!$G$6:$G$1005,Calculations!P780,1))</f>
        <v/>
      </c>
      <c r="AB780" s="94" t="str">
        <f>IF(INDEX(EmployeeTrackingSheet!$H$6:$H$1005,Calculations!P780,1)=0,"",INDEX(EmployeeTrackingSheet!$H$6:$H$1005,Calculations!P780,1))</f>
        <v/>
      </c>
      <c r="AC780" s="47"/>
      <c r="AD780" s="47"/>
      <c r="AE780" s="47"/>
      <c r="AF780" s="47"/>
      <c r="AG780" s="47"/>
      <c r="AM780" s="47"/>
      <c r="AN780" s="47"/>
      <c r="AO780" s="47"/>
      <c r="AP780" s="47"/>
      <c r="AQ780" s="47"/>
      <c r="AR780" s="47"/>
      <c r="AS780" s="47"/>
      <c r="AT780" s="47"/>
      <c r="AU780" s="47"/>
      <c r="AV780" s="47"/>
      <c r="AW780" s="47"/>
      <c r="AX780" s="47"/>
      <c r="AY780" s="47"/>
      <c r="AZ780" s="47"/>
      <c r="BA780" s="47"/>
      <c r="BB780" s="47"/>
      <c r="BC780" s="47"/>
      <c r="BD780" s="47"/>
      <c r="BE780" s="47"/>
      <c r="BF780" s="47"/>
      <c r="BG780" s="47"/>
      <c r="BH780" s="47"/>
      <c r="BI780" s="47"/>
      <c r="BJ780" s="47"/>
      <c r="BK780" s="47"/>
      <c r="BL780" s="47"/>
      <c r="BM780" s="47"/>
      <c r="BN780" s="47"/>
      <c r="BO780" s="47"/>
      <c r="BP780" s="47"/>
      <c r="BQ780" s="47"/>
    </row>
    <row r="781" spans="16:69" x14ac:dyDescent="0.25">
      <c r="P781" s="34">
        <v>778</v>
      </c>
      <c r="Q781" s="147" t="str">
        <f>IF(INDEX(EmployeeTrackingSheet!$B$6:$B$1005,Calculations!P781,1)=0,"",INDEX(EmployeeTrackingSheet!$B$6:$B$1005,Calculations!P781,1))</f>
        <v/>
      </c>
      <c r="R781" s="91" t="str">
        <f t="shared" si="69"/>
        <v/>
      </c>
      <c r="S781" s="91" t="str">
        <f t="shared" si="70"/>
        <v/>
      </c>
      <c r="T781" s="92" t="str">
        <f t="shared" si="71"/>
        <v/>
      </c>
      <c r="U781" s="92" t="str">
        <f t="shared" si="72"/>
        <v/>
      </c>
      <c r="V781" s="90" t="str">
        <f>IF(INDEX(EmployeeTrackingSheet!$C$6:$C$1005,Calculations!P781,1)=0,"",INDEX(EmployeeTrackingSheet!$C$6:$C$1005,Calculations!P781,1))</f>
        <v/>
      </c>
      <c r="W781" s="90" t="str">
        <f>IF(INDEX(EmployeeTrackingSheet!$D$6:$D$1005,Calculations!P781,1)=0,"",INDEX(EmployeeTrackingSheet!$D$6:$D$1005,Calculations!P781,1))</f>
        <v/>
      </c>
      <c r="X781" s="269" t="str">
        <f>IF(INDEX(EmployeeTrackingSheet!$E$6:$E$1005,Calculations!P781,1)=0,"",INDEX(EmployeeTrackingSheet!$E$6:$E$1005,Calculations!P781,1))</f>
        <v/>
      </c>
      <c r="Y781" s="269" t="str">
        <f>IF(INDEX(EmployeeTrackingSheet!$F$6:$F$1005,Calculations!P781,1)=0,"",INDEX(EmployeeTrackingSheet!$F$6:$F$1005,Calculations!P781,1))</f>
        <v/>
      </c>
      <c r="Z781" s="94" t="str">
        <f t="shared" si="73"/>
        <v/>
      </c>
      <c r="AA781" s="94" t="str">
        <f>IF(INDEX(EmployeeTrackingSheet!$G$6:$G$1005,Calculations!P781,1)=0,"",INDEX(EmployeeTrackingSheet!$G$6:$G$1005,Calculations!P781,1))</f>
        <v/>
      </c>
      <c r="AB781" s="94" t="str">
        <f>IF(INDEX(EmployeeTrackingSheet!$H$6:$H$1005,Calculations!P781,1)=0,"",INDEX(EmployeeTrackingSheet!$H$6:$H$1005,Calculations!P781,1))</f>
        <v/>
      </c>
      <c r="AC781" s="47"/>
      <c r="AD781" s="47"/>
      <c r="AE781" s="47"/>
      <c r="AF781" s="47"/>
      <c r="AG781" s="47"/>
      <c r="AM781" s="47"/>
      <c r="AN781" s="47"/>
      <c r="AO781" s="47"/>
      <c r="AP781" s="47"/>
      <c r="AQ781" s="47"/>
      <c r="AR781" s="47"/>
      <c r="AS781" s="47"/>
      <c r="AT781" s="47"/>
      <c r="AU781" s="47"/>
      <c r="AV781" s="47"/>
      <c r="AW781" s="47"/>
      <c r="AX781" s="47"/>
      <c r="AY781" s="47"/>
      <c r="AZ781" s="47"/>
      <c r="BA781" s="47"/>
      <c r="BB781" s="47"/>
      <c r="BC781" s="47"/>
      <c r="BD781" s="47"/>
      <c r="BE781" s="47"/>
      <c r="BF781" s="47"/>
      <c r="BG781" s="47"/>
      <c r="BH781" s="47"/>
      <c r="BI781" s="47"/>
      <c r="BJ781" s="47"/>
      <c r="BK781" s="47"/>
      <c r="BL781" s="47"/>
      <c r="BM781" s="47"/>
      <c r="BN781" s="47"/>
      <c r="BO781" s="47"/>
      <c r="BP781" s="47"/>
      <c r="BQ781" s="47"/>
    </row>
    <row r="782" spans="16:69" x14ac:dyDescent="0.25">
      <c r="P782" s="34">
        <v>779</v>
      </c>
      <c r="Q782" s="147" t="str">
        <f>IF(INDEX(EmployeeTrackingSheet!$B$6:$B$1005,Calculations!P782,1)=0,"",INDEX(EmployeeTrackingSheet!$B$6:$B$1005,Calculations!P782,1))</f>
        <v/>
      </c>
      <c r="R782" s="91" t="str">
        <f t="shared" si="69"/>
        <v/>
      </c>
      <c r="S782" s="91" t="str">
        <f t="shared" si="70"/>
        <v/>
      </c>
      <c r="T782" s="92" t="str">
        <f t="shared" si="71"/>
        <v/>
      </c>
      <c r="U782" s="92" t="str">
        <f t="shared" si="72"/>
        <v/>
      </c>
      <c r="V782" s="90" t="str">
        <f>IF(INDEX(EmployeeTrackingSheet!$C$6:$C$1005,Calculations!P782,1)=0,"",INDEX(EmployeeTrackingSheet!$C$6:$C$1005,Calculations!P782,1))</f>
        <v/>
      </c>
      <c r="W782" s="90" t="str">
        <f>IF(INDEX(EmployeeTrackingSheet!$D$6:$D$1005,Calculations!P782,1)=0,"",INDEX(EmployeeTrackingSheet!$D$6:$D$1005,Calculations!P782,1))</f>
        <v/>
      </c>
      <c r="X782" s="269" t="str">
        <f>IF(INDEX(EmployeeTrackingSheet!$E$6:$E$1005,Calculations!P782,1)=0,"",INDEX(EmployeeTrackingSheet!$E$6:$E$1005,Calculations!P782,1))</f>
        <v/>
      </c>
      <c r="Y782" s="269" t="str">
        <f>IF(INDEX(EmployeeTrackingSheet!$F$6:$F$1005,Calculations!P782,1)=0,"",INDEX(EmployeeTrackingSheet!$F$6:$F$1005,Calculations!P782,1))</f>
        <v/>
      </c>
      <c r="Z782" s="94" t="str">
        <f t="shared" si="73"/>
        <v/>
      </c>
      <c r="AA782" s="94" t="str">
        <f>IF(INDEX(EmployeeTrackingSheet!$G$6:$G$1005,Calculations!P782,1)=0,"",INDEX(EmployeeTrackingSheet!$G$6:$G$1005,Calculations!P782,1))</f>
        <v/>
      </c>
      <c r="AB782" s="94" t="str">
        <f>IF(INDEX(EmployeeTrackingSheet!$H$6:$H$1005,Calculations!P782,1)=0,"",INDEX(EmployeeTrackingSheet!$H$6:$H$1005,Calculations!P782,1))</f>
        <v/>
      </c>
      <c r="AC782" s="47"/>
      <c r="AD782" s="47"/>
      <c r="AE782" s="47"/>
      <c r="AF782" s="47"/>
      <c r="AG782" s="47"/>
      <c r="AM782" s="47"/>
      <c r="AN782" s="47"/>
      <c r="AO782" s="47"/>
      <c r="AP782" s="47"/>
      <c r="AQ782" s="47"/>
      <c r="AR782" s="47"/>
      <c r="AS782" s="47"/>
      <c r="AT782" s="47"/>
      <c r="AU782" s="47"/>
      <c r="AV782" s="47"/>
      <c r="AW782" s="47"/>
      <c r="AX782" s="47"/>
      <c r="AY782" s="47"/>
      <c r="AZ782" s="47"/>
      <c r="BA782" s="47"/>
      <c r="BB782" s="47"/>
      <c r="BC782" s="47"/>
      <c r="BD782" s="47"/>
      <c r="BE782" s="47"/>
      <c r="BF782" s="47"/>
      <c r="BG782" s="47"/>
      <c r="BH782" s="47"/>
      <c r="BI782" s="47"/>
      <c r="BJ782" s="47"/>
      <c r="BK782" s="47"/>
      <c r="BL782" s="47"/>
      <c r="BM782" s="47"/>
      <c r="BN782" s="47"/>
      <c r="BO782" s="47"/>
      <c r="BP782" s="47"/>
      <c r="BQ782" s="47"/>
    </row>
    <row r="783" spans="16:69" x14ac:dyDescent="0.25">
      <c r="P783" s="34">
        <v>780</v>
      </c>
      <c r="Q783" s="147" t="str">
        <f>IF(INDEX(EmployeeTrackingSheet!$B$6:$B$1005,Calculations!P783,1)=0,"",INDEX(EmployeeTrackingSheet!$B$6:$B$1005,Calculations!P783,1))</f>
        <v/>
      </c>
      <c r="R783" s="91" t="str">
        <f t="shared" si="69"/>
        <v/>
      </c>
      <c r="S783" s="91" t="str">
        <f t="shared" si="70"/>
        <v/>
      </c>
      <c r="T783" s="92" t="str">
        <f t="shared" si="71"/>
        <v/>
      </c>
      <c r="U783" s="92" t="str">
        <f t="shared" si="72"/>
        <v/>
      </c>
      <c r="V783" s="90" t="str">
        <f>IF(INDEX(EmployeeTrackingSheet!$C$6:$C$1005,Calculations!P783,1)=0,"",INDEX(EmployeeTrackingSheet!$C$6:$C$1005,Calculations!P783,1))</f>
        <v/>
      </c>
      <c r="W783" s="90" t="str">
        <f>IF(INDEX(EmployeeTrackingSheet!$D$6:$D$1005,Calculations!P783,1)=0,"",INDEX(EmployeeTrackingSheet!$D$6:$D$1005,Calculations!P783,1))</f>
        <v/>
      </c>
      <c r="X783" s="269" t="str">
        <f>IF(INDEX(EmployeeTrackingSheet!$E$6:$E$1005,Calculations!P783,1)=0,"",INDEX(EmployeeTrackingSheet!$E$6:$E$1005,Calculations!P783,1))</f>
        <v/>
      </c>
      <c r="Y783" s="269" t="str">
        <f>IF(INDEX(EmployeeTrackingSheet!$F$6:$F$1005,Calculations!P783,1)=0,"",INDEX(EmployeeTrackingSheet!$F$6:$F$1005,Calculations!P783,1))</f>
        <v/>
      </c>
      <c r="Z783" s="94" t="str">
        <f t="shared" si="73"/>
        <v/>
      </c>
      <c r="AA783" s="94" t="str">
        <f>IF(INDEX(EmployeeTrackingSheet!$G$6:$G$1005,Calculations!P783,1)=0,"",INDEX(EmployeeTrackingSheet!$G$6:$G$1005,Calculations!P783,1))</f>
        <v/>
      </c>
      <c r="AB783" s="94" t="str">
        <f>IF(INDEX(EmployeeTrackingSheet!$H$6:$H$1005,Calculations!P783,1)=0,"",INDEX(EmployeeTrackingSheet!$H$6:$H$1005,Calculations!P783,1))</f>
        <v/>
      </c>
      <c r="AC783" s="47"/>
      <c r="AD783" s="47"/>
      <c r="AE783" s="47"/>
      <c r="AF783" s="47"/>
      <c r="AG783" s="47"/>
      <c r="AM783" s="47"/>
      <c r="AN783" s="47"/>
      <c r="AO783" s="47"/>
      <c r="AP783" s="47"/>
      <c r="AQ783" s="47"/>
      <c r="AR783" s="47"/>
      <c r="AS783" s="47"/>
      <c r="AT783" s="47"/>
      <c r="AU783" s="47"/>
      <c r="AV783" s="47"/>
      <c r="AW783" s="47"/>
      <c r="AX783" s="47"/>
      <c r="AY783" s="47"/>
      <c r="AZ783" s="47"/>
      <c r="BA783" s="47"/>
      <c r="BB783" s="47"/>
      <c r="BC783" s="47"/>
      <c r="BD783" s="47"/>
      <c r="BE783" s="47"/>
      <c r="BF783" s="47"/>
      <c r="BG783" s="47"/>
      <c r="BH783" s="47"/>
      <c r="BI783" s="47"/>
      <c r="BJ783" s="47"/>
      <c r="BK783" s="47"/>
      <c r="BL783" s="47"/>
      <c r="BM783" s="47"/>
      <c r="BN783" s="47"/>
      <c r="BO783" s="47"/>
      <c r="BP783" s="47"/>
      <c r="BQ783" s="47"/>
    </row>
    <row r="784" spans="16:69" x14ac:dyDescent="0.25">
      <c r="P784" s="34">
        <v>781</v>
      </c>
      <c r="Q784" s="147" t="str">
        <f>IF(INDEX(EmployeeTrackingSheet!$B$6:$B$1005,Calculations!P784,1)=0,"",INDEX(EmployeeTrackingSheet!$B$6:$B$1005,Calculations!P784,1))</f>
        <v/>
      </c>
      <c r="R784" s="91" t="str">
        <f t="shared" si="69"/>
        <v/>
      </c>
      <c r="S784" s="91" t="str">
        <f t="shared" si="70"/>
        <v/>
      </c>
      <c r="T784" s="92" t="str">
        <f t="shared" si="71"/>
        <v/>
      </c>
      <c r="U784" s="92" t="str">
        <f t="shared" si="72"/>
        <v/>
      </c>
      <c r="V784" s="90" t="str">
        <f>IF(INDEX(EmployeeTrackingSheet!$C$6:$C$1005,Calculations!P784,1)=0,"",INDEX(EmployeeTrackingSheet!$C$6:$C$1005,Calculations!P784,1))</f>
        <v/>
      </c>
      <c r="W784" s="90" t="str">
        <f>IF(INDEX(EmployeeTrackingSheet!$D$6:$D$1005,Calculations!P784,1)=0,"",INDEX(EmployeeTrackingSheet!$D$6:$D$1005,Calculations!P784,1))</f>
        <v/>
      </c>
      <c r="X784" s="269" t="str">
        <f>IF(INDEX(EmployeeTrackingSheet!$E$6:$E$1005,Calculations!P784,1)=0,"",INDEX(EmployeeTrackingSheet!$E$6:$E$1005,Calculations!P784,1))</f>
        <v/>
      </c>
      <c r="Y784" s="269" t="str">
        <f>IF(INDEX(EmployeeTrackingSheet!$F$6:$F$1005,Calculations!P784,1)=0,"",INDEX(EmployeeTrackingSheet!$F$6:$F$1005,Calculations!P784,1))</f>
        <v/>
      </c>
      <c r="Z784" s="94" t="str">
        <f t="shared" si="73"/>
        <v/>
      </c>
      <c r="AA784" s="94" t="str">
        <f>IF(INDEX(EmployeeTrackingSheet!$G$6:$G$1005,Calculations!P784,1)=0,"",INDEX(EmployeeTrackingSheet!$G$6:$G$1005,Calculations!P784,1))</f>
        <v/>
      </c>
      <c r="AB784" s="94" t="str">
        <f>IF(INDEX(EmployeeTrackingSheet!$H$6:$H$1005,Calculations!P784,1)=0,"",INDEX(EmployeeTrackingSheet!$H$6:$H$1005,Calculations!P784,1))</f>
        <v/>
      </c>
      <c r="AC784" s="47"/>
      <c r="AD784" s="47"/>
      <c r="AE784" s="47"/>
      <c r="AF784" s="47"/>
      <c r="AG784" s="47"/>
      <c r="AM784" s="47"/>
      <c r="AN784" s="47"/>
      <c r="AO784" s="47"/>
      <c r="AP784" s="47"/>
      <c r="AQ784" s="47"/>
      <c r="AR784" s="47"/>
      <c r="AS784" s="47"/>
      <c r="AT784" s="47"/>
      <c r="AU784" s="47"/>
      <c r="AV784" s="47"/>
      <c r="AW784" s="47"/>
      <c r="AX784" s="47"/>
      <c r="AY784" s="47"/>
      <c r="AZ784" s="47"/>
      <c r="BA784" s="47"/>
      <c r="BB784" s="47"/>
      <c r="BC784" s="47"/>
      <c r="BD784" s="47"/>
      <c r="BE784" s="47"/>
      <c r="BF784" s="47"/>
      <c r="BG784" s="47"/>
      <c r="BH784" s="47"/>
      <c r="BI784" s="47"/>
      <c r="BJ784" s="47"/>
      <c r="BK784" s="47"/>
      <c r="BL784" s="47"/>
      <c r="BM784" s="47"/>
      <c r="BN784" s="47"/>
      <c r="BO784" s="47"/>
      <c r="BP784" s="47"/>
      <c r="BQ784" s="47"/>
    </row>
    <row r="785" spans="16:69" x14ac:dyDescent="0.25">
      <c r="P785" s="34">
        <v>782</v>
      </c>
      <c r="Q785" s="147" t="str">
        <f>IF(INDEX(EmployeeTrackingSheet!$B$6:$B$1005,Calculations!P785,1)=0,"",INDEX(EmployeeTrackingSheet!$B$6:$B$1005,Calculations!P785,1))</f>
        <v/>
      </c>
      <c r="R785" s="91" t="str">
        <f t="shared" si="69"/>
        <v/>
      </c>
      <c r="S785" s="91" t="str">
        <f t="shared" si="70"/>
        <v/>
      </c>
      <c r="T785" s="92" t="str">
        <f t="shared" si="71"/>
        <v/>
      </c>
      <c r="U785" s="92" t="str">
        <f t="shared" si="72"/>
        <v/>
      </c>
      <c r="V785" s="90" t="str">
        <f>IF(INDEX(EmployeeTrackingSheet!$C$6:$C$1005,Calculations!P785,1)=0,"",INDEX(EmployeeTrackingSheet!$C$6:$C$1005,Calculations!P785,1))</f>
        <v/>
      </c>
      <c r="W785" s="90" t="str">
        <f>IF(INDEX(EmployeeTrackingSheet!$D$6:$D$1005,Calculations!P785,1)=0,"",INDEX(EmployeeTrackingSheet!$D$6:$D$1005,Calculations!P785,1))</f>
        <v/>
      </c>
      <c r="X785" s="269" t="str">
        <f>IF(INDEX(EmployeeTrackingSheet!$E$6:$E$1005,Calculations!P785,1)=0,"",INDEX(EmployeeTrackingSheet!$E$6:$E$1005,Calculations!P785,1))</f>
        <v/>
      </c>
      <c r="Y785" s="269" t="str">
        <f>IF(INDEX(EmployeeTrackingSheet!$F$6:$F$1005,Calculations!P785,1)=0,"",INDEX(EmployeeTrackingSheet!$F$6:$F$1005,Calculations!P785,1))</f>
        <v/>
      </c>
      <c r="Z785" s="94" t="str">
        <f t="shared" si="73"/>
        <v/>
      </c>
      <c r="AA785" s="94" t="str">
        <f>IF(INDEX(EmployeeTrackingSheet!$G$6:$G$1005,Calculations!P785,1)=0,"",INDEX(EmployeeTrackingSheet!$G$6:$G$1005,Calculations!P785,1))</f>
        <v/>
      </c>
      <c r="AB785" s="94" t="str">
        <f>IF(INDEX(EmployeeTrackingSheet!$H$6:$H$1005,Calculations!P785,1)=0,"",INDEX(EmployeeTrackingSheet!$H$6:$H$1005,Calculations!P785,1))</f>
        <v/>
      </c>
      <c r="AC785" s="47"/>
      <c r="AD785" s="47"/>
      <c r="AE785" s="47"/>
      <c r="AF785" s="47"/>
      <c r="AG785" s="47"/>
      <c r="AM785" s="47"/>
      <c r="AN785" s="47"/>
      <c r="AO785" s="47"/>
      <c r="AP785" s="47"/>
      <c r="AQ785" s="47"/>
      <c r="AR785" s="47"/>
      <c r="AS785" s="47"/>
      <c r="AT785" s="47"/>
      <c r="AU785" s="47"/>
      <c r="AV785" s="47"/>
      <c r="AW785" s="47"/>
      <c r="AX785" s="47"/>
      <c r="AY785" s="47"/>
      <c r="AZ785" s="47"/>
      <c r="BA785" s="47"/>
      <c r="BB785" s="47"/>
      <c r="BC785" s="47"/>
      <c r="BD785" s="47"/>
      <c r="BE785" s="47"/>
      <c r="BF785" s="47"/>
      <c r="BG785" s="47"/>
      <c r="BH785" s="47"/>
      <c r="BI785" s="47"/>
      <c r="BJ785" s="47"/>
      <c r="BK785" s="47"/>
      <c r="BL785" s="47"/>
      <c r="BM785" s="47"/>
      <c r="BN785" s="47"/>
      <c r="BO785" s="47"/>
      <c r="BP785" s="47"/>
      <c r="BQ785" s="47"/>
    </row>
    <row r="786" spans="16:69" x14ac:dyDescent="0.25">
      <c r="P786" s="34">
        <v>783</v>
      </c>
      <c r="Q786" s="147" t="str">
        <f>IF(INDEX(EmployeeTrackingSheet!$B$6:$B$1005,Calculations!P786,1)=0,"",INDEX(EmployeeTrackingSheet!$B$6:$B$1005,Calculations!P786,1))</f>
        <v/>
      </c>
      <c r="R786" s="91" t="str">
        <f t="shared" si="69"/>
        <v/>
      </c>
      <c r="S786" s="91" t="str">
        <f t="shared" si="70"/>
        <v/>
      </c>
      <c r="T786" s="92" t="str">
        <f t="shared" si="71"/>
        <v/>
      </c>
      <c r="U786" s="92" t="str">
        <f t="shared" si="72"/>
        <v/>
      </c>
      <c r="V786" s="90" t="str">
        <f>IF(INDEX(EmployeeTrackingSheet!$C$6:$C$1005,Calculations!P786,1)=0,"",INDEX(EmployeeTrackingSheet!$C$6:$C$1005,Calculations!P786,1))</f>
        <v/>
      </c>
      <c r="W786" s="90" t="str">
        <f>IF(INDEX(EmployeeTrackingSheet!$D$6:$D$1005,Calculations!P786,1)=0,"",INDEX(EmployeeTrackingSheet!$D$6:$D$1005,Calculations!P786,1))</f>
        <v/>
      </c>
      <c r="X786" s="269" t="str">
        <f>IF(INDEX(EmployeeTrackingSheet!$E$6:$E$1005,Calculations!P786,1)=0,"",INDEX(EmployeeTrackingSheet!$E$6:$E$1005,Calculations!P786,1))</f>
        <v/>
      </c>
      <c r="Y786" s="269" t="str">
        <f>IF(INDEX(EmployeeTrackingSheet!$F$6:$F$1005,Calculations!P786,1)=0,"",INDEX(EmployeeTrackingSheet!$F$6:$F$1005,Calculations!P786,1))</f>
        <v/>
      </c>
      <c r="Z786" s="94" t="str">
        <f t="shared" si="73"/>
        <v/>
      </c>
      <c r="AA786" s="94" t="str">
        <f>IF(INDEX(EmployeeTrackingSheet!$G$6:$G$1005,Calculations!P786,1)=0,"",INDEX(EmployeeTrackingSheet!$G$6:$G$1005,Calculations!P786,1))</f>
        <v/>
      </c>
      <c r="AB786" s="94" t="str">
        <f>IF(INDEX(EmployeeTrackingSheet!$H$6:$H$1005,Calculations!P786,1)=0,"",INDEX(EmployeeTrackingSheet!$H$6:$H$1005,Calculations!P786,1))</f>
        <v/>
      </c>
      <c r="AC786" s="47"/>
      <c r="AD786" s="47"/>
      <c r="AE786" s="47"/>
      <c r="AF786" s="47"/>
      <c r="AG786" s="47"/>
      <c r="AM786" s="47"/>
      <c r="AN786" s="47"/>
      <c r="AO786" s="47"/>
      <c r="AP786" s="47"/>
      <c r="AQ786" s="47"/>
      <c r="AR786" s="47"/>
      <c r="AS786" s="47"/>
      <c r="AT786" s="47"/>
      <c r="AU786" s="47"/>
      <c r="AV786" s="47"/>
      <c r="AW786" s="47"/>
      <c r="AX786" s="47"/>
      <c r="AY786" s="47"/>
      <c r="AZ786" s="47"/>
      <c r="BA786" s="47"/>
      <c r="BB786" s="47"/>
      <c r="BC786" s="47"/>
      <c r="BD786" s="47"/>
      <c r="BE786" s="47"/>
      <c r="BF786" s="47"/>
      <c r="BG786" s="47"/>
      <c r="BH786" s="47"/>
      <c r="BI786" s="47"/>
      <c r="BJ786" s="47"/>
      <c r="BK786" s="47"/>
      <c r="BL786" s="47"/>
      <c r="BM786" s="47"/>
      <c r="BN786" s="47"/>
      <c r="BO786" s="47"/>
      <c r="BP786" s="47"/>
      <c r="BQ786" s="47"/>
    </row>
    <row r="787" spans="16:69" x14ac:dyDescent="0.25">
      <c r="P787" s="34">
        <v>784</v>
      </c>
      <c r="Q787" s="147" t="str">
        <f>IF(INDEX(EmployeeTrackingSheet!$B$6:$B$1005,Calculations!P787,1)=0,"",INDEX(EmployeeTrackingSheet!$B$6:$B$1005,Calculations!P787,1))</f>
        <v/>
      </c>
      <c r="R787" s="91" t="str">
        <f t="shared" si="69"/>
        <v/>
      </c>
      <c r="S787" s="91" t="str">
        <f t="shared" si="70"/>
        <v/>
      </c>
      <c r="T787" s="92" t="str">
        <f t="shared" si="71"/>
        <v/>
      </c>
      <c r="U787" s="92" t="str">
        <f t="shared" si="72"/>
        <v/>
      </c>
      <c r="V787" s="90" t="str">
        <f>IF(INDEX(EmployeeTrackingSheet!$C$6:$C$1005,Calculations!P787,1)=0,"",INDEX(EmployeeTrackingSheet!$C$6:$C$1005,Calculations!P787,1))</f>
        <v/>
      </c>
      <c r="W787" s="90" t="str">
        <f>IF(INDEX(EmployeeTrackingSheet!$D$6:$D$1005,Calculations!P787,1)=0,"",INDEX(EmployeeTrackingSheet!$D$6:$D$1005,Calculations!P787,1))</f>
        <v/>
      </c>
      <c r="X787" s="269" t="str">
        <f>IF(INDEX(EmployeeTrackingSheet!$E$6:$E$1005,Calculations!P787,1)=0,"",INDEX(EmployeeTrackingSheet!$E$6:$E$1005,Calculations!P787,1))</f>
        <v/>
      </c>
      <c r="Y787" s="269" t="str">
        <f>IF(INDEX(EmployeeTrackingSheet!$F$6:$F$1005,Calculations!P787,1)=0,"",INDEX(EmployeeTrackingSheet!$F$6:$F$1005,Calculations!P787,1))</f>
        <v/>
      </c>
      <c r="Z787" s="94" t="str">
        <f t="shared" si="73"/>
        <v/>
      </c>
      <c r="AA787" s="94" t="str">
        <f>IF(INDEX(EmployeeTrackingSheet!$G$6:$G$1005,Calculations!P787,1)=0,"",INDEX(EmployeeTrackingSheet!$G$6:$G$1005,Calculations!P787,1))</f>
        <v/>
      </c>
      <c r="AB787" s="94" t="str">
        <f>IF(INDEX(EmployeeTrackingSheet!$H$6:$H$1005,Calculations!P787,1)=0,"",INDEX(EmployeeTrackingSheet!$H$6:$H$1005,Calculations!P787,1))</f>
        <v/>
      </c>
      <c r="AC787" s="47"/>
      <c r="AD787" s="47"/>
      <c r="AE787" s="47"/>
      <c r="AF787" s="47"/>
      <c r="AG787" s="47"/>
      <c r="AM787" s="47"/>
      <c r="AN787" s="47"/>
      <c r="AO787" s="47"/>
      <c r="AP787" s="47"/>
      <c r="AQ787" s="47"/>
      <c r="AR787" s="47"/>
      <c r="AS787" s="47"/>
      <c r="AT787" s="47"/>
      <c r="AU787" s="47"/>
      <c r="AV787" s="47"/>
      <c r="AW787" s="47"/>
      <c r="AX787" s="47"/>
      <c r="AY787" s="47"/>
      <c r="AZ787" s="47"/>
      <c r="BA787" s="47"/>
      <c r="BB787" s="47"/>
      <c r="BC787" s="47"/>
      <c r="BD787" s="47"/>
      <c r="BE787" s="47"/>
      <c r="BF787" s="47"/>
      <c r="BG787" s="47"/>
      <c r="BH787" s="47"/>
      <c r="BI787" s="47"/>
      <c r="BJ787" s="47"/>
      <c r="BK787" s="47"/>
      <c r="BL787" s="47"/>
      <c r="BM787" s="47"/>
      <c r="BN787" s="47"/>
      <c r="BO787" s="47"/>
      <c r="BP787" s="47"/>
      <c r="BQ787" s="47"/>
    </row>
    <row r="788" spans="16:69" x14ac:dyDescent="0.25">
      <c r="P788" s="34">
        <v>785</v>
      </c>
      <c r="Q788" s="147" t="str">
        <f>IF(INDEX(EmployeeTrackingSheet!$B$6:$B$1005,Calculations!P788,1)=0,"",INDEX(EmployeeTrackingSheet!$B$6:$B$1005,Calculations!P788,1))</f>
        <v/>
      </c>
      <c r="R788" s="91" t="str">
        <f t="shared" si="69"/>
        <v/>
      </c>
      <c r="S788" s="91" t="str">
        <f t="shared" si="70"/>
        <v/>
      </c>
      <c r="T788" s="92" t="str">
        <f t="shared" si="71"/>
        <v/>
      </c>
      <c r="U788" s="92" t="str">
        <f t="shared" si="72"/>
        <v/>
      </c>
      <c r="V788" s="90" t="str">
        <f>IF(INDEX(EmployeeTrackingSheet!$C$6:$C$1005,Calculations!P788,1)=0,"",INDEX(EmployeeTrackingSheet!$C$6:$C$1005,Calculations!P788,1))</f>
        <v/>
      </c>
      <c r="W788" s="90" t="str">
        <f>IF(INDEX(EmployeeTrackingSheet!$D$6:$D$1005,Calculations!P788,1)=0,"",INDEX(EmployeeTrackingSheet!$D$6:$D$1005,Calculations!P788,1))</f>
        <v/>
      </c>
      <c r="X788" s="269" t="str">
        <f>IF(INDEX(EmployeeTrackingSheet!$E$6:$E$1005,Calculations!P788,1)=0,"",INDEX(EmployeeTrackingSheet!$E$6:$E$1005,Calculations!P788,1))</f>
        <v/>
      </c>
      <c r="Y788" s="269" t="str">
        <f>IF(INDEX(EmployeeTrackingSheet!$F$6:$F$1005,Calculations!P788,1)=0,"",INDEX(EmployeeTrackingSheet!$F$6:$F$1005,Calculations!P788,1))</f>
        <v/>
      </c>
      <c r="Z788" s="94" t="str">
        <f t="shared" si="73"/>
        <v/>
      </c>
      <c r="AA788" s="94" t="str">
        <f>IF(INDEX(EmployeeTrackingSheet!$G$6:$G$1005,Calculations!P788,1)=0,"",INDEX(EmployeeTrackingSheet!$G$6:$G$1005,Calculations!P788,1))</f>
        <v/>
      </c>
      <c r="AB788" s="94" t="str">
        <f>IF(INDEX(EmployeeTrackingSheet!$H$6:$H$1005,Calculations!P788,1)=0,"",INDEX(EmployeeTrackingSheet!$H$6:$H$1005,Calculations!P788,1))</f>
        <v/>
      </c>
      <c r="AC788" s="47"/>
      <c r="AD788" s="47"/>
      <c r="AE788" s="47"/>
      <c r="AF788" s="47"/>
      <c r="AG788" s="47"/>
      <c r="AM788" s="47"/>
      <c r="AN788" s="47"/>
      <c r="AO788" s="47"/>
      <c r="AP788" s="47"/>
      <c r="AQ788" s="47"/>
      <c r="AR788" s="47"/>
      <c r="AS788" s="47"/>
      <c r="AT788" s="47"/>
      <c r="AU788" s="47"/>
      <c r="AV788" s="47"/>
      <c r="AW788" s="47"/>
      <c r="AX788" s="47"/>
      <c r="AY788" s="47"/>
      <c r="AZ788" s="47"/>
      <c r="BA788" s="47"/>
      <c r="BB788" s="47"/>
      <c r="BC788" s="47"/>
      <c r="BD788" s="47"/>
      <c r="BE788" s="47"/>
      <c r="BF788" s="47"/>
      <c r="BG788" s="47"/>
      <c r="BH788" s="47"/>
      <c r="BI788" s="47"/>
      <c r="BJ788" s="47"/>
      <c r="BK788" s="47"/>
      <c r="BL788" s="47"/>
      <c r="BM788" s="47"/>
      <c r="BN788" s="47"/>
      <c r="BO788" s="47"/>
      <c r="BP788" s="47"/>
      <c r="BQ788" s="47"/>
    </row>
    <row r="789" spans="16:69" x14ac:dyDescent="0.25">
      <c r="P789" s="34">
        <v>786</v>
      </c>
      <c r="Q789" s="147" t="str">
        <f>IF(INDEX(EmployeeTrackingSheet!$B$6:$B$1005,Calculations!P789,1)=0,"",INDEX(EmployeeTrackingSheet!$B$6:$B$1005,Calculations!P789,1))</f>
        <v/>
      </c>
      <c r="R789" s="91" t="str">
        <f t="shared" si="69"/>
        <v/>
      </c>
      <c r="S789" s="91" t="str">
        <f t="shared" si="70"/>
        <v/>
      </c>
      <c r="T789" s="92" t="str">
        <f t="shared" si="71"/>
        <v/>
      </c>
      <c r="U789" s="92" t="str">
        <f t="shared" si="72"/>
        <v/>
      </c>
      <c r="V789" s="90" t="str">
        <f>IF(INDEX(EmployeeTrackingSheet!$C$6:$C$1005,Calculations!P789,1)=0,"",INDEX(EmployeeTrackingSheet!$C$6:$C$1005,Calculations!P789,1))</f>
        <v/>
      </c>
      <c r="W789" s="90" t="str">
        <f>IF(INDEX(EmployeeTrackingSheet!$D$6:$D$1005,Calculations!P789,1)=0,"",INDEX(EmployeeTrackingSheet!$D$6:$D$1005,Calculations!P789,1))</f>
        <v/>
      </c>
      <c r="X789" s="269" t="str">
        <f>IF(INDEX(EmployeeTrackingSheet!$E$6:$E$1005,Calculations!P789,1)=0,"",INDEX(EmployeeTrackingSheet!$E$6:$E$1005,Calculations!P789,1))</f>
        <v/>
      </c>
      <c r="Y789" s="269" t="str">
        <f>IF(INDEX(EmployeeTrackingSheet!$F$6:$F$1005,Calculations!P789,1)=0,"",INDEX(EmployeeTrackingSheet!$F$6:$F$1005,Calculations!P789,1))</f>
        <v/>
      </c>
      <c r="Z789" s="94" t="str">
        <f t="shared" si="73"/>
        <v/>
      </c>
      <c r="AA789" s="94" t="str">
        <f>IF(INDEX(EmployeeTrackingSheet!$G$6:$G$1005,Calculations!P789,1)=0,"",INDEX(EmployeeTrackingSheet!$G$6:$G$1005,Calculations!P789,1))</f>
        <v/>
      </c>
      <c r="AB789" s="94" t="str">
        <f>IF(INDEX(EmployeeTrackingSheet!$H$6:$H$1005,Calculations!P789,1)=0,"",INDEX(EmployeeTrackingSheet!$H$6:$H$1005,Calculations!P789,1))</f>
        <v/>
      </c>
      <c r="AC789" s="47"/>
      <c r="AD789" s="47"/>
      <c r="AE789" s="47"/>
      <c r="AF789" s="47"/>
      <c r="AG789" s="47"/>
      <c r="AM789" s="47"/>
      <c r="AN789" s="47"/>
      <c r="AO789" s="47"/>
      <c r="AP789" s="47"/>
      <c r="AQ789" s="47"/>
      <c r="AR789" s="47"/>
      <c r="AS789" s="47"/>
      <c r="AT789" s="47"/>
      <c r="AU789" s="47"/>
      <c r="AV789" s="47"/>
      <c r="AW789" s="47"/>
      <c r="AX789" s="47"/>
      <c r="AY789" s="47"/>
      <c r="AZ789" s="47"/>
      <c r="BA789" s="47"/>
      <c r="BB789" s="47"/>
      <c r="BC789" s="47"/>
      <c r="BD789" s="47"/>
      <c r="BE789" s="47"/>
      <c r="BF789" s="47"/>
      <c r="BG789" s="47"/>
      <c r="BH789" s="47"/>
      <c r="BI789" s="47"/>
      <c r="BJ789" s="47"/>
      <c r="BK789" s="47"/>
      <c r="BL789" s="47"/>
      <c r="BM789" s="47"/>
      <c r="BN789" s="47"/>
      <c r="BO789" s="47"/>
      <c r="BP789" s="47"/>
      <c r="BQ789" s="47"/>
    </row>
    <row r="790" spans="16:69" x14ac:dyDescent="0.25">
      <c r="P790" s="34">
        <v>787</v>
      </c>
      <c r="Q790" s="147" t="str">
        <f>IF(INDEX(EmployeeTrackingSheet!$B$6:$B$1005,Calculations!P790,1)=0,"",INDEX(EmployeeTrackingSheet!$B$6:$B$1005,Calculations!P790,1))</f>
        <v/>
      </c>
      <c r="R790" s="91" t="str">
        <f t="shared" si="69"/>
        <v/>
      </c>
      <c r="S790" s="91" t="str">
        <f t="shared" si="70"/>
        <v/>
      </c>
      <c r="T790" s="92" t="str">
        <f t="shared" si="71"/>
        <v/>
      </c>
      <c r="U790" s="92" t="str">
        <f t="shared" si="72"/>
        <v/>
      </c>
      <c r="V790" s="90" t="str">
        <f>IF(INDEX(EmployeeTrackingSheet!$C$6:$C$1005,Calculations!P790,1)=0,"",INDEX(EmployeeTrackingSheet!$C$6:$C$1005,Calculations!P790,1))</f>
        <v/>
      </c>
      <c r="W790" s="90" t="str">
        <f>IF(INDEX(EmployeeTrackingSheet!$D$6:$D$1005,Calculations!P790,1)=0,"",INDEX(EmployeeTrackingSheet!$D$6:$D$1005,Calculations!P790,1))</f>
        <v/>
      </c>
      <c r="X790" s="269" t="str">
        <f>IF(INDEX(EmployeeTrackingSheet!$E$6:$E$1005,Calculations!P790,1)=0,"",INDEX(EmployeeTrackingSheet!$E$6:$E$1005,Calculations!P790,1))</f>
        <v/>
      </c>
      <c r="Y790" s="269" t="str">
        <f>IF(INDEX(EmployeeTrackingSheet!$F$6:$F$1005,Calculations!P790,1)=0,"",INDEX(EmployeeTrackingSheet!$F$6:$F$1005,Calculations!P790,1))</f>
        <v/>
      </c>
      <c r="Z790" s="94" t="str">
        <f t="shared" si="73"/>
        <v/>
      </c>
      <c r="AA790" s="94" t="str">
        <f>IF(INDEX(EmployeeTrackingSheet!$G$6:$G$1005,Calculations!P790,1)=0,"",INDEX(EmployeeTrackingSheet!$G$6:$G$1005,Calculations!P790,1))</f>
        <v/>
      </c>
      <c r="AB790" s="94" t="str">
        <f>IF(INDEX(EmployeeTrackingSheet!$H$6:$H$1005,Calculations!P790,1)=0,"",INDEX(EmployeeTrackingSheet!$H$6:$H$1005,Calculations!P790,1))</f>
        <v/>
      </c>
      <c r="AC790" s="47"/>
      <c r="AD790" s="47"/>
      <c r="AE790" s="47"/>
      <c r="AF790" s="47"/>
      <c r="AG790" s="47"/>
      <c r="AM790" s="47"/>
      <c r="AN790" s="47"/>
      <c r="AO790" s="47"/>
      <c r="AP790" s="47"/>
      <c r="AQ790" s="47"/>
      <c r="AR790" s="47"/>
      <c r="AS790" s="47"/>
      <c r="AT790" s="47"/>
      <c r="AU790" s="47"/>
      <c r="AV790" s="47"/>
      <c r="AW790" s="47"/>
      <c r="AX790" s="47"/>
      <c r="AY790" s="47"/>
      <c r="AZ790" s="47"/>
      <c r="BA790" s="47"/>
      <c r="BB790" s="47"/>
      <c r="BC790" s="47"/>
      <c r="BD790" s="47"/>
      <c r="BE790" s="47"/>
      <c r="BF790" s="47"/>
      <c r="BG790" s="47"/>
      <c r="BH790" s="47"/>
      <c r="BI790" s="47"/>
      <c r="BJ790" s="47"/>
      <c r="BK790" s="47"/>
      <c r="BL790" s="47"/>
      <c r="BM790" s="47"/>
      <c r="BN790" s="47"/>
      <c r="BO790" s="47"/>
      <c r="BP790" s="47"/>
      <c r="BQ790" s="47"/>
    </row>
    <row r="791" spans="16:69" x14ac:dyDescent="0.25">
      <c r="P791" s="34">
        <v>788</v>
      </c>
      <c r="Q791" s="147" t="str">
        <f>IF(INDEX(EmployeeTrackingSheet!$B$6:$B$1005,Calculations!P791,1)=0,"",INDEX(EmployeeTrackingSheet!$B$6:$B$1005,Calculations!P791,1))</f>
        <v/>
      </c>
      <c r="R791" s="91" t="str">
        <f t="shared" si="69"/>
        <v/>
      </c>
      <c r="S791" s="91" t="str">
        <f t="shared" si="70"/>
        <v/>
      </c>
      <c r="T791" s="92" t="str">
        <f t="shared" si="71"/>
        <v/>
      </c>
      <c r="U791" s="92" t="str">
        <f t="shared" si="72"/>
        <v/>
      </c>
      <c r="V791" s="90" t="str">
        <f>IF(INDEX(EmployeeTrackingSheet!$C$6:$C$1005,Calculations!P791,1)=0,"",INDEX(EmployeeTrackingSheet!$C$6:$C$1005,Calculations!P791,1))</f>
        <v/>
      </c>
      <c r="W791" s="90" t="str">
        <f>IF(INDEX(EmployeeTrackingSheet!$D$6:$D$1005,Calculations!P791,1)=0,"",INDEX(EmployeeTrackingSheet!$D$6:$D$1005,Calculations!P791,1))</f>
        <v/>
      </c>
      <c r="X791" s="269" t="str">
        <f>IF(INDEX(EmployeeTrackingSheet!$E$6:$E$1005,Calculations!P791,1)=0,"",INDEX(EmployeeTrackingSheet!$E$6:$E$1005,Calculations!P791,1))</f>
        <v/>
      </c>
      <c r="Y791" s="269" t="str">
        <f>IF(INDEX(EmployeeTrackingSheet!$F$6:$F$1005,Calculations!P791,1)=0,"",INDEX(EmployeeTrackingSheet!$F$6:$F$1005,Calculations!P791,1))</f>
        <v/>
      </c>
      <c r="Z791" s="94" t="str">
        <f t="shared" si="73"/>
        <v/>
      </c>
      <c r="AA791" s="94" t="str">
        <f>IF(INDEX(EmployeeTrackingSheet!$G$6:$G$1005,Calculations!P791,1)=0,"",INDEX(EmployeeTrackingSheet!$G$6:$G$1005,Calculations!P791,1))</f>
        <v/>
      </c>
      <c r="AB791" s="94" t="str">
        <f>IF(INDEX(EmployeeTrackingSheet!$H$6:$H$1005,Calculations!P791,1)=0,"",INDEX(EmployeeTrackingSheet!$H$6:$H$1005,Calculations!P791,1))</f>
        <v/>
      </c>
      <c r="AC791" s="47"/>
      <c r="AD791" s="47"/>
      <c r="AE791" s="47"/>
      <c r="AF791" s="47"/>
      <c r="AG791" s="47"/>
      <c r="AM791" s="47"/>
      <c r="AN791" s="47"/>
      <c r="AO791" s="47"/>
      <c r="AP791" s="47"/>
      <c r="AQ791" s="47"/>
      <c r="AR791" s="47"/>
      <c r="AS791" s="47"/>
      <c r="AT791" s="47"/>
      <c r="AU791" s="47"/>
      <c r="AV791" s="47"/>
      <c r="AW791" s="47"/>
      <c r="AX791" s="47"/>
      <c r="AY791" s="47"/>
      <c r="AZ791" s="47"/>
      <c r="BA791" s="47"/>
      <c r="BB791" s="47"/>
      <c r="BC791" s="47"/>
      <c r="BD791" s="47"/>
      <c r="BE791" s="47"/>
      <c r="BF791" s="47"/>
      <c r="BG791" s="47"/>
      <c r="BH791" s="47"/>
      <c r="BI791" s="47"/>
      <c r="BJ791" s="47"/>
      <c r="BK791" s="47"/>
      <c r="BL791" s="47"/>
      <c r="BM791" s="47"/>
      <c r="BN791" s="47"/>
      <c r="BO791" s="47"/>
      <c r="BP791" s="47"/>
      <c r="BQ791" s="47"/>
    </row>
    <row r="792" spans="16:69" x14ac:dyDescent="0.25">
      <c r="P792" s="34">
        <v>789</v>
      </c>
      <c r="Q792" s="147" t="str">
        <f>IF(INDEX(EmployeeTrackingSheet!$B$6:$B$1005,Calculations!P792,1)=0,"",INDEX(EmployeeTrackingSheet!$B$6:$B$1005,Calculations!P792,1))</f>
        <v/>
      </c>
      <c r="R792" s="91" t="str">
        <f t="shared" si="69"/>
        <v/>
      </c>
      <c r="S792" s="91" t="str">
        <f t="shared" si="70"/>
        <v/>
      </c>
      <c r="T792" s="92" t="str">
        <f t="shared" si="71"/>
        <v/>
      </c>
      <c r="U792" s="92" t="str">
        <f t="shared" si="72"/>
        <v/>
      </c>
      <c r="V792" s="90" t="str">
        <f>IF(INDEX(EmployeeTrackingSheet!$C$6:$C$1005,Calculations!P792,1)=0,"",INDEX(EmployeeTrackingSheet!$C$6:$C$1005,Calculations!P792,1))</f>
        <v/>
      </c>
      <c r="W792" s="90" t="str">
        <f>IF(INDEX(EmployeeTrackingSheet!$D$6:$D$1005,Calculations!P792,1)=0,"",INDEX(EmployeeTrackingSheet!$D$6:$D$1005,Calculations!P792,1))</f>
        <v/>
      </c>
      <c r="X792" s="269" t="str">
        <f>IF(INDEX(EmployeeTrackingSheet!$E$6:$E$1005,Calculations!P792,1)=0,"",INDEX(EmployeeTrackingSheet!$E$6:$E$1005,Calculations!P792,1))</f>
        <v/>
      </c>
      <c r="Y792" s="269" t="str">
        <f>IF(INDEX(EmployeeTrackingSheet!$F$6:$F$1005,Calculations!P792,1)=0,"",INDEX(EmployeeTrackingSheet!$F$6:$F$1005,Calculations!P792,1))</f>
        <v/>
      </c>
      <c r="Z792" s="94" t="str">
        <f t="shared" si="73"/>
        <v/>
      </c>
      <c r="AA792" s="94" t="str">
        <f>IF(INDEX(EmployeeTrackingSheet!$G$6:$G$1005,Calculations!P792,1)=0,"",INDEX(EmployeeTrackingSheet!$G$6:$G$1005,Calculations!P792,1))</f>
        <v/>
      </c>
      <c r="AB792" s="94" t="str">
        <f>IF(INDEX(EmployeeTrackingSheet!$H$6:$H$1005,Calculations!P792,1)=0,"",INDEX(EmployeeTrackingSheet!$H$6:$H$1005,Calculations!P792,1))</f>
        <v/>
      </c>
      <c r="AC792" s="47"/>
      <c r="AD792" s="47"/>
      <c r="AE792" s="47"/>
      <c r="AF792" s="47"/>
      <c r="AG792" s="47"/>
      <c r="AM792" s="47"/>
      <c r="AN792" s="47"/>
      <c r="AO792" s="47"/>
      <c r="AP792" s="47"/>
      <c r="AQ792" s="47"/>
      <c r="AR792" s="47"/>
      <c r="AS792" s="47"/>
      <c r="AT792" s="47"/>
      <c r="AU792" s="47"/>
      <c r="AV792" s="47"/>
      <c r="AW792" s="47"/>
      <c r="AX792" s="47"/>
      <c r="AY792" s="47"/>
      <c r="AZ792" s="47"/>
      <c r="BA792" s="47"/>
      <c r="BB792" s="47"/>
      <c r="BC792" s="47"/>
      <c r="BD792" s="47"/>
      <c r="BE792" s="47"/>
      <c r="BF792" s="47"/>
      <c r="BG792" s="47"/>
      <c r="BH792" s="47"/>
      <c r="BI792" s="47"/>
      <c r="BJ792" s="47"/>
      <c r="BK792" s="47"/>
      <c r="BL792" s="47"/>
      <c r="BM792" s="47"/>
      <c r="BN792" s="47"/>
      <c r="BO792" s="47"/>
      <c r="BP792" s="47"/>
      <c r="BQ792" s="47"/>
    </row>
    <row r="793" spans="16:69" x14ac:dyDescent="0.25">
      <c r="P793" s="34">
        <v>790</v>
      </c>
      <c r="Q793" s="147" t="str">
        <f>IF(INDEX(EmployeeTrackingSheet!$B$6:$B$1005,Calculations!P793,1)=0,"",INDEX(EmployeeTrackingSheet!$B$6:$B$1005,Calculations!P793,1))</f>
        <v/>
      </c>
      <c r="R793" s="91" t="str">
        <f t="shared" si="69"/>
        <v/>
      </c>
      <c r="S793" s="91" t="str">
        <f t="shared" si="70"/>
        <v/>
      </c>
      <c r="T793" s="92" t="str">
        <f t="shared" si="71"/>
        <v/>
      </c>
      <c r="U793" s="92" t="str">
        <f t="shared" si="72"/>
        <v/>
      </c>
      <c r="V793" s="90" t="str">
        <f>IF(INDEX(EmployeeTrackingSheet!$C$6:$C$1005,Calculations!P793,1)=0,"",INDEX(EmployeeTrackingSheet!$C$6:$C$1005,Calculations!P793,1))</f>
        <v/>
      </c>
      <c r="W793" s="90" t="str">
        <f>IF(INDEX(EmployeeTrackingSheet!$D$6:$D$1005,Calculations!P793,1)=0,"",INDEX(EmployeeTrackingSheet!$D$6:$D$1005,Calculations!P793,1))</f>
        <v/>
      </c>
      <c r="X793" s="269" t="str">
        <f>IF(INDEX(EmployeeTrackingSheet!$E$6:$E$1005,Calculations!P793,1)=0,"",INDEX(EmployeeTrackingSheet!$E$6:$E$1005,Calculations!P793,1))</f>
        <v/>
      </c>
      <c r="Y793" s="269" t="str">
        <f>IF(INDEX(EmployeeTrackingSheet!$F$6:$F$1005,Calculations!P793,1)=0,"",INDEX(EmployeeTrackingSheet!$F$6:$F$1005,Calculations!P793,1))</f>
        <v/>
      </c>
      <c r="Z793" s="94" t="str">
        <f t="shared" si="73"/>
        <v/>
      </c>
      <c r="AA793" s="94" t="str">
        <f>IF(INDEX(EmployeeTrackingSheet!$G$6:$G$1005,Calculations!P793,1)=0,"",INDEX(EmployeeTrackingSheet!$G$6:$G$1005,Calculations!P793,1))</f>
        <v/>
      </c>
      <c r="AB793" s="94" t="str">
        <f>IF(INDEX(EmployeeTrackingSheet!$H$6:$H$1005,Calculations!P793,1)=0,"",INDEX(EmployeeTrackingSheet!$H$6:$H$1005,Calculations!P793,1))</f>
        <v/>
      </c>
      <c r="AC793" s="47"/>
      <c r="AD793" s="47"/>
      <c r="AE793" s="47"/>
      <c r="AF793" s="47"/>
      <c r="AG793" s="47"/>
      <c r="AM793" s="47"/>
      <c r="AN793" s="47"/>
      <c r="AO793" s="47"/>
      <c r="AP793" s="47"/>
      <c r="AQ793" s="47"/>
      <c r="AR793" s="47"/>
      <c r="AS793" s="47"/>
      <c r="AT793" s="47"/>
      <c r="AU793" s="47"/>
      <c r="AV793" s="47"/>
      <c r="AW793" s="47"/>
      <c r="AX793" s="47"/>
      <c r="AY793" s="47"/>
      <c r="AZ793" s="47"/>
      <c r="BA793" s="47"/>
      <c r="BB793" s="47"/>
      <c r="BC793" s="47"/>
      <c r="BD793" s="47"/>
      <c r="BE793" s="47"/>
      <c r="BF793" s="47"/>
      <c r="BG793" s="47"/>
      <c r="BH793" s="47"/>
      <c r="BI793" s="47"/>
      <c r="BJ793" s="47"/>
      <c r="BK793" s="47"/>
      <c r="BL793" s="47"/>
      <c r="BM793" s="47"/>
      <c r="BN793" s="47"/>
      <c r="BO793" s="47"/>
      <c r="BP793" s="47"/>
      <c r="BQ793" s="47"/>
    </row>
    <row r="794" spans="16:69" x14ac:dyDescent="0.25">
      <c r="P794" s="34">
        <v>791</v>
      </c>
      <c r="Q794" s="147" t="str">
        <f>IF(INDEX(EmployeeTrackingSheet!$B$6:$B$1005,Calculations!P794,1)=0,"",INDEX(EmployeeTrackingSheet!$B$6:$B$1005,Calculations!P794,1))</f>
        <v/>
      </c>
      <c r="R794" s="91" t="str">
        <f t="shared" si="69"/>
        <v/>
      </c>
      <c r="S794" s="91" t="str">
        <f t="shared" si="70"/>
        <v/>
      </c>
      <c r="T794" s="92" t="str">
        <f t="shared" si="71"/>
        <v/>
      </c>
      <c r="U794" s="92" t="str">
        <f t="shared" si="72"/>
        <v/>
      </c>
      <c r="V794" s="90" t="str">
        <f>IF(INDEX(EmployeeTrackingSheet!$C$6:$C$1005,Calculations!P794,1)=0,"",INDEX(EmployeeTrackingSheet!$C$6:$C$1005,Calculations!P794,1))</f>
        <v/>
      </c>
      <c r="W794" s="90" t="str">
        <f>IF(INDEX(EmployeeTrackingSheet!$D$6:$D$1005,Calculations!P794,1)=0,"",INDEX(EmployeeTrackingSheet!$D$6:$D$1005,Calculations!P794,1))</f>
        <v/>
      </c>
      <c r="X794" s="269" t="str">
        <f>IF(INDEX(EmployeeTrackingSheet!$E$6:$E$1005,Calculations!P794,1)=0,"",INDEX(EmployeeTrackingSheet!$E$6:$E$1005,Calculations!P794,1))</f>
        <v/>
      </c>
      <c r="Y794" s="269" t="str">
        <f>IF(INDEX(EmployeeTrackingSheet!$F$6:$F$1005,Calculations!P794,1)=0,"",INDEX(EmployeeTrackingSheet!$F$6:$F$1005,Calculations!P794,1))</f>
        <v/>
      </c>
      <c r="Z794" s="94" t="str">
        <f t="shared" si="73"/>
        <v/>
      </c>
      <c r="AA794" s="94" t="str">
        <f>IF(INDEX(EmployeeTrackingSheet!$G$6:$G$1005,Calculations!P794,1)=0,"",INDEX(EmployeeTrackingSheet!$G$6:$G$1005,Calculations!P794,1))</f>
        <v/>
      </c>
      <c r="AB794" s="94" t="str">
        <f>IF(INDEX(EmployeeTrackingSheet!$H$6:$H$1005,Calculations!P794,1)=0,"",INDEX(EmployeeTrackingSheet!$H$6:$H$1005,Calculations!P794,1))</f>
        <v/>
      </c>
      <c r="AC794" s="47"/>
      <c r="AD794" s="47"/>
      <c r="AE794" s="47"/>
      <c r="AF794" s="47"/>
      <c r="AG794" s="47"/>
      <c r="AM794" s="47"/>
      <c r="AN794" s="47"/>
      <c r="AO794" s="47"/>
      <c r="AP794" s="47"/>
      <c r="AQ794" s="47"/>
      <c r="AR794" s="47"/>
      <c r="AS794" s="47"/>
      <c r="AT794" s="47"/>
      <c r="AU794" s="47"/>
      <c r="AV794" s="47"/>
      <c r="AW794" s="47"/>
      <c r="AX794" s="47"/>
      <c r="AY794" s="47"/>
      <c r="AZ794" s="47"/>
      <c r="BA794" s="47"/>
      <c r="BB794" s="47"/>
      <c r="BC794" s="47"/>
      <c r="BD794" s="47"/>
      <c r="BE794" s="47"/>
      <c r="BF794" s="47"/>
      <c r="BG794" s="47"/>
      <c r="BH794" s="47"/>
      <c r="BI794" s="47"/>
      <c r="BJ794" s="47"/>
      <c r="BK794" s="47"/>
      <c r="BL794" s="47"/>
      <c r="BM794" s="47"/>
      <c r="BN794" s="47"/>
      <c r="BO794" s="47"/>
      <c r="BP794" s="47"/>
      <c r="BQ794" s="47"/>
    </row>
    <row r="795" spans="16:69" x14ac:dyDescent="0.25">
      <c r="P795" s="34">
        <v>792</v>
      </c>
      <c r="Q795" s="147" t="str">
        <f>IF(INDEX(EmployeeTrackingSheet!$B$6:$B$1005,Calculations!P795,1)=0,"",INDEX(EmployeeTrackingSheet!$B$6:$B$1005,Calculations!P795,1))</f>
        <v/>
      </c>
      <c r="R795" s="91" t="str">
        <f t="shared" si="69"/>
        <v/>
      </c>
      <c r="S795" s="91" t="str">
        <f t="shared" si="70"/>
        <v/>
      </c>
      <c r="T795" s="92" t="str">
        <f t="shared" si="71"/>
        <v/>
      </c>
      <c r="U795" s="92" t="str">
        <f t="shared" si="72"/>
        <v/>
      </c>
      <c r="V795" s="90" t="str">
        <f>IF(INDEX(EmployeeTrackingSheet!$C$6:$C$1005,Calculations!P795,1)=0,"",INDEX(EmployeeTrackingSheet!$C$6:$C$1005,Calculations!P795,1))</f>
        <v/>
      </c>
      <c r="W795" s="90" t="str">
        <f>IF(INDEX(EmployeeTrackingSheet!$D$6:$D$1005,Calculations!P795,1)=0,"",INDEX(EmployeeTrackingSheet!$D$6:$D$1005,Calculations!P795,1))</f>
        <v/>
      </c>
      <c r="X795" s="269" t="str">
        <f>IF(INDEX(EmployeeTrackingSheet!$E$6:$E$1005,Calculations!P795,1)=0,"",INDEX(EmployeeTrackingSheet!$E$6:$E$1005,Calculations!P795,1))</f>
        <v/>
      </c>
      <c r="Y795" s="269" t="str">
        <f>IF(INDEX(EmployeeTrackingSheet!$F$6:$F$1005,Calculations!P795,1)=0,"",INDEX(EmployeeTrackingSheet!$F$6:$F$1005,Calculations!P795,1))</f>
        <v/>
      </c>
      <c r="Z795" s="94" t="str">
        <f t="shared" si="73"/>
        <v/>
      </c>
      <c r="AA795" s="94" t="str">
        <f>IF(INDEX(EmployeeTrackingSheet!$G$6:$G$1005,Calculations!P795,1)=0,"",INDEX(EmployeeTrackingSheet!$G$6:$G$1005,Calculations!P795,1))</f>
        <v/>
      </c>
      <c r="AB795" s="94" t="str">
        <f>IF(INDEX(EmployeeTrackingSheet!$H$6:$H$1005,Calculations!P795,1)=0,"",INDEX(EmployeeTrackingSheet!$H$6:$H$1005,Calculations!P795,1))</f>
        <v/>
      </c>
      <c r="AC795" s="47"/>
      <c r="AD795" s="47"/>
      <c r="AE795" s="47"/>
      <c r="AF795" s="47"/>
      <c r="AG795" s="47"/>
      <c r="AM795" s="47"/>
      <c r="AN795" s="47"/>
      <c r="AO795" s="47"/>
      <c r="AP795" s="47"/>
      <c r="AQ795" s="47"/>
      <c r="AR795" s="47"/>
      <c r="AS795" s="47"/>
      <c r="AT795" s="47"/>
      <c r="AU795" s="47"/>
      <c r="AV795" s="47"/>
      <c r="AW795" s="47"/>
      <c r="AX795" s="47"/>
      <c r="AY795" s="47"/>
      <c r="AZ795" s="47"/>
      <c r="BA795" s="47"/>
      <c r="BB795" s="47"/>
      <c r="BC795" s="47"/>
      <c r="BD795" s="47"/>
      <c r="BE795" s="47"/>
      <c r="BF795" s="47"/>
      <c r="BG795" s="47"/>
      <c r="BH795" s="47"/>
      <c r="BI795" s="47"/>
      <c r="BJ795" s="47"/>
      <c r="BK795" s="47"/>
      <c r="BL795" s="47"/>
      <c r="BM795" s="47"/>
      <c r="BN795" s="47"/>
      <c r="BO795" s="47"/>
      <c r="BP795" s="47"/>
      <c r="BQ795" s="47"/>
    </row>
    <row r="796" spans="16:69" x14ac:dyDescent="0.25">
      <c r="P796" s="34">
        <v>793</v>
      </c>
      <c r="Q796" s="147" t="str">
        <f>IF(INDEX(EmployeeTrackingSheet!$B$6:$B$1005,Calculations!P796,1)=0,"",INDEX(EmployeeTrackingSheet!$B$6:$B$1005,Calculations!P796,1))</f>
        <v/>
      </c>
      <c r="R796" s="91" t="str">
        <f t="shared" si="69"/>
        <v/>
      </c>
      <c r="S796" s="91" t="str">
        <f t="shared" si="70"/>
        <v/>
      </c>
      <c r="T796" s="92" t="str">
        <f t="shared" si="71"/>
        <v/>
      </c>
      <c r="U796" s="92" t="str">
        <f t="shared" si="72"/>
        <v/>
      </c>
      <c r="V796" s="90" t="str">
        <f>IF(INDEX(EmployeeTrackingSheet!$C$6:$C$1005,Calculations!P796,1)=0,"",INDEX(EmployeeTrackingSheet!$C$6:$C$1005,Calculations!P796,1))</f>
        <v/>
      </c>
      <c r="W796" s="90" t="str">
        <f>IF(INDEX(EmployeeTrackingSheet!$D$6:$D$1005,Calculations!P796,1)=0,"",INDEX(EmployeeTrackingSheet!$D$6:$D$1005,Calculations!P796,1))</f>
        <v/>
      </c>
      <c r="X796" s="269" t="str">
        <f>IF(INDEX(EmployeeTrackingSheet!$E$6:$E$1005,Calculations!P796,1)=0,"",INDEX(EmployeeTrackingSheet!$E$6:$E$1005,Calculations!P796,1))</f>
        <v/>
      </c>
      <c r="Y796" s="269" t="str">
        <f>IF(INDEX(EmployeeTrackingSheet!$F$6:$F$1005,Calculations!P796,1)=0,"",INDEX(EmployeeTrackingSheet!$F$6:$F$1005,Calculations!P796,1))</f>
        <v/>
      </c>
      <c r="Z796" s="94" t="str">
        <f t="shared" si="73"/>
        <v/>
      </c>
      <c r="AA796" s="94" t="str">
        <f>IF(INDEX(EmployeeTrackingSheet!$G$6:$G$1005,Calculations!P796,1)=0,"",INDEX(EmployeeTrackingSheet!$G$6:$G$1005,Calculations!P796,1))</f>
        <v/>
      </c>
      <c r="AB796" s="94" t="str">
        <f>IF(INDEX(EmployeeTrackingSheet!$H$6:$H$1005,Calculations!P796,1)=0,"",INDEX(EmployeeTrackingSheet!$H$6:$H$1005,Calculations!P796,1))</f>
        <v/>
      </c>
      <c r="AC796" s="47"/>
      <c r="AD796" s="47"/>
      <c r="AE796" s="47"/>
      <c r="AF796" s="47"/>
      <c r="AG796" s="47"/>
      <c r="AM796" s="47"/>
      <c r="AN796" s="47"/>
      <c r="AO796" s="47"/>
      <c r="AP796" s="47"/>
      <c r="AQ796" s="47"/>
      <c r="AR796" s="47"/>
      <c r="AS796" s="47"/>
      <c r="AT796" s="47"/>
      <c r="AU796" s="47"/>
      <c r="AV796" s="47"/>
      <c r="AW796" s="47"/>
      <c r="AX796" s="47"/>
      <c r="AY796" s="47"/>
      <c r="AZ796" s="47"/>
      <c r="BA796" s="47"/>
      <c r="BB796" s="47"/>
      <c r="BC796" s="47"/>
      <c r="BD796" s="47"/>
      <c r="BE796" s="47"/>
      <c r="BF796" s="47"/>
      <c r="BG796" s="47"/>
      <c r="BH796" s="47"/>
      <c r="BI796" s="47"/>
      <c r="BJ796" s="47"/>
      <c r="BK796" s="47"/>
      <c r="BL796" s="47"/>
      <c r="BM796" s="47"/>
      <c r="BN796" s="47"/>
      <c r="BO796" s="47"/>
      <c r="BP796" s="47"/>
      <c r="BQ796" s="47"/>
    </row>
    <row r="797" spans="16:69" x14ac:dyDescent="0.25">
      <c r="P797" s="34">
        <v>794</v>
      </c>
      <c r="Q797" s="147" t="str">
        <f>IF(INDEX(EmployeeTrackingSheet!$B$6:$B$1005,Calculations!P797,1)=0,"",INDEX(EmployeeTrackingSheet!$B$6:$B$1005,Calculations!P797,1))</f>
        <v/>
      </c>
      <c r="R797" s="91" t="str">
        <f t="shared" si="69"/>
        <v/>
      </c>
      <c r="S797" s="91" t="str">
        <f t="shared" si="70"/>
        <v/>
      </c>
      <c r="T797" s="92" t="str">
        <f t="shared" si="71"/>
        <v/>
      </c>
      <c r="U797" s="92" t="str">
        <f t="shared" si="72"/>
        <v/>
      </c>
      <c r="V797" s="90" t="str">
        <f>IF(INDEX(EmployeeTrackingSheet!$C$6:$C$1005,Calculations!P797,1)=0,"",INDEX(EmployeeTrackingSheet!$C$6:$C$1005,Calculations!P797,1))</f>
        <v/>
      </c>
      <c r="W797" s="90" t="str">
        <f>IF(INDEX(EmployeeTrackingSheet!$D$6:$D$1005,Calculations!P797,1)=0,"",INDEX(EmployeeTrackingSheet!$D$6:$D$1005,Calculations!P797,1))</f>
        <v/>
      </c>
      <c r="X797" s="269" t="str">
        <f>IF(INDEX(EmployeeTrackingSheet!$E$6:$E$1005,Calculations!P797,1)=0,"",INDEX(EmployeeTrackingSheet!$E$6:$E$1005,Calculations!P797,1))</f>
        <v/>
      </c>
      <c r="Y797" s="269" t="str">
        <f>IF(INDEX(EmployeeTrackingSheet!$F$6:$F$1005,Calculations!P797,1)=0,"",INDEX(EmployeeTrackingSheet!$F$6:$F$1005,Calculations!P797,1))</f>
        <v/>
      </c>
      <c r="Z797" s="94" t="str">
        <f t="shared" si="73"/>
        <v/>
      </c>
      <c r="AA797" s="94" t="str">
        <f>IF(INDEX(EmployeeTrackingSheet!$G$6:$G$1005,Calculations!P797,1)=0,"",INDEX(EmployeeTrackingSheet!$G$6:$G$1005,Calculations!P797,1))</f>
        <v/>
      </c>
      <c r="AB797" s="94" t="str">
        <f>IF(INDEX(EmployeeTrackingSheet!$H$6:$H$1005,Calculations!P797,1)=0,"",INDEX(EmployeeTrackingSheet!$H$6:$H$1005,Calculations!P797,1))</f>
        <v/>
      </c>
      <c r="AC797" s="47"/>
      <c r="AD797" s="47"/>
      <c r="AE797" s="47"/>
      <c r="AF797" s="47"/>
      <c r="AG797" s="47"/>
      <c r="AM797" s="47"/>
      <c r="AN797" s="47"/>
      <c r="AO797" s="47"/>
      <c r="AP797" s="47"/>
      <c r="AQ797" s="47"/>
      <c r="AR797" s="47"/>
      <c r="AS797" s="47"/>
      <c r="AT797" s="47"/>
      <c r="AU797" s="47"/>
      <c r="AV797" s="47"/>
      <c r="AW797" s="47"/>
      <c r="AX797" s="47"/>
      <c r="AY797" s="47"/>
      <c r="AZ797" s="47"/>
      <c r="BA797" s="47"/>
      <c r="BB797" s="47"/>
      <c r="BC797" s="47"/>
      <c r="BD797" s="47"/>
      <c r="BE797" s="47"/>
      <c r="BF797" s="47"/>
      <c r="BG797" s="47"/>
      <c r="BH797" s="47"/>
      <c r="BI797" s="47"/>
      <c r="BJ797" s="47"/>
      <c r="BK797" s="47"/>
      <c r="BL797" s="47"/>
      <c r="BM797" s="47"/>
      <c r="BN797" s="47"/>
      <c r="BO797" s="47"/>
      <c r="BP797" s="47"/>
      <c r="BQ797" s="47"/>
    </row>
    <row r="798" spans="16:69" x14ac:dyDescent="0.25">
      <c r="P798" s="34">
        <v>795</v>
      </c>
      <c r="Q798" s="147" t="str">
        <f>IF(INDEX(EmployeeTrackingSheet!$B$6:$B$1005,Calculations!P798,1)=0,"",INDEX(EmployeeTrackingSheet!$B$6:$B$1005,Calculations!P798,1))</f>
        <v/>
      </c>
      <c r="R798" s="91" t="str">
        <f t="shared" si="69"/>
        <v/>
      </c>
      <c r="S798" s="91" t="str">
        <f t="shared" si="70"/>
        <v/>
      </c>
      <c r="T798" s="92" t="str">
        <f t="shared" si="71"/>
        <v/>
      </c>
      <c r="U798" s="92" t="str">
        <f t="shared" si="72"/>
        <v/>
      </c>
      <c r="V798" s="90" t="str">
        <f>IF(INDEX(EmployeeTrackingSheet!$C$6:$C$1005,Calculations!P798,1)=0,"",INDEX(EmployeeTrackingSheet!$C$6:$C$1005,Calculations!P798,1))</f>
        <v/>
      </c>
      <c r="W798" s="90" t="str">
        <f>IF(INDEX(EmployeeTrackingSheet!$D$6:$D$1005,Calculations!P798,1)=0,"",INDEX(EmployeeTrackingSheet!$D$6:$D$1005,Calculations!P798,1))</f>
        <v/>
      </c>
      <c r="X798" s="269" t="str">
        <f>IF(INDEX(EmployeeTrackingSheet!$E$6:$E$1005,Calculations!P798,1)=0,"",INDEX(EmployeeTrackingSheet!$E$6:$E$1005,Calculations!P798,1))</f>
        <v/>
      </c>
      <c r="Y798" s="269" t="str">
        <f>IF(INDEX(EmployeeTrackingSheet!$F$6:$F$1005,Calculations!P798,1)=0,"",INDEX(EmployeeTrackingSheet!$F$6:$F$1005,Calculations!P798,1))</f>
        <v/>
      </c>
      <c r="Z798" s="94" t="str">
        <f t="shared" si="73"/>
        <v/>
      </c>
      <c r="AA798" s="94" t="str">
        <f>IF(INDEX(EmployeeTrackingSheet!$G$6:$G$1005,Calculations!P798,1)=0,"",INDEX(EmployeeTrackingSheet!$G$6:$G$1005,Calculations!P798,1))</f>
        <v/>
      </c>
      <c r="AB798" s="94" t="str">
        <f>IF(INDEX(EmployeeTrackingSheet!$H$6:$H$1005,Calculations!P798,1)=0,"",INDEX(EmployeeTrackingSheet!$H$6:$H$1005,Calculations!P798,1))</f>
        <v/>
      </c>
      <c r="AC798" s="47"/>
      <c r="AD798" s="47"/>
      <c r="AE798" s="47"/>
      <c r="AF798" s="47"/>
      <c r="AG798" s="47"/>
      <c r="AM798" s="47"/>
      <c r="AN798" s="47"/>
      <c r="AO798" s="47"/>
      <c r="AP798" s="47"/>
      <c r="AQ798" s="47"/>
      <c r="AR798" s="47"/>
      <c r="AS798" s="47"/>
      <c r="AT798" s="47"/>
      <c r="AU798" s="47"/>
      <c r="AV798" s="47"/>
      <c r="AW798" s="47"/>
      <c r="AX798" s="47"/>
      <c r="AY798" s="47"/>
      <c r="AZ798" s="47"/>
      <c r="BA798" s="47"/>
      <c r="BB798" s="47"/>
      <c r="BC798" s="47"/>
      <c r="BD798" s="47"/>
      <c r="BE798" s="47"/>
      <c r="BF798" s="47"/>
      <c r="BG798" s="47"/>
      <c r="BH798" s="47"/>
      <c r="BI798" s="47"/>
      <c r="BJ798" s="47"/>
      <c r="BK798" s="47"/>
      <c r="BL798" s="47"/>
      <c r="BM798" s="47"/>
      <c r="BN798" s="47"/>
      <c r="BO798" s="47"/>
      <c r="BP798" s="47"/>
      <c r="BQ798" s="47"/>
    </row>
    <row r="799" spans="16:69" x14ac:dyDescent="0.25">
      <c r="P799" s="34">
        <v>796</v>
      </c>
      <c r="Q799" s="147" t="str">
        <f>IF(INDEX(EmployeeTrackingSheet!$B$6:$B$1005,Calculations!P799,1)=0,"",INDEX(EmployeeTrackingSheet!$B$6:$B$1005,Calculations!P799,1))</f>
        <v/>
      </c>
      <c r="R799" s="91" t="str">
        <f t="shared" si="69"/>
        <v/>
      </c>
      <c r="S799" s="91" t="str">
        <f t="shared" si="70"/>
        <v/>
      </c>
      <c r="T799" s="92" t="str">
        <f t="shared" si="71"/>
        <v/>
      </c>
      <c r="U799" s="92" t="str">
        <f t="shared" si="72"/>
        <v/>
      </c>
      <c r="V799" s="90" t="str">
        <f>IF(INDEX(EmployeeTrackingSheet!$C$6:$C$1005,Calculations!P799,1)=0,"",INDEX(EmployeeTrackingSheet!$C$6:$C$1005,Calculations!P799,1))</f>
        <v/>
      </c>
      <c r="W799" s="90" t="str">
        <f>IF(INDEX(EmployeeTrackingSheet!$D$6:$D$1005,Calculations!P799,1)=0,"",INDEX(EmployeeTrackingSheet!$D$6:$D$1005,Calculations!P799,1))</f>
        <v/>
      </c>
      <c r="X799" s="269" t="str">
        <f>IF(INDEX(EmployeeTrackingSheet!$E$6:$E$1005,Calculations!P799,1)=0,"",INDEX(EmployeeTrackingSheet!$E$6:$E$1005,Calculations!P799,1))</f>
        <v/>
      </c>
      <c r="Y799" s="269" t="str">
        <f>IF(INDEX(EmployeeTrackingSheet!$F$6:$F$1005,Calculations!P799,1)=0,"",INDEX(EmployeeTrackingSheet!$F$6:$F$1005,Calculations!P799,1))</f>
        <v/>
      </c>
      <c r="Z799" s="94" t="str">
        <f t="shared" si="73"/>
        <v/>
      </c>
      <c r="AA799" s="94" t="str">
        <f>IF(INDEX(EmployeeTrackingSheet!$G$6:$G$1005,Calculations!P799,1)=0,"",INDEX(EmployeeTrackingSheet!$G$6:$G$1005,Calculations!P799,1))</f>
        <v/>
      </c>
      <c r="AB799" s="94" t="str">
        <f>IF(INDEX(EmployeeTrackingSheet!$H$6:$H$1005,Calculations!P799,1)=0,"",INDEX(EmployeeTrackingSheet!$H$6:$H$1005,Calculations!P799,1))</f>
        <v/>
      </c>
      <c r="AC799" s="47"/>
      <c r="AD799" s="47"/>
      <c r="AE799" s="47"/>
      <c r="AF799" s="47"/>
      <c r="AG799" s="47"/>
      <c r="AM799" s="47"/>
      <c r="AN799" s="47"/>
      <c r="AO799" s="47"/>
      <c r="AP799" s="47"/>
      <c r="AQ799" s="47"/>
      <c r="AR799" s="47"/>
      <c r="AS799" s="47"/>
      <c r="AT799" s="47"/>
      <c r="AU799" s="47"/>
      <c r="AV799" s="47"/>
      <c r="AW799" s="47"/>
      <c r="AX799" s="47"/>
      <c r="AY799" s="47"/>
      <c r="AZ799" s="47"/>
      <c r="BA799" s="47"/>
      <c r="BB799" s="47"/>
      <c r="BC799" s="47"/>
      <c r="BD799" s="47"/>
      <c r="BE799" s="47"/>
      <c r="BF799" s="47"/>
      <c r="BG799" s="47"/>
      <c r="BH799" s="47"/>
      <c r="BI799" s="47"/>
      <c r="BJ799" s="47"/>
      <c r="BK799" s="47"/>
      <c r="BL799" s="47"/>
      <c r="BM799" s="47"/>
      <c r="BN799" s="47"/>
      <c r="BO799" s="47"/>
      <c r="BP799" s="47"/>
      <c r="BQ799" s="47"/>
    </row>
    <row r="800" spans="16:69" x14ac:dyDescent="0.25">
      <c r="P800" s="34">
        <v>797</v>
      </c>
      <c r="Q800" s="147" t="str">
        <f>IF(INDEX(EmployeeTrackingSheet!$B$6:$B$1005,Calculations!P800,1)=0,"",INDEX(EmployeeTrackingSheet!$B$6:$B$1005,Calculations!P800,1))</f>
        <v/>
      </c>
      <c r="R800" s="91" t="str">
        <f t="shared" si="69"/>
        <v/>
      </c>
      <c r="S800" s="91" t="str">
        <f t="shared" si="70"/>
        <v/>
      </c>
      <c r="T800" s="92" t="str">
        <f t="shared" si="71"/>
        <v/>
      </c>
      <c r="U800" s="92" t="str">
        <f t="shared" si="72"/>
        <v/>
      </c>
      <c r="V800" s="90" t="str">
        <f>IF(INDEX(EmployeeTrackingSheet!$C$6:$C$1005,Calculations!P800,1)=0,"",INDEX(EmployeeTrackingSheet!$C$6:$C$1005,Calculations!P800,1))</f>
        <v/>
      </c>
      <c r="W800" s="90" t="str">
        <f>IF(INDEX(EmployeeTrackingSheet!$D$6:$D$1005,Calculations!P800,1)=0,"",INDEX(EmployeeTrackingSheet!$D$6:$D$1005,Calculations!P800,1))</f>
        <v/>
      </c>
      <c r="X800" s="269" t="str">
        <f>IF(INDEX(EmployeeTrackingSheet!$E$6:$E$1005,Calculations!P800,1)=0,"",INDEX(EmployeeTrackingSheet!$E$6:$E$1005,Calculations!P800,1))</f>
        <v/>
      </c>
      <c r="Y800" s="269" t="str">
        <f>IF(INDEX(EmployeeTrackingSheet!$F$6:$F$1005,Calculations!P800,1)=0,"",INDEX(EmployeeTrackingSheet!$F$6:$F$1005,Calculations!P800,1))</f>
        <v/>
      </c>
      <c r="Z800" s="94" t="str">
        <f t="shared" si="73"/>
        <v/>
      </c>
      <c r="AA800" s="94" t="str">
        <f>IF(INDEX(EmployeeTrackingSheet!$G$6:$G$1005,Calculations!P800,1)=0,"",INDEX(EmployeeTrackingSheet!$G$6:$G$1005,Calculations!P800,1))</f>
        <v/>
      </c>
      <c r="AB800" s="94" t="str">
        <f>IF(INDEX(EmployeeTrackingSheet!$H$6:$H$1005,Calculations!P800,1)=0,"",INDEX(EmployeeTrackingSheet!$H$6:$H$1005,Calculations!P800,1))</f>
        <v/>
      </c>
      <c r="AC800" s="47"/>
      <c r="AD800" s="47"/>
      <c r="AE800" s="47"/>
      <c r="AF800" s="47"/>
      <c r="AG800" s="47"/>
      <c r="AM800" s="47"/>
      <c r="AN800" s="47"/>
      <c r="AO800" s="47"/>
      <c r="AP800" s="47"/>
      <c r="AQ800" s="47"/>
      <c r="AR800" s="47"/>
      <c r="AS800" s="47"/>
      <c r="AT800" s="47"/>
      <c r="AU800" s="47"/>
      <c r="AV800" s="47"/>
      <c r="AW800" s="47"/>
      <c r="AX800" s="47"/>
      <c r="AY800" s="47"/>
      <c r="AZ800" s="47"/>
      <c r="BA800" s="47"/>
      <c r="BB800" s="47"/>
      <c r="BC800" s="47"/>
      <c r="BD800" s="47"/>
      <c r="BE800" s="47"/>
      <c r="BF800" s="47"/>
      <c r="BG800" s="47"/>
      <c r="BH800" s="47"/>
      <c r="BI800" s="47"/>
      <c r="BJ800" s="47"/>
      <c r="BK800" s="47"/>
      <c r="BL800" s="47"/>
      <c r="BM800" s="47"/>
      <c r="BN800" s="47"/>
      <c r="BO800" s="47"/>
      <c r="BP800" s="47"/>
      <c r="BQ800" s="47"/>
    </row>
    <row r="801" spans="16:69" x14ac:dyDescent="0.25">
      <c r="P801" s="34">
        <v>798</v>
      </c>
      <c r="Q801" s="147" t="str">
        <f>IF(INDEX(EmployeeTrackingSheet!$B$6:$B$1005,Calculations!P801,1)=0,"",INDEX(EmployeeTrackingSheet!$B$6:$B$1005,Calculations!P801,1))</f>
        <v/>
      </c>
      <c r="R801" s="91" t="str">
        <f t="shared" si="69"/>
        <v/>
      </c>
      <c r="S801" s="91" t="str">
        <f t="shared" si="70"/>
        <v/>
      </c>
      <c r="T801" s="92" t="str">
        <f t="shared" si="71"/>
        <v/>
      </c>
      <c r="U801" s="92" t="str">
        <f t="shared" si="72"/>
        <v/>
      </c>
      <c r="V801" s="90" t="str">
        <f>IF(INDEX(EmployeeTrackingSheet!$C$6:$C$1005,Calculations!P801,1)=0,"",INDEX(EmployeeTrackingSheet!$C$6:$C$1005,Calculations!P801,1))</f>
        <v/>
      </c>
      <c r="W801" s="90" t="str">
        <f>IF(INDEX(EmployeeTrackingSheet!$D$6:$D$1005,Calculations!P801,1)=0,"",INDEX(EmployeeTrackingSheet!$D$6:$D$1005,Calculations!P801,1))</f>
        <v/>
      </c>
      <c r="X801" s="269" t="str">
        <f>IF(INDEX(EmployeeTrackingSheet!$E$6:$E$1005,Calculations!P801,1)=0,"",INDEX(EmployeeTrackingSheet!$E$6:$E$1005,Calculations!P801,1))</f>
        <v/>
      </c>
      <c r="Y801" s="269" t="str">
        <f>IF(INDEX(EmployeeTrackingSheet!$F$6:$F$1005,Calculations!P801,1)=0,"",INDEX(EmployeeTrackingSheet!$F$6:$F$1005,Calculations!P801,1))</f>
        <v/>
      </c>
      <c r="Z801" s="94" t="str">
        <f t="shared" si="73"/>
        <v/>
      </c>
      <c r="AA801" s="94" t="str">
        <f>IF(INDEX(EmployeeTrackingSheet!$G$6:$G$1005,Calculations!P801,1)=0,"",INDEX(EmployeeTrackingSheet!$G$6:$G$1005,Calculations!P801,1))</f>
        <v/>
      </c>
      <c r="AB801" s="94" t="str">
        <f>IF(INDEX(EmployeeTrackingSheet!$H$6:$H$1005,Calculations!P801,1)=0,"",INDEX(EmployeeTrackingSheet!$H$6:$H$1005,Calculations!P801,1))</f>
        <v/>
      </c>
      <c r="AC801" s="47"/>
      <c r="AD801" s="47"/>
      <c r="AE801" s="47"/>
      <c r="AF801" s="47"/>
      <c r="AG801" s="47"/>
      <c r="AM801" s="47"/>
      <c r="AN801" s="47"/>
      <c r="AO801" s="47"/>
      <c r="AP801" s="47"/>
      <c r="AQ801" s="47"/>
      <c r="AR801" s="47"/>
      <c r="AS801" s="47"/>
      <c r="AT801" s="47"/>
      <c r="AU801" s="47"/>
      <c r="AV801" s="47"/>
      <c r="AW801" s="47"/>
      <c r="AX801" s="47"/>
      <c r="AY801" s="47"/>
      <c r="AZ801" s="47"/>
      <c r="BA801" s="47"/>
      <c r="BB801" s="47"/>
      <c r="BC801" s="47"/>
      <c r="BD801" s="47"/>
      <c r="BE801" s="47"/>
      <c r="BF801" s="47"/>
      <c r="BG801" s="47"/>
      <c r="BH801" s="47"/>
      <c r="BI801" s="47"/>
      <c r="BJ801" s="47"/>
      <c r="BK801" s="47"/>
      <c r="BL801" s="47"/>
      <c r="BM801" s="47"/>
      <c r="BN801" s="47"/>
      <c r="BO801" s="47"/>
      <c r="BP801" s="47"/>
      <c r="BQ801" s="47"/>
    </row>
    <row r="802" spans="16:69" x14ac:dyDescent="0.25">
      <c r="P802" s="34">
        <v>799</v>
      </c>
      <c r="Q802" s="147" t="str">
        <f>IF(INDEX(EmployeeTrackingSheet!$B$6:$B$1005,Calculations!P802,1)=0,"",INDEX(EmployeeTrackingSheet!$B$6:$B$1005,Calculations!P802,1))</f>
        <v/>
      </c>
      <c r="R802" s="91" t="str">
        <f t="shared" si="69"/>
        <v/>
      </c>
      <c r="S802" s="91" t="str">
        <f t="shared" si="70"/>
        <v/>
      </c>
      <c r="T802" s="92" t="str">
        <f t="shared" si="71"/>
        <v/>
      </c>
      <c r="U802" s="92" t="str">
        <f t="shared" si="72"/>
        <v/>
      </c>
      <c r="V802" s="90" t="str">
        <f>IF(INDEX(EmployeeTrackingSheet!$C$6:$C$1005,Calculations!P802,1)=0,"",INDEX(EmployeeTrackingSheet!$C$6:$C$1005,Calculations!P802,1))</f>
        <v/>
      </c>
      <c r="W802" s="90" t="str">
        <f>IF(INDEX(EmployeeTrackingSheet!$D$6:$D$1005,Calculations!P802,1)=0,"",INDEX(EmployeeTrackingSheet!$D$6:$D$1005,Calculations!P802,1))</f>
        <v/>
      </c>
      <c r="X802" s="269" t="str">
        <f>IF(INDEX(EmployeeTrackingSheet!$E$6:$E$1005,Calculations!P802,1)=0,"",INDEX(EmployeeTrackingSheet!$E$6:$E$1005,Calculations!P802,1))</f>
        <v/>
      </c>
      <c r="Y802" s="269" t="str">
        <f>IF(INDEX(EmployeeTrackingSheet!$F$6:$F$1005,Calculations!P802,1)=0,"",INDEX(EmployeeTrackingSheet!$F$6:$F$1005,Calculations!P802,1))</f>
        <v/>
      </c>
      <c r="Z802" s="94" t="str">
        <f t="shared" si="73"/>
        <v/>
      </c>
      <c r="AA802" s="94" t="str">
        <f>IF(INDEX(EmployeeTrackingSheet!$G$6:$G$1005,Calculations!P802,1)=0,"",INDEX(EmployeeTrackingSheet!$G$6:$G$1005,Calculations!P802,1))</f>
        <v/>
      </c>
      <c r="AB802" s="94" t="str">
        <f>IF(INDEX(EmployeeTrackingSheet!$H$6:$H$1005,Calculations!P802,1)=0,"",INDEX(EmployeeTrackingSheet!$H$6:$H$1005,Calculations!P802,1))</f>
        <v/>
      </c>
      <c r="AC802" s="47"/>
      <c r="AD802" s="47"/>
      <c r="AE802" s="47"/>
      <c r="AF802" s="47"/>
      <c r="AG802" s="47"/>
      <c r="AM802" s="47"/>
      <c r="AN802" s="47"/>
      <c r="AO802" s="47"/>
      <c r="AP802" s="47"/>
      <c r="AQ802" s="47"/>
      <c r="AR802" s="47"/>
      <c r="AS802" s="47"/>
      <c r="AT802" s="47"/>
      <c r="AU802" s="47"/>
      <c r="AV802" s="47"/>
      <c r="AW802" s="47"/>
      <c r="AX802" s="47"/>
      <c r="AY802" s="47"/>
      <c r="AZ802" s="47"/>
      <c r="BA802" s="47"/>
      <c r="BB802" s="47"/>
      <c r="BC802" s="47"/>
      <c r="BD802" s="47"/>
      <c r="BE802" s="47"/>
      <c r="BF802" s="47"/>
      <c r="BG802" s="47"/>
      <c r="BH802" s="47"/>
      <c r="BI802" s="47"/>
      <c r="BJ802" s="47"/>
      <c r="BK802" s="47"/>
      <c r="BL802" s="47"/>
      <c r="BM802" s="47"/>
      <c r="BN802" s="47"/>
      <c r="BO802" s="47"/>
      <c r="BP802" s="47"/>
      <c r="BQ802" s="47"/>
    </row>
    <row r="803" spans="16:69" x14ac:dyDescent="0.25">
      <c r="P803" s="34">
        <v>800</v>
      </c>
      <c r="Q803" s="147" t="str">
        <f>IF(INDEX(EmployeeTrackingSheet!$B$6:$B$1005,Calculations!P803,1)=0,"",INDEX(EmployeeTrackingSheet!$B$6:$B$1005,Calculations!P803,1))</f>
        <v/>
      </c>
      <c r="R803" s="91" t="str">
        <f t="shared" si="69"/>
        <v/>
      </c>
      <c r="S803" s="91" t="str">
        <f t="shared" si="70"/>
        <v/>
      </c>
      <c r="T803" s="92" t="str">
        <f t="shared" si="71"/>
        <v/>
      </c>
      <c r="U803" s="92" t="str">
        <f t="shared" si="72"/>
        <v/>
      </c>
      <c r="V803" s="90" t="str">
        <f>IF(INDEX(EmployeeTrackingSheet!$C$6:$C$1005,Calculations!P803,1)=0,"",INDEX(EmployeeTrackingSheet!$C$6:$C$1005,Calculations!P803,1))</f>
        <v/>
      </c>
      <c r="W803" s="90" t="str">
        <f>IF(INDEX(EmployeeTrackingSheet!$D$6:$D$1005,Calculations!P803,1)=0,"",INDEX(EmployeeTrackingSheet!$D$6:$D$1005,Calculations!P803,1))</f>
        <v/>
      </c>
      <c r="X803" s="269" t="str">
        <f>IF(INDEX(EmployeeTrackingSheet!$E$6:$E$1005,Calculations!P803,1)=0,"",INDEX(EmployeeTrackingSheet!$E$6:$E$1005,Calculations!P803,1))</f>
        <v/>
      </c>
      <c r="Y803" s="269" t="str">
        <f>IF(INDEX(EmployeeTrackingSheet!$F$6:$F$1005,Calculations!P803,1)=0,"",INDEX(EmployeeTrackingSheet!$F$6:$F$1005,Calculations!P803,1))</f>
        <v/>
      </c>
      <c r="Z803" s="94" t="str">
        <f t="shared" si="73"/>
        <v/>
      </c>
      <c r="AA803" s="94" t="str">
        <f>IF(INDEX(EmployeeTrackingSheet!$G$6:$G$1005,Calculations!P803,1)=0,"",INDEX(EmployeeTrackingSheet!$G$6:$G$1005,Calculations!P803,1))</f>
        <v/>
      </c>
      <c r="AB803" s="94" t="str">
        <f>IF(INDEX(EmployeeTrackingSheet!$H$6:$H$1005,Calculations!P803,1)=0,"",INDEX(EmployeeTrackingSheet!$H$6:$H$1005,Calculations!P803,1))</f>
        <v/>
      </c>
      <c r="AC803" s="47"/>
      <c r="AD803" s="47"/>
      <c r="AE803" s="47"/>
      <c r="AF803" s="47"/>
      <c r="AG803" s="47"/>
      <c r="AM803" s="47"/>
      <c r="AN803" s="47"/>
      <c r="AO803" s="47"/>
      <c r="AP803" s="47"/>
      <c r="AQ803" s="47"/>
      <c r="AR803" s="47"/>
      <c r="AS803" s="47"/>
      <c r="AT803" s="47"/>
      <c r="AU803" s="47"/>
      <c r="AV803" s="47"/>
      <c r="AW803" s="47"/>
      <c r="AX803" s="47"/>
      <c r="AY803" s="47"/>
      <c r="AZ803" s="47"/>
      <c r="BA803" s="47"/>
      <c r="BB803" s="47"/>
      <c r="BC803" s="47"/>
      <c r="BD803" s="47"/>
      <c r="BE803" s="47"/>
      <c r="BF803" s="47"/>
      <c r="BG803" s="47"/>
      <c r="BH803" s="47"/>
      <c r="BI803" s="47"/>
      <c r="BJ803" s="47"/>
      <c r="BK803" s="47"/>
      <c r="BL803" s="47"/>
      <c r="BM803" s="47"/>
      <c r="BN803" s="47"/>
      <c r="BO803" s="47"/>
      <c r="BP803" s="47"/>
      <c r="BQ803" s="47"/>
    </row>
    <row r="804" spans="16:69" x14ac:dyDescent="0.25">
      <c r="P804" s="34">
        <v>801</v>
      </c>
      <c r="Q804" s="147" t="str">
        <f>IF(INDEX(EmployeeTrackingSheet!$B$6:$B$1005,Calculations!P804,1)=0,"",INDEX(EmployeeTrackingSheet!$B$6:$B$1005,Calculations!P804,1))</f>
        <v/>
      </c>
      <c r="R804" s="91" t="str">
        <f t="shared" si="69"/>
        <v/>
      </c>
      <c r="S804" s="91" t="str">
        <f t="shared" si="70"/>
        <v/>
      </c>
      <c r="T804" s="92" t="str">
        <f t="shared" si="71"/>
        <v/>
      </c>
      <c r="U804" s="92" t="str">
        <f t="shared" si="72"/>
        <v/>
      </c>
      <c r="V804" s="90" t="str">
        <f>IF(INDEX(EmployeeTrackingSheet!$C$6:$C$1005,Calculations!P804,1)=0,"",INDEX(EmployeeTrackingSheet!$C$6:$C$1005,Calculations!P804,1))</f>
        <v/>
      </c>
      <c r="W804" s="90" t="str">
        <f>IF(INDEX(EmployeeTrackingSheet!$D$6:$D$1005,Calculations!P804,1)=0,"",INDEX(EmployeeTrackingSheet!$D$6:$D$1005,Calculations!P804,1))</f>
        <v/>
      </c>
      <c r="X804" s="269" t="str">
        <f>IF(INDEX(EmployeeTrackingSheet!$E$6:$E$1005,Calculations!P804,1)=0,"",INDEX(EmployeeTrackingSheet!$E$6:$E$1005,Calculations!P804,1))</f>
        <v/>
      </c>
      <c r="Y804" s="269" t="str">
        <f>IF(INDEX(EmployeeTrackingSheet!$F$6:$F$1005,Calculations!P804,1)=0,"",INDEX(EmployeeTrackingSheet!$F$6:$F$1005,Calculations!P804,1))</f>
        <v/>
      </c>
      <c r="Z804" s="94" t="str">
        <f t="shared" si="73"/>
        <v/>
      </c>
      <c r="AA804" s="94" t="str">
        <f>IF(INDEX(EmployeeTrackingSheet!$G$6:$G$1005,Calculations!P804,1)=0,"",INDEX(EmployeeTrackingSheet!$G$6:$G$1005,Calculations!P804,1))</f>
        <v/>
      </c>
      <c r="AB804" s="94" t="str">
        <f>IF(INDEX(EmployeeTrackingSheet!$H$6:$H$1005,Calculations!P804,1)=0,"",INDEX(EmployeeTrackingSheet!$H$6:$H$1005,Calculations!P804,1))</f>
        <v/>
      </c>
      <c r="AC804" s="47"/>
      <c r="AD804" s="47"/>
      <c r="AE804" s="47"/>
      <c r="AF804" s="47"/>
      <c r="AG804" s="47"/>
      <c r="AM804" s="47"/>
      <c r="AN804" s="47"/>
      <c r="AO804" s="47"/>
      <c r="AP804" s="47"/>
      <c r="AQ804" s="47"/>
      <c r="AR804" s="47"/>
      <c r="AS804" s="47"/>
      <c r="AT804" s="47"/>
      <c r="AU804" s="47"/>
      <c r="AV804" s="47"/>
      <c r="AW804" s="47"/>
      <c r="AX804" s="47"/>
      <c r="AY804" s="47"/>
      <c r="AZ804" s="47"/>
      <c r="BA804" s="47"/>
      <c r="BB804" s="47"/>
      <c r="BC804" s="47"/>
      <c r="BD804" s="47"/>
      <c r="BE804" s="47"/>
      <c r="BF804" s="47"/>
      <c r="BG804" s="47"/>
      <c r="BH804" s="47"/>
      <c r="BI804" s="47"/>
      <c r="BJ804" s="47"/>
      <c r="BK804" s="47"/>
      <c r="BL804" s="47"/>
      <c r="BM804" s="47"/>
      <c r="BN804" s="47"/>
      <c r="BO804" s="47"/>
      <c r="BP804" s="47"/>
      <c r="BQ804" s="47"/>
    </row>
    <row r="805" spans="16:69" x14ac:dyDescent="0.25">
      <c r="P805" s="34">
        <v>802</v>
      </c>
      <c r="Q805" s="147" t="str">
        <f>IF(INDEX(EmployeeTrackingSheet!$B$6:$B$1005,Calculations!P805,1)=0,"",INDEX(EmployeeTrackingSheet!$B$6:$B$1005,Calculations!P805,1))</f>
        <v/>
      </c>
      <c r="R805" s="91" t="str">
        <f t="shared" si="69"/>
        <v/>
      </c>
      <c r="S805" s="91" t="str">
        <f t="shared" si="70"/>
        <v/>
      </c>
      <c r="T805" s="92" t="str">
        <f t="shared" si="71"/>
        <v/>
      </c>
      <c r="U805" s="92" t="str">
        <f t="shared" si="72"/>
        <v/>
      </c>
      <c r="V805" s="90" t="str">
        <f>IF(INDEX(EmployeeTrackingSheet!$C$6:$C$1005,Calculations!P805,1)=0,"",INDEX(EmployeeTrackingSheet!$C$6:$C$1005,Calculations!P805,1))</f>
        <v/>
      </c>
      <c r="W805" s="90" t="str">
        <f>IF(INDEX(EmployeeTrackingSheet!$D$6:$D$1005,Calculations!P805,1)=0,"",INDEX(EmployeeTrackingSheet!$D$6:$D$1005,Calculations!P805,1))</f>
        <v/>
      </c>
      <c r="X805" s="269" t="str">
        <f>IF(INDEX(EmployeeTrackingSheet!$E$6:$E$1005,Calculations!P805,1)=0,"",INDEX(EmployeeTrackingSheet!$E$6:$E$1005,Calculations!P805,1))</f>
        <v/>
      </c>
      <c r="Y805" s="269" t="str">
        <f>IF(INDEX(EmployeeTrackingSheet!$F$6:$F$1005,Calculations!P805,1)=0,"",INDEX(EmployeeTrackingSheet!$F$6:$F$1005,Calculations!P805,1))</f>
        <v/>
      </c>
      <c r="Z805" s="94" t="str">
        <f t="shared" si="73"/>
        <v/>
      </c>
      <c r="AA805" s="94" t="str">
        <f>IF(INDEX(EmployeeTrackingSheet!$G$6:$G$1005,Calculations!P805,1)=0,"",INDEX(EmployeeTrackingSheet!$G$6:$G$1005,Calculations!P805,1))</f>
        <v/>
      </c>
      <c r="AB805" s="94" t="str">
        <f>IF(INDEX(EmployeeTrackingSheet!$H$6:$H$1005,Calculations!P805,1)=0,"",INDEX(EmployeeTrackingSheet!$H$6:$H$1005,Calculations!P805,1))</f>
        <v/>
      </c>
      <c r="AC805" s="47"/>
      <c r="AD805" s="47"/>
      <c r="AE805" s="47"/>
      <c r="AF805" s="47"/>
      <c r="AG805" s="47"/>
      <c r="AM805" s="47"/>
      <c r="AN805" s="47"/>
      <c r="AO805" s="47"/>
      <c r="AP805" s="47"/>
      <c r="AQ805" s="47"/>
      <c r="AR805" s="47"/>
      <c r="AS805" s="47"/>
      <c r="AT805" s="47"/>
      <c r="AU805" s="47"/>
      <c r="AV805" s="47"/>
      <c r="AW805" s="47"/>
      <c r="AX805" s="47"/>
      <c r="AY805" s="47"/>
      <c r="AZ805" s="47"/>
      <c r="BA805" s="47"/>
      <c r="BB805" s="47"/>
      <c r="BC805" s="47"/>
      <c r="BD805" s="47"/>
      <c r="BE805" s="47"/>
      <c r="BF805" s="47"/>
      <c r="BG805" s="47"/>
      <c r="BH805" s="47"/>
      <c r="BI805" s="47"/>
      <c r="BJ805" s="47"/>
      <c r="BK805" s="47"/>
      <c r="BL805" s="47"/>
      <c r="BM805" s="47"/>
      <c r="BN805" s="47"/>
      <c r="BO805" s="47"/>
      <c r="BP805" s="47"/>
      <c r="BQ805" s="47"/>
    </row>
    <row r="806" spans="16:69" x14ac:dyDescent="0.25">
      <c r="P806" s="34">
        <v>803</v>
      </c>
      <c r="Q806" s="147" t="str">
        <f>IF(INDEX(EmployeeTrackingSheet!$B$6:$B$1005,Calculations!P806,1)=0,"",INDEX(EmployeeTrackingSheet!$B$6:$B$1005,Calculations!P806,1))</f>
        <v/>
      </c>
      <c r="R806" s="91" t="str">
        <f t="shared" si="69"/>
        <v/>
      </c>
      <c r="S806" s="91" t="str">
        <f t="shared" si="70"/>
        <v/>
      </c>
      <c r="T806" s="92" t="str">
        <f t="shared" si="71"/>
        <v/>
      </c>
      <c r="U806" s="92" t="str">
        <f t="shared" si="72"/>
        <v/>
      </c>
      <c r="V806" s="90" t="str">
        <f>IF(INDEX(EmployeeTrackingSheet!$C$6:$C$1005,Calculations!P806,1)=0,"",INDEX(EmployeeTrackingSheet!$C$6:$C$1005,Calculations!P806,1))</f>
        <v/>
      </c>
      <c r="W806" s="90" t="str">
        <f>IF(INDEX(EmployeeTrackingSheet!$D$6:$D$1005,Calculations!P806,1)=0,"",INDEX(EmployeeTrackingSheet!$D$6:$D$1005,Calculations!P806,1))</f>
        <v/>
      </c>
      <c r="X806" s="269" t="str">
        <f>IF(INDEX(EmployeeTrackingSheet!$E$6:$E$1005,Calculations!P806,1)=0,"",INDEX(EmployeeTrackingSheet!$E$6:$E$1005,Calculations!P806,1))</f>
        <v/>
      </c>
      <c r="Y806" s="269" t="str">
        <f>IF(INDEX(EmployeeTrackingSheet!$F$6:$F$1005,Calculations!P806,1)=0,"",INDEX(EmployeeTrackingSheet!$F$6:$F$1005,Calculations!P806,1))</f>
        <v/>
      </c>
      <c r="Z806" s="94" t="str">
        <f t="shared" si="73"/>
        <v/>
      </c>
      <c r="AA806" s="94" t="str">
        <f>IF(INDEX(EmployeeTrackingSheet!$G$6:$G$1005,Calculations!P806,1)=0,"",INDEX(EmployeeTrackingSheet!$G$6:$G$1005,Calculations!P806,1))</f>
        <v/>
      </c>
      <c r="AB806" s="94" t="str">
        <f>IF(INDEX(EmployeeTrackingSheet!$H$6:$H$1005,Calculations!P806,1)=0,"",INDEX(EmployeeTrackingSheet!$H$6:$H$1005,Calculations!P806,1))</f>
        <v/>
      </c>
      <c r="AC806" s="47"/>
      <c r="AD806" s="47"/>
      <c r="AE806" s="47"/>
      <c r="AF806" s="47"/>
      <c r="AG806" s="47"/>
      <c r="AM806" s="47"/>
      <c r="AN806" s="47"/>
      <c r="AO806" s="47"/>
      <c r="AP806" s="47"/>
      <c r="AQ806" s="47"/>
      <c r="AR806" s="47"/>
      <c r="AS806" s="47"/>
      <c r="AT806" s="47"/>
      <c r="AU806" s="47"/>
      <c r="AV806" s="47"/>
      <c r="AW806" s="47"/>
      <c r="AX806" s="47"/>
      <c r="AY806" s="47"/>
      <c r="AZ806" s="47"/>
      <c r="BA806" s="47"/>
      <c r="BB806" s="47"/>
      <c r="BC806" s="47"/>
      <c r="BD806" s="47"/>
      <c r="BE806" s="47"/>
      <c r="BF806" s="47"/>
      <c r="BG806" s="47"/>
      <c r="BH806" s="47"/>
      <c r="BI806" s="47"/>
      <c r="BJ806" s="47"/>
      <c r="BK806" s="47"/>
      <c r="BL806" s="47"/>
      <c r="BM806" s="47"/>
      <c r="BN806" s="47"/>
      <c r="BO806" s="47"/>
      <c r="BP806" s="47"/>
      <c r="BQ806" s="47"/>
    </row>
    <row r="807" spans="16:69" x14ac:dyDescent="0.25">
      <c r="P807" s="34">
        <v>804</v>
      </c>
      <c r="Q807" s="147" t="str">
        <f>IF(INDEX(EmployeeTrackingSheet!$B$6:$B$1005,Calculations!P807,1)=0,"",INDEX(EmployeeTrackingSheet!$B$6:$B$1005,Calculations!P807,1))</f>
        <v/>
      </c>
      <c r="R807" s="91" t="str">
        <f t="shared" si="69"/>
        <v/>
      </c>
      <c r="S807" s="91" t="str">
        <f t="shared" si="70"/>
        <v/>
      </c>
      <c r="T807" s="92" t="str">
        <f t="shared" si="71"/>
        <v/>
      </c>
      <c r="U807" s="92" t="str">
        <f t="shared" si="72"/>
        <v/>
      </c>
      <c r="V807" s="90" t="str">
        <f>IF(INDEX(EmployeeTrackingSheet!$C$6:$C$1005,Calculations!P807,1)=0,"",INDEX(EmployeeTrackingSheet!$C$6:$C$1005,Calculations!P807,1))</f>
        <v/>
      </c>
      <c r="W807" s="90" t="str">
        <f>IF(INDEX(EmployeeTrackingSheet!$D$6:$D$1005,Calculations!P807,1)=0,"",INDEX(EmployeeTrackingSheet!$D$6:$D$1005,Calculations!P807,1))</f>
        <v/>
      </c>
      <c r="X807" s="269" t="str">
        <f>IF(INDEX(EmployeeTrackingSheet!$E$6:$E$1005,Calculations!P807,1)=0,"",INDEX(EmployeeTrackingSheet!$E$6:$E$1005,Calculations!P807,1))</f>
        <v/>
      </c>
      <c r="Y807" s="269" t="str">
        <f>IF(INDEX(EmployeeTrackingSheet!$F$6:$F$1005,Calculations!P807,1)=0,"",INDEX(EmployeeTrackingSheet!$F$6:$F$1005,Calculations!P807,1))</f>
        <v/>
      </c>
      <c r="Z807" s="94" t="str">
        <f t="shared" si="73"/>
        <v/>
      </c>
      <c r="AA807" s="94" t="str">
        <f>IF(INDEX(EmployeeTrackingSheet!$G$6:$G$1005,Calculations!P807,1)=0,"",INDEX(EmployeeTrackingSheet!$G$6:$G$1005,Calculations!P807,1))</f>
        <v/>
      </c>
      <c r="AB807" s="94" t="str">
        <f>IF(INDEX(EmployeeTrackingSheet!$H$6:$H$1005,Calculations!P807,1)=0,"",INDEX(EmployeeTrackingSheet!$H$6:$H$1005,Calculations!P807,1))</f>
        <v/>
      </c>
      <c r="AC807" s="47"/>
      <c r="AD807" s="47"/>
      <c r="AE807" s="47"/>
      <c r="AF807" s="47"/>
      <c r="AG807" s="47"/>
      <c r="AM807" s="47"/>
      <c r="AN807" s="47"/>
      <c r="AO807" s="47"/>
      <c r="AP807" s="47"/>
      <c r="AQ807" s="47"/>
      <c r="AR807" s="47"/>
      <c r="AS807" s="47"/>
      <c r="AT807" s="47"/>
      <c r="AU807" s="47"/>
      <c r="AV807" s="47"/>
      <c r="AW807" s="47"/>
      <c r="AX807" s="47"/>
      <c r="AY807" s="47"/>
      <c r="AZ807" s="47"/>
      <c r="BA807" s="47"/>
      <c r="BB807" s="47"/>
      <c r="BC807" s="47"/>
      <c r="BD807" s="47"/>
      <c r="BE807" s="47"/>
      <c r="BF807" s="47"/>
      <c r="BG807" s="47"/>
      <c r="BH807" s="47"/>
      <c r="BI807" s="47"/>
      <c r="BJ807" s="47"/>
      <c r="BK807" s="47"/>
      <c r="BL807" s="47"/>
      <c r="BM807" s="47"/>
      <c r="BN807" s="47"/>
      <c r="BO807" s="47"/>
      <c r="BP807" s="47"/>
      <c r="BQ807" s="47"/>
    </row>
    <row r="808" spans="16:69" x14ac:dyDescent="0.25">
      <c r="P808" s="34">
        <v>805</v>
      </c>
      <c r="Q808" s="147" t="str">
        <f>IF(INDEX(EmployeeTrackingSheet!$B$6:$B$1005,Calculations!P808,1)=0,"",INDEX(EmployeeTrackingSheet!$B$6:$B$1005,Calculations!P808,1))</f>
        <v/>
      </c>
      <c r="R808" s="91" t="str">
        <f t="shared" si="69"/>
        <v/>
      </c>
      <c r="S808" s="91" t="str">
        <f t="shared" si="70"/>
        <v/>
      </c>
      <c r="T808" s="92" t="str">
        <f t="shared" si="71"/>
        <v/>
      </c>
      <c r="U808" s="92" t="str">
        <f t="shared" si="72"/>
        <v/>
      </c>
      <c r="V808" s="90" t="str">
        <f>IF(INDEX(EmployeeTrackingSheet!$C$6:$C$1005,Calculations!P808,1)=0,"",INDEX(EmployeeTrackingSheet!$C$6:$C$1005,Calculations!P808,1))</f>
        <v/>
      </c>
      <c r="W808" s="90" t="str">
        <f>IF(INDEX(EmployeeTrackingSheet!$D$6:$D$1005,Calculations!P808,1)=0,"",INDEX(EmployeeTrackingSheet!$D$6:$D$1005,Calculations!P808,1))</f>
        <v/>
      </c>
      <c r="X808" s="269" t="str">
        <f>IF(INDEX(EmployeeTrackingSheet!$E$6:$E$1005,Calculations!P808,1)=0,"",INDEX(EmployeeTrackingSheet!$E$6:$E$1005,Calculations!P808,1))</f>
        <v/>
      </c>
      <c r="Y808" s="269" t="str">
        <f>IF(INDEX(EmployeeTrackingSheet!$F$6:$F$1005,Calculations!P808,1)=0,"",INDEX(EmployeeTrackingSheet!$F$6:$F$1005,Calculations!P808,1))</f>
        <v/>
      </c>
      <c r="Z808" s="94" t="str">
        <f t="shared" si="73"/>
        <v/>
      </c>
      <c r="AA808" s="94" t="str">
        <f>IF(INDEX(EmployeeTrackingSheet!$G$6:$G$1005,Calculations!P808,1)=0,"",INDEX(EmployeeTrackingSheet!$G$6:$G$1005,Calculations!P808,1))</f>
        <v/>
      </c>
      <c r="AB808" s="94" t="str">
        <f>IF(INDEX(EmployeeTrackingSheet!$H$6:$H$1005,Calculations!P808,1)=0,"",INDEX(EmployeeTrackingSheet!$H$6:$H$1005,Calculations!P808,1))</f>
        <v/>
      </c>
      <c r="AC808" s="47"/>
      <c r="AD808" s="47"/>
      <c r="AE808" s="47"/>
      <c r="AF808" s="47"/>
      <c r="AG808" s="47"/>
      <c r="AM808" s="47"/>
      <c r="AN808" s="47"/>
      <c r="AO808" s="47"/>
      <c r="AP808" s="47"/>
      <c r="AQ808" s="47"/>
      <c r="AR808" s="47"/>
      <c r="AS808" s="47"/>
      <c r="AT808" s="47"/>
      <c r="AU808" s="47"/>
      <c r="AV808" s="47"/>
      <c r="AW808" s="47"/>
      <c r="AX808" s="47"/>
      <c r="AY808" s="47"/>
      <c r="AZ808" s="47"/>
      <c r="BA808" s="47"/>
      <c r="BB808" s="47"/>
      <c r="BC808" s="47"/>
      <c r="BD808" s="47"/>
      <c r="BE808" s="47"/>
      <c r="BF808" s="47"/>
      <c r="BG808" s="47"/>
      <c r="BH808" s="47"/>
      <c r="BI808" s="47"/>
      <c r="BJ808" s="47"/>
      <c r="BK808" s="47"/>
      <c r="BL808" s="47"/>
      <c r="BM808" s="47"/>
      <c r="BN808" s="47"/>
      <c r="BO808" s="47"/>
      <c r="BP808" s="47"/>
      <c r="BQ808" s="47"/>
    </row>
    <row r="809" spans="16:69" x14ac:dyDescent="0.25">
      <c r="P809" s="34">
        <v>806</v>
      </c>
      <c r="Q809" s="147" t="str">
        <f>IF(INDEX(EmployeeTrackingSheet!$B$6:$B$1005,Calculations!P809,1)=0,"",INDEX(EmployeeTrackingSheet!$B$6:$B$1005,Calculations!P809,1))</f>
        <v/>
      </c>
      <c r="R809" s="91" t="str">
        <f t="shared" si="69"/>
        <v/>
      </c>
      <c r="S809" s="91" t="str">
        <f t="shared" si="70"/>
        <v/>
      </c>
      <c r="T809" s="92" t="str">
        <f t="shared" si="71"/>
        <v/>
      </c>
      <c r="U809" s="92" t="str">
        <f t="shared" si="72"/>
        <v/>
      </c>
      <c r="V809" s="90" t="str">
        <f>IF(INDEX(EmployeeTrackingSheet!$C$6:$C$1005,Calculations!P809,1)=0,"",INDEX(EmployeeTrackingSheet!$C$6:$C$1005,Calculations!P809,1))</f>
        <v/>
      </c>
      <c r="W809" s="90" t="str">
        <f>IF(INDEX(EmployeeTrackingSheet!$D$6:$D$1005,Calculations!P809,1)=0,"",INDEX(EmployeeTrackingSheet!$D$6:$D$1005,Calculations!P809,1))</f>
        <v/>
      </c>
      <c r="X809" s="269" t="str">
        <f>IF(INDEX(EmployeeTrackingSheet!$E$6:$E$1005,Calculations!P809,1)=0,"",INDEX(EmployeeTrackingSheet!$E$6:$E$1005,Calculations!P809,1))</f>
        <v/>
      </c>
      <c r="Y809" s="269" t="str">
        <f>IF(INDEX(EmployeeTrackingSheet!$F$6:$F$1005,Calculations!P809,1)=0,"",INDEX(EmployeeTrackingSheet!$F$6:$F$1005,Calculations!P809,1))</f>
        <v/>
      </c>
      <c r="Z809" s="94" t="str">
        <f t="shared" si="73"/>
        <v/>
      </c>
      <c r="AA809" s="94" t="str">
        <f>IF(INDEX(EmployeeTrackingSheet!$G$6:$G$1005,Calculations!P809,1)=0,"",INDEX(EmployeeTrackingSheet!$G$6:$G$1005,Calculations!P809,1))</f>
        <v/>
      </c>
      <c r="AB809" s="94" t="str">
        <f>IF(INDEX(EmployeeTrackingSheet!$H$6:$H$1005,Calculations!P809,1)=0,"",INDEX(EmployeeTrackingSheet!$H$6:$H$1005,Calculations!P809,1))</f>
        <v/>
      </c>
      <c r="AC809" s="47"/>
      <c r="AD809" s="47"/>
      <c r="AE809" s="47"/>
      <c r="AF809" s="47"/>
      <c r="AG809" s="47"/>
      <c r="AM809" s="47"/>
      <c r="AN809" s="47"/>
      <c r="AO809" s="47"/>
      <c r="AP809" s="47"/>
      <c r="AQ809" s="47"/>
      <c r="AR809" s="47"/>
      <c r="AS809" s="47"/>
      <c r="AT809" s="47"/>
      <c r="AU809" s="47"/>
      <c r="AV809" s="47"/>
      <c r="AW809" s="47"/>
      <c r="AX809" s="47"/>
      <c r="AY809" s="47"/>
      <c r="AZ809" s="47"/>
      <c r="BA809" s="47"/>
      <c r="BB809" s="47"/>
      <c r="BC809" s="47"/>
      <c r="BD809" s="47"/>
      <c r="BE809" s="47"/>
      <c r="BF809" s="47"/>
      <c r="BG809" s="47"/>
      <c r="BH809" s="47"/>
      <c r="BI809" s="47"/>
      <c r="BJ809" s="47"/>
      <c r="BK809" s="47"/>
      <c r="BL809" s="47"/>
      <c r="BM809" s="47"/>
      <c r="BN809" s="47"/>
      <c r="BO809" s="47"/>
      <c r="BP809" s="47"/>
      <c r="BQ809" s="47"/>
    </row>
    <row r="810" spans="16:69" x14ac:dyDescent="0.25">
      <c r="P810" s="34">
        <v>807</v>
      </c>
      <c r="Q810" s="147" t="str">
        <f>IF(INDEX(EmployeeTrackingSheet!$B$6:$B$1005,Calculations!P810,1)=0,"",INDEX(EmployeeTrackingSheet!$B$6:$B$1005,Calculations!P810,1))</f>
        <v/>
      </c>
      <c r="R810" s="91" t="str">
        <f t="shared" si="69"/>
        <v/>
      </c>
      <c r="S810" s="91" t="str">
        <f t="shared" si="70"/>
        <v/>
      </c>
      <c r="T810" s="92" t="str">
        <f t="shared" si="71"/>
        <v/>
      </c>
      <c r="U810" s="92" t="str">
        <f t="shared" si="72"/>
        <v/>
      </c>
      <c r="V810" s="90" t="str">
        <f>IF(INDEX(EmployeeTrackingSheet!$C$6:$C$1005,Calculations!P810,1)=0,"",INDEX(EmployeeTrackingSheet!$C$6:$C$1005,Calculations!P810,1))</f>
        <v/>
      </c>
      <c r="W810" s="90" t="str">
        <f>IF(INDEX(EmployeeTrackingSheet!$D$6:$D$1005,Calculations!P810,1)=0,"",INDEX(EmployeeTrackingSheet!$D$6:$D$1005,Calculations!P810,1))</f>
        <v/>
      </c>
      <c r="X810" s="269" t="str">
        <f>IF(INDEX(EmployeeTrackingSheet!$E$6:$E$1005,Calculations!P810,1)=0,"",INDEX(EmployeeTrackingSheet!$E$6:$E$1005,Calculations!P810,1))</f>
        <v/>
      </c>
      <c r="Y810" s="269" t="str">
        <f>IF(INDEX(EmployeeTrackingSheet!$F$6:$F$1005,Calculations!P810,1)=0,"",INDEX(EmployeeTrackingSheet!$F$6:$F$1005,Calculations!P810,1))</f>
        <v/>
      </c>
      <c r="Z810" s="94" t="str">
        <f t="shared" si="73"/>
        <v/>
      </c>
      <c r="AA810" s="94" t="str">
        <f>IF(INDEX(EmployeeTrackingSheet!$G$6:$G$1005,Calculations!P810,1)=0,"",INDEX(EmployeeTrackingSheet!$G$6:$G$1005,Calculations!P810,1))</f>
        <v/>
      </c>
      <c r="AB810" s="94" t="str">
        <f>IF(INDEX(EmployeeTrackingSheet!$H$6:$H$1005,Calculations!P810,1)=0,"",INDEX(EmployeeTrackingSheet!$H$6:$H$1005,Calculations!P810,1))</f>
        <v/>
      </c>
      <c r="AC810" s="47"/>
      <c r="AD810" s="47"/>
      <c r="AE810" s="47"/>
      <c r="AF810" s="47"/>
      <c r="AG810" s="47"/>
      <c r="AM810" s="47"/>
      <c r="AN810" s="47"/>
      <c r="AO810" s="47"/>
      <c r="AP810" s="47"/>
      <c r="AQ810" s="47"/>
      <c r="AR810" s="47"/>
      <c r="AS810" s="47"/>
      <c r="AT810" s="47"/>
      <c r="AU810" s="47"/>
      <c r="AV810" s="47"/>
      <c r="AW810" s="47"/>
      <c r="AX810" s="47"/>
      <c r="AY810" s="47"/>
      <c r="AZ810" s="47"/>
      <c r="BA810" s="47"/>
      <c r="BB810" s="47"/>
      <c r="BC810" s="47"/>
      <c r="BD810" s="47"/>
      <c r="BE810" s="47"/>
      <c r="BF810" s="47"/>
      <c r="BG810" s="47"/>
      <c r="BH810" s="47"/>
      <c r="BI810" s="47"/>
      <c r="BJ810" s="47"/>
      <c r="BK810" s="47"/>
      <c r="BL810" s="47"/>
      <c r="BM810" s="47"/>
      <c r="BN810" s="47"/>
      <c r="BO810" s="47"/>
      <c r="BP810" s="47"/>
      <c r="BQ810" s="47"/>
    </row>
    <row r="811" spans="16:69" x14ac:dyDescent="0.25">
      <c r="P811" s="34">
        <v>808</v>
      </c>
      <c r="Q811" s="147" t="str">
        <f>IF(INDEX(EmployeeTrackingSheet!$B$6:$B$1005,Calculations!P811,1)=0,"",INDEX(EmployeeTrackingSheet!$B$6:$B$1005,Calculations!P811,1))</f>
        <v/>
      </c>
      <c r="R811" s="91" t="str">
        <f t="shared" si="69"/>
        <v/>
      </c>
      <c r="S811" s="91" t="str">
        <f t="shared" si="70"/>
        <v/>
      </c>
      <c r="T811" s="92" t="str">
        <f t="shared" si="71"/>
        <v/>
      </c>
      <c r="U811" s="92" t="str">
        <f t="shared" si="72"/>
        <v/>
      </c>
      <c r="V811" s="90" t="str">
        <f>IF(INDEX(EmployeeTrackingSheet!$C$6:$C$1005,Calculations!P811,1)=0,"",INDEX(EmployeeTrackingSheet!$C$6:$C$1005,Calculations!P811,1))</f>
        <v/>
      </c>
      <c r="W811" s="90" t="str">
        <f>IF(INDEX(EmployeeTrackingSheet!$D$6:$D$1005,Calculations!P811,1)=0,"",INDEX(EmployeeTrackingSheet!$D$6:$D$1005,Calculations!P811,1))</f>
        <v/>
      </c>
      <c r="X811" s="269" t="str">
        <f>IF(INDEX(EmployeeTrackingSheet!$E$6:$E$1005,Calculations!P811,1)=0,"",INDEX(EmployeeTrackingSheet!$E$6:$E$1005,Calculations!P811,1))</f>
        <v/>
      </c>
      <c r="Y811" s="269" t="str">
        <f>IF(INDEX(EmployeeTrackingSheet!$F$6:$F$1005,Calculations!P811,1)=0,"",INDEX(EmployeeTrackingSheet!$F$6:$F$1005,Calculations!P811,1))</f>
        <v/>
      </c>
      <c r="Z811" s="94" t="str">
        <f t="shared" si="73"/>
        <v/>
      </c>
      <c r="AA811" s="94" t="str">
        <f>IF(INDEX(EmployeeTrackingSheet!$G$6:$G$1005,Calculations!P811,1)=0,"",INDEX(EmployeeTrackingSheet!$G$6:$G$1005,Calculations!P811,1))</f>
        <v/>
      </c>
      <c r="AB811" s="94" t="str">
        <f>IF(INDEX(EmployeeTrackingSheet!$H$6:$H$1005,Calculations!P811,1)=0,"",INDEX(EmployeeTrackingSheet!$H$6:$H$1005,Calculations!P811,1))</f>
        <v/>
      </c>
      <c r="AC811" s="47"/>
      <c r="AD811" s="47"/>
      <c r="AE811" s="47"/>
      <c r="AF811" s="47"/>
      <c r="AG811" s="47"/>
      <c r="AM811" s="47"/>
      <c r="AN811" s="47"/>
      <c r="AO811" s="47"/>
      <c r="AP811" s="47"/>
      <c r="AQ811" s="47"/>
      <c r="AR811" s="47"/>
      <c r="AS811" s="47"/>
      <c r="AT811" s="47"/>
      <c r="AU811" s="47"/>
      <c r="AV811" s="47"/>
      <c r="AW811" s="47"/>
      <c r="AX811" s="47"/>
      <c r="AY811" s="47"/>
      <c r="AZ811" s="47"/>
      <c r="BA811" s="47"/>
      <c r="BB811" s="47"/>
      <c r="BC811" s="47"/>
      <c r="BD811" s="47"/>
      <c r="BE811" s="47"/>
      <c r="BF811" s="47"/>
      <c r="BG811" s="47"/>
      <c r="BH811" s="47"/>
      <c r="BI811" s="47"/>
      <c r="BJ811" s="47"/>
      <c r="BK811" s="47"/>
      <c r="BL811" s="47"/>
      <c r="BM811" s="47"/>
      <c r="BN811" s="47"/>
      <c r="BO811" s="47"/>
      <c r="BP811" s="47"/>
      <c r="BQ811" s="47"/>
    </row>
    <row r="812" spans="16:69" x14ac:dyDescent="0.25">
      <c r="P812" s="34">
        <v>809</v>
      </c>
      <c r="Q812" s="147" t="str">
        <f>IF(INDEX(EmployeeTrackingSheet!$B$6:$B$1005,Calculations!P812,1)=0,"",INDEX(EmployeeTrackingSheet!$B$6:$B$1005,Calculations!P812,1))</f>
        <v/>
      </c>
      <c r="R812" s="91" t="str">
        <f t="shared" si="69"/>
        <v/>
      </c>
      <c r="S812" s="91" t="str">
        <f t="shared" si="70"/>
        <v/>
      </c>
      <c r="T812" s="92" t="str">
        <f t="shared" si="71"/>
        <v/>
      </c>
      <c r="U812" s="92" t="str">
        <f t="shared" si="72"/>
        <v/>
      </c>
      <c r="V812" s="90" t="str">
        <f>IF(INDEX(EmployeeTrackingSheet!$C$6:$C$1005,Calculations!P812,1)=0,"",INDEX(EmployeeTrackingSheet!$C$6:$C$1005,Calculations!P812,1))</f>
        <v/>
      </c>
      <c r="W812" s="90" t="str">
        <f>IF(INDEX(EmployeeTrackingSheet!$D$6:$D$1005,Calculations!P812,1)=0,"",INDEX(EmployeeTrackingSheet!$D$6:$D$1005,Calculations!P812,1))</f>
        <v/>
      </c>
      <c r="X812" s="269" t="str">
        <f>IF(INDEX(EmployeeTrackingSheet!$E$6:$E$1005,Calculations!P812,1)=0,"",INDEX(EmployeeTrackingSheet!$E$6:$E$1005,Calculations!P812,1))</f>
        <v/>
      </c>
      <c r="Y812" s="269" t="str">
        <f>IF(INDEX(EmployeeTrackingSheet!$F$6:$F$1005,Calculations!P812,1)=0,"",INDEX(EmployeeTrackingSheet!$F$6:$F$1005,Calculations!P812,1))</f>
        <v/>
      </c>
      <c r="Z812" s="94" t="str">
        <f t="shared" si="73"/>
        <v/>
      </c>
      <c r="AA812" s="94" t="str">
        <f>IF(INDEX(EmployeeTrackingSheet!$G$6:$G$1005,Calculations!P812,1)=0,"",INDEX(EmployeeTrackingSheet!$G$6:$G$1005,Calculations!P812,1))</f>
        <v/>
      </c>
      <c r="AB812" s="94" t="str">
        <f>IF(INDEX(EmployeeTrackingSheet!$H$6:$H$1005,Calculations!P812,1)=0,"",INDEX(EmployeeTrackingSheet!$H$6:$H$1005,Calculations!P812,1))</f>
        <v/>
      </c>
      <c r="AC812" s="47"/>
      <c r="AD812" s="47"/>
      <c r="AE812" s="47"/>
      <c r="AF812" s="47"/>
      <c r="AG812" s="47"/>
      <c r="AM812" s="47"/>
      <c r="AN812" s="47"/>
      <c r="AO812" s="47"/>
      <c r="AP812" s="47"/>
      <c r="AQ812" s="47"/>
      <c r="AR812" s="47"/>
      <c r="AS812" s="47"/>
      <c r="AT812" s="47"/>
      <c r="AU812" s="47"/>
      <c r="AV812" s="47"/>
      <c r="AW812" s="47"/>
      <c r="AX812" s="47"/>
      <c r="AY812" s="47"/>
      <c r="AZ812" s="47"/>
      <c r="BA812" s="47"/>
      <c r="BB812" s="47"/>
      <c r="BC812" s="47"/>
      <c r="BD812" s="47"/>
      <c r="BE812" s="47"/>
      <c r="BF812" s="47"/>
      <c r="BG812" s="47"/>
      <c r="BH812" s="47"/>
      <c r="BI812" s="47"/>
      <c r="BJ812" s="47"/>
      <c r="BK812" s="47"/>
      <c r="BL812" s="47"/>
      <c r="BM812" s="47"/>
      <c r="BN812" s="47"/>
      <c r="BO812" s="47"/>
      <c r="BP812" s="47"/>
      <c r="BQ812" s="47"/>
    </row>
    <row r="813" spans="16:69" x14ac:dyDescent="0.25">
      <c r="P813" s="34">
        <v>810</v>
      </c>
      <c r="Q813" s="147" t="str">
        <f>IF(INDEX(EmployeeTrackingSheet!$B$6:$B$1005,Calculations!P813,1)=0,"",INDEX(EmployeeTrackingSheet!$B$6:$B$1005,Calculations!P813,1))</f>
        <v/>
      </c>
      <c r="R813" s="91" t="str">
        <f t="shared" si="69"/>
        <v/>
      </c>
      <c r="S813" s="91" t="str">
        <f t="shared" si="70"/>
        <v/>
      </c>
      <c r="T813" s="92" t="str">
        <f t="shared" si="71"/>
        <v/>
      </c>
      <c r="U813" s="92" t="str">
        <f t="shared" si="72"/>
        <v/>
      </c>
      <c r="V813" s="90" t="str">
        <f>IF(INDEX(EmployeeTrackingSheet!$C$6:$C$1005,Calculations!P813,1)=0,"",INDEX(EmployeeTrackingSheet!$C$6:$C$1005,Calculations!P813,1))</f>
        <v/>
      </c>
      <c r="W813" s="90" t="str">
        <f>IF(INDEX(EmployeeTrackingSheet!$D$6:$D$1005,Calculations!P813,1)=0,"",INDEX(EmployeeTrackingSheet!$D$6:$D$1005,Calculations!P813,1))</f>
        <v/>
      </c>
      <c r="X813" s="269" t="str">
        <f>IF(INDEX(EmployeeTrackingSheet!$E$6:$E$1005,Calculations!P813,1)=0,"",INDEX(EmployeeTrackingSheet!$E$6:$E$1005,Calculations!P813,1))</f>
        <v/>
      </c>
      <c r="Y813" s="269" t="str">
        <f>IF(INDEX(EmployeeTrackingSheet!$F$6:$F$1005,Calculations!P813,1)=0,"",INDEX(EmployeeTrackingSheet!$F$6:$F$1005,Calculations!P813,1))</f>
        <v/>
      </c>
      <c r="Z813" s="94" t="str">
        <f t="shared" si="73"/>
        <v/>
      </c>
      <c r="AA813" s="94" t="str">
        <f>IF(INDEX(EmployeeTrackingSheet!$G$6:$G$1005,Calculations!P813,1)=0,"",INDEX(EmployeeTrackingSheet!$G$6:$G$1005,Calculations!P813,1))</f>
        <v/>
      </c>
      <c r="AB813" s="94" t="str">
        <f>IF(INDEX(EmployeeTrackingSheet!$H$6:$H$1005,Calculations!P813,1)=0,"",INDEX(EmployeeTrackingSheet!$H$6:$H$1005,Calculations!P813,1))</f>
        <v/>
      </c>
      <c r="AC813" s="47"/>
      <c r="AD813" s="47"/>
      <c r="AE813" s="47"/>
      <c r="AF813" s="47"/>
      <c r="AG813" s="47"/>
      <c r="AM813" s="47"/>
      <c r="AN813" s="47"/>
      <c r="AO813" s="47"/>
      <c r="AP813" s="47"/>
      <c r="AQ813" s="47"/>
      <c r="AR813" s="47"/>
      <c r="AS813" s="47"/>
      <c r="AT813" s="47"/>
      <c r="AU813" s="47"/>
      <c r="AV813" s="47"/>
      <c r="AW813" s="47"/>
      <c r="AX813" s="47"/>
      <c r="AY813" s="47"/>
      <c r="AZ813" s="47"/>
      <c r="BA813" s="47"/>
      <c r="BB813" s="47"/>
      <c r="BC813" s="47"/>
      <c r="BD813" s="47"/>
      <c r="BE813" s="47"/>
      <c r="BF813" s="47"/>
      <c r="BG813" s="47"/>
      <c r="BH813" s="47"/>
      <c r="BI813" s="47"/>
      <c r="BJ813" s="47"/>
      <c r="BK813" s="47"/>
      <c r="BL813" s="47"/>
      <c r="BM813" s="47"/>
      <c r="BN813" s="47"/>
      <c r="BO813" s="47"/>
      <c r="BP813" s="47"/>
      <c r="BQ813" s="47"/>
    </row>
    <row r="814" spans="16:69" x14ac:dyDescent="0.25">
      <c r="P814" s="34">
        <v>811</v>
      </c>
      <c r="Q814" s="147" t="str">
        <f>IF(INDEX(EmployeeTrackingSheet!$B$6:$B$1005,Calculations!P814,1)=0,"",INDEX(EmployeeTrackingSheet!$B$6:$B$1005,Calculations!P814,1))</f>
        <v/>
      </c>
      <c r="R814" s="91" t="str">
        <f t="shared" si="69"/>
        <v/>
      </c>
      <c r="S814" s="91" t="str">
        <f t="shared" si="70"/>
        <v/>
      </c>
      <c r="T814" s="92" t="str">
        <f t="shared" si="71"/>
        <v/>
      </c>
      <c r="U814" s="92" t="str">
        <f t="shared" si="72"/>
        <v/>
      </c>
      <c r="V814" s="90" t="str">
        <f>IF(INDEX(EmployeeTrackingSheet!$C$6:$C$1005,Calculations!P814,1)=0,"",INDEX(EmployeeTrackingSheet!$C$6:$C$1005,Calculations!P814,1))</f>
        <v/>
      </c>
      <c r="W814" s="90" t="str">
        <f>IF(INDEX(EmployeeTrackingSheet!$D$6:$D$1005,Calculations!P814,1)=0,"",INDEX(EmployeeTrackingSheet!$D$6:$D$1005,Calculations!P814,1))</f>
        <v/>
      </c>
      <c r="X814" s="269" t="str">
        <f>IF(INDEX(EmployeeTrackingSheet!$E$6:$E$1005,Calculations!P814,1)=0,"",INDEX(EmployeeTrackingSheet!$E$6:$E$1005,Calculations!P814,1))</f>
        <v/>
      </c>
      <c r="Y814" s="269" t="str">
        <f>IF(INDEX(EmployeeTrackingSheet!$F$6:$F$1005,Calculations!P814,1)=0,"",INDEX(EmployeeTrackingSheet!$F$6:$F$1005,Calculations!P814,1))</f>
        <v/>
      </c>
      <c r="Z814" s="94" t="str">
        <f t="shared" si="73"/>
        <v/>
      </c>
      <c r="AA814" s="94" t="str">
        <f>IF(INDEX(EmployeeTrackingSheet!$G$6:$G$1005,Calculations!P814,1)=0,"",INDEX(EmployeeTrackingSheet!$G$6:$G$1005,Calculations!P814,1))</f>
        <v/>
      </c>
      <c r="AB814" s="94" t="str">
        <f>IF(INDEX(EmployeeTrackingSheet!$H$6:$H$1005,Calculations!P814,1)=0,"",INDEX(EmployeeTrackingSheet!$H$6:$H$1005,Calculations!P814,1))</f>
        <v/>
      </c>
      <c r="AC814" s="47"/>
      <c r="AD814" s="47"/>
      <c r="AE814" s="47"/>
      <c r="AF814" s="47"/>
      <c r="AG814" s="47"/>
      <c r="AM814" s="47"/>
      <c r="AN814" s="47"/>
      <c r="AO814" s="47"/>
      <c r="AP814" s="47"/>
      <c r="AQ814" s="47"/>
      <c r="AR814" s="47"/>
      <c r="AS814" s="47"/>
      <c r="AT814" s="47"/>
      <c r="AU814" s="47"/>
      <c r="AV814" s="47"/>
      <c r="AW814" s="47"/>
      <c r="AX814" s="47"/>
      <c r="AY814" s="47"/>
      <c r="AZ814" s="47"/>
      <c r="BA814" s="47"/>
      <c r="BB814" s="47"/>
      <c r="BC814" s="47"/>
      <c r="BD814" s="47"/>
      <c r="BE814" s="47"/>
      <c r="BF814" s="47"/>
      <c r="BG814" s="47"/>
      <c r="BH814" s="47"/>
      <c r="BI814" s="47"/>
      <c r="BJ814" s="47"/>
      <c r="BK814" s="47"/>
      <c r="BL814" s="47"/>
      <c r="BM814" s="47"/>
      <c r="BN814" s="47"/>
      <c r="BO814" s="47"/>
      <c r="BP814" s="47"/>
      <c r="BQ814" s="47"/>
    </row>
    <row r="815" spans="16:69" x14ac:dyDescent="0.25">
      <c r="P815" s="34">
        <v>812</v>
      </c>
      <c r="Q815" s="147" t="str">
        <f>IF(INDEX(EmployeeTrackingSheet!$B$6:$B$1005,Calculations!P815,1)=0,"",INDEX(EmployeeTrackingSheet!$B$6:$B$1005,Calculations!P815,1))</f>
        <v/>
      </c>
      <c r="R815" s="91" t="str">
        <f t="shared" si="69"/>
        <v/>
      </c>
      <c r="S815" s="91" t="str">
        <f t="shared" si="70"/>
        <v/>
      </c>
      <c r="T815" s="92" t="str">
        <f t="shared" si="71"/>
        <v/>
      </c>
      <c r="U815" s="92" t="str">
        <f t="shared" si="72"/>
        <v/>
      </c>
      <c r="V815" s="90" t="str">
        <f>IF(INDEX(EmployeeTrackingSheet!$C$6:$C$1005,Calculations!P815,1)=0,"",INDEX(EmployeeTrackingSheet!$C$6:$C$1005,Calculations!P815,1))</f>
        <v/>
      </c>
      <c r="W815" s="90" t="str">
        <f>IF(INDEX(EmployeeTrackingSheet!$D$6:$D$1005,Calculations!P815,1)=0,"",INDEX(EmployeeTrackingSheet!$D$6:$D$1005,Calculations!P815,1))</f>
        <v/>
      </c>
      <c r="X815" s="269" t="str">
        <f>IF(INDEX(EmployeeTrackingSheet!$E$6:$E$1005,Calculations!P815,1)=0,"",INDEX(EmployeeTrackingSheet!$E$6:$E$1005,Calculations!P815,1))</f>
        <v/>
      </c>
      <c r="Y815" s="269" t="str">
        <f>IF(INDEX(EmployeeTrackingSheet!$F$6:$F$1005,Calculations!P815,1)=0,"",INDEX(EmployeeTrackingSheet!$F$6:$F$1005,Calculations!P815,1))</f>
        <v/>
      </c>
      <c r="Z815" s="94" t="str">
        <f t="shared" si="73"/>
        <v/>
      </c>
      <c r="AA815" s="94" t="str">
        <f>IF(INDEX(EmployeeTrackingSheet!$G$6:$G$1005,Calculations!P815,1)=0,"",INDEX(EmployeeTrackingSheet!$G$6:$G$1005,Calculations!P815,1))</f>
        <v/>
      </c>
      <c r="AB815" s="94" t="str">
        <f>IF(INDEX(EmployeeTrackingSheet!$H$6:$H$1005,Calculations!P815,1)=0,"",INDEX(EmployeeTrackingSheet!$H$6:$H$1005,Calculations!P815,1))</f>
        <v/>
      </c>
      <c r="AC815" s="47"/>
      <c r="AD815" s="47"/>
      <c r="AE815" s="47"/>
      <c r="AF815" s="47"/>
      <c r="AG815" s="47"/>
      <c r="AM815" s="47"/>
      <c r="AN815" s="47"/>
      <c r="AO815" s="47"/>
      <c r="AP815" s="47"/>
      <c r="AQ815" s="47"/>
      <c r="AR815" s="47"/>
      <c r="AS815" s="47"/>
      <c r="AT815" s="47"/>
      <c r="AU815" s="47"/>
      <c r="AV815" s="47"/>
      <c r="AW815" s="47"/>
      <c r="AX815" s="47"/>
      <c r="AY815" s="47"/>
      <c r="AZ815" s="47"/>
      <c r="BA815" s="47"/>
      <c r="BB815" s="47"/>
      <c r="BC815" s="47"/>
      <c r="BD815" s="47"/>
      <c r="BE815" s="47"/>
      <c r="BF815" s="47"/>
      <c r="BG815" s="47"/>
      <c r="BH815" s="47"/>
      <c r="BI815" s="47"/>
      <c r="BJ815" s="47"/>
      <c r="BK815" s="47"/>
      <c r="BL815" s="47"/>
      <c r="BM815" s="47"/>
      <c r="BN815" s="47"/>
      <c r="BO815" s="47"/>
      <c r="BP815" s="47"/>
      <c r="BQ815" s="47"/>
    </row>
    <row r="816" spans="16:69" x14ac:dyDescent="0.25">
      <c r="P816" s="34">
        <v>813</v>
      </c>
      <c r="Q816" s="147" t="str">
        <f>IF(INDEX(EmployeeTrackingSheet!$B$6:$B$1005,Calculations!P816,1)=0,"",INDEX(EmployeeTrackingSheet!$B$6:$B$1005,Calculations!P816,1))</f>
        <v/>
      </c>
      <c r="R816" s="91" t="str">
        <f t="shared" si="69"/>
        <v/>
      </c>
      <c r="S816" s="91" t="str">
        <f t="shared" si="70"/>
        <v/>
      </c>
      <c r="T816" s="92" t="str">
        <f t="shared" si="71"/>
        <v/>
      </c>
      <c r="U816" s="92" t="str">
        <f t="shared" si="72"/>
        <v/>
      </c>
      <c r="V816" s="90" t="str">
        <f>IF(INDEX(EmployeeTrackingSheet!$C$6:$C$1005,Calculations!P816,1)=0,"",INDEX(EmployeeTrackingSheet!$C$6:$C$1005,Calculations!P816,1))</f>
        <v/>
      </c>
      <c r="W816" s="90" t="str">
        <f>IF(INDEX(EmployeeTrackingSheet!$D$6:$D$1005,Calculations!P816,1)=0,"",INDEX(EmployeeTrackingSheet!$D$6:$D$1005,Calculations!P816,1))</f>
        <v/>
      </c>
      <c r="X816" s="269" t="str">
        <f>IF(INDEX(EmployeeTrackingSheet!$E$6:$E$1005,Calculations!P816,1)=0,"",INDEX(EmployeeTrackingSheet!$E$6:$E$1005,Calculations!P816,1))</f>
        <v/>
      </c>
      <c r="Y816" s="269" t="str">
        <f>IF(INDEX(EmployeeTrackingSheet!$F$6:$F$1005,Calculations!P816,1)=0,"",INDEX(EmployeeTrackingSheet!$F$6:$F$1005,Calculations!P816,1))</f>
        <v/>
      </c>
      <c r="Z816" s="94" t="str">
        <f t="shared" si="73"/>
        <v/>
      </c>
      <c r="AA816" s="94" t="str">
        <f>IF(INDEX(EmployeeTrackingSheet!$G$6:$G$1005,Calculations!P816,1)=0,"",INDEX(EmployeeTrackingSheet!$G$6:$G$1005,Calculations!P816,1))</f>
        <v/>
      </c>
      <c r="AB816" s="94" t="str">
        <f>IF(INDEX(EmployeeTrackingSheet!$H$6:$H$1005,Calculations!P816,1)=0,"",INDEX(EmployeeTrackingSheet!$H$6:$H$1005,Calculations!P816,1))</f>
        <v/>
      </c>
      <c r="AC816" s="47"/>
      <c r="AD816" s="47"/>
      <c r="AE816" s="47"/>
      <c r="AF816" s="47"/>
      <c r="AG816" s="47"/>
      <c r="AM816" s="47"/>
      <c r="AN816" s="47"/>
      <c r="AO816" s="47"/>
      <c r="AP816" s="47"/>
      <c r="AQ816" s="47"/>
      <c r="AR816" s="47"/>
      <c r="AS816" s="47"/>
      <c r="AT816" s="47"/>
      <c r="AU816" s="47"/>
      <c r="AV816" s="47"/>
      <c r="AW816" s="47"/>
      <c r="AX816" s="47"/>
      <c r="AY816" s="47"/>
      <c r="AZ816" s="47"/>
      <c r="BA816" s="47"/>
      <c r="BB816" s="47"/>
      <c r="BC816" s="47"/>
      <c r="BD816" s="47"/>
      <c r="BE816" s="47"/>
      <c r="BF816" s="47"/>
      <c r="BG816" s="47"/>
      <c r="BH816" s="47"/>
      <c r="BI816" s="47"/>
      <c r="BJ816" s="47"/>
      <c r="BK816" s="47"/>
      <c r="BL816" s="47"/>
      <c r="BM816" s="47"/>
      <c r="BN816" s="47"/>
      <c r="BO816" s="47"/>
      <c r="BP816" s="47"/>
      <c r="BQ816" s="47"/>
    </row>
    <row r="817" spans="16:69" x14ac:dyDescent="0.25">
      <c r="P817" s="34">
        <v>814</v>
      </c>
      <c r="Q817" s="147" t="str">
        <f>IF(INDEX(EmployeeTrackingSheet!$B$6:$B$1005,Calculations!P817,1)=0,"",INDEX(EmployeeTrackingSheet!$B$6:$B$1005,Calculations!P817,1))</f>
        <v/>
      </c>
      <c r="R817" s="91" t="str">
        <f t="shared" si="69"/>
        <v/>
      </c>
      <c r="S817" s="91" t="str">
        <f t="shared" si="70"/>
        <v/>
      </c>
      <c r="T817" s="92" t="str">
        <f t="shared" si="71"/>
        <v/>
      </c>
      <c r="U817" s="92" t="str">
        <f t="shared" si="72"/>
        <v/>
      </c>
      <c r="V817" s="90" t="str">
        <f>IF(INDEX(EmployeeTrackingSheet!$C$6:$C$1005,Calculations!P817,1)=0,"",INDEX(EmployeeTrackingSheet!$C$6:$C$1005,Calculations!P817,1))</f>
        <v/>
      </c>
      <c r="W817" s="90" t="str">
        <f>IF(INDEX(EmployeeTrackingSheet!$D$6:$D$1005,Calculations!P817,1)=0,"",INDEX(EmployeeTrackingSheet!$D$6:$D$1005,Calculations!P817,1))</f>
        <v/>
      </c>
      <c r="X817" s="269" t="str">
        <f>IF(INDEX(EmployeeTrackingSheet!$E$6:$E$1005,Calculations!P817,1)=0,"",INDEX(EmployeeTrackingSheet!$E$6:$E$1005,Calculations!P817,1))</f>
        <v/>
      </c>
      <c r="Y817" s="269" t="str">
        <f>IF(INDEX(EmployeeTrackingSheet!$F$6:$F$1005,Calculations!P817,1)=0,"",INDEX(EmployeeTrackingSheet!$F$6:$F$1005,Calculations!P817,1))</f>
        <v/>
      </c>
      <c r="Z817" s="94" t="str">
        <f t="shared" si="73"/>
        <v/>
      </c>
      <c r="AA817" s="94" t="str">
        <f>IF(INDEX(EmployeeTrackingSheet!$G$6:$G$1005,Calculations!P817,1)=0,"",INDEX(EmployeeTrackingSheet!$G$6:$G$1005,Calculations!P817,1))</f>
        <v/>
      </c>
      <c r="AB817" s="94" t="str">
        <f>IF(INDEX(EmployeeTrackingSheet!$H$6:$H$1005,Calculations!P817,1)=0,"",INDEX(EmployeeTrackingSheet!$H$6:$H$1005,Calculations!P817,1))</f>
        <v/>
      </c>
      <c r="AC817" s="47"/>
      <c r="AD817" s="47"/>
      <c r="AE817" s="47"/>
      <c r="AF817" s="47"/>
      <c r="AG817" s="47"/>
      <c r="AM817" s="47"/>
      <c r="AN817" s="47"/>
      <c r="AO817" s="47"/>
      <c r="AP817" s="47"/>
      <c r="AQ817" s="47"/>
      <c r="AR817" s="47"/>
      <c r="AS817" s="47"/>
      <c r="AT817" s="47"/>
      <c r="AU817" s="47"/>
      <c r="AV817" s="47"/>
      <c r="AW817" s="47"/>
      <c r="AX817" s="47"/>
      <c r="AY817" s="47"/>
      <c r="AZ817" s="47"/>
      <c r="BA817" s="47"/>
      <c r="BB817" s="47"/>
      <c r="BC817" s="47"/>
      <c r="BD817" s="47"/>
      <c r="BE817" s="47"/>
      <c r="BF817" s="47"/>
      <c r="BG817" s="47"/>
      <c r="BH817" s="47"/>
      <c r="BI817" s="47"/>
      <c r="BJ817" s="47"/>
      <c r="BK817" s="47"/>
      <c r="BL817" s="47"/>
      <c r="BM817" s="47"/>
      <c r="BN817" s="47"/>
      <c r="BO817" s="47"/>
      <c r="BP817" s="47"/>
      <c r="BQ817" s="47"/>
    </row>
    <row r="818" spans="16:69" x14ac:dyDescent="0.25">
      <c r="P818" s="34">
        <v>815</v>
      </c>
      <c r="Q818" s="147" t="str">
        <f>IF(INDEX(EmployeeTrackingSheet!$B$6:$B$1005,Calculations!P818,1)=0,"",INDEX(EmployeeTrackingSheet!$B$6:$B$1005,Calculations!P818,1))</f>
        <v/>
      </c>
      <c r="R818" s="91" t="str">
        <f t="shared" si="69"/>
        <v/>
      </c>
      <c r="S818" s="91" t="str">
        <f t="shared" si="70"/>
        <v/>
      </c>
      <c r="T818" s="92" t="str">
        <f t="shared" si="71"/>
        <v/>
      </c>
      <c r="U818" s="92" t="str">
        <f t="shared" si="72"/>
        <v/>
      </c>
      <c r="V818" s="90" t="str">
        <f>IF(INDEX(EmployeeTrackingSheet!$C$6:$C$1005,Calculations!P818,1)=0,"",INDEX(EmployeeTrackingSheet!$C$6:$C$1005,Calculations!P818,1))</f>
        <v/>
      </c>
      <c r="W818" s="90" t="str">
        <f>IF(INDEX(EmployeeTrackingSheet!$D$6:$D$1005,Calculations!P818,1)=0,"",INDEX(EmployeeTrackingSheet!$D$6:$D$1005,Calculations!P818,1))</f>
        <v/>
      </c>
      <c r="X818" s="269" t="str">
        <f>IF(INDEX(EmployeeTrackingSheet!$E$6:$E$1005,Calculations!P818,1)=0,"",INDEX(EmployeeTrackingSheet!$E$6:$E$1005,Calculations!P818,1))</f>
        <v/>
      </c>
      <c r="Y818" s="269" t="str">
        <f>IF(INDEX(EmployeeTrackingSheet!$F$6:$F$1005,Calculations!P818,1)=0,"",INDEX(EmployeeTrackingSheet!$F$6:$F$1005,Calculations!P818,1))</f>
        <v/>
      </c>
      <c r="Z818" s="94" t="str">
        <f t="shared" si="73"/>
        <v/>
      </c>
      <c r="AA818" s="94" t="str">
        <f>IF(INDEX(EmployeeTrackingSheet!$G$6:$G$1005,Calculations!P818,1)=0,"",INDEX(EmployeeTrackingSheet!$G$6:$G$1005,Calculations!P818,1))</f>
        <v/>
      </c>
      <c r="AB818" s="94" t="str">
        <f>IF(INDEX(EmployeeTrackingSheet!$H$6:$H$1005,Calculations!P818,1)=0,"",INDEX(EmployeeTrackingSheet!$H$6:$H$1005,Calculations!P818,1))</f>
        <v/>
      </c>
      <c r="AC818" s="47"/>
      <c r="AD818" s="47"/>
      <c r="AE818" s="47"/>
      <c r="AF818" s="47"/>
      <c r="AG818" s="47"/>
      <c r="AM818" s="47"/>
      <c r="AN818" s="47"/>
      <c r="AO818" s="47"/>
      <c r="AP818" s="47"/>
      <c r="AQ818" s="47"/>
      <c r="AR818" s="47"/>
      <c r="AS818" s="47"/>
      <c r="AT818" s="47"/>
      <c r="AU818" s="47"/>
      <c r="AV818" s="47"/>
      <c r="AW818" s="47"/>
      <c r="AX818" s="47"/>
      <c r="AY818" s="47"/>
      <c r="AZ818" s="47"/>
      <c r="BA818" s="47"/>
      <c r="BB818" s="47"/>
      <c r="BC818" s="47"/>
      <c r="BD818" s="47"/>
      <c r="BE818" s="47"/>
      <c r="BF818" s="47"/>
      <c r="BG818" s="47"/>
      <c r="BH818" s="47"/>
      <c r="BI818" s="47"/>
      <c r="BJ818" s="47"/>
      <c r="BK818" s="47"/>
      <c r="BL818" s="47"/>
      <c r="BM818" s="47"/>
      <c r="BN818" s="47"/>
      <c r="BO818" s="47"/>
      <c r="BP818" s="47"/>
      <c r="BQ818" s="47"/>
    </row>
    <row r="819" spans="16:69" x14ac:dyDescent="0.25">
      <c r="P819" s="34">
        <v>816</v>
      </c>
      <c r="Q819" s="147" t="str">
        <f>IF(INDEX(EmployeeTrackingSheet!$B$6:$B$1005,Calculations!P819,1)=0,"",INDEX(EmployeeTrackingSheet!$B$6:$B$1005,Calculations!P819,1))</f>
        <v/>
      </c>
      <c r="R819" s="91" t="str">
        <f t="shared" si="69"/>
        <v/>
      </c>
      <c r="S819" s="91" t="str">
        <f t="shared" si="70"/>
        <v/>
      </c>
      <c r="T819" s="92" t="str">
        <f t="shared" si="71"/>
        <v/>
      </c>
      <c r="U819" s="92" t="str">
        <f t="shared" si="72"/>
        <v/>
      </c>
      <c r="V819" s="90" t="str">
        <f>IF(INDEX(EmployeeTrackingSheet!$C$6:$C$1005,Calculations!P819,1)=0,"",INDEX(EmployeeTrackingSheet!$C$6:$C$1005,Calculations!P819,1))</f>
        <v/>
      </c>
      <c r="W819" s="90" t="str">
        <f>IF(INDEX(EmployeeTrackingSheet!$D$6:$D$1005,Calculations!P819,1)=0,"",INDEX(EmployeeTrackingSheet!$D$6:$D$1005,Calculations!P819,1))</f>
        <v/>
      </c>
      <c r="X819" s="269" t="str">
        <f>IF(INDEX(EmployeeTrackingSheet!$E$6:$E$1005,Calculations!P819,1)=0,"",INDEX(EmployeeTrackingSheet!$E$6:$E$1005,Calculations!P819,1))</f>
        <v/>
      </c>
      <c r="Y819" s="269" t="str">
        <f>IF(INDEX(EmployeeTrackingSheet!$F$6:$F$1005,Calculations!P819,1)=0,"",INDEX(EmployeeTrackingSheet!$F$6:$F$1005,Calculations!P819,1))</f>
        <v/>
      </c>
      <c r="Z819" s="94" t="str">
        <f t="shared" si="73"/>
        <v/>
      </c>
      <c r="AA819" s="94" t="str">
        <f>IF(INDEX(EmployeeTrackingSheet!$G$6:$G$1005,Calculations!P819,1)=0,"",INDEX(EmployeeTrackingSheet!$G$6:$G$1005,Calculations!P819,1))</f>
        <v/>
      </c>
      <c r="AB819" s="94" t="str">
        <f>IF(INDEX(EmployeeTrackingSheet!$H$6:$H$1005,Calculations!P819,1)=0,"",INDEX(EmployeeTrackingSheet!$H$6:$H$1005,Calculations!P819,1))</f>
        <v/>
      </c>
      <c r="AC819" s="47"/>
      <c r="AD819" s="47"/>
      <c r="AE819" s="47"/>
      <c r="AF819" s="47"/>
      <c r="AG819" s="47"/>
      <c r="AM819" s="47"/>
      <c r="AN819" s="47"/>
      <c r="AO819" s="47"/>
      <c r="AP819" s="47"/>
      <c r="AQ819" s="47"/>
      <c r="AR819" s="47"/>
      <c r="AS819" s="47"/>
      <c r="AT819" s="47"/>
      <c r="AU819" s="47"/>
      <c r="AV819" s="47"/>
      <c r="AW819" s="47"/>
      <c r="AX819" s="47"/>
      <c r="AY819" s="47"/>
      <c r="AZ819" s="47"/>
      <c r="BA819" s="47"/>
      <c r="BB819" s="47"/>
      <c r="BC819" s="47"/>
      <c r="BD819" s="47"/>
      <c r="BE819" s="47"/>
      <c r="BF819" s="47"/>
      <c r="BG819" s="47"/>
      <c r="BH819" s="47"/>
      <c r="BI819" s="47"/>
      <c r="BJ819" s="47"/>
      <c r="BK819" s="47"/>
      <c r="BL819" s="47"/>
      <c r="BM819" s="47"/>
      <c r="BN819" s="47"/>
      <c r="BO819" s="47"/>
      <c r="BP819" s="47"/>
      <c r="BQ819" s="47"/>
    </row>
    <row r="820" spans="16:69" x14ac:dyDescent="0.25">
      <c r="P820" s="34">
        <v>817</v>
      </c>
      <c r="Q820" s="147" t="str">
        <f>IF(INDEX(EmployeeTrackingSheet!$B$6:$B$1005,Calculations!P820,1)=0,"",INDEX(EmployeeTrackingSheet!$B$6:$B$1005,Calculations!P820,1))</f>
        <v/>
      </c>
      <c r="R820" s="91" t="str">
        <f t="shared" si="69"/>
        <v/>
      </c>
      <c r="S820" s="91" t="str">
        <f t="shared" si="70"/>
        <v/>
      </c>
      <c r="T820" s="92" t="str">
        <f t="shared" si="71"/>
        <v/>
      </c>
      <c r="U820" s="92" t="str">
        <f t="shared" si="72"/>
        <v/>
      </c>
      <c r="V820" s="90" t="str">
        <f>IF(INDEX(EmployeeTrackingSheet!$C$6:$C$1005,Calculations!P820,1)=0,"",INDEX(EmployeeTrackingSheet!$C$6:$C$1005,Calculations!P820,1))</f>
        <v/>
      </c>
      <c r="W820" s="90" t="str">
        <f>IF(INDEX(EmployeeTrackingSheet!$D$6:$D$1005,Calculations!P820,1)=0,"",INDEX(EmployeeTrackingSheet!$D$6:$D$1005,Calculations!P820,1))</f>
        <v/>
      </c>
      <c r="X820" s="269" t="str">
        <f>IF(INDEX(EmployeeTrackingSheet!$E$6:$E$1005,Calculations!P820,1)=0,"",INDEX(EmployeeTrackingSheet!$E$6:$E$1005,Calculations!P820,1))</f>
        <v/>
      </c>
      <c r="Y820" s="269" t="str">
        <f>IF(INDEX(EmployeeTrackingSheet!$F$6:$F$1005,Calculations!P820,1)=0,"",INDEX(EmployeeTrackingSheet!$F$6:$F$1005,Calculations!P820,1))</f>
        <v/>
      </c>
      <c r="Z820" s="94" t="str">
        <f t="shared" si="73"/>
        <v/>
      </c>
      <c r="AA820" s="94" t="str">
        <f>IF(INDEX(EmployeeTrackingSheet!$G$6:$G$1005,Calculations!P820,1)=0,"",INDEX(EmployeeTrackingSheet!$G$6:$G$1005,Calculations!P820,1))</f>
        <v/>
      </c>
      <c r="AB820" s="94" t="str">
        <f>IF(INDEX(EmployeeTrackingSheet!$H$6:$H$1005,Calculations!P820,1)=0,"",INDEX(EmployeeTrackingSheet!$H$6:$H$1005,Calculations!P820,1))</f>
        <v/>
      </c>
      <c r="AC820" s="47"/>
      <c r="AD820" s="47"/>
      <c r="AE820" s="47"/>
      <c r="AF820" s="47"/>
      <c r="AG820" s="47"/>
      <c r="AM820" s="47"/>
      <c r="AN820" s="47"/>
      <c r="AO820" s="47"/>
      <c r="AP820" s="47"/>
      <c r="AQ820" s="47"/>
      <c r="AR820" s="47"/>
      <c r="AS820" s="47"/>
      <c r="AT820" s="47"/>
      <c r="AU820" s="47"/>
      <c r="AV820" s="47"/>
      <c r="AW820" s="47"/>
      <c r="AX820" s="47"/>
      <c r="AY820" s="47"/>
      <c r="AZ820" s="47"/>
      <c r="BA820" s="47"/>
      <c r="BB820" s="47"/>
      <c r="BC820" s="47"/>
      <c r="BD820" s="47"/>
      <c r="BE820" s="47"/>
      <c r="BF820" s="47"/>
      <c r="BG820" s="47"/>
      <c r="BH820" s="47"/>
      <c r="BI820" s="47"/>
      <c r="BJ820" s="47"/>
      <c r="BK820" s="47"/>
      <c r="BL820" s="47"/>
      <c r="BM820" s="47"/>
      <c r="BN820" s="47"/>
      <c r="BO820" s="47"/>
      <c r="BP820" s="47"/>
      <c r="BQ820" s="47"/>
    </row>
    <row r="821" spans="16:69" x14ac:dyDescent="0.25">
      <c r="P821" s="34">
        <v>818</v>
      </c>
      <c r="Q821" s="147" t="str">
        <f>IF(INDEX(EmployeeTrackingSheet!$B$6:$B$1005,Calculations!P821,1)=0,"",INDEX(EmployeeTrackingSheet!$B$6:$B$1005,Calculations!P821,1))</f>
        <v/>
      </c>
      <c r="R821" s="91" t="str">
        <f t="shared" si="69"/>
        <v/>
      </c>
      <c r="S821" s="91" t="str">
        <f t="shared" si="70"/>
        <v/>
      </c>
      <c r="T821" s="92" t="str">
        <f t="shared" si="71"/>
        <v/>
      </c>
      <c r="U821" s="92" t="str">
        <f t="shared" si="72"/>
        <v/>
      </c>
      <c r="V821" s="90" t="str">
        <f>IF(INDEX(EmployeeTrackingSheet!$C$6:$C$1005,Calculations!P821,1)=0,"",INDEX(EmployeeTrackingSheet!$C$6:$C$1005,Calculations!P821,1))</f>
        <v/>
      </c>
      <c r="W821" s="90" t="str">
        <f>IF(INDEX(EmployeeTrackingSheet!$D$6:$D$1005,Calculations!P821,1)=0,"",INDEX(EmployeeTrackingSheet!$D$6:$D$1005,Calculations!P821,1))</f>
        <v/>
      </c>
      <c r="X821" s="269" t="str">
        <f>IF(INDEX(EmployeeTrackingSheet!$E$6:$E$1005,Calculations!P821,1)=0,"",INDEX(EmployeeTrackingSheet!$E$6:$E$1005,Calculations!P821,1))</f>
        <v/>
      </c>
      <c r="Y821" s="269" t="str">
        <f>IF(INDEX(EmployeeTrackingSheet!$F$6:$F$1005,Calculations!P821,1)=0,"",INDEX(EmployeeTrackingSheet!$F$6:$F$1005,Calculations!P821,1))</f>
        <v/>
      </c>
      <c r="Z821" s="94" t="str">
        <f t="shared" si="73"/>
        <v/>
      </c>
      <c r="AA821" s="94" t="str">
        <f>IF(INDEX(EmployeeTrackingSheet!$G$6:$G$1005,Calculations!P821,1)=0,"",INDEX(EmployeeTrackingSheet!$G$6:$G$1005,Calculations!P821,1))</f>
        <v/>
      </c>
      <c r="AB821" s="94" t="str">
        <f>IF(INDEX(EmployeeTrackingSheet!$H$6:$H$1005,Calculations!P821,1)=0,"",INDEX(EmployeeTrackingSheet!$H$6:$H$1005,Calculations!P821,1))</f>
        <v/>
      </c>
      <c r="AC821" s="47"/>
      <c r="AD821" s="47"/>
      <c r="AE821" s="47"/>
      <c r="AF821" s="47"/>
      <c r="AG821" s="47"/>
      <c r="AM821" s="47"/>
      <c r="AN821" s="47"/>
      <c r="AO821" s="47"/>
      <c r="AP821" s="47"/>
      <c r="AQ821" s="47"/>
      <c r="AR821" s="47"/>
      <c r="AS821" s="47"/>
      <c r="AT821" s="47"/>
      <c r="AU821" s="47"/>
      <c r="AV821" s="47"/>
      <c r="AW821" s="47"/>
      <c r="AX821" s="47"/>
      <c r="AY821" s="47"/>
      <c r="AZ821" s="47"/>
      <c r="BA821" s="47"/>
      <c r="BB821" s="47"/>
      <c r="BC821" s="47"/>
      <c r="BD821" s="47"/>
      <c r="BE821" s="47"/>
      <c r="BF821" s="47"/>
      <c r="BG821" s="47"/>
      <c r="BH821" s="47"/>
      <c r="BI821" s="47"/>
      <c r="BJ821" s="47"/>
      <c r="BK821" s="47"/>
      <c r="BL821" s="47"/>
      <c r="BM821" s="47"/>
      <c r="BN821" s="47"/>
      <c r="BO821" s="47"/>
      <c r="BP821" s="47"/>
      <c r="BQ821" s="47"/>
    </row>
    <row r="822" spans="16:69" x14ac:dyDescent="0.25">
      <c r="P822" s="34">
        <v>819</v>
      </c>
      <c r="Q822" s="147" t="str">
        <f>IF(INDEX(EmployeeTrackingSheet!$B$6:$B$1005,Calculations!P822,1)=0,"",INDEX(EmployeeTrackingSheet!$B$6:$B$1005,Calculations!P822,1))</f>
        <v/>
      </c>
      <c r="R822" s="91" t="str">
        <f t="shared" si="69"/>
        <v/>
      </c>
      <c r="S822" s="91" t="str">
        <f t="shared" si="70"/>
        <v/>
      </c>
      <c r="T822" s="92" t="str">
        <f t="shared" si="71"/>
        <v/>
      </c>
      <c r="U822" s="92" t="str">
        <f t="shared" si="72"/>
        <v/>
      </c>
      <c r="V822" s="90" t="str">
        <f>IF(INDEX(EmployeeTrackingSheet!$C$6:$C$1005,Calculations!P822,1)=0,"",INDEX(EmployeeTrackingSheet!$C$6:$C$1005,Calculations!P822,1))</f>
        <v/>
      </c>
      <c r="W822" s="90" t="str">
        <f>IF(INDEX(EmployeeTrackingSheet!$D$6:$D$1005,Calculations!P822,1)=0,"",INDEX(EmployeeTrackingSheet!$D$6:$D$1005,Calculations!P822,1))</f>
        <v/>
      </c>
      <c r="X822" s="269" t="str">
        <f>IF(INDEX(EmployeeTrackingSheet!$E$6:$E$1005,Calculations!P822,1)=0,"",INDEX(EmployeeTrackingSheet!$E$6:$E$1005,Calculations!P822,1))</f>
        <v/>
      </c>
      <c r="Y822" s="269" t="str">
        <f>IF(INDEX(EmployeeTrackingSheet!$F$6:$F$1005,Calculations!P822,1)=0,"",INDEX(EmployeeTrackingSheet!$F$6:$F$1005,Calculations!P822,1))</f>
        <v/>
      </c>
      <c r="Z822" s="94" t="str">
        <f t="shared" si="73"/>
        <v/>
      </c>
      <c r="AA822" s="94" t="str">
        <f>IF(INDEX(EmployeeTrackingSheet!$G$6:$G$1005,Calculations!P822,1)=0,"",INDEX(EmployeeTrackingSheet!$G$6:$G$1005,Calculations!P822,1))</f>
        <v/>
      </c>
      <c r="AB822" s="94" t="str">
        <f>IF(INDEX(EmployeeTrackingSheet!$H$6:$H$1005,Calculations!P822,1)=0,"",INDEX(EmployeeTrackingSheet!$H$6:$H$1005,Calculations!P822,1))</f>
        <v/>
      </c>
      <c r="AC822" s="47"/>
      <c r="AD822" s="47"/>
      <c r="AE822" s="47"/>
      <c r="AF822" s="47"/>
      <c r="AG822" s="47"/>
      <c r="AM822" s="47"/>
      <c r="AN822" s="47"/>
      <c r="AO822" s="47"/>
      <c r="AP822" s="47"/>
      <c r="AQ822" s="47"/>
      <c r="AR822" s="47"/>
      <c r="AS822" s="47"/>
      <c r="AT822" s="47"/>
      <c r="AU822" s="47"/>
      <c r="AV822" s="47"/>
      <c r="AW822" s="47"/>
      <c r="AX822" s="47"/>
      <c r="AY822" s="47"/>
      <c r="AZ822" s="47"/>
      <c r="BA822" s="47"/>
      <c r="BB822" s="47"/>
      <c r="BC822" s="47"/>
      <c r="BD822" s="47"/>
      <c r="BE822" s="47"/>
      <c r="BF822" s="47"/>
      <c r="BG822" s="47"/>
      <c r="BH822" s="47"/>
      <c r="BI822" s="47"/>
      <c r="BJ822" s="47"/>
      <c r="BK822" s="47"/>
      <c r="BL822" s="47"/>
      <c r="BM822" s="47"/>
      <c r="BN822" s="47"/>
      <c r="BO822" s="47"/>
      <c r="BP822" s="47"/>
      <c r="BQ822" s="47"/>
    </row>
    <row r="823" spans="16:69" x14ac:dyDescent="0.25">
      <c r="P823" s="34">
        <v>820</v>
      </c>
      <c r="Q823" s="147" t="str">
        <f>IF(INDEX(EmployeeTrackingSheet!$B$6:$B$1005,Calculations!P823,1)=0,"",INDEX(EmployeeTrackingSheet!$B$6:$B$1005,Calculations!P823,1))</f>
        <v/>
      </c>
      <c r="R823" s="91" t="str">
        <f t="shared" si="69"/>
        <v/>
      </c>
      <c r="S823" s="91" t="str">
        <f t="shared" si="70"/>
        <v/>
      </c>
      <c r="T823" s="92" t="str">
        <f t="shared" si="71"/>
        <v/>
      </c>
      <c r="U823" s="92" t="str">
        <f t="shared" si="72"/>
        <v/>
      </c>
      <c r="V823" s="90" t="str">
        <f>IF(INDEX(EmployeeTrackingSheet!$C$6:$C$1005,Calculations!P823,1)=0,"",INDEX(EmployeeTrackingSheet!$C$6:$C$1005,Calculations!P823,1))</f>
        <v/>
      </c>
      <c r="W823" s="90" t="str">
        <f>IF(INDEX(EmployeeTrackingSheet!$D$6:$D$1005,Calculations!P823,1)=0,"",INDEX(EmployeeTrackingSheet!$D$6:$D$1005,Calculations!P823,1))</f>
        <v/>
      </c>
      <c r="X823" s="269" t="str">
        <f>IF(INDEX(EmployeeTrackingSheet!$E$6:$E$1005,Calculations!P823,1)=0,"",INDEX(EmployeeTrackingSheet!$E$6:$E$1005,Calculations!P823,1))</f>
        <v/>
      </c>
      <c r="Y823" s="269" t="str">
        <f>IF(INDEX(EmployeeTrackingSheet!$F$6:$F$1005,Calculations!P823,1)=0,"",INDEX(EmployeeTrackingSheet!$F$6:$F$1005,Calculations!P823,1))</f>
        <v/>
      </c>
      <c r="Z823" s="94" t="str">
        <f t="shared" si="73"/>
        <v/>
      </c>
      <c r="AA823" s="94" t="str">
        <f>IF(INDEX(EmployeeTrackingSheet!$G$6:$G$1005,Calculations!P823,1)=0,"",INDEX(EmployeeTrackingSheet!$G$6:$G$1005,Calculations!P823,1))</f>
        <v/>
      </c>
      <c r="AB823" s="94" t="str">
        <f>IF(INDEX(EmployeeTrackingSheet!$H$6:$H$1005,Calculations!P823,1)=0,"",INDEX(EmployeeTrackingSheet!$H$6:$H$1005,Calculations!P823,1))</f>
        <v/>
      </c>
      <c r="AC823" s="47"/>
      <c r="AD823" s="47"/>
      <c r="AE823" s="47"/>
      <c r="AF823" s="47"/>
      <c r="AG823" s="47"/>
      <c r="AM823" s="47"/>
      <c r="AN823" s="47"/>
      <c r="AO823" s="47"/>
      <c r="AP823" s="47"/>
      <c r="AQ823" s="47"/>
      <c r="AR823" s="47"/>
      <c r="AS823" s="47"/>
      <c r="AT823" s="47"/>
      <c r="AU823" s="47"/>
      <c r="AV823" s="47"/>
      <c r="AW823" s="47"/>
      <c r="AX823" s="47"/>
      <c r="AY823" s="47"/>
      <c r="AZ823" s="47"/>
      <c r="BA823" s="47"/>
      <c r="BB823" s="47"/>
      <c r="BC823" s="47"/>
      <c r="BD823" s="47"/>
      <c r="BE823" s="47"/>
      <c r="BF823" s="47"/>
      <c r="BG823" s="47"/>
      <c r="BH823" s="47"/>
      <c r="BI823" s="47"/>
      <c r="BJ823" s="47"/>
      <c r="BK823" s="47"/>
      <c r="BL823" s="47"/>
      <c r="BM823" s="47"/>
      <c r="BN823" s="47"/>
      <c r="BO823" s="47"/>
      <c r="BP823" s="47"/>
      <c r="BQ823" s="47"/>
    </row>
    <row r="824" spans="16:69" x14ac:dyDescent="0.25">
      <c r="P824" s="34">
        <v>821</v>
      </c>
      <c r="Q824" s="147" t="str">
        <f>IF(INDEX(EmployeeTrackingSheet!$B$6:$B$1005,Calculations!P824,1)=0,"",INDEX(EmployeeTrackingSheet!$B$6:$B$1005,Calculations!P824,1))</f>
        <v/>
      </c>
      <c r="R824" s="91" t="str">
        <f t="shared" si="69"/>
        <v/>
      </c>
      <c r="S824" s="91" t="str">
        <f t="shared" si="70"/>
        <v/>
      </c>
      <c r="T824" s="92" t="str">
        <f t="shared" si="71"/>
        <v/>
      </c>
      <c r="U824" s="92" t="str">
        <f t="shared" si="72"/>
        <v/>
      </c>
      <c r="V824" s="90" t="str">
        <f>IF(INDEX(EmployeeTrackingSheet!$C$6:$C$1005,Calculations!P824,1)=0,"",INDEX(EmployeeTrackingSheet!$C$6:$C$1005,Calculations!P824,1))</f>
        <v/>
      </c>
      <c r="W824" s="90" t="str">
        <f>IF(INDEX(EmployeeTrackingSheet!$D$6:$D$1005,Calculations!P824,1)=0,"",INDEX(EmployeeTrackingSheet!$D$6:$D$1005,Calculations!P824,1))</f>
        <v/>
      </c>
      <c r="X824" s="269" t="str">
        <f>IF(INDEX(EmployeeTrackingSheet!$E$6:$E$1005,Calculations!P824,1)=0,"",INDEX(EmployeeTrackingSheet!$E$6:$E$1005,Calculations!P824,1))</f>
        <v/>
      </c>
      <c r="Y824" s="269" t="str">
        <f>IF(INDEX(EmployeeTrackingSheet!$F$6:$F$1005,Calculations!P824,1)=0,"",INDEX(EmployeeTrackingSheet!$F$6:$F$1005,Calculations!P824,1))</f>
        <v/>
      </c>
      <c r="Z824" s="94" t="str">
        <f t="shared" si="73"/>
        <v/>
      </c>
      <c r="AA824" s="94" t="str">
        <f>IF(INDEX(EmployeeTrackingSheet!$G$6:$G$1005,Calculations!P824,1)=0,"",INDEX(EmployeeTrackingSheet!$G$6:$G$1005,Calculations!P824,1))</f>
        <v/>
      </c>
      <c r="AB824" s="94" t="str">
        <f>IF(INDEX(EmployeeTrackingSheet!$H$6:$H$1005,Calculations!P824,1)=0,"",INDEX(EmployeeTrackingSheet!$H$6:$H$1005,Calculations!P824,1))</f>
        <v/>
      </c>
      <c r="AC824" s="47"/>
      <c r="AD824" s="47"/>
      <c r="AE824" s="47"/>
      <c r="AF824" s="47"/>
      <c r="AG824" s="47"/>
      <c r="AM824" s="47"/>
      <c r="AN824" s="47"/>
      <c r="AO824" s="47"/>
      <c r="AP824" s="47"/>
      <c r="AQ824" s="47"/>
      <c r="AR824" s="47"/>
      <c r="AS824" s="47"/>
      <c r="AT824" s="47"/>
      <c r="AU824" s="47"/>
      <c r="AV824" s="47"/>
      <c r="AW824" s="47"/>
      <c r="AX824" s="47"/>
      <c r="AY824" s="47"/>
      <c r="AZ824" s="47"/>
      <c r="BA824" s="47"/>
      <c r="BB824" s="47"/>
      <c r="BC824" s="47"/>
      <c r="BD824" s="47"/>
      <c r="BE824" s="47"/>
      <c r="BF824" s="47"/>
      <c r="BG824" s="47"/>
      <c r="BH824" s="47"/>
      <c r="BI824" s="47"/>
      <c r="BJ824" s="47"/>
      <c r="BK824" s="47"/>
      <c r="BL824" s="47"/>
      <c r="BM824" s="47"/>
      <c r="BN824" s="47"/>
      <c r="BO824" s="47"/>
      <c r="BP824" s="47"/>
      <c r="BQ824" s="47"/>
    </row>
    <row r="825" spans="16:69" x14ac:dyDescent="0.25">
      <c r="P825" s="34">
        <v>822</v>
      </c>
      <c r="Q825" s="147" t="str">
        <f>IF(INDEX(EmployeeTrackingSheet!$B$6:$B$1005,Calculations!P825,1)=0,"",INDEX(EmployeeTrackingSheet!$B$6:$B$1005,Calculations!P825,1))</f>
        <v/>
      </c>
      <c r="R825" s="91" t="str">
        <f t="shared" si="69"/>
        <v/>
      </c>
      <c r="S825" s="91" t="str">
        <f t="shared" si="70"/>
        <v/>
      </c>
      <c r="T825" s="92" t="str">
        <f t="shared" si="71"/>
        <v/>
      </c>
      <c r="U825" s="92" t="str">
        <f t="shared" si="72"/>
        <v/>
      </c>
      <c r="V825" s="90" t="str">
        <f>IF(INDEX(EmployeeTrackingSheet!$C$6:$C$1005,Calculations!P825,1)=0,"",INDEX(EmployeeTrackingSheet!$C$6:$C$1005,Calculations!P825,1))</f>
        <v/>
      </c>
      <c r="W825" s="90" t="str">
        <f>IF(INDEX(EmployeeTrackingSheet!$D$6:$D$1005,Calculations!P825,1)=0,"",INDEX(EmployeeTrackingSheet!$D$6:$D$1005,Calculations!P825,1))</f>
        <v/>
      </c>
      <c r="X825" s="269" t="str">
        <f>IF(INDEX(EmployeeTrackingSheet!$E$6:$E$1005,Calculations!P825,1)=0,"",INDEX(EmployeeTrackingSheet!$E$6:$E$1005,Calculations!P825,1))</f>
        <v/>
      </c>
      <c r="Y825" s="269" t="str">
        <f>IF(INDEX(EmployeeTrackingSheet!$F$6:$F$1005,Calculations!P825,1)=0,"",INDEX(EmployeeTrackingSheet!$F$6:$F$1005,Calculations!P825,1))</f>
        <v/>
      </c>
      <c r="Z825" s="94" t="str">
        <f t="shared" si="73"/>
        <v/>
      </c>
      <c r="AA825" s="94" t="str">
        <f>IF(INDEX(EmployeeTrackingSheet!$G$6:$G$1005,Calculations!P825,1)=0,"",INDEX(EmployeeTrackingSheet!$G$6:$G$1005,Calculations!P825,1))</f>
        <v/>
      </c>
      <c r="AB825" s="94" t="str">
        <f>IF(INDEX(EmployeeTrackingSheet!$H$6:$H$1005,Calculations!P825,1)=0,"",INDEX(EmployeeTrackingSheet!$H$6:$H$1005,Calculations!P825,1))</f>
        <v/>
      </c>
      <c r="AC825" s="47"/>
      <c r="AD825" s="47"/>
      <c r="AE825" s="47"/>
      <c r="AF825" s="47"/>
      <c r="AG825" s="47"/>
      <c r="AM825" s="47"/>
      <c r="AN825" s="47"/>
      <c r="AO825" s="47"/>
      <c r="AP825" s="47"/>
      <c r="AQ825" s="47"/>
      <c r="AR825" s="47"/>
      <c r="AS825" s="47"/>
      <c r="AT825" s="47"/>
      <c r="AU825" s="47"/>
      <c r="AV825" s="47"/>
      <c r="AW825" s="47"/>
      <c r="AX825" s="47"/>
      <c r="AY825" s="47"/>
      <c r="AZ825" s="47"/>
      <c r="BA825" s="47"/>
      <c r="BB825" s="47"/>
      <c r="BC825" s="47"/>
      <c r="BD825" s="47"/>
      <c r="BE825" s="47"/>
      <c r="BF825" s="47"/>
      <c r="BG825" s="47"/>
      <c r="BH825" s="47"/>
      <c r="BI825" s="47"/>
      <c r="BJ825" s="47"/>
      <c r="BK825" s="47"/>
      <c r="BL825" s="47"/>
      <c r="BM825" s="47"/>
      <c r="BN825" s="47"/>
      <c r="BO825" s="47"/>
      <c r="BP825" s="47"/>
      <c r="BQ825" s="47"/>
    </row>
    <row r="826" spans="16:69" x14ac:dyDescent="0.25">
      <c r="P826" s="34">
        <v>823</v>
      </c>
      <c r="Q826" s="147" t="str">
        <f>IF(INDEX(EmployeeTrackingSheet!$B$6:$B$1005,Calculations!P826,1)=0,"",INDEX(EmployeeTrackingSheet!$B$6:$B$1005,Calculations!P826,1))</f>
        <v/>
      </c>
      <c r="R826" s="91" t="str">
        <f t="shared" si="69"/>
        <v/>
      </c>
      <c r="S826" s="91" t="str">
        <f t="shared" si="70"/>
        <v/>
      </c>
      <c r="T826" s="92" t="str">
        <f t="shared" si="71"/>
        <v/>
      </c>
      <c r="U826" s="92" t="str">
        <f t="shared" si="72"/>
        <v/>
      </c>
      <c r="V826" s="90" t="str">
        <f>IF(INDEX(EmployeeTrackingSheet!$C$6:$C$1005,Calculations!P826,1)=0,"",INDEX(EmployeeTrackingSheet!$C$6:$C$1005,Calculations!P826,1))</f>
        <v/>
      </c>
      <c r="W826" s="90" t="str">
        <f>IF(INDEX(EmployeeTrackingSheet!$D$6:$D$1005,Calculations!P826,1)=0,"",INDEX(EmployeeTrackingSheet!$D$6:$D$1005,Calculations!P826,1))</f>
        <v/>
      </c>
      <c r="X826" s="269" t="str">
        <f>IF(INDEX(EmployeeTrackingSheet!$E$6:$E$1005,Calculations!P826,1)=0,"",INDEX(EmployeeTrackingSheet!$E$6:$E$1005,Calculations!P826,1))</f>
        <v/>
      </c>
      <c r="Y826" s="269" t="str">
        <f>IF(INDEX(EmployeeTrackingSheet!$F$6:$F$1005,Calculations!P826,1)=0,"",INDEX(EmployeeTrackingSheet!$F$6:$F$1005,Calculations!P826,1))</f>
        <v/>
      </c>
      <c r="Z826" s="94" t="str">
        <f t="shared" si="73"/>
        <v/>
      </c>
      <c r="AA826" s="94" t="str">
        <f>IF(INDEX(EmployeeTrackingSheet!$G$6:$G$1005,Calculations!P826,1)=0,"",INDEX(EmployeeTrackingSheet!$G$6:$G$1005,Calculations!P826,1))</f>
        <v/>
      </c>
      <c r="AB826" s="94" t="str">
        <f>IF(INDEX(EmployeeTrackingSheet!$H$6:$H$1005,Calculations!P826,1)=0,"",INDEX(EmployeeTrackingSheet!$H$6:$H$1005,Calculations!P826,1))</f>
        <v/>
      </c>
      <c r="AC826" s="47"/>
      <c r="AD826" s="47"/>
      <c r="AE826" s="47"/>
      <c r="AF826" s="47"/>
      <c r="AG826" s="47"/>
      <c r="AM826" s="47"/>
      <c r="AN826" s="47"/>
      <c r="AO826" s="47"/>
      <c r="AP826" s="47"/>
      <c r="AQ826" s="47"/>
      <c r="AR826" s="47"/>
      <c r="AS826" s="47"/>
      <c r="AT826" s="47"/>
      <c r="AU826" s="47"/>
      <c r="AV826" s="47"/>
      <c r="AW826" s="47"/>
      <c r="AX826" s="47"/>
      <c r="AY826" s="47"/>
      <c r="AZ826" s="47"/>
      <c r="BA826" s="47"/>
      <c r="BB826" s="47"/>
      <c r="BC826" s="47"/>
      <c r="BD826" s="47"/>
      <c r="BE826" s="47"/>
      <c r="BF826" s="47"/>
      <c r="BG826" s="47"/>
      <c r="BH826" s="47"/>
      <c r="BI826" s="47"/>
      <c r="BJ826" s="47"/>
      <c r="BK826" s="47"/>
      <c r="BL826" s="47"/>
      <c r="BM826" s="47"/>
      <c r="BN826" s="47"/>
      <c r="BO826" s="47"/>
      <c r="BP826" s="47"/>
      <c r="BQ826" s="47"/>
    </row>
    <row r="827" spans="16:69" x14ac:dyDescent="0.25">
      <c r="P827" s="34">
        <v>824</v>
      </c>
      <c r="Q827" s="147" t="str">
        <f>IF(INDEX(EmployeeTrackingSheet!$B$6:$B$1005,Calculations!P827,1)=0,"",INDEX(EmployeeTrackingSheet!$B$6:$B$1005,Calculations!P827,1))</f>
        <v/>
      </c>
      <c r="R827" s="91" t="str">
        <f t="shared" si="69"/>
        <v/>
      </c>
      <c r="S827" s="91" t="str">
        <f t="shared" si="70"/>
        <v/>
      </c>
      <c r="T827" s="92" t="str">
        <f t="shared" si="71"/>
        <v/>
      </c>
      <c r="U827" s="92" t="str">
        <f t="shared" si="72"/>
        <v/>
      </c>
      <c r="V827" s="90" t="str">
        <f>IF(INDEX(EmployeeTrackingSheet!$C$6:$C$1005,Calculations!P827,1)=0,"",INDEX(EmployeeTrackingSheet!$C$6:$C$1005,Calculations!P827,1))</f>
        <v/>
      </c>
      <c r="W827" s="90" t="str">
        <f>IF(INDEX(EmployeeTrackingSheet!$D$6:$D$1005,Calculations!P827,1)=0,"",INDEX(EmployeeTrackingSheet!$D$6:$D$1005,Calculations!P827,1))</f>
        <v/>
      </c>
      <c r="X827" s="269" t="str">
        <f>IF(INDEX(EmployeeTrackingSheet!$E$6:$E$1005,Calculations!P827,1)=0,"",INDEX(EmployeeTrackingSheet!$E$6:$E$1005,Calculations!P827,1))</f>
        <v/>
      </c>
      <c r="Y827" s="269" t="str">
        <f>IF(INDEX(EmployeeTrackingSheet!$F$6:$F$1005,Calculations!P827,1)=0,"",INDEX(EmployeeTrackingSheet!$F$6:$F$1005,Calculations!P827,1))</f>
        <v/>
      </c>
      <c r="Z827" s="94" t="str">
        <f t="shared" si="73"/>
        <v/>
      </c>
      <c r="AA827" s="94" t="str">
        <f>IF(INDEX(EmployeeTrackingSheet!$G$6:$G$1005,Calculations!P827,1)=0,"",INDEX(EmployeeTrackingSheet!$G$6:$G$1005,Calculations!P827,1))</f>
        <v/>
      </c>
      <c r="AB827" s="94" t="str">
        <f>IF(INDEX(EmployeeTrackingSheet!$H$6:$H$1005,Calculations!P827,1)=0,"",INDEX(EmployeeTrackingSheet!$H$6:$H$1005,Calculations!P827,1))</f>
        <v/>
      </c>
      <c r="AC827" s="47"/>
      <c r="AD827" s="47"/>
      <c r="AE827" s="47"/>
      <c r="AF827" s="47"/>
      <c r="AG827" s="47"/>
      <c r="AM827" s="47"/>
      <c r="AN827" s="47"/>
      <c r="AO827" s="47"/>
      <c r="AP827" s="47"/>
      <c r="AQ827" s="47"/>
      <c r="AR827" s="47"/>
      <c r="AS827" s="47"/>
      <c r="AT827" s="47"/>
      <c r="AU827" s="47"/>
      <c r="AV827" s="47"/>
      <c r="AW827" s="47"/>
      <c r="AX827" s="47"/>
      <c r="AY827" s="47"/>
      <c r="AZ827" s="47"/>
      <c r="BA827" s="47"/>
      <c r="BB827" s="47"/>
      <c r="BC827" s="47"/>
      <c r="BD827" s="47"/>
      <c r="BE827" s="47"/>
      <c r="BF827" s="47"/>
      <c r="BG827" s="47"/>
      <c r="BH827" s="47"/>
      <c r="BI827" s="47"/>
      <c r="BJ827" s="47"/>
      <c r="BK827" s="47"/>
      <c r="BL827" s="47"/>
      <c r="BM827" s="47"/>
      <c r="BN827" s="47"/>
      <c r="BO827" s="47"/>
      <c r="BP827" s="47"/>
      <c r="BQ827" s="47"/>
    </row>
    <row r="828" spans="16:69" x14ac:dyDescent="0.25">
      <c r="P828" s="34">
        <v>825</v>
      </c>
      <c r="Q828" s="147" t="str">
        <f>IF(INDEX(EmployeeTrackingSheet!$B$6:$B$1005,Calculations!P828,1)=0,"",INDEX(EmployeeTrackingSheet!$B$6:$B$1005,Calculations!P828,1))</f>
        <v/>
      </c>
      <c r="R828" s="91" t="str">
        <f t="shared" si="69"/>
        <v/>
      </c>
      <c r="S828" s="91" t="str">
        <f t="shared" si="70"/>
        <v/>
      </c>
      <c r="T828" s="92" t="str">
        <f t="shared" si="71"/>
        <v/>
      </c>
      <c r="U828" s="92" t="str">
        <f t="shared" si="72"/>
        <v/>
      </c>
      <c r="V828" s="90" t="str">
        <f>IF(INDEX(EmployeeTrackingSheet!$C$6:$C$1005,Calculations!P828,1)=0,"",INDEX(EmployeeTrackingSheet!$C$6:$C$1005,Calculations!P828,1))</f>
        <v/>
      </c>
      <c r="W828" s="90" t="str">
        <f>IF(INDEX(EmployeeTrackingSheet!$D$6:$D$1005,Calculations!P828,1)=0,"",INDEX(EmployeeTrackingSheet!$D$6:$D$1005,Calculations!P828,1))</f>
        <v/>
      </c>
      <c r="X828" s="269" t="str">
        <f>IF(INDEX(EmployeeTrackingSheet!$E$6:$E$1005,Calculations!P828,1)=0,"",INDEX(EmployeeTrackingSheet!$E$6:$E$1005,Calculations!P828,1))</f>
        <v/>
      </c>
      <c r="Y828" s="269" t="str">
        <f>IF(INDEX(EmployeeTrackingSheet!$F$6:$F$1005,Calculations!P828,1)=0,"",INDEX(EmployeeTrackingSheet!$F$6:$F$1005,Calculations!P828,1))</f>
        <v/>
      </c>
      <c r="Z828" s="94" t="str">
        <f t="shared" si="73"/>
        <v/>
      </c>
      <c r="AA828" s="94" t="str">
        <f>IF(INDEX(EmployeeTrackingSheet!$G$6:$G$1005,Calculations!P828,1)=0,"",INDEX(EmployeeTrackingSheet!$G$6:$G$1005,Calculations!P828,1))</f>
        <v/>
      </c>
      <c r="AB828" s="94" t="str">
        <f>IF(INDEX(EmployeeTrackingSheet!$H$6:$H$1005,Calculations!P828,1)=0,"",INDEX(EmployeeTrackingSheet!$H$6:$H$1005,Calculations!P828,1))</f>
        <v/>
      </c>
      <c r="AC828" s="47"/>
      <c r="AD828" s="47"/>
      <c r="AE828" s="47"/>
      <c r="AF828" s="47"/>
      <c r="AG828" s="47"/>
      <c r="AM828" s="47"/>
      <c r="AN828" s="47"/>
      <c r="AO828" s="47"/>
      <c r="AP828" s="47"/>
      <c r="AQ828" s="47"/>
      <c r="AR828" s="47"/>
      <c r="AS828" s="47"/>
      <c r="AT828" s="47"/>
      <c r="AU828" s="47"/>
      <c r="AV828" s="47"/>
      <c r="AW828" s="47"/>
      <c r="AX828" s="47"/>
      <c r="AY828" s="47"/>
      <c r="AZ828" s="47"/>
      <c r="BA828" s="47"/>
      <c r="BB828" s="47"/>
      <c r="BC828" s="47"/>
      <c r="BD828" s="47"/>
      <c r="BE828" s="47"/>
      <c r="BF828" s="47"/>
      <c r="BG828" s="47"/>
      <c r="BH828" s="47"/>
      <c r="BI828" s="47"/>
      <c r="BJ828" s="47"/>
      <c r="BK828" s="47"/>
      <c r="BL828" s="47"/>
      <c r="BM828" s="47"/>
      <c r="BN828" s="47"/>
      <c r="BO828" s="47"/>
      <c r="BP828" s="47"/>
      <c r="BQ828" s="47"/>
    </row>
    <row r="829" spans="16:69" x14ac:dyDescent="0.25">
      <c r="P829" s="34">
        <v>826</v>
      </c>
      <c r="Q829" s="147" t="str">
        <f>IF(INDEX(EmployeeTrackingSheet!$B$6:$B$1005,Calculations!P829,1)=0,"",INDEX(EmployeeTrackingSheet!$B$6:$B$1005,Calculations!P829,1))</f>
        <v/>
      </c>
      <c r="R829" s="91" t="str">
        <f t="shared" si="69"/>
        <v/>
      </c>
      <c r="S829" s="91" t="str">
        <f t="shared" si="70"/>
        <v/>
      </c>
      <c r="T829" s="92" t="str">
        <f t="shared" si="71"/>
        <v/>
      </c>
      <c r="U829" s="92" t="str">
        <f t="shared" si="72"/>
        <v/>
      </c>
      <c r="V829" s="90" t="str">
        <f>IF(INDEX(EmployeeTrackingSheet!$C$6:$C$1005,Calculations!P829,1)=0,"",INDEX(EmployeeTrackingSheet!$C$6:$C$1005,Calculations!P829,1))</f>
        <v/>
      </c>
      <c r="W829" s="90" t="str">
        <f>IF(INDEX(EmployeeTrackingSheet!$D$6:$D$1005,Calculations!P829,1)=0,"",INDEX(EmployeeTrackingSheet!$D$6:$D$1005,Calculations!P829,1))</f>
        <v/>
      </c>
      <c r="X829" s="269" t="str">
        <f>IF(INDEX(EmployeeTrackingSheet!$E$6:$E$1005,Calculations!P829,1)=0,"",INDEX(EmployeeTrackingSheet!$E$6:$E$1005,Calculations!P829,1))</f>
        <v/>
      </c>
      <c r="Y829" s="269" t="str">
        <f>IF(INDEX(EmployeeTrackingSheet!$F$6:$F$1005,Calculations!P829,1)=0,"",INDEX(EmployeeTrackingSheet!$F$6:$F$1005,Calculations!P829,1))</f>
        <v/>
      </c>
      <c r="Z829" s="94" t="str">
        <f t="shared" si="73"/>
        <v/>
      </c>
      <c r="AA829" s="94" t="str">
        <f>IF(INDEX(EmployeeTrackingSheet!$G$6:$G$1005,Calculations!P829,1)=0,"",INDEX(EmployeeTrackingSheet!$G$6:$G$1005,Calculations!P829,1))</f>
        <v/>
      </c>
      <c r="AB829" s="94" t="str">
        <f>IF(INDEX(EmployeeTrackingSheet!$H$6:$H$1005,Calculations!P829,1)=0,"",INDEX(EmployeeTrackingSheet!$H$6:$H$1005,Calculations!P829,1))</f>
        <v/>
      </c>
      <c r="AC829" s="47"/>
      <c r="AD829" s="47"/>
      <c r="AE829" s="47"/>
      <c r="AF829" s="47"/>
      <c r="AG829" s="47"/>
      <c r="AM829" s="47"/>
      <c r="AN829" s="47"/>
      <c r="AO829" s="47"/>
      <c r="AP829" s="47"/>
      <c r="AQ829" s="47"/>
      <c r="AR829" s="47"/>
      <c r="AS829" s="47"/>
      <c r="AT829" s="47"/>
      <c r="AU829" s="47"/>
      <c r="AV829" s="47"/>
      <c r="AW829" s="47"/>
      <c r="AX829" s="47"/>
      <c r="AY829" s="47"/>
      <c r="AZ829" s="47"/>
      <c r="BA829" s="47"/>
      <c r="BB829" s="47"/>
      <c r="BC829" s="47"/>
      <c r="BD829" s="47"/>
      <c r="BE829" s="47"/>
      <c r="BF829" s="47"/>
      <c r="BG829" s="47"/>
      <c r="BH829" s="47"/>
      <c r="BI829" s="47"/>
      <c r="BJ829" s="47"/>
      <c r="BK829" s="47"/>
      <c r="BL829" s="47"/>
      <c r="BM829" s="47"/>
      <c r="BN829" s="47"/>
      <c r="BO829" s="47"/>
      <c r="BP829" s="47"/>
      <c r="BQ829" s="47"/>
    </row>
    <row r="830" spans="16:69" x14ac:dyDescent="0.25">
      <c r="P830" s="34">
        <v>827</v>
      </c>
      <c r="Q830" s="147" t="str">
        <f>IF(INDEX(EmployeeTrackingSheet!$B$6:$B$1005,Calculations!P830,1)=0,"",INDEX(EmployeeTrackingSheet!$B$6:$B$1005,Calculations!P830,1))</f>
        <v/>
      </c>
      <c r="R830" s="91" t="str">
        <f t="shared" si="69"/>
        <v/>
      </c>
      <c r="S830" s="91" t="str">
        <f t="shared" si="70"/>
        <v/>
      </c>
      <c r="T830" s="92" t="str">
        <f t="shared" si="71"/>
        <v/>
      </c>
      <c r="U830" s="92" t="str">
        <f t="shared" si="72"/>
        <v/>
      </c>
      <c r="V830" s="90" t="str">
        <f>IF(INDEX(EmployeeTrackingSheet!$C$6:$C$1005,Calculations!P830,1)=0,"",INDEX(EmployeeTrackingSheet!$C$6:$C$1005,Calculations!P830,1))</f>
        <v/>
      </c>
      <c r="W830" s="90" t="str">
        <f>IF(INDEX(EmployeeTrackingSheet!$D$6:$D$1005,Calculations!P830,1)=0,"",INDEX(EmployeeTrackingSheet!$D$6:$D$1005,Calculations!P830,1))</f>
        <v/>
      </c>
      <c r="X830" s="269" t="str">
        <f>IF(INDEX(EmployeeTrackingSheet!$E$6:$E$1005,Calculations!P830,1)=0,"",INDEX(EmployeeTrackingSheet!$E$6:$E$1005,Calculations!P830,1))</f>
        <v/>
      </c>
      <c r="Y830" s="269" t="str">
        <f>IF(INDEX(EmployeeTrackingSheet!$F$6:$F$1005,Calculations!P830,1)=0,"",INDEX(EmployeeTrackingSheet!$F$6:$F$1005,Calculations!P830,1))</f>
        <v/>
      </c>
      <c r="Z830" s="94" t="str">
        <f t="shared" si="73"/>
        <v/>
      </c>
      <c r="AA830" s="94" t="str">
        <f>IF(INDEX(EmployeeTrackingSheet!$G$6:$G$1005,Calculations!P830,1)=0,"",INDEX(EmployeeTrackingSheet!$G$6:$G$1005,Calculations!P830,1))</f>
        <v/>
      </c>
      <c r="AB830" s="94" t="str">
        <f>IF(INDEX(EmployeeTrackingSheet!$H$6:$H$1005,Calculations!P830,1)=0,"",INDEX(EmployeeTrackingSheet!$H$6:$H$1005,Calculations!P830,1))</f>
        <v/>
      </c>
      <c r="AC830" s="47"/>
      <c r="AD830" s="47"/>
      <c r="AE830" s="47"/>
      <c r="AF830" s="47"/>
      <c r="AG830" s="47"/>
      <c r="AM830" s="47"/>
      <c r="AN830" s="47"/>
      <c r="AO830" s="47"/>
      <c r="AP830" s="47"/>
      <c r="AQ830" s="47"/>
      <c r="AR830" s="47"/>
      <c r="AS830" s="47"/>
      <c r="AT830" s="47"/>
      <c r="AU830" s="47"/>
      <c r="AV830" s="47"/>
      <c r="AW830" s="47"/>
      <c r="AX830" s="47"/>
      <c r="AY830" s="47"/>
      <c r="AZ830" s="47"/>
      <c r="BA830" s="47"/>
      <c r="BB830" s="47"/>
      <c r="BC830" s="47"/>
      <c r="BD830" s="47"/>
      <c r="BE830" s="47"/>
      <c r="BF830" s="47"/>
      <c r="BG830" s="47"/>
      <c r="BH830" s="47"/>
      <c r="BI830" s="47"/>
      <c r="BJ830" s="47"/>
      <c r="BK830" s="47"/>
      <c r="BL830" s="47"/>
      <c r="BM830" s="47"/>
      <c r="BN830" s="47"/>
      <c r="BO830" s="47"/>
      <c r="BP830" s="47"/>
      <c r="BQ830" s="47"/>
    </row>
    <row r="831" spans="16:69" x14ac:dyDescent="0.25">
      <c r="P831" s="34">
        <v>828</v>
      </c>
      <c r="Q831" s="147" t="str">
        <f>IF(INDEX(EmployeeTrackingSheet!$B$6:$B$1005,Calculations!P831,1)=0,"",INDEX(EmployeeTrackingSheet!$B$6:$B$1005,Calculations!P831,1))</f>
        <v/>
      </c>
      <c r="R831" s="91" t="str">
        <f t="shared" si="69"/>
        <v/>
      </c>
      <c r="S831" s="91" t="str">
        <f t="shared" si="70"/>
        <v/>
      </c>
      <c r="T831" s="92" t="str">
        <f t="shared" si="71"/>
        <v/>
      </c>
      <c r="U831" s="92" t="str">
        <f t="shared" si="72"/>
        <v/>
      </c>
      <c r="V831" s="90" t="str">
        <f>IF(INDEX(EmployeeTrackingSheet!$C$6:$C$1005,Calculations!P831,1)=0,"",INDEX(EmployeeTrackingSheet!$C$6:$C$1005,Calculations!P831,1))</f>
        <v/>
      </c>
      <c r="W831" s="90" t="str">
        <f>IF(INDEX(EmployeeTrackingSheet!$D$6:$D$1005,Calculations!P831,1)=0,"",INDEX(EmployeeTrackingSheet!$D$6:$D$1005,Calculations!P831,1))</f>
        <v/>
      </c>
      <c r="X831" s="269" t="str">
        <f>IF(INDEX(EmployeeTrackingSheet!$E$6:$E$1005,Calculations!P831,1)=0,"",INDEX(EmployeeTrackingSheet!$E$6:$E$1005,Calculations!P831,1))</f>
        <v/>
      </c>
      <c r="Y831" s="269" t="str">
        <f>IF(INDEX(EmployeeTrackingSheet!$F$6:$F$1005,Calculations!P831,1)=0,"",INDEX(EmployeeTrackingSheet!$F$6:$F$1005,Calculations!P831,1))</f>
        <v/>
      </c>
      <c r="Z831" s="94" t="str">
        <f t="shared" si="73"/>
        <v/>
      </c>
      <c r="AA831" s="94" t="str">
        <f>IF(INDEX(EmployeeTrackingSheet!$G$6:$G$1005,Calculations!P831,1)=0,"",INDEX(EmployeeTrackingSheet!$G$6:$G$1005,Calculations!P831,1))</f>
        <v/>
      </c>
      <c r="AB831" s="94" t="str">
        <f>IF(INDEX(EmployeeTrackingSheet!$H$6:$H$1005,Calculations!P831,1)=0,"",INDEX(EmployeeTrackingSheet!$H$6:$H$1005,Calculations!P831,1))</f>
        <v/>
      </c>
      <c r="AC831" s="47"/>
      <c r="AD831" s="47"/>
      <c r="AE831" s="47"/>
      <c r="AF831" s="47"/>
      <c r="AG831" s="47"/>
      <c r="AM831" s="47"/>
      <c r="AN831" s="47"/>
      <c r="AO831" s="47"/>
      <c r="AP831" s="47"/>
      <c r="AQ831" s="47"/>
      <c r="AR831" s="47"/>
      <c r="AS831" s="47"/>
      <c r="AT831" s="47"/>
      <c r="AU831" s="47"/>
      <c r="AV831" s="47"/>
      <c r="AW831" s="47"/>
      <c r="AX831" s="47"/>
      <c r="AY831" s="47"/>
      <c r="AZ831" s="47"/>
      <c r="BA831" s="47"/>
      <c r="BB831" s="47"/>
      <c r="BC831" s="47"/>
      <c r="BD831" s="47"/>
      <c r="BE831" s="47"/>
      <c r="BF831" s="47"/>
      <c r="BG831" s="47"/>
      <c r="BH831" s="47"/>
      <c r="BI831" s="47"/>
      <c r="BJ831" s="47"/>
      <c r="BK831" s="47"/>
      <c r="BL831" s="47"/>
      <c r="BM831" s="47"/>
      <c r="BN831" s="47"/>
      <c r="BO831" s="47"/>
      <c r="BP831" s="47"/>
      <c r="BQ831" s="47"/>
    </row>
    <row r="832" spans="16:69" x14ac:dyDescent="0.25">
      <c r="P832" s="34">
        <v>829</v>
      </c>
      <c r="Q832" s="147" t="str">
        <f>IF(INDEX(EmployeeTrackingSheet!$B$6:$B$1005,Calculations!P832,1)=0,"",INDEX(EmployeeTrackingSheet!$B$6:$B$1005,Calculations!P832,1))</f>
        <v/>
      </c>
      <c r="R832" s="91" t="str">
        <f t="shared" si="69"/>
        <v/>
      </c>
      <c r="S832" s="91" t="str">
        <f t="shared" si="70"/>
        <v/>
      </c>
      <c r="T832" s="92" t="str">
        <f t="shared" si="71"/>
        <v/>
      </c>
      <c r="U832" s="92" t="str">
        <f t="shared" si="72"/>
        <v/>
      </c>
      <c r="V832" s="90" t="str">
        <f>IF(INDEX(EmployeeTrackingSheet!$C$6:$C$1005,Calculations!P832,1)=0,"",INDEX(EmployeeTrackingSheet!$C$6:$C$1005,Calculations!P832,1))</f>
        <v/>
      </c>
      <c r="W832" s="90" t="str">
        <f>IF(INDEX(EmployeeTrackingSheet!$D$6:$D$1005,Calculations!P832,1)=0,"",INDEX(EmployeeTrackingSheet!$D$6:$D$1005,Calculations!P832,1))</f>
        <v/>
      </c>
      <c r="X832" s="269" t="str">
        <f>IF(INDEX(EmployeeTrackingSheet!$E$6:$E$1005,Calculations!P832,1)=0,"",INDEX(EmployeeTrackingSheet!$E$6:$E$1005,Calculations!P832,1))</f>
        <v/>
      </c>
      <c r="Y832" s="269" t="str">
        <f>IF(INDEX(EmployeeTrackingSheet!$F$6:$F$1005,Calculations!P832,1)=0,"",INDEX(EmployeeTrackingSheet!$F$6:$F$1005,Calculations!P832,1))</f>
        <v/>
      </c>
      <c r="Z832" s="94" t="str">
        <f t="shared" si="73"/>
        <v/>
      </c>
      <c r="AA832" s="94" t="str">
        <f>IF(INDEX(EmployeeTrackingSheet!$G$6:$G$1005,Calculations!P832,1)=0,"",INDEX(EmployeeTrackingSheet!$G$6:$G$1005,Calculations!P832,1))</f>
        <v/>
      </c>
      <c r="AB832" s="94" t="str">
        <f>IF(INDEX(EmployeeTrackingSheet!$H$6:$H$1005,Calculations!P832,1)=0,"",INDEX(EmployeeTrackingSheet!$H$6:$H$1005,Calculations!P832,1))</f>
        <v/>
      </c>
      <c r="AC832" s="47"/>
      <c r="AD832" s="47"/>
      <c r="AE832" s="47"/>
      <c r="AF832" s="47"/>
      <c r="AG832" s="47"/>
      <c r="AM832" s="47"/>
      <c r="AN832" s="47"/>
      <c r="AO832" s="47"/>
      <c r="AP832" s="47"/>
      <c r="AQ832" s="47"/>
      <c r="AR832" s="47"/>
      <c r="AS832" s="47"/>
      <c r="AT832" s="47"/>
      <c r="AU832" s="47"/>
      <c r="AV832" s="47"/>
      <c r="AW832" s="47"/>
      <c r="AX832" s="47"/>
      <c r="AY832" s="47"/>
      <c r="AZ832" s="47"/>
      <c r="BA832" s="47"/>
      <c r="BB832" s="47"/>
      <c r="BC832" s="47"/>
      <c r="BD832" s="47"/>
      <c r="BE832" s="47"/>
      <c r="BF832" s="47"/>
      <c r="BG832" s="47"/>
      <c r="BH832" s="47"/>
      <c r="BI832" s="47"/>
      <c r="BJ832" s="47"/>
      <c r="BK832" s="47"/>
      <c r="BL832" s="47"/>
      <c r="BM832" s="47"/>
      <c r="BN832" s="47"/>
      <c r="BO832" s="47"/>
      <c r="BP832" s="47"/>
      <c r="BQ832" s="47"/>
    </row>
    <row r="833" spans="16:69" x14ac:dyDescent="0.25">
      <c r="P833" s="34">
        <v>830</v>
      </c>
      <c r="Q833" s="147" t="str">
        <f>IF(INDEX(EmployeeTrackingSheet!$B$6:$B$1005,Calculations!P833,1)=0,"",INDEX(EmployeeTrackingSheet!$B$6:$B$1005,Calculations!P833,1))</f>
        <v/>
      </c>
      <c r="R833" s="91" t="str">
        <f t="shared" si="69"/>
        <v/>
      </c>
      <c r="S833" s="91" t="str">
        <f t="shared" si="70"/>
        <v/>
      </c>
      <c r="T833" s="92" t="str">
        <f t="shared" si="71"/>
        <v/>
      </c>
      <c r="U833" s="92" t="str">
        <f t="shared" si="72"/>
        <v/>
      </c>
      <c r="V833" s="90" t="str">
        <f>IF(INDEX(EmployeeTrackingSheet!$C$6:$C$1005,Calculations!P833,1)=0,"",INDEX(EmployeeTrackingSheet!$C$6:$C$1005,Calculations!P833,1))</f>
        <v/>
      </c>
      <c r="W833" s="90" t="str">
        <f>IF(INDEX(EmployeeTrackingSheet!$D$6:$D$1005,Calculations!P833,1)=0,"",INDEX(EmployeeTrackingSheet!$D$6:$D$1005,Calculations!P833,1))</f>
        <v/>
      </c>
      <c r="X833" s="269" t="str">
        <f>IF(INDEX(EmployeeTrackingSheet!$E$6:$E$1005,Calculations!P833,1)=0,"",INDEX(EmployeeTrackingSheet!$E$6:$E$1005,Calculations!P833,1))</f>
        <v/>
      </c>
      <c r="Y833" s="269" t="str">
        <f>IF(INDEX(EmployeeTrackingSheet!$F$6:$F$1005,Calculations!P833,1)=0,"",INDEX(EmployeeTrackingSheet!$F$6:$F$1005,Calculations!P833,1))</f>
        <v/>
      </c>
      <c r="Z833" s="94" t="str">
        <f t="shared" si="73"/>
        <v/>
      </c>
      <c r="AA833" s="94" t="str">
        <f>IF(INDEX(EmployeeTrackingSheet!$G$6:$G$1005,Calculations!P833,1)=0,"",INDEX(EmployeeTrackingSheet!$G$6:$G$1005,Calculations!P833,1))</f>
        <v/>
      </c>
      <c r="AB833" s="94" t="str">
        <f>IF(INDEX(EmployeeTrackingSheet!$H$6:$H$1005,Calculations!P833,1)=0,"",INDEX(EmployeeTrackingSheet!$H$6:$H$1005,Calculations!P833,1))</f>
        <v/>
      </c>
      <c r="AC833" s="47"/>
      <c r="AD833" s="47"/>
      <c r="AE833" s="47"/>
      <c r="AF833" s="47"/>
      <c r="AG833" s="47"/>
      <c r="AM833" s="47"/>
      <c r="AN833" s="47"/>
      <c r="AO833" s="47"/>
      <c r="AP833" s="47"/>
      <c r="AQ833" s="47"/>
      <c r="AR833" s="47"/>
      <c r="AS833" s="47"/>
      <c r="AT833" s="47"/>
      <c r="AU833" s="47"/>
      <c r="AV833" s="47"/>
      <c r="AW833" s="47"/>
      <c r="AX833" s="47"/>
      <c r="AY833" s="47"/>
      <c r="AZ833" s="47"/>
      <c r="BA833" s="47"/>
      <c r="BB833" s="47"/>
      <c r="BC833" s="47"/>
      <c r="BD833" s="47"/>
      <c r="BE833" s="47"/>
      <c r="BF833" s="47"/>
      <c r="BG833" s="47"/>
      <c r="BH833" s="47"/>
      <c r="BI833" s="47"/>
      <c r="BJ833" s="47"/>
      <c r="BK833" s="47"/>
      <c r="BL833" s="47"/>
      <c r="BM833" s="47"/>
      <c r="BN833" s="47"/>
      <c r="BO833" s="47"/>
      <c r="BP833" s="47"/>
      <c r="BQ833" s="47"/>
    </row>
    <row r="834" spans="16:69" x14ac:dyDescent="0.25">
      <c r="P834" s="34">
        <v>831</v>
      </c>
      <c r="Q834" s="147" t="str">
        <f>IF(INDEX(EmployeeTrackingSheet!$B$6:$B$1005,Calculations!P834,1)=0,"",INDEX(EmployeeTrackingSheet!$B$6:$B$1005,Calculations!P834,1))</f>
        <v/>
      </c>
      <c r="R834" s="91" t="str">
        <f t="shared" si="69"/>
        <v/>
      </c>
      <c r="S834" s="91" t="str">
        <f t="shared" si="70"/>
        <v/>
      </c>
      <c r="T834" s="92" t="str">
        <f t="shared" si="71"/>
        <v/>
      </c>
      <c r="U834" s="92" t="str">
        <f t="shared" si="72"/>
        <v/>
      </c>
      <c r="V834" s="90" t="str">
        <f>IF(INDEX(EmployeeTrackingSheet!$C$6:$C$1005,Calculations!P834,1)=0,"",INDEX(EmployeeTrackingSheet!$C$6:$C$1005,Calculations!P834,1))</f>
        <v/>
      </c>
      <c r="W834" s="90" t="str">
        <f>IF(INDEX(EmployeeTrackingSheet!$D$6:$D$1005,Calculations!P834,1)=0,"",INDEX(EmployeeTrackingSheet!$D$6:$D$1005,Calculations!P834,1))</f>
        <v/>
      </c>
      <c r="X834" s="269" t="str">
        <f>IF(INDEX(EmployeeTrackingSheet!$E$6:$E$1005,Calculations!P834,1)=0,"",INDEX(EmployeeTrackingSheet!$E$6:$E$1005,Calculations!P834,1))</f>
        <v/>
      </c>
      <c r="Y834" s="269" t="str">
        <f>IF(INDEX(EmployeeTrackingSheet!$F$6:$F$1005,Calculations!P834,1)=0,"",INDEX(EmployeeTrackingSheet!$F$6:$F$1005,Calculations!P834,1))</f>
        <v/>
      </c>
      <c r="Z834" s="94" t="str">
        <f t="shared" si="73"/>
        <v/>
      </c>
      <c r="AA834" s="94" t="str">
        <f>IF(INDEX(EmployeeTrackingSheet!$G$6:$G$1005,Calculations!P834,1)=0,"",INDEX(EmployeeTrackingSheet!$G$6:$G$1005,Calculations!P834,1))</f>
        <v/>
      </c>
      <c r="AB834" s="94" t="str">
        <f>IF(INDEX(EmployeeTrackingSheet!$H$6:$H$1005,Calculations!P834,1)=0,"",INDEX(EmployeeTrackingSheet!$H$6:$H$1005,Calculations!P834,1))</f>
        <v/>
      </c>
      <c r="AC834" s="47"/>
      <c r="AD834" s="47"/>
      <c r="AE834" s="47"/>
      <c r="AF834" s="47"/>
      <c r="AG834" s="47"/>
      <c r="AM834" s="47"/>
      <c r="AN834" s="47"/>
      <c r="AO834" s="47"/>
      <c r="AP834" s="47"/>
      <c r="AQ834" s="47"/>
      <c r="AR834" s="47"/>
      <c r="AS834" s="47"/>
      <c r="AT834" s="47"/>
      <c r="AU834" s="47"/>
      <c r="AV834" s="47"/>
      <c r="AW834" s="47"/>
      <c r="AX834" s="47"/>
      <c r="AY834" s="47"/>
      <c r="AZ834" s="47"/>
      <c r="BA834" s="47"/>
      <c r="BB834" s="47"/>
      <c r="BC834" s="47"/>
      <c r="BD834" s="47"/>
      <c r="BE834" s="47"/>
      <c r="BF834" s="47"/>
      <c r="BG834" s="47"/>
      <c r="BH834" s="47"/>
      <c r="BI834" s="47"/>
      <c r="BJ834" s="47"/>
      <c r="BK834" s="47"/>
      <c r="BL834" s="47"/>
      <c r="BM834" s="47"/>
      <c r="BN834" s="47"/>
      <c r="BO834" s="47"/>
      <c r="BP834" s="47"/>
      <c r="BQ834" s="47"/>
    </row>
    <row r="835" spans="16:69" x14ac:dyDescent="0.25">
      <c r="P835" s="34">
        <v>832</v>
      </c>
      <c r="Q835" s="147" t="str">
        <f>IF(INDEX(EmployeeTrackingSheet!$B$6:$B$1005,Calculations!P835,1)=0,"",INDEX(EmployeeTrackingSheet!$B$6:$B$1005,Calculations!P835,1))</f>
        <v/>
      </c>
      <c r="R835" s="91" t="str">
        <f t="shared" si="69"/>
        <v/>
      </c>
      <c r="S835" s="91" t="str">
        <f t="shared" si="70"/>
        <v/>
      </c>
      <c r="T835" s="92" t="str">
        <f t="shared" si="71"/>
        <v/>
      </c>
      <c r="U835" s="92" t="str">
        <f t="shared" si="72"/>
        <v/>
      </c>
      <c r="V835" s="90" t="str">
        <f>IF(INDEX(EmployeeTrackingSheet!$C$6:$C$1005,Calculations!P835,1)=0,"",INDEX(EmployeeTrackingSheet!$C$6:$C$1005,Calculations!P835,1))</f>
        <v/>
      </c>
      <c r="W835" s="90" t="str">
        <f>IF(INDEX(EmployeeTrackingSheet!$D$6:$D$1005,Calculations!P835,1)=0,"",INDEX(EmployeeTrackingSheet!$D$6:$D$1005,Calculations!P835,1))</f>
        <v/>
      </c>
      <c r="X835" s="269" t="str">
        <f>IF(INDEX(EmployeeTrackingSheet!$E$6:$E$1005,Calculations!P835,1)=0,"",INDEX(EmployeeTrackingSheet!$E$6:$E$1005,Calculations!P835,1))</f>
        <v/>
      </c>
      <c r="Y835" s="269" t="str">
        <f>IF(INDEX(EmployeeTrackingSheet!$F$6:$F$1005,Calculations!P835,1)=0,"",INDEX(EmployeeTrackingSheet!$F$6:$F$1005,Calculations!P835,1))</f>
        <v/>
      </c>
      <c r="Z835" s="94" t="str">
        <f t="shared" si="73"/>
        <v/>
      </c>
      <c r="AA835" s="94" t="str">
        <f>IF(INDEX(EmployeeTrackingSheet!$G$6:$G$1005,Calculations!P835,1)=0,"",INDEX(EmployeeTrackingSheet!$G$6:$G$1005,Calculations!P835,1))</f>
        <v/>
      </c>
      <c r="AB835" s="94" t="str">
        <f>IF(INDEX(EmployeeTrackingSheet!$H$6:$H$1005,Calculations!P835,1)=0,"",INDEX(EmployeeTrackingSheet!$H$6:$H$1005,Calculations!P835,1))</f>
        <v/>
      </c>
      <c r="AC835" s="47"/>
      <c r="AD835" s="47"/>
      <c r="AE835" s="47"/>
      <c r="AF835" s="47"/>
      <c r="AG835" s="47"/>
      <c r="AM835" s="47"/>
      <c r="AN835" s="47"/>
      <c r="AO835" s="47"/>
      <c r="AP835" s="47"/>
      <c r="AQ835" s="47"/>
      <c r="AR835" s="47"/>
      <c r="AS835" s="47"/>
      <c r="AT835" s="47"/>
      <c r="AU835" s="47"/>
      <c r="AV835" s="47"/>
      <c r="AW835" s="47"/>
      <c r="AX835" s="47"/>
      <c r="AY835" s="47"/>
      <c r="AZ835" s="47"/>
      <c r="BA835" s="47"/>
      <c r="BB835" s="47"/>
      <c r="BC835" s="47"/>
      <c r="BD835" s="47"/>
      <c r="BE835" s="47"/>
      <c r="BF835" s="47"/>
      <c r="BG835" s="47"/>
      <c r="BH835" s="47"/>
      <c r="BI835" s="47"/>
      <c r="BJ835" s="47"/>
      <c r="BK835" s="47"/>
      <c r="BL835" s="47"/>
      <c r="BM835" s="47"/>
      <c r="BN835" s="47"/>
      <c r="BO835" s="47"/>
      <c r="BP835" s="47"/>
      <c r="BQ835" s="47"/>
    </row>
    <row r="836" spans="16:69" x14ac:dyDescent="0.25">
      <c r="P836" s="34">
        <v>833</v>
      </c>
      <c r="Q836" s="147" t="str">
        <f>IF(INDEX(EmployeeTrackingSheet!$B$6:$B$1005,Calculations!P836,1)=0,"",INDEX(EmployeeTrackingSheet!$B$6:$B$1005,Calculations!P836,1))</f>
        <v/>
      </c>
      <c r="R836" s="91" t="str">
        <f t="shared" si="69"/>
        <v/>
      </c>
      <c r="S836" s="91" t="str">
        <f t="shared" si="70"/>
        <v/>
      </c>
      <c r="T836" s="92" t="str">
        <f t="shared" si="71"/>
        <v/>
      </c>
      <c r="U836" s="92" t="str">
        <f t="shared" si="72"/>
        <v/>
      </c>
      <c r="V836" s="90" t="str">
        <f>IF(INDEX(EmployeeTrackingSheet!$C$6:$C$1005,Calculations!P836,1)=0,"",INDEX(EmployeeTrackingSheet!$C$6:$C$1005,Calculations!P836,1))</f>
        <v/>
      </c>
      <c r="W836" s="90" t="str">
        <f>IF(INDEX(EmployeeTrackingSheet!$D$6:$D$1005,Calculations!P836,1)=0,"",INDEX(EmployeeTrackingSheet!$D$6:$D$1005,Calculations!P836,1))</f>
        <v/>
      </c>
      <c r="X836" s="269" t="str">
        <f>IF(INDEX(EmployeeTrackingSheet!$E$6:$E$1005,Calculations!P836,1)=0,"",INDEX(EmployeeTrackingSheet!$E$6:$E$1005,Calculations!P836,1))</f>
        <v/>
      </c>
      <c r="Y836" s="269" t="str">
        <f>IF(INDEX(EmployeeTrackingSheet!$F$6:$F$1005,Calculations!P836,1)=0,"",INDEX(EmployeeTrackingSheet!$F$6:$F$1005,Calculations!P836,1))</f>
        <v/>
      </c>
      <c r="Z836" s="94" t="str">
        <f t="shared" si="73"/>
        <v/>
      </c>
      <c r="AA836" s="94" t="str">
        <f>IF(INDEX(EmployeeTrackingSheet!$G$6:$G$1005,Calculations!P836,1)=0,"",INDEX(EmployeeTrackingSheet!$G$6:$G$1005,Calculations!P836,1))</f>
        <v/>
      </c>
      <c r="AB836" s="94" t="str">
        <f>IF(INDEX(EmployeeTrackingSheet!$H$6:$H$1005,Calculations!P836,1)=0,"",INDEX(EmployeeTrackingSheet!$H$6:$H$1005,Calculations!P836,1))</f>
        <v/>
      </c>
      <c r="AC836" s="47"/>
      <c r="AD836" s="47"/>
      <c r="AE836" s="47"/>
      <c r="AF836" s="47"/>
      <c r="AG836" s="47"/>
      <c r="AM836" s="47"/>
      <c r="AN836" s="47"/>
      <c r="AO836" s="47"/>
      <c r="AP836" s="47"/>
      <c r="AQ836" s="47"/>
      <c r="AR836" s="47"/>
      <c r="AS836" s="47"/>
      <c r="AT836" s="47"/>
      <c r="AU836" s="47"/>
      <c r="AV836" s="47"/>
      <c r="AW836" s="47"/>
      <c r="AX836" s="47"/>
      <c r="AY836" s="47"/>
      <c r="AZ836" s="47"/>
      <c r="BA836" s="47"/>
      <c r="BB836" s="47"/>
      <c r="BC836" s="47"/>
      <c r="BD836" s="47"/>
      <c r="BE836" s="47"/>
      <c r="BF836" s="47"/>
      <c r="BG836" s="47"/>
      <c r="BH836" s="47"/>
      <c r="BI836" s="47"/>
      <c r="BJ836" s="47"/>
      <c r="BK836" s="47"/>
      <c r="BL836" s="47"/>
      <c r="BM836" s="47"/>
      <c r="BN836" s="47"/>
      <c r="BO836" s="47"/>
      <c r="BP836" s="47"/>
      <c r="BQ836" s="47"/>
    </row>
    <row r="837" spans="16:69" x14ac:dyDescent="0.25">
      <c r="P837" s="34">
        <v>834</v>
      </c>
      <c r="Q837" s="147" t="str">
        <f>IF(INDEX(EmployeeTrackingSheet!$B$6:$B$1005,Calculations!P837,1)=0,"",INDEX(EmployeeTrackingSheet!$B$6:$B$1005,Calculations!P837,1))</f>
        <v/>
      </c>
      <c r="R837" s="91" t="str">
        <f t="shared" ref="R837:R900" si="74">IF(LEN($Q837)=0,"",YEAR($Q837))</f>
        <v/>
      </c>
      <c r="S837" s="91" t="str">
        <f t="shared" ref="S837:S900" si="75">IF(LEN($Q837)=0,"",MONTH($Q837))</f>
        <v/>
      </c>
      <c r="T837" s="92" t="str">
        <f t="shared" ref="T837:T900" si="76">IF(LEN($Q837)=0,"",WEEKNUM($Q837))</f>
        <v/>
      </c>
      <c r="U837" s="92" t="str">
        <f t="shared" ref="U837:U900" si="77">IF(LEN($Q837)=0,"",DAY($Q837))</f>
        <v/>
      </c>
      <c r="V837" s="90" t="str">
        <f>IF(INDEX(EmployeeTrackingSheet!$C$6:$C$1005,Calculations!P837,1)=0,"",INDEX(EmployeeTrackingSheet!$C$6:$C$1005,Calculations!P837,1))</f>
        <v/>
      </c>
      <c r="W837" s="90" t="str">
        <f>IF(INDEX(EmployeeTrackingSheet!$D$6:$D$1005,Calculations!P837,1)=0,"",INDEX(EmployeeTrackingSheet!$D$6:$D$1005,Calculations!P837,1))</f>
        <v/>
      </c>
      <c r="X837" s="269" t="str">
        <f>IF(INDEX(EmployeeTrackingSheet!$E$6:$E$1005,Calculations!P837,1)=0,"",INDEX(EmployeeTrackingSheet!$E$6:$E$1005,Calculations!P837,1))</f>
        <v/>
      </c>
      <c r="Y837" s="269" t="str">
        <f>IF(INDEX(EmployeeTrackingSheet!$F$6:$F$1005,Calculations!P837,1)=0,"",INDEX(EmployeeTrackingSheet!$F$6:$F$1005,Calculations!P837,1))</f>
        <v/>
      </c>
      <c r="Z837" s="94" t="str">
        <f t="shared" ref="Z837:Z900" si="78">IFERROR(WEEKNUM(DATE(YEAR($Q837),$S837,$U837),1)-WEEKNUM(DATE(YEAR($Q837),$S837,1),1)+1,"")</f>
        <v/>
      </c>
      <c r="AA837" s="94" t="str">
        <f>IF(INDEX(EmployeeTrackingSheet!$G$6:$G$1005,Calculations!P837,1)=0,"",INDEX(EmployeeTrackingSheet!$G$6:$G$1005,Calculations!P837,1))</f>
        <v/>
      </c>
      <c r="AB837" s="94" t="str">
        <f>IF(INDEX(EmployeeTrackingSheet!$H$6:$H$1005,Calculations!P837,1)=0,"",INDEX(EmployeeTrackingSheet!$H$6:$H$1005,Calculations!P837,1))</f>
        <v/>
      </c>
      <c r="AC837" s="47"/>
      <c r="AD837" s="47"/>
      <c r="AE837" s="47"/>
      <c r="AF837" s="47"/>
      <c r="AG837" s="47"/>
      <c r="AM837" s="47"/>
      <c r="AN837" s="47"/>
      <c r="AO837" s="47"/>
      <c r="AP837" s="47"/>
      <c r="AQ837" s="47"/>
      <c r="AR837" s="47"/>
      <c r="AS837" s="47"/>
      <c r="AT837" s="47"/>
      <c r="AU837" s="47"/>
      <c r="AV837" s="47"/>
      <c r="AW837" s="47"/>
      <c r="AX837" s="47"/>
      <c r="AY837" s="47"/>
      <c r="AZ837" s="47"/>
      <c r="BA837" s="47"/>
      <c r="BB837" s="47"/>
      <c r="BC837" s="47"/>
      <c r="BD837" s="47"/>
      <c r="BE837" s="47"/>
      <c r="BF837" s="47"/>
      <c r="BG837" s="47"/>
      <c r="BH837" s="47"/>
      <c r="BI837" s="47"/>
      <c r="BJ837" s="47"/>
      <c r="BK837" s="47"/>
      <c r="BL837" s="47"/>
      <c r="BM837" s="47"/>
      <c r="BN837" s="47"/>
      <c r="BO837" s="47"/>
      <c r="BP837" s="47"/>
      <c r="BQ837" s="47"/>
    </row>
    <row r="838" spans="16:69" x14ac:dyDescent="0.25">
      <c r="P838" s="34">
        <v>835</v>
      </c>
      <c r="Q838" s="147" t="str">
        <f>IF(INDEX(EmployeeTrackingSheet!$B$6:$B$1005,Calculations!P838,1)=0,"",INDEX(EmployeeTrackingSheet!$B$6:$B$1005,Calculations!P838,1))</f>
        <v/>
      </c>
      <c r="R838" s="91" t="str">
        <f t="shared" si="74"/>
        <v/>
      </c>
      <c r="S838" s="91" t="str">
        <f t="shared" si="75"/>
        <v/>
      </c>
      <c r="T838" s="92" t="str">
        <f t="shared" si="76"/>
        <v/>
      </c>
      <c r="U838" s="92" t="str">
        <f t="shared" si="77"/>
        <v/>
      </c>
      <c r="V838" s="90" t="str">
        <f>IF(INDEX(EmployeeTrackingSheet!$C$6:$C$1005,Calculations!P838,1)=0,"",INDEX(EmployeeTrackingSheet!$C$6:$C$1005,Calculations!P838,1))</f>
        <v/>
      </c>
      <c r="W838" s="90" t="str">
        <f>IF(INDEX(EmployeeTrackingSheet!$D$6:$D$1005,Calculations!P838,1)=0,"",INDEX(EmployeeTrackingSheet!$D$6:$D$1005,Calculations!P838,1))</f>
        <v/>
      </c>
      <c r="X838" s="269" t="str">
        <f>IF(INDEX(EmployeeTrackingSheet!$E$6:$E$1005,Calculations!P838,1)=0,"",INDEX(EmployeeTrackingSheet!$E$6:$E$1005,Calculations!P838,1))</f>
        <v/>
      </c>
      <c r="Y838" s="269" t="str">
        <f>IF(INDEX(EmployeeTrackingSheet!$F$6:$F$1005,Calculations!P838,1)=0,"",INDEX(EmployeeTrackingSheet!$F$6:$F$1005,Calculations!P838,1))</f>
        <v/>
      </c>
      <c r="Z838" s="94" t="str">
        <f t="shared" si="78"/>
        <v/>
      </c>
      <c r="AA838" s="94" t="str">
        <f>IF(INDEX(EmployeeTrackingSheet!$G$6:$G$1005,Calculations!P838,1)=0,"",INDEX(EmployeeTrackingSheet!$G$6:$G$1005,Calculations!P838,1))</f>
        <v/>
      </c>
      <c r="AB838" s="94" t="str">
        <f>IF(INDEX(EmployeeTrackingSheet!$H$6:$H$1005,Calculations!P838,1)=0,"",INDEX(EmployeeTrackingSheet!$H$6:$H$1005,Calculations!P838,1))</f>
        <v/>
      </c>
      <c r="AC838" s="47"/>
      <c r="AD838" s="47"/>
      <c r="AE838" s="47"/>
      <c r="AF838" s="47"/>
      <c r="AG838" s="47"/>
      <c r="AM838" s="47"/>
      <c r="AN838" s="47"/>
      <c r="AO838" s="47"/>
      <c r="AP838" s="47"/>
      <c r="AQ838" s="47"/>
      <c r="AR838" s="47"/>
      <c r="AS838" s="47"/>
      <c r="AT838" s="47"/>
      <c r="AU838" s="47"/>
      <c r="AV838" s="47"/>
      <c r="AW838" s="47"/>
      <c r="AX838" s="47"/>
      <c r="AY838" s="47"/>
      <c r="AZ838" s="47"/>
      <c r="BA838" s="47"/>
      <c r="BB838" s="47"/>
      <c r="BC838" s="47"/>
      <c r="BD838" s="47"/>
      <c r="BE838" s="47"/>
      <c r="BF838" s="47"/>
      <c r="BG838" s="47"/>
      <c r="BH838" s="47"/>
      <c r="BI838" s="47"/>
      <c r="BJ838" s="47"/>
      <c r="BK838" s="47"/>
      <c r="BL838" s="47"/>
      <c r="BM838" s="47"/>
      <c r="BN838" s="47"/>
      <c r="BO838" s="47"/>
      <c r="BP838" s="47"/>
      <c r="BQ838" s="47"/>
    </row>
    <row r="839" spans="16:69" x14ac:dyDescent="0.25">
      <c r="P839" s="34">
        <v>836</v>
      </c>
      <c r="Q839" s="147" t="str">
        <f>IF(INDEX(EmployeeTrackingSheet!$B$6:$B$1005,Calculations!P839,1)=0,"",INDEX(EmployeeTrackingSheet!$B$6:$B$1005,Calculations!P839,1))</f>
        <v/>
      </c>
      <c r="R839" s="91" t="str">
        <f t="shared" si="74"/>
        <v/>
      </c>
      <c r="S839" s="91" t="str">
        <f t="shared" si="75"/>
        <v/>
      </c>
      <c r="T839" s="92" t="str">
        <f t="shared" si="76"/>
        <v/>
      </c>
      <c r="U839" s="92" t="str">
        <f t="shared" si="77"/>
        <v/>
      </c>
      <c r="V839" s="90" t="str">
        <f>IF(INDEX(EmployeeTrackingSheet!$C$6:$C$1005,Calculations!P839,1)=0,"",INDEX(EmployeeTrackingSheet!$C$6:$C$1005,Calculations!P839,1))</f>
        <v/>
      </c>
      <c r="W839" s="90" t="str">
        <f>IF(INDEX(EmployeeTrackingSheet!$D$6:$D$1005,Calculations!P839,1)=0,"",INDEX(EmployeeTrackingSheet!$D$6:$D$1005,Calculations!P839,1))</f>
        <v/>
      </c>
      <c r="X839" s="269" t="str">
        <f>IF(INDEX(EmployeeTrackingSheet!$E$6:$E$1005,Calculations!P839,1)=0,"",INDEX(EmployeeTrackingSheet!$E$6:$E$1005,Calculations!P839,1))</f>
        <v/>
      </c>
      <c r="Y839" s="269" t="str">
        <f>IF(INDEX(EmployeeTrackingSheet!$F$6:$F$1005,Calculations!P839,1)=0,"",INDEX(EmployeeTrackingSheet!$F$6:$F$1005,Calculations!P839,1))</f>
        <v/>
      </c>
      <c r="Z839" s="94" t="str">
        <f t="shared" si="78"/>
        <v/>
      </c>
      <c r="AA839" s="94" t="str">
        <f>IF(INDEX(EmployeeTrackingSheet!$G$6:$G$1005,Calculations!P839,1)=0,"",INDEX(EmployeeTrackingSheet!$G$6:$G$1005,Calculations!P839,1))</f>
        <v/>
      </c>
      <c r="AB839" s="94" t="str">
        <f>IF(INDEX(EmployeeTrackingSheet!$H$6:$H$1005,Calculations!P839,1)=0,"",INDEX(EmployeeTrackingSheet!$H$6:$H$1005,Calculations!P839,1))</f>
        <v/>
      </c>
      <c r="AC839" s="47"/>
      <c r="AD839" s="47"/>
      <c r="AE839" s="47"/>
      <c r="AF839" s="47"/>
      <c r="AG839" s="47"/>
      <c r="AM839" s="47"/>
      <c r="AN839" s="47"/>
      <c r="AO839" s="47"/>
      <c r="AP839" s="47"/>
      <c r="AQ839" s="47"/>
      <c r="AR839" s="47"/>
      <c r="AS839" s="47"/>
      <c r="AT839" s="47"/>
      <c r="AU839" s="47"/>
      <c r="AV839" s="47"/>
      <c r="AW839" s="47"/>
      <c r="AX839" s="47"/>
      <c r="AY839" s="47"/>
      <c r="AZ839" s="47"/>
      <c r="BA839" s="47"/>
      <c r="BB839" s="47"/>
      <c r="BC839" s="47"/>
      <c r="BD839" s="47"/>
      <c r="BE839" s="47"/>
      <c r="BF839" s="47"/>
      <c r="BG839" s="47"/>
      <c r="BH839" s="47"/>
      <c r="BI839" s="47"/>
      <c r="BJ839" s="47"/>
      <c r="BK839" s="47"/>
      <c r="BL839" s="47"/>
      <c r="BM839" s="47"/>
      <c r="BN839" s="47"/>
      <c r="BO839" s="47"/>
      <c r="BP839" s="47"/>
      <c r="BQ839" s="47"/>
    </row>
    <row r="840" spans="16:69" x14ac:dyDescent="0.25">
      <c r="P840" s="34">
        <v>837</v>
      </c>
      <c r="Q840" s="147" t="str">
        <f>IF(INDEX(EmployeeTrackingSheet!$B$6:$B$1005,Calculations!P840,1)=0,"",INDEX(EmployeeTrackingSheet!$B$6:$B$1005,Calculations!P840,1))</f>
        <v/>
      </c>
      <c r="R840" s="91" t="str">
        <f t="shared" si="74"/>
        <v/>
      </c>
      <c r="S840" s="91" t="str">
        <f t="shared" si="75"/>
        <v/>
      </c>
      <c r="T840" s="92" t="str">
        <f t="shared" si="76"/>
        <v/>
      </c>
      <c r="U840" s="92" t="str">
        <f t="shared" si="77"/>
        <v/>
      </c>
      <c r="V840" s="90" t="str">
        <f>IF(INDEX(EmployeeTrackingSheet!$C$6:$C$1005,Calculations!P840,1)=0,"",INDEX(EmployeeTrackingSheet!$C$6:$C$1005,Calculations!P840,1))</f>
        <v/>
      </c>
      <c r="W840" s="90" t="str">
        <f>IF(INDEX(EmployeeTrackingSheet!$D$6:$D$1005,Calculations!P840,1)=0,"",INDEX(EmployeeTrackingSheet!$D$6:$D$1005,Calculations!P840,1))</f>
        <v/>
      </c>
      <c r="X840" s="269" t="str">
        <f>IF(INDEX(EmployeeTrackingSheet!$E$6:$E$1005,Calculations!P840,1)=0,"",INDEX(EmployeeTrackingSheet!$E$6:$E$1005,Calculations!P840,1))</f>
        <v/>
      </c>
      <c r="Y840" s="269" t="str">
        <f>IF(INDEX(EmployeeTrackingSheet!$F$6:$F$1005,Calculations!P840,1)=0,"",INDEX(EmployeeTrackingSheet!$F$6:$F$1005,Calculations!P840,1))</f>
        <v/>
      </c>
      <c r="Z840" s="94" t="str">
        <f t="shared" si="78"/>
        <v/>
      </c>
      <c r="AA840" s="94" t="str">
        <f>IF(INDEX(EmployeeTrackingSheet!$G$6:$G$1005,Calculations!P840,1)=0,"",INDEX(EmployeeTrackingSheet!$G$6:$G$1005,Calculations!P840,1))</f>
        <v/>
      </c>
      <c r="AB840" s="94" t="str">
        <f>IF(INDEX(EmployeeTrackingSheet!$H$6:$H$1005,Calculations!P840,1)=0,"",INDEX(EmployeeTrackingSheet!$H$6:$H$1005,Calculations!P840,1))</f>
        <v/>
      </c>
      <c r="AC840" s="47"/>
      <c r="AD840" s="47"/>
      <c r="AE840" s="47"/>
      <c r="AF840" s="47"/>
      <c r="AG840" s="47"/>
      <c r="AM840" s="47"/>
      <c r="AN840" s="47"/>
      <c r="AO840" s="47"/>
      <c r="AP840" s="47"/>
      <c r="AQ840" s="47"/>
      <c r="AR840" s="47"/>
      <c r="AS840" s="47"/>
      <c r="AT840" s="47"/>
      <c r="AU840" s="47"/>
      <c r="AV840" s="47"/>
      <c r="AW840" s="47"/>
      <c r="AX840" s="47"/>
      <c r="AY840" s="47"/>
      <c r="AZ840" s="47"/>
      <c r="BA840" s="47"/>
      <c r="BB840" s="47"/>
      <c r="BC840" s="47"/>
      <c r="BD840" s="47"/>
      <c r="BE840" s="47"/>
      <c r="BF840" s="47"/>
      <c r="BG840" s="47"/>
      <c r="BH840" s="47"/>
      <c r="BI840" s="47"/>
      <c r="BJ840" s="47"/>
      <c r="BK840" s="47"/>
      <c r="BL840" s="47"/>
      <c r="BM840" s="47"/>
      <c r="BN840" s="47"/>
      <c r="BO840" s="47"/>
      <c r="BP840" s="47"/>
      <c r="BQ840" s="47"/>
    </row>
    <row r="841" spans="16:69" x14ac:dyDescent="0.25">
      <c r="P841" s="34">
        <v>838</v>
      </c>
      <c r="Q841" s="147" t="str">
        <f>IF(INDEX(EmployeeTrackingSheet!$B$6:$B$1005,Calculations!P841,1)=0,"",INDEX(EmployeeTrackingSheet!$B$6:$B$1005,Calculations!P841,1))</f>
        <v/>
      </c>
      <c r="R841" s="91" t="str">
        <f t="shared" si="74"/>
        <v/>
      </c>
      <c r="S841" s="91" t="str">
        <f t="shared" si="75"/>
        <v/>
      </c>
      <c r="T841" s="92" t="str">
        <f t="shared" si="76"/>
        <v/>
      </c>
      <c r="U841" s="92" t="str">
        <f t="shared" si="77"/>
        <v/>
      </c>
      <c r="V841" s="90" t="str">
        <f>IF(INDEX(EmployeeTrackingSheet!$C$6:$C$1005,Calculations!P841,1)=0,"",INDEX(EmployeeTrackingSheet!$C$6:$C$1005,Calculations!P841,1))</f>
        <v/>
      </c>
      <c r="W841" s="90" t="str">
        <f>IF(INDEX(EmployeeTrackingSheet!$D$6:$D$1005,Calculations!P841,1)=0,"",INDEX(EmployeeTrackingSheet!$D$6:$D$1005,Calculations!P841,1))</f>
        <v/>
      </c>
      <c r="X841" s="269" t="str">
        <f>IF(INDEX(EmployeeTrackingSheet!$E$6:$E$1005,Calculations!P841,1)=0,"",INDEX(EmployeeTrackingSheet!$E$6:$E$1005,Calculations!P841,1))</f>
        <v/>
      </c>
      <c r="Y841" s="269" t="str">
        <f>IF(INDEX(EmployeeTrackingSheet!$F$6:$F$1005,Calculations!P841,1)=0,"",INDEX(EmployeeTrackingSheet!$F$6:$F$1005,Calculations!P841,1))</f>
        <v/>
      </c>
      <c r="Z841" s="94" t="str">
        <f t="shared" si="78"/>
        <v/>
      </c>
      <c r="AA841" s="94" t="str">
        <f>IF(INDEX(EmployeeTrackingSheet!$G$6:$G$1005,Calculations!P841,1)=0,"",INDEX(EmployeeTrackingSheet!$G$6:$G$1005,Calculations!P841,1))</f>
        <v/>
      </c>
      <c r="AB841" s="94" t="str">
        <f>IF(INDEX(EmployeeTrackingSheet!$H$6:$H$1005,Calculations!P841,1)=0,"",INDEX(EmployeeTrackingSheet!$H$6:$H$1005,Calculations!P841,1))</f>
        <v/>
      </c>
      <c r="AC841" s="47"/>
      <c r="AD841" s="47"/>
      <c r="AE841" s="47"/>
      <c r="AF841" s="47"/>
      <c r="AG841" s="47"/>
      <c r="AM841" s="47"/>
      <c r="AN841" s="47"/>
      <c r="AO841" s="47"/>
      <c r="AP841" s="47"/>
      <c r="AQ841" s="47"/>
      <c r="AR841" s="47"/>
      <c r="AS841" s="47"/>
      <c r="AT841" s="47"/>
      <c r="AU841" s="47"/>
      <c r="AV841" s="47"/>
      <c r="AW841" s="47"/>
      <c r="AX841" s="47"/>
      <c r="AY841" s="47"/>
      <c r="AZ841" s="47"/>
      <c r="BA841" s="47"/>
      <c r="BB841" s="47"/>
      <c r="BC841" s="47"/>
      <c r="BD841" s="47"/>
      <c r="BE841" s="47"/>
      <c r="BF841" s="47"/>
      <c r="BG841" s="47"/>
      <c r="BH841" s="47"/>
      <c r="BI841" s="47"/>
      <c r="BJ841" s="47"/>
      <c r="BK841" s="47"/>
      <c r="BL841" s="47"/>
      <c r="BM841" s="47"/>
      <c r="BN841" s="47"/>
      <c r="BO841" s="47"/>
      <c r="BP841" s="47"/>
      <c r="BQ841" s="47"/>
    </row>
    <row r="842" spans="16:69" x14ac:dyDescent="0.25">
      <c r="P842" s="34">
        <v>839</v>
      </c>
      <c r="Q842" s="147" t="str">
        <f>IF(INDEX(EmployeeTrackingSheet!$B$6:$B$1005,Calculations!P842,1)=0,"",INDEX(EmployeeTrackingSheet!$B$6:$B$1005,Calculations!P842,1))</f>
        <v/>
      </c>
      <c r="R842" s="91" t="str">
        <f t="shared" si="74"/>
        <v/>
      </c>
      <c r="S842" s="91" t="str">
        <f t="shared" si="75"/>
        <v/>
      </c>
      <c r="T842" s="92" t="str">
        <f t="shared" si="76"/>
        <v/>
      </c>
      <c r="U842" s="92" t="str">
        <f t="shared" si="77"/>
        <v/>
      </c>
      <c r="V842" s="90" t="str">
        <f>IF(INDEX(EmployeeTrackingSheet!$C$6:$C$1005,Calculations!P842,1)=0,"",INDEX(EmployeeTrackingSheet!$C$6:$C$1005,Calculations!P842,1))</f>
        <v/>
      </c>
      <c r="W842" s="90" t="str">
        <f>IF(INDEX(EmployeeTrackingSheet!$D$6:$D$1005,Calculations!P842,1)=0,"",INDEX(EmployeeTrackingSheet!$D$6:$D$1005,Calculations!P842,1))</f>
        <v/>
      </c>
      <c r="X842" s="269" t="str">
        <f>IF(INDEX(EmployeeTrackingSheet!$E$6:$E$1005,Calculations!P842,1)=0,"",INDEX(EmployeeTrackingSheet!$E$6:$E$1005,Calculations!P842,1))</f>
        <v/>
      </c>
      <c r="Y842" s="269" t="str">
        <f>IF(INDEX(EmployeeTrackingSheet!$F$6:$F$1005,Calculations!P842,1)=0,"",INDEX(EmployeeTrackingSheet!$F$6:$F$1005,Calculations!P842,1))</f>
        <v/>
      </c>
      <c r="Z842" s="94" t="str">
        <f t="shared" si="78"/>
        <v/>
      </c>
      <c r="AA842" s="94" t="str">
        <f>IF(INDEX(EmployeeTrackingSheet!$G$6:$G$1005,Calculations!P842,1)=0,"",INDEX(EmployeeTrackingSheet!$G$6:$G$1005,Calculations!P842,1))</f>
        <v/>
      </c>
      <c r="AB842" s="94" t="str">
        <f>IF(INDEX(EmployeeTrackingSheet!$H$6:$H$1005,Calculations!P842,1)=0,"",INDEX(EmployeeTrackingSheet!$H$6:$H$1005,Calculations!P842,1))</f>
        <v/>
      </c>
      <c r="AC842" s="47"/>
      <c r="AD842" s="47"/>
      <c r="AE842" s="47"/>
      <c r="AF842" s="47"/>
      <c r="AG842" s="47"/>
      <c r="AM842" s="47"/>
      <c r="AN842" s="47"/>
      <c r="AO842" s="47"/>
      <c r="AP842" s="47"/>
      <c r="AQ842" s="47"/>
      <c r="AR842" s="47"/>
      <c r="AS842" s="47"/>
      <c r="AT842" s="47"/>
      <c r="AU842" s="47"/>
      <c r="AV842" s="47"/>
      <c r="AW842" s="47"/>
      <c r="AX842" s="47"/>
      <c r="AY842" s="47"/>
      <c r="AZ842" s="47"/>
      <c r="BA842" s="47"/>
      <c r="BB842" s="47"/>
      <c r="BC842" s="47"/>
      <c r="BD842" s="47"/>
      <c r="BE842" s="47"/>
      <c r="BF842" s="47"/>
      <c r="BG842" s="47"/>
      <c r="BH842" s="47"/>
      <c r="BI842" s="47"/>
      <c r="BJ842" s="47"/>
      <c r="BK842" s="47"/>
      <c r="BL842" s="47"/>
      <c r="BM842" s="47"/>
      <c r="BN842" s="47"/>
      <c r="BO842" s="47"/>
      <c r="BP842" s="47"/>
      <c r="BQ842" s="47"/>
    </row>
    <row r="843" spans="16:69" x14ac:dyDescent="0.25">
      <c r="P843" s="34">
        <v>840</v>
      </c>
      <c r="Q843" s="147" t="str">
        <f>IF(INDEX(EmployeeTrackingSheet!$B$6:$B$1005,Calculations!P843,1)=0,"",INDEX(EmployeeTrackingSheet!$B$6:$B$1005,Calculations!P843,1))</f>
        <v/>
      </c>
      <c r="R843" s="91" t="str">
        <f t="shared" si="74"/>
        <v/>
      </c>
      <c r="S843" s="91" t="str">
        <f t="shared" si="75"/>
        <v/>
      </c>
      <c r="T843" s="92" t="str">
        <f t="shared" si="76"/>
        <v/>
      </c>
      <c r="U843" s="92" t="str">
        <f t="shared" si="77"/>
        <v/>
      </c>
      <c r="V843" s="90" t="str">
        <f>IF(INDEX(EmployeeTrackingSheet!$C$6:$C$1005,Calculations!P843,1)=0,"",INDEX(EmployeeTrackingSheet!$C$6:$C$1005,Calculations!P843,1))</f>
        <v/>
      </c>
      <c r="W843" s="90" t="str">
        <f>IF(INDEX(EmployeeTrackingSheet!$D$6:$D$1005,Calculations!P843,1)=0,"",INDEX(EmployeeTrackingSheet!$D$6:$D$1005,Calculations!P843,1))</f>
        <v/>
      </c>
      <c r="X843" s="269" t="str">
        <f>IF(INDEX(EmployeeTrackingSheet!$E$6:$E$1005,Calculations!P843,1)=0,"",INDEX(EmployeeTrackingSheet!$E$6:$E$1005,Calculations!P843,1))</f>
        <v/>
      </c>
      <c r="Y843" s="269" t="str">
        <f>IF(INDEX(EmployeeTrackingSheet!$F$6:$F$1005,Calculations!P843,1)=0,"",INDEX(EmployeeTrackingSheet!$F$6:$F$1005,Calculations!P843,1))</f>
        <v/>
      </c>
      <c r="Z843" s="94" t="str">
        <f t="shared" si="78"/>
        <v/>
      </c>
      <c r="AA843" s="94" t="str">
        <f>IF(INDEX(EmployeeTrackingSheet!$G$6:$G$1005,Calculations!P843,1)=0,"",INDEX(EmployeeTrackingSheet!$G$6:$G$1005,Calculations!P843,1))</f>
        <v/>
      </c>
      <c r="AB843" s="94" t="str">
        <f>IF(INDEX(EmployeeTrackingSheet!$H$6:$H$1005,Calculations!P843,1)=0,"",INDEX(EmployeeTrackingSheet!$H$6:$H$1005,Calculations!P843,1))</f>
        <v/>
      </c>
      <c r="AC843" s="47"/>
      <c r="AD843" s="47"/>
      <c r="AE843" s="47"/>
      <c r="AF843" s="47"/>
      <c r="AG843" s="47"/>
      <c r="AM843" s="47"/>
      <c r="AN843" s="47"/>
      <c r="AO843" s="47"/>
      <c r="AP843" s="47"/>
      <c r="AQ843" s="47"/>
      <c r="AR843" s="47"/>
      <c r="AS843" s="47"/>
      <c r="AT843" s="47"/>
      <c r="AU843" s="47"/>
      <c r="AV843" s="47"/>
      <c r="AW843" s="47"/>
      <c r="AX843" s="47"/>
      <c r="AY843" s="47"/>
      <c r="AZ843" s="47"/>
      <c r="BA843" s="47"/>
      <c r="BB843" s="47"/>
      <c r="BC843" s="47"/>
      <c r="BD843" s="47"/>
      <c r="BE843" s="47"/>
      <c r="BF843" s="47"/>
      <c r="BG843" s="47"/>
      <c r="BH843" s="47"/>
      <c r="BI843" s="47"/>
      <c r="BJ843" s="47"/>
      <c r="BK843" s="47"/>
      <c r="BL843" s="47"/>
      <c r="BM843" s="47"/>
      <c r="BN843" s="47"/>
      <c r="BO843" s="47"/>
      <c r="BP843" s="47"/>
      <c r="BQ843" s="47"/>
    </row>
    <row r="844" spans="16:69" x14ac:dyDescent="0.25">
      <c r="P844" s="34">
        <v>841</v>
      </c>
      <c r="Q844" s="147" t="str">
        <f>IF(INDEX(EmployeeTrackingSheet!$B$6:$B$1005,Calculations!P844,1)=0,"",INDEX(EmployeeTrackingSheet!$B$6:$B$1005,Calculations!P844,1))</f>
        <v/>
      </c>
      <c r="R844" s="91" t="str">
        <f t="shared" si="74"/>
        <v/>
      </c>
      <c r="S844" s="91" t="str">
        <f t="shared" si="75"/>
        <v/>
      </c>
      <c r="T844" s="92" t="str">
        <f t="shared" si="76"/>
        <v/>
      </c>
      <c r="U844" s="92" t="str">
        <f t="shared" si="77"/>
        <v/>
      </c>
      <c r="V844" s="90" t="str">
        <f>IF(INDEX(EmployeeTrackingSheet!$C$6:$C$1005,Calculations!P844,1)=0,"",INDEX(EmployeeTrackingSheet!$C$6:$C$1005,Calculations!P844,1))</f>
        <v/>
      </c>
      <c r="W844" s="90" t="str">
        <f>IF(INDEX(EmployeeTrackingSheet!$D$6:$D$1005,Calculations!P844,1)=0,"",INDEX(EmployeeTrackingSheet!$D$6:$D$1005,Calculations!P844,1))</f>
        <v/>
      </c>
      <c r="X844" s="269" t="str">
        <f>IF(INDEX(EmployeeTrackingSheet!$E$6:$E$1005,Calculations!P844,1)=0,"",INDEX(EmployeeTrackingSheet!$E$6:$E$1005,Calculations!P844,1))</f>
        <v/>
      </c>
      <c r="Y844" s="269" t="str">
        <f>IF(INDEX(EmployeeTrackingSheet!$F$6:$F$1005,Calculations!P844,1)=0,"",INDEX(EmployeeTrackingSheet!$F$6:$F$1005,Calculations!P844,1))</f>
        <v/>
      </c>
      <c r="Z844" s="94" t="str">
        <f t="shared" si="78"/>
        <v/>
      </c>
      <c r="AA844" s="94" t="str">
        <f>IF(INDEX(EmployeeTrackingSheet!$G$6:$G$1005,Calculations!P844,1)=0,"",INDEX(EmployeeTrackingSheet!$G$6:$G$1005,Calculations!P844,1))</f>
        <v/>
      </c>
      <c r="AB844" s="94" t="str">
        <f>IF(INDEX(EmployeeTrackingSheet!$H$6:$H$1005,Calculations!P844,1)=0,"",INDEX(EmployeeTrackingSheet!$H$6:$H$1005,Calculations!P844,1))</f>
        <v/>
      </c>
      <c r="AC844" s="47"/>
      <c r="AD844" s="47"/>
      <c r="AE844" s="47"/>
      <c r="AF844" s="47"/>
      <c r="AG844" s="47"/>
      <c r="AM844" s="47"/>
      <c r="AN844" s="47"/>
      <c r="AO844" s="47"/>
      <c r="AP844" s="47"/>
      <c r="AQ844" s="47"/>
      <c r="AR844" s="47"/>
      <c r="AS844" s="47"/>
      <c r="AT844" s="47"/>
      <c r="AU844" s="47"/>
      <c r="AV844" s="47"/>
      <c r="AW844" s="47"/>
      <c r="AX844" s="47"/>
      <c r="AY844" s="47"/>
      <c r="AZ844" s="47"/>
      <c r="BA844" s="47"/>
      <c r="BB844" s="47"/>
      <c r="BC844" s="47"/>
      <c r="BD844" s="47"/>
      <c r="BE844" s="47"/>
      <c r="BF844" s="47"/>
      <c r="BG844" s="47"/>
      <c r="BH844" s="47"/>
      <c r="BI844" s="47"/>
      <c r="BJ844" s="47"/>
      <c r="BK844" s="47"/>
      <c r="BL844" s="47"/>
      <c r="BM844" s="47"/>
      <c r="BN844" s="47"/>
      <c r="BO844" s="47"/>
      <c r="BP844" s="47"/>
      <c r="BQ844" s="47"/>
    </row>
    <row r="845" spans="16:69" x14ac:dyDescent="0.25">
      <c r="P845" s="34">
        <v>842</v>
      </c>
      <c r="Q845" s="147" t="str">
        <f>IF(INDEX(EmployeeTrackingSheet!$B$6:$B$1005,Calculations!P845,1)=0,"",INDEX(EmployeeTrackingSheet!$B$6:$B$1005,Calculations!P845,1))</f>
        <v/>
      </c>
      <c r="R845" s="91" t="str">
        <f t="shared" si="74"/>
        <v/>
      </c>
      <c r="S845" s="91" t="str">
        <f t="shared" si="75"/>
        <v/>
      </c>
      <c r="T845" s="92" t="str">
        <f t="shared" si="76"/>
        <v/>
      </c>
      <c r="U845" s="92" t="str">
        <f t="shared" si="77"/>
        <v/>
      </c>
      <c r="V845" s="90" t="str">
        <f>IF(INDEX(EmployeeTrackingSheet!$C$6:$C$1005,Calculations!P845,1)=0,"",INDEX(EmployeeTrackingSheet!$C$6:$C$1005,Calculations!P845,1))</f>
        <v/>
      </c>
      <c r="W845" s="90" t="str">
        <f>IF(INDEX(EmployeeTrackingSheet!$D$6:$D$1005,Calculations!P845,1)=0,"",INDEX(EmployeeTrackingSheet!$D$6:$D$1005,Calculations!P845,1))</f>
        <v/>
      </c>
      <c r="X845" s="269" t="str">
        <f>IF(INDEX(EmployeeTrackingSheet!$E$6:$E$1005,Calculations!P845,1)=0,"",INDEX(EmployeeTrackingSheet!$E$6:$E$1005,Calculations!P845,1))</f>
        <v/>
      </c>
      <c r="Y845" s="269" t="str">
        <f>IF(INDEX(EmployeeTrackingSheet!$F$6:$F$1005,Calculations!P845,1)=0,"",INDEX(EmployeeTrackingSheet!$F$6:$F$1005,Calculations!P845,1))</f>
        <v/>
      </c>
      <c r="Z845" s="94" t="str">
        <f t="shared" si="78"/>
        <v/>
      </c>
      <c r="AA845" s="94" t="str">
        <f>IF(INDEX(EmployeeTrackingSheet!$G$6:$G$1005,Calculations!P845,1)=0,"",INDEX(EmployeeTrackingSheet!$G$6:$G$1005,Calculations!P845,1))</f>
        <v/>
      </c>
      <c r="AB845" s="94" t="str">
        <f>IF(INDEX(EmployeeTrackingSheet!$H$6:$H$1005,Calculations!P845,1)=0,"",INDEX(EmployeeTrackingSheet!$H$6:$H$1005,Calculations!P845,1))</f>
        <v/>
      </c>
      <c r="AC845" s="47"/>
      <c r="AD845" s="47"/>
      <c r="AE845" s="47"/>
      <c r="AF845" s="47"/>
      <c r="AG845" s="47"/>
      <c r="AM845" s="47"/>
      <c r="AN845" s="47"/>
      <c r="AO845" s="47"/>
      <c r="AP845" s="47"/>
      <c r="AQ845" s="47"/>
      <c r="AR845" s="47"/>
      <c r="AS845" s="47"/>
      <c r="AT845" s="47"/>
      <c r="AU845" s="47"/>
      <c r="AV845" s="47"/>
      <c r="AW845" s="47"/>
      <c r="AX845" s="47"/>
      <c r="AY845" s="47"/>
      <c r="AZ845" s="47"/>
      <c r="BA845" s="47"/>
      <c r="BB845" s="47"/>
      <c r="BC845" s="47"/>
      <c r="BD845" s="47"/>
      <c r="BE845" s="47"/>
      <c r="BF845" s="47"/>
      <c r="BG845" s="47"/>
      <c r="BH845" s="47"/>
      <c r="BI845" s="47"/>
      <c r="BJ845" s="47"/>
      <c r="BK845" s="47"/>
      <c r="BL845" s="47"/>
      <c r="BM845" s="47"/>
      <c r="BN845" s="47"/>
      <c r="BO845" s="47"/>
      <c r="BP845" s="47"/>
      <c r="BQ845" s="47"/>
    </row>
    <row r="846" spans="16:69" x14ac:dyDescent="0.25">
      <c r="P846" s="34">
        <v>843</v>
      </c>
      <c r="Q846" s="147" t="str">
        <f>IF(INDEX(EmployeeTrackingSheet!$B$6:$B$1005,Calculations!P846,1)=0,"",INDEX(EmployeeTrackingSheet!$B$6:$B$1005,Calculations!P846,1))</f>
        <v/>
      </c>
      <c r="R846" s="91" t="str">
        <f t="shared" si="74"/>
        <v/>
      </c>
      <c r="S846" s="91" t="str">
        <f t="shared" si="75"/>
        <v/>
      </c>
      <c r="T846" s="92" t="str">
        <f t="shared" si="76"/>
        <v/>
      </c>
      <c r="U846" s="92" t="str">
        <f t="shared" si="77"/>
        <v/>
      </c>
      <c r="V846" s="90" t="str">
        <f>IF(INDEX(EmployeeTrackingSheet!$C$6:$C$1005,Calculations!P846,1)=0,"",INDEX(EmployeeTrackingSheet!$C$6:$C$1005,Calculations!P846,1))</f>
        <v/>
      </c>
      <c r="W846" s="90" t="str">
        <f>IF(INDEX(EmployeeTrackingSheet!$D$6:$D$1005,Calculations!P846,1)=0,"",INDEX(EmployeeTrackingSheet!$D$6:$D$1005,Calculations!P846,1))</f>
        <v/>
      </c>
      <c r="X846" s="269" t="str">
        <f>IF(INDEX(EmployeeTrackingSheet!$E$6:$E$1005,Calculations!P846,1)=0,"",INDEX(EmployeeTrackingSheet!$E$6:$E$1005,Calculations!P846,1))</f>
        <v/>
      </c>
      <c r="Y846" s="269" t="str">
        <f>IF(INDEX(EmployeeTrackingSheet!$F$6:$F$1005,Calculations!P846,1)=0,"",INDEX(EmployeeTrackingSheet!$F$6:$F$1005,Calculations!P846,1))</f>
        <v/>
      </c>
      <c r="Z846" s="94" t="str">
        <f t="shared" si="78"/>
        <v/>
      </c>
      <c r="AA846" s="94" t="str">
        <f>IF(INDEX(EmployeeTrackingSheet!$G$6:$G$1005,Calculations!P846,1)=0,"",INDEX(EmployeeTrackingSheet!$G$6:$G$1005,Calculations!P846,1))</f>
        <v/>
      </c>
      <c r="AB846" s="94" t="str">
        <f>IF(INDEX(EmployeeTrackingSheet!$H$6:$H$1005,Calculations!P846,1)=0,"",INDEX(EmployeeTrackingSheet!$H$6:$H$1005,Calculations!P846,1))</f>
        <v/>
      </c>
      <c r="AC846" s="47"/>
      <c r="AD846" s="47"/>
      <c r="AE846" s="47"/>
      <c r="AF846" s="47"/>
      <c r="AG846" s="47"/>
      <c r="AM846" s="47"/>
      <c r="AN846" s="47"/>
      <c r="AO846" s="47"/>
      <c r="AP846" s="47"/>
      <c r="AQ846" s="47"/>
      <c r="AR846" s="47"/>
      <c r="AS846" s="47"/>
      <c r="AT846" s="47"/>
      <c r="AU846" s="47"/>
      <c r="AV846" s="47"/>
      <c r="AW846" s="47"/>
      <c r="AX846" s="47"/>
      <c r="AY846" s="47"/>
      <c r="AZ846" s="47"/>
      <c r="BA846" s="47"/>
      <c r="BB846" s="47"/>
      <c r="BC846" s="47"/>
      <c r="BD846" s="47"/>
      <c r="BE846" s="47"/>
      <c r="BF846" s="47"/>
      <c r="BG846" s="47"/>
      <c r="BH846" s="47"/>
      <c r="BI846" s="47"/>
      <c r="BJ846" s="47"/>
      <c r="BK846" s="47"/>
      <c r="BL846" s="47"/>
      <c r="BM846" s="47"/>
      <c r="BN846" s="47"/>
      <c r="BO846" s="47"/>
      <c r="BP846" s="47"/>
      <c r="BQ846" s="47"/>
    </row>
    <row r="847" spans="16:69" x14ac:dyDescent="0.25">
      <c r="P847" s="34">
        <v>844</v>
      </c>
      <c r="Q847" s="147" t="str">
        <f>IF(INDEX(EmployeeTrackingSheet!$B$6:$B$1005,Calculations!P847,1)=0,"",INDEX(EmployeeTrackingSheet!$B$6:$B$1005,Calculations!P847,1))</f>
        <v/>
      </c>
      <c r="R847" s="91" t="str">
        <f t="shared" si="74"/>
        <v/>
      </c>
      <c r="S847" s="91" t="str">
        <f t="shared" si="75"/>
        <v/>
      </c>
      <c r="T847" s="92" t="str">
        <f t="shared" si="76"/>
        <v/>
      </c>
      <c r="U847" s="92" t="str">
        <f t="shared" si="77"/>
        <v/>
      </c>
      <c r="V847" s="90" t="str">
        <f>IF(INDEX(EmployeeTrackingSheet!$C$6:$C$1005,Calculations!P847,1)=0,"",INDEX(EmployeeTrackingSheet!$C$6:$C$1005,Calculations!P847,1))</f>
        <v/>
      </c>
      <c r="W847" s="90" t="str">
        <f>IF(INDEX(EmployeeTrackingSheet!$D$6:$D$1005,Calculations!P847,1)=0,"",INDEX(EmployeeTrackingSheet!$D$6:$D$1005,Calculations!P847,1))</f>
        <v/>
      </c>
      <c r="X847" s="269" t="str">
        <f>IF(INDEX(EmployeeTrackingSheet!$E$6:$E$1005,Calculations!P847,1)=0,"",INDEX(EmployeeTrackingSheet!$E$6:$E$1005,Calculations!P847,1))</f>
        <v/>
      </c>
      <c r="Y847" s="269" t="str">
        <f>IF(INDEX(EmployeeTrackingSheet!$F$6:$F$1005,Calculations!P847,1)=0,"",INDEX(EmployeeTrackingSheet!$F$6:$F$1005,Calculations!P847,1))</f>
        <v/>
      </c>
      <c r="Z847" s="94" t="str">
        <f t="shared" si="78"/>
        <v/>
      </c>
      <c r="AA847" s="94" t="str">
        <f>IF(INDEX(EmployeeTrackingSheet!$G$6:$G$1005,Calculations!P847,1)=0,"",INDEX(EmployeeTrackingSheet!$G$6:$G$1005,Calculations!P847,1))</f>
        <v/>
      </c>
      <c r="AB847" s="94" t="str">
        <f>IF(INDEX(EmployeeTrackingSheet!$H$6:$H$1005,Calculations!P847,1)=0,"",INDEX(EmployeeTrackingSheet!$H$6:$H$1005,Calculations!P847,1))</f>
        <v/>
      </c>
      <c r="AC847" s="47"/>
      <c r="AD847" s="47"/>
      <c r="AE847" s="47"/>
      <c r="AF847" s="47"/>
      <c r="AG847" s="47"/>
      <c r="AM847" s="47"/>
      <c r="AN847" s="47"/>
      <c r="AO847" s="47"/>
      <c r="AP847" s="47"/>
      <c r="AQ847" s="47"/>
      <c r="AR847" s="47"/>
      <c r="AS847" s="47"/>
      <c r="AT847" s="47"/>
      <c r="AU847" s="47"/>
      <c r="AV847" s="47"/>
      <c r="AW847" s="47"/>
      <c r="AX847" s="47"/>
      <c r="AY847" s="47"/>
      <c r="AZ847" s="47"/>
      <c r="BA847" s="47"/>
      <c r="BB847" s="47"/>
      <c r="BC847" s="47"/>
      <c r="BD847" s="47"/>
      <c r="BE847" s="47"/>
      <c r="BF847" s="47"/>
      <c r="BG847" s="47"/>
      <c r="BH847" s="47"/>
      <c r="BI847" s="47"/>
      <c r="BJ847" s="47"/>
      <c r="BK847" s="47"/>
      <c r="BL847" s="47"/>
      <c r="BM847" s="47"/>
      <c r="BN847" s="47"/>
      <c r="BO847" s="47"/>
      <c r="BP847" s="47"/>
      <c r="BQ847" s="47"/>
    </row>
    <row r="848" spans="16:69" x14ac:dyDescent="0.25">
      <c r="P848" s="34">
        <v>845</v>
      </c>
      <c r="Q848" s="147" t="str">
        <f>IF(INDEX(EmployeeTrackingSheet!$B$6:$B$1005,Calculations!P848,1)=0,"",INDEX(EmployeeTrackingSheet!$B$6:$B$1005,Calculations!P848,1))</f>
        <v/>
      </c>
      <c r="R848" s="91" t="str">
        <f t="shared" si="74"/>
        <v/>
      </c>
      <c r="S848" s="91" t="str">
        <f t="shared" si="75"/>
        <v/>
      </c>
      <c r="T848" s="92" t="str">
        <f t="shared" si="76"/>
        <v/>
      </c>
      <c r="U848" s="92" t="str">
        <f t="shared" si="77"/>
        <v/>
      </c>
      <c r="V848" s="90" t="str">
        <f>IF(INDEX(EmployeeTrackingSheet!$C$6:$C$1005,Calculations!P848,1)=0,"",INDEX(EmployeeTrackingSheet!$C$6:$C$1005,Calculations!P848,1))</f>
        <v/>
      </c>
      <c r="W848" s="90" t="str">
        <f>IF(INDEX(EmployeeTrackingSheet!$D$6:$D$1005,Calculations!P848,1)=0,"",INDEX(EmployeeTrackingSheet!$D$6:$D$1005,Calculations!P848,1))</f>
        <v/>
      </c>
      <c r="X848" s="269" t="str">
        <f>IF(INDEX(EmployeeTrackingSheet!$E$6:$E$1005,Calculations!P848,1)=0,"",INDEX(EmployeeTrackingSheet!$E$6:$E$1005,Calculations!P848,1))</f>
        <v/>
      </c>
      <c r="Y848" s="269" t="str">
        <f>IF(INDEX(EmployeeTrackingSheet!$F$6:$F$1005,Calculations!P848,1)=0,"",INDEX(EmployeeTrackingSheet!$F$6:$F$1005,Calculations!P848,1))</f>
        <v/>
      </c>
      <c r="Z848" s="94" t="str">
        <f t="shared" si="78"/>
        <v/>
      </c>
      <c r="AA848" s="94" t="str">
        <f>IF(INDEX(EmployeeTrackingSheet!$G$6:$G$1005,Calculations!P848,1)=0,"",INDEX(EmployeeTrackingSheet!$G$6:$G$1005,Calculations!P848,1))</f>
        <v/>
      </c>
      <c r="AB848" s="94" t="str">
        <f>IF(INDEX(EmployeeTrackingSheet!$H$6:$H$1005,Calculations!P848,1)=0,"",INDEX(EmployeeTrackingSheet!$H$6:$H$1005,Calculations!P848,1))</f>
        <v/>
      </c>
      <c r="AC848" s="47"/>
      <c r="AD848" s="47"/>
      <c r="AE848" s="47"/>
      <c r="AF848" s="47"/>
      <c r="AG848" s="47"/>
      <c r="AM848" s="47"/>
      <c r="AN848" s="47"/>
      <c r="AO848" s="47"/>
      <c r="AP848" s="47"/>
      <c r="AQ848" s="47"/>
      <c r="AR848" s="47"/>
      <c r="AS848" s="47"/>
      <c r="AT848" s="47"/>
      <c r="AU848" s="47"/>
      <c r="AV848" s="47"/>
      <c r="AW848" s="47"/>
      <c r="AX848" s="47"/>
      <c r="AY848" s="47"/>
      <c r="AZ848" s="47"/>
      <c r="BA848" s="47"/>
      <c r="BB848" s="47"/>
      <c r="BC848" s="47"/>
      <c r="BD848" s="47"/>
      <c r="BE848" s="47"/>
      <c r="BF848" s="47"/>
      <c r="BG848" s="47"/>
      <c r="BH848" s="47"/>
      <c r="BI848" s="47"/>
      <c r="BJ848" s="47"/>
      <c r="BK848" s="47"/>
      <c r="BL848" s="47"/>
      <c r="BM848" s="47"/>
      <c r="BN848" s="47"/>
      <c r="BO848" s="47"/>
      <c r="BP848" s="47"/>
      <c r="BQ848" s="47"/>
    </row>
    <row r="849" spans="16:69" x14ac:dyDescent="0.25">
      <c r="P849" s="34">
        <v>846</v>
      </c>
      <c r="Q849" s="147" t="str">
        <f>IF(INDEX(EmployeeTrackingSheet!$B$6:$B$1005,Calculations!P849,1)=0,"",INDEX(EmployeeTrackingSheet!$B$6:$B$1005,Calculations!P849,1))</f>
        <v/>
      </c>
      <c r="R849" s="91" t="str">
        <f t="shared" si="74"/>
        <v/>
      </c>
      <c r="S849" s="91" t="str">
        <f t="shared" si="75"/>
        <v/>
      </c>
      <c r="T849" s="92" t="str">
        <f t="shared" si="76"/>
        <v/>
      </c>
      <c r="U849" s="92" t="str">
        <f t="shared" si="77"/>
        <v/>
      </c>
      <c r="V849" s="90" t="str">
        <f>IF(INDEX(EmployeeTrackingSheet!$C$6:$C$1005,Calculations!P849,1)=0,"",INDEX(EmployeeTrackingSheet!$C$6:$C$1005,Calculations!P849,1))</f>
        <v/>
      </c>
      <c r="W849" s="90" t="str">
        <f>IF(INDEX(EmployeeTrackingSheet!$D$6:$D$1005,Calculations!P849,1)=0,"",INDEX(EmployeeTrackingSheet!$D$6:$D$1005,Calculations!P849,1))</f>
        <v/>
      </c>
      <c r="X849" s="269" t="str">
        <f>IF(INDEX(EmployeeTrackingSheet!$E$6:$E$1005,Calculations!P849,1)=0,"",INDEX(EmployeeTrackingSheet!$E$6:$E$1005,Calculations!P849,1))</f>
        <v/>
      </c>
      <c r="Y849" s="269" t="str">
        <f>IF(INDEX(EmployeeTrackingSheet!$F$6:$F$1005,Calculations!P849,1)=0,"",INDEX(EmployeeTrackingSheet!$F$6:$F$1005,Calculations!P849,1))</f>
        <v/>
      </c>
      <c r="Z849" s="94" t="str">
        <f t="shared" si="78"/>
        <v/>
      </c>
      <c r="AA849" s="94" t="str">
        <f>IF(INDEX(EmployeeTrackingSheet!$G$6:$G$1005,Calculations!P849,1)=0,"",INDEX(EmployeeTrackingSheet!$G$6:$G$1005,Calculations!P849,1))</f>
        <v/>
      </c>
      <c r="AB849" s="94" t="str">
        <f>IF(INDEX(EmployeeTrackingSheet!$H$6:$H$1005,Calculations!P849,1)=0,"",INDEX(EmployeeTrackingSheet!$H$6:$H$1005,Calculations!P849,1))</f>
        <v/>
      </c>
      <c r="AC849" s="47"/>
      <c r="AD849" s="47"/>
      <c r="AE849" s="47"/>
      <c r="AF849" s="47"/>
      <c r="AG849" s="47"/>
      <c r="AM849" s="47"/>
      <c r="AN849" s="47"/>
      <c r="AO849" s="47"/>
      <c r="AP849" s="47"/>
      <c r="AQ849" s="47"/>
      <c r="AR849" s="47"/>
      <c r="AS849" s="47"/>
      <c r="AT849" s="47"/>
      <c r="AU849" s="47"/>
      <c r="AV849" s="47"/>
      <c r="AW849" s="47"/>
      <c r="AX849" s="47"/>
      <c r="AY849" s="47"/>
      <c r="AZ849" s="47"/>
      <c r="BA849" s="47"/>
      <c r="BB849" s="47"/>
      <c r="BC849" s="47"/>
      <c r="BD849" s="47"/>
      <c r="BE849" s="47"/>
      <c r="BF849" s="47"/>
      <c r="BG849" s="47"/>
      <c r="BH849" s="47"/>
      <c r="BI849" s="47"/>
      <c r="BJ849" s="47"/>
      <c r="BK849" s="47"/>
      <c r="BL849" s="47"/>
      <c r="BM849" s="47"/>
      <c r="BN849" s="47"/>
      <c r="BO849" s="47"/>
      <c r="BP849" s="47"/>
      <c r="BQ849" s="47"/>
    </row>
    <row r="850" spans="16:69" x14ac:dyDescent="0.25">
      <c r="P850" s="34">
        <v>847</v>
      </c>
      <c r="Q850" s="147" t="str">
        <f>IF(INDEX(EmployeeTrackingSheet!$B$6:$B$1005,Calculations!P850,1)=0,"",INDEX(EmployeeTrackingSheet!$B$6:$B$1005,Calculations!P850,1))</f>
        <v/>
      </c>
      <c r="R850" s="91" t="str">
        <f t="shared" si="74"/>
        <v/>
      </c>
      <c r="S850" s="91" t="str">
        <f t="shared" si="75"/>
        <v/>
      </c>
      <c r="T850" s="92" t="str">
        <f t="shared" si="76"/>
        <v/>
      </c>
      <c r="U850" s="92" t="str">
        <f t="shared" si="77"/>
        <v/>
      </c>
      <c r="V850" s="90" t="str">
        <f>IF(INDEX(EmployeeTrackingSheet!$C$6:$C$1005,Calculations!P850,1)=0,"",INDEX(EmployeeTrackingSheet!$C$6:$C$1005,Calculations!P850,1))</f>
        <v/>
      </c>
      <c r="W850" s="90" t="str">
        <f>IF(INDEX(EmployeeTrackingSheet!$D$6:$D$1005,Calculations!P850,1)=0,"",INDEX(EmployeeTrackingSheet!$D$6:$D$1005,Calculations!P850,1))</f>
        <v/>
      </c>
      <c r="X850" s="269" t="str">
        <f>IF(INDEX(EmployeeTrackingSheet!$E$6:$E$1005,Calculations!P850,1)=0,"",INDEX(EmployeeTrackingSheet!$E$6:$E$1005,Calculations!P850,1))</f>
        <v/>
      </c>
      <c r="Y850" s="269" t="str">
        <f>IF(INDEX(EmployeeTrackingSheet!$F$6:$F$1005,Calculations!P850,1)=0,"",INDEX(EmployeeTrackingSheet!$F$6:$F$1005,Calculations!P850,1))</f>
        <v/>
      </c>
      <c r="Z850" s="94" t="str">
        <f t="shared" si="78"/>
        <v/>
      </c>
      <c r="AA850" s="94" t="str">
        <f>IF(INDEX(EmployeeTrackingSheet!$G$6:$G$1005,Calculations!P850,1)=0,"",INDEX(EmployeeTrackingSheet!$G$6:$G$1005,Calculations!P850,1))</f>
        <v/>
      </c>
      <c r="AB850" s="94" t="str">
        <f>IF(INDEX(EmployeeTrackingSheet!$H$6:$H$1005,Calculations!P850,1)=0,"",INDEX(EmployeeTrackingSheet!$H$6:$H$1005,Calculations!P850,1))</f>
        <v/>
      </c>
      <c r="AC850" s="47"/>
      <c r="AD850" s="47"/>
      <c r="AE850" s="47"/>
      <c r="AF850" s="47"/>
      <c r="AG850" s="47"/>
      <c r="AM850" s="47"/>
      <c r="AN850" s="47"/>
      <c r="AO850" s="47"/>
      <c r="AP850" s="47"/>
      <c r="AQ850" s="47"/>
      <c r="AR850" s="47"/>
      <c r="AS850" s="47"/>
      <c r="AT850" s="47"/>
      <c r="AU850" s="47"/>
      <c r="AV850" s="47"/>
      <c r="AW850" s="47"/>
      <c r="AX850" s="47"/>
      <c r="AY850" s="47"/>
      <c r="AZ850" s="47"/>
      <c r="BA850" s="47"/>
      <c r="BB850" s="47"/>
      <c r="BC850" s="47"/>
      <c r="BD850" s="47"/>
      <c r="BE850" s="47"/>
      <c r="BF850" s="47"/>
      <c r="BG850" s="47"/>
      <c r="BH850" s="47"/>
      <c r="BI850" s="47"/>
      <c r="BJ850" s="47"/>
      <c r="BK850" s="47"/>
      <c r="BL850" s="47"/>
      <c r="BM850" s="47"/>
      <c r="BN850" s="47"/>
      <c r="BO850" s="47"/>
      <c r="BP850" s="47"/>
      <c r="BQ850" s="47"/>
    </row>
    <row r="851" spans="16:69" x14ac:dyDescent="0.25">
      <c r="P851" s="34">
        <v>848</v>
      </c>
      <c r="Q851" s="147" t="str">
        <f>IF(INDEX(EmployeeTrackingSheet!$B$6:$B$1005,Calculations!P851,1)=0,"",INDEX(EmployeeTrackingSheet!$B$6:$B$1005,Calculations!P851,1))</f>
        <v/>
      </c>
      <c r="R851" s="91" t="str">
        <f t="shared" si="74"/>
        <v/>
      </c>
      <c r="S851" s="91" t="str">
        <f t="shared" si="75"/>
        <v/>
      </c>
      <c r="T851" s="92" t="str">
        <f t="shared" si="76"/>
        <v/>
      </c>
      <c r="U851" s="92" t="str">
        <f t="shared" si="77"/>
        <v/>
      </c>
      <c r="V851" s="90" t="str">
        <f>IF(INDEX(EmployeeTrackingSheet!$C$6:$C$1005,Calculations!P851,1)=0,"",INDEX(EmployeeTrackingSheet!$C$6:$C$1005,Calculations!P851,1))</f>
        <v/>
      </c>
      <c r="W851" s="90" t="str">
        <f>IF(INDEX(EmployeeTrackingSheet!$D$6:$D$1005,Calculations!P851,1)=0,"",INDEX(EmployeeTrackingSheet!$D$6:$D$1005,Calculations!P851,1))</f>
        <v/>
      </c>
      <c r="X851" s="269" t="str">
        <f>IF(INDEX(EmployeeTrackingSheet!$E$6:$E$1005,Calculations!P851,1)=0,"",INDEX(EmployeeTrackingSheet!$E$6:$E$1005,Calculations!P851,1))</f>
        <v/>
      </c>
      <c r="Y851" s="269" t="str">
        <f>IF(INDEX(EmployeeTrackingSheet!$F$6:$F$1005,Calculations!P851,1)=0,"",INDEX(EmployeeTrackingSheet!$F$6:$F$1005,Calculations!P851,1))</f>
        <v/>
      </c>
      <c r="Z851" s="94" t="str">
        <f t="shared" si="78"/>
        <v/>
      </c>
      <c r="AA851" s="94" t="str">
        <f>IF(INDEX(EmployeeTrackingSheet!$G$6:$G$1005,Calculations!P851,1)=0,"",INDEX(EmployeeTrackingSheet!$G$6:$G$1005,Calculations!P851,1))</f>
        <v/>
      </c>
      <c r="AB851" s="94" t="str">
        <f>IF(INDEX(EmployeeTrackingSheet!$H$6:$H$1005,Calculations!P851,1)=0,"",INDEX(EmployeeTrackingSheet!$H$6:$H$1005,Calculations!P851,1))</f>
        <v/>
      </c>
      <c r="AC851" s="47"/>
      <c r="AD851" s="47"/>
      <c r="AE851" s="47"/>
      <c r="AF851" s="47"/>
      <c r="AG851" s="47"/>
      <c r="AM851" s="47"/>
      <c r="AN851" s="47"/>
      <c r="AO851" s="47"/>
      <c r="AP851" s="47"/>
      <c r="AQ851" s="47"/>
      <c r="AR851" s="47"/>
      <c r="AS851" s="47"/>
      <c r="AT851" s="47"/>
      <c r="AU851" s="47"/>
      <c r="AV851" s="47"/>
      <c r="AW851" s="47"/>
      <c r="AX851" s="47"/>
      <c r="AY851" s="47"/>
      <c r="AZ851" s="47"/>
      <c r="BA851" s="47"/>
      <c r="BB851" s="47"/>
      <c r="BC851" s="47"/>
      <c r="BD851" s="47"/>
      <c r="BE851" s="47"/>
      <c r="BF851" s="47"/>
      <c r="BG851" s="47"/>
      <c r="BH851" s="47"/>
      <c r="BI851" s="47"/>
      <c r="BJ851" s="47"/>
      <c r="BK851" s="47"/>
      <c r="BL851" s="47"/>
      <c r="BM851" s="47"/>
      <c r="BN851" s="47"/>
      <c r="BO851" s="47"/>
      <c r="BP851" s="47"/>
      <c r="BQ851" s="47"/>
    </row>
    <row r="852" spans="16:69" x14ac:dyDescent="0.25">
      <c r="P852" s="34">
        <v>849</v>
      </c>
      <c r="Q852" s="147" t="str">
        <f>IF(INDEX(EmployeeTrackingSheet!$B$6:$B$1005,Calculations!P852,1)=0,"",INDEX(EmployeeTrackingSheet!$B$6:$B$1005,Calculations!P852,1))</f>
        <v/>
      </c>
      <c r="R852" s="91" t="str">
        <f t="shared" si="74"/>
        <v/>
      </c>
      <c r="S852" s="91" t="str">
        <f t="shared" si="75"/>
        <v/>
      </c>
      <c r="T852" s="92" t="str">
        <f t="shared" si="76"/>
        <v/>
      </c>
      <c r="U852" s="92" t="str">
        <f t="shared" si="77"/>
        <v/>
      </c>
      <c r="V852" s="90" t="str">
        <f>IF(INDEX(EmployeeTrackingSheet!$C$6:$C$1005,Calculations!P852,1)=0,"",INDEX(EmployeeTrackingSheet!$C$6:$C$1005,Calculations!P852,1))</f>
        <v/>
      </c>
      <c r="W852" s="90" t="str">
        <f>IF(INDEX(EmployeeTrackingSheet!$D$6:$D$1005,Calculations!P852,1)=0,"",INDEX(EmployeeTrackingSheet!$D$6:$D$1005,Calculations!P852,1))</f>
        <v/>
      </c>
      <c r="X852" s="269" t="str">
        <f>IF(INDEX(EmployeeTrackingSheet!$E$6:$E$1005,Calculations!P852,1)=0,"",INDEX(EmployeeTrackingSheet!$E$6:$E$1005,Calculations!P852,1))</f>
        <v/>
      </c>
      <c r="Y852" s="269" t="str">
        <f>IF(INDEX(EmployeeTrackingSheet!$F$6:$F$1005,Calculations!P852,1)=0,"",INDEX(EmployeeTrackingSheet!$F$6:$F$1005,Calculations!P852,1))</f>
        <v/>
      </c>
      <c r="Z852" s="94" t="str">
        <f t="shared" si="78"/>
        <v/>
      </c>
      <c r="AA852" s="94" t="str">
        <f>IF(INDEX(EmployeeTrackingSheet!$G$6:$G$1005,Calculations!P852,1)=0,"",INDEX(EmployeeTrackingSheet!$G$6:$G$1005,Calculations!P852,1))</f>
        <v/>
      </c>
      <c r="AB852" s="94" t="str">
        <f>IF(INDEX(EmployeeTrackingSheet!$H$6:$H$1005,Calculations!P852,1)=0,"",INDEX(EmployeeTrackingSheet!$H$6:$H$1005,Calculations!P852,1))</f>
        <v/>
      </c>
      <c r="AC852" s="47"/>
      <c r="AD852" s="47"/>
      <c r="AE852" s="47"/>
      <c r="AF852" s="47"/>
      <c r="AG852" s="47"/>
      <c r="AM852" s="47"/>
      <c r="AN852" s="47"/>
      <c r="AO852" s="47"/>
      <c r="AP852" s="47"/>
      <c r="AQ852" s="47"/>
      <c r="AR852" s="47"/>
      <c r="AS852" s="47"/>
      <c r="AT852" s="47"/>
      <c r="AU852" s="47"/>
      <c r="AV852" s="47"/>
      <c r="AW852" s="47"/>
      <c r="AX852" s="47"/>
      <c r="AY852" s="47"/>
      <c r="AZ852" s="47"/>
      <c r="BA852" s="47"/>
      <c r="BB852" s="47"/>
      <c r="BC852" s="47"/>
      <c r="BD852" s="47"/>
      <c r="BE852" s="47"/>
      <c r="BF852" s="47"/>
      <c r="BG852" s="47"/>
      <c r="BH852" s="47"/>
      <c r="BI852" s="47"/>
      <c r="BJ852" s="47"/>
      <c r="BK852" s="47"/>
      <c r="BL852" s="47"/>
      <c r="BM852" s="47"/>
      <c r="BN852" s="47"/>
      <c r="BO852" s="47"/>
      <c r="BP852" s="47"/>
      <c r="BQ852" s="47"/>
    </row>
    <row r="853" spans="16:69" x14ac:dyDescent="0.25">
      <c r="P853" s="34">
        <v>850</v>
      </c>
      <c r="Q853" s="147" t="str">
        <f>IF(INDEX(EmployeeTrackingSheet!$B$6:$B$1005,Calculations!P853,1)=0,"",INDEX(EmployeeTrackingSheet!$B$6:$B$1005,Calculations!P853,1))</f>
        <v/>
      </c>
      <c r="R853" s="91" t="str">
        <f t="shared" si="74"/>
        <v/>
      </c>
      <c r="S853" s="91" t="str">
        <f t="shared" si="75"/>
        <v/>
      </c>
      <c r="T853" s="92" t="str">
        <f t="shared" si="76"/>
        <v/>
      </c>
      <c r="U853" s="92" t="str">
        <f t="shared" si="77"/>
        <v/>
      </c>
      <c r="V853" s="90" t="str">
        <f>IF(INDEX(EmployeeTrackingSheet!$C$6:$C$1005,Calculations!P853,1)=0,"",INDEX(EmployeeTrackingSheet!$C$6:$C$1005,Calculations!P853,1))</f>
        <v/>
      </c>
      <c r="W853" s="90" t="str">
        <f>IF(INDEX(EmployeeTrackingSheet!$D$6:$D$1005,Calculations!P853,1)=0,"",INDEX(EmployeeTrackingSheet!$D$6:$D$1005,Calculations!P853,1))</f>
        <v/>
      </c>
      <c r="X853" s="269" t="str">
        <f>IF(INDEX(EmployeeTrackingSheet!$E$6:$E$1005,Calculations!P853,1)=0,"",INDEX(EmployeeTrackingSheet!$E$6:$E$1005,Calculations!P853,1))</f>
        <v/>
      </c>
      <c r="Y853" s="269" t="str">
        <f>IF(INDEX(EmployeeTrackingSheet!$F$6:$F$1005,Calculations!P853,1)=0,"",INDEX(EmployeeTrackingSheet!$F$6:$F$1005,Calculations!P853,1))</f>
        <v/>
      </c>
      <c r="Z853" s="94" t="str">
        <f t="shared" si="78"/>
        <v/>
      </c>
      <c r="AA853" s="94" t="str">
        <f>IF(INDEX(EmployeeTrackingSheet!$G$6:$G$1005,Calculations!P853,1)=0,"",INDEX(EmployeeTrackingSheet!$G$6:$G$1005,Calculations!P853,1))</f>
        <v/>
      </c>
      <c r="AB853" s="94" t="str">
        <f>IF(INDEX(EmployeeTrackingSheet!$H$6:$H$1005,Calculations!P853,1)=0,"",INDEX(EmployeeTrackingSheet!$H$6:$H$1005,Calculations!P853,1))</f>
        <v/>
      </c>
      <c r="AC853" s="47"/>
      <c r="AD853" s="47"/>
      <c r="AE853" s="47"/>
      <c r="AF853" s="47"/>
      <c r="AG853" s="47"/>
      <c r="AM853" s="47"/>
      <c r="AN853" s="47"/>
      <c r="AO853" s="47"/>
      <c r="AP853" s="47"/>
      <c r="AQ853" s="47"/>
      <c r="AR853" s="47"/>
      <c r="AS853" s="47"/>
      <c r="AT853" s="47"/>
      <c r="AU853" s="47"/>
      <c r="AV853" s="47"/>
      <c r="AW853" s="47"/>
      <c r="AX853" s="47"/>
      <c r="AY853" s="47"/>
      <c r="AZ853" s="47"/>
      <c r="BA853" s="47"/>
      <c r="BB853" s="47"/>
      <c r="BC853" s="47"/>
      <c r="BD853" s="47"/>
      <c r="BE853" s="47"/>
      <c r="BF853" s="47"/>
      <c r="BG853" s="47"/>
      <c r="BH853" s="47"/>
      <c r="BI853" s="47"/>
      <c r="BJ853" s="47"/>
      <c r="BK853" s="47"/>
      <c r="BL853" s="47"/>
      <c r="BM853" s="47"/>
      <c r="BN853" s="47"/>
      <c r="BO853" s="47"/>
      <c r="BP853" s="47"/>
      <c r="BQ853" s="47"/>
    </row>
    <row r="854" spans="16:69" x14ac:dyDescent="0.25">
      <c r="P854" s="34">
        <v>851</v>
      </c>
      <c r="Q854" s="147" t="str">
        <f>IF(INDEX(EmployeeTrackingSheet!$B$6:$B$1005,Calculations!P854,1)=0,"",INDEX(EmployeeTrackingSheet!$B$6:$B$1005,Calculations!P854,1))</f>
        <v/>
      </c>
      <c r="R854" s="91" t="str">
        <f t="shared" si="74"/>
        <v/>
      </c>
      <c r="S854" s="91" t="str">
        <f t="shared" si="75"/>
        <v/>
      </c>
      <c r="T854" s="92" t="str">
        <f t="shared" si="76"/>
        <v/>
      </c>
      <c r="U854" s="92" t="str">
        <f t="shared" si="77"/>
        <v/>
      </c>
      <c r="V854" s="90" t="str">
        <f>IF(INDEX(EmployeeTrackingSheet!$C$6:$C$1005,Calculations!P854,1)=0,"",INDEX(EmployeeTrackingSheet!$C$6:$C$1005,Calculations!P854,1))</f>
        <v/>
      </c>
      <c r="W854" s="90" t="str">
        <f>IF(INDEX(EmployeeTrackingSheet!$D$6:$D$1005,Calculations!P854,1)=0,"",INDEX(EmployeeTrackingSheet!$D$6:$D$1005,Calculations!P854,1))</f>
        <v/>
      </c>
      <c r="X854" s="269" t="str">
        <f>IF(INDEX(EmployeeTrackingSheet!$E$6:$E$1005,Calculations!P854,1)=0,"",INDEX(EmployeeTrackingSheet!$E$6:$E$1005,Calculations!P854,1))</f>
        <v/>
      </c>
      <c r="Y854" s="269" t="str">
        <f>IF(INDEX(EmployeeTrackingSheet!$F$6:$F$1005,Calculations!P854,1)=0,"",INDEX(EmployeeTrackingSheet!$F$6:$F$1005,Calculations!P854,1))</f>
        <v/>
      </c>
      <c r="Z854" s="94" t="str">
        <f t="shared" si="78"/>
        <v/>
      </c>
      <c r="AA854" s="94" t="str">
        <f>IF(INDEX(EmployeeTrackingSheet!$G$6:$G$1005,Calculations!P854,1)=0,"",INDEX(EmployeeTrackingSheet!$G$6:$G$1005,Calculations!P854,1))</f>
        <v/>
      </c>
      <c r="AB854" s="94" t="str">
        <f>IF(INDEX(EmployeeTrackingSheet!$H$6:$H$1005,Calculations!P854,1)=0,"",INDEX(EmployeeTrackingSheet!$H$6:$H$1005,Calculations!P854,1))</f>
        <v/>
      </c>
      <c r="AC854" s="47"/>
      <c r="AD854" s="47"/>
      <c r="AE854" s="47"/>
      <c r="AF854" s="47"/>
      <c r="AG854" s="47"/>
      <c r="AM854" s="47"/>
      <c r="AN854" s="47"/>
      <c r="AO854" s="47"/>
      <c r="AP854" s="47"/>
      <c r="AQ854" s="47"/>
      <c r="AR854" s="47"/>
      <c r="AS854" s="47"/>
      <c r="AT854" s="47"/>
      <c r="AU854" s="47"/>
      <c r="AV854" s="47"/>
      <c r="AW854" s="47"/>
      <c r="AX854" s="47"/>
      <c r="AY854" s="47"/>
      <c r="AZ854" s="47"/>
      <c r="BA854" s="47"/>
      <c r="BB854" s="47"/>
      <c r="BC854" s="47"/>
      <c r="BD854" s="47"/>
      <c r="BE854" s="47"/>
      <c r="BF854" s="47"/>
      <c r="BG854" s="47"/>
      <c r="BH854" s="47"/>
      <c r="BI854" s="47"/>
      <c r="BJ854" s="47"/>
      <c r="BK854" s="47"/>
      <c r="BL854" s="47"/>
      <c r="BM854" s="47"/>
      <c r="BN854" s="47"/>
      <c r="BO854" s="47"/>
      <c r="BP854" s="47"/>
      <c r="BQ854" s="47"/>
    </row>
    <row r="855" spans="16:69" x14ac:dyDescent="0.25">
      <c r="P855" s="34">
        <v>852</v>
      </c>
      <c r="Q855" s="147" t="str">
        <f>IF(INDEX(EmployeeTrackingSheet!$B$6:$B$1005,Calculations!P855,1)=0,"",INDEX(EmployeeTrackingSheet!$B$6:$B$1005,Calculations!P855,1))</f>
        <v/>
      </c>
      <c r="R855" s="91" t="str">
        <f t="shared" si="74"/>
        <v/>
      </c>
      <c r="S855" s="91" t="str">
        <f t="shared" si="75"/>
        <v/>
      </c>
      <c r="T855" s="92" t="str">
        <f t="shared" si="76"/>
        <v/>
      </c>
      <c r="U855" s="92" t="str">
        <f t="shared" si="77"/>
        <v/>
      </c>
      <c r="V855" s="90" t="str">
        <f>IF(INDEX(EmployeeTrackingSheet!$C$6:$C$1005,Calculations!P855,1)=0,"",INDEX(EmployeeTrackingSheet!$C$6:$C$1005,Calculations!P855,1))</f>
        <v/>
      </c>
      <c r="W855" s="90" t="str">
        <f>IF(INDEX(EmployeeTrackingSheet!$D$6:$D$1005,Calculations!P855,1)=0,"",INDEX(EmployeeTrackingSheet!$D$6:$D$1005,Calculations!P855,1))</f>
        <v/>
      </c>
      <c r="X855" s="269" t="str">
        <f>IF(INDEX(EmployeeTrackingSheet!$E$6:$E$1005,Calculations!P855,1)=0,"",INDEX(EmployeeTrackingSheet!$E$6:$E$1005,Calculations!P855,1))</f>
        <v/>
      </c>
      <c r="Y855" s="269" t="str">
        <f>IF(INDEX(EmployeeTrackingSheet!$F$6:$F$1005,Calculations!P855,1)=0,"",INDEX(EmployeeTrackingSheet!$F$6:$F$1005,Calculations!P855,1))</f>
        <v/>
      </c>
      <c r="Z855" s="94" t="str">
        <f t="shared" si="78"/>
        <v/>
      </c>
      <c r="AA855" s="94" t="str">
        <f>IF(INDEX(EmployeeTrackingSheet!$G$6:$G$1005,Calculations!P855,1)=0,"",INDEX(EmployeeTrackingSheet!$G$6:$G$1005,Calculations!P855,1))</f>
        <v/>
      </c>
      <c r="AB855" s="94" t="str">
        <f>IF(INDEX(EmployeeTrackingSheet!$H$6:$H$1005,Calculations!P855,1)=0,"",INDEX(EmployeeTrackingSheet!$H$6:$H$1005,Calculations!P855,1))</f>
        <v/>
      </c>
      <c r="AC855" s="47"/>
      <c r="AD855" s="47"/>
      <c r="AE855" s="47"/>
      <c r="AF855" s="47"/>
      <c r="AG855" s="47"/>
      <c r="AM855" s="47"/>
      <c r="AN855" s="47"/>
      <c r="AO855" s="47"/>
      <c r="AP855" s="47"/>
      <c r="AQ855" s="47"/>
      <c r="AR855" s="47"/>
      <c r="AS855" s="47"/>
      <c r="AT855" s="47"/>
      <c r="AU855" s="47"/>
      <c r="AV855" s="47"/>
      <c r="AW855" s="47"/>
      <c r="AX855" s="47"/>
      <c r="AY855" s="47"/>
      <c r="AZ855" s="47"/>
      <c r="BA855" s="47"/>
      <c r="BB855" s="47"/>
      <c r="BC855" s="47"/>
      <c r="BD855" s="47"/>
      <c r="BE855" s="47"/>
      <c r="BF855" s="47"/>
      <c r="BG855" s="47"/>
      <c r="BH855" s="47"/>
      <c r="BI855" s="47"/>
      <c r="BJ855" s="47"/>
      <c r="BK855" s="47"/>
      <c r="BL855" s="47"/>
      <c r="BM855" s="47"/>
      <c r="BN855" s="47"/>
      <c r="BO855" s="47"/>
      <c r="BP855" s="47"/>
      <c r="BQ855" s="47"/>
    </row>
    <row r="856" spans="16:69" x14ac:dyDescent="0.25">
      <c r="P856" s="34">
        <v>853</v>
      </c>
      <c r="Q856" s="147" t="str">
        <f>IF(INDEX(EmployeeTrackingSheet!$B$6:$B$1005,Calculations!P856,1)=0,"",INDEX(EmployeeTrackingSheet!$B$6:$B$1005,Calculations!P856,1))</f>
        <v/>
      </c>
      <c r="R856" s="91" t="str">
        <f t="shared" si="74"/>
        <v/>
      </c>
      <c r="S856" s="91" t="str">
        <f t="shared" si="75"/>
        <v/>
      </c>
      <c r="T856" s="92" t="str">
        <f t="shared" si="76"/>
        <v/>
      </c>
      <c r="U856" s="92" t="str">
        <f t="shared" si="77"/>
        <v/>
      </c>
      <c r="V856" s="90" t="str">
        <f>IF(INDEX(EmployeeTrackingSheet!$C$6:$C$1005,Calculations!P856,1)=0,"",INDEX(EmployeeTrackingSheet!$C$6:$C$1005,Calculations!P856,1))</f>
        <v/>
      </c>
      <c r="W856" s="90" t="str">
        <f>IF(INDEX(EmployeeTrackingSheet!$D$6:$D$1005,Calculations!P856,1)=0,"",INDEX(EmployeeTrackingSheet!$D$6:$D$1005,Calculations!P856,1))</f>
        <v/>
      </c>
      <c r="X856" s="269" t="str">
        <f>IF(INDEX(EmployeeTrackingSheet!$E$6:$E$1005,Calculations!P856,1)=0,"",INDEX(EmployeeTrackingSheet!$E$6:$E$1005,Calculations!P856,1))</f>
        <v/>
      </c>
      <c r="Y856" s="269" t="str">
        <f>IF(INDEX(EmployeeTrackingSheet!$F$6:$F$1005,Calculations!P856,1)=0,"",INDEX(EmployeeTrackingSheet!$F$6:$F$1005,Calculations!P856,1))</f>
        <v/>
      </c>
      <c r="Z856" s="94" t="str">
        <f t="shared" si="78"/>
        <v/>
      </c>
      <c r="AA856" s="94" t="str">
        <f>IF(INDEX(EmployeeTrackingSheet!$G$6:$G$1005,Calculations!P856,1)=0,"",INDEX(EmployeeTrackingSheet!$G$6:$G$1005,Calculations!P856,1))</f>
        <v/>
      </c>
      <c r="AB856" s="94" t="str">
        <f>IF(INDEX(EmployeeTrackingSheet!$H$6:$H$1005,Calculations!P856,1)=0,"",INDEX(EmployeeTrackingSheet!$H$6:$H$1005,Calculations!P856,1))</f>
        <v/>
      </c>
      <c r="AC856" s="47"/>
      <c r="AD856" s="47"/>
      <c r="AE856" s="47"/>
      <c r="AF856" s="47"/>
      <c r="AG856" s="47"/>
      <c r="AM856" s="47"/>
      <c r="AN856" s="47"/>
      <c r="AO856" s="47"/>
      <c r="AP856" s="47"/>
      <c r="AQ856" s="47"/>
      <c r="AR856" s="47"/>
      <c r="AS856" s="47"/>
      <c r="AT856" s="47"/>
      <c r="AU856" s="47"/>
      <c r="AV856" s="47"/>
      <c r="AW856" s="47"/>
      <c r="AX856" s="47"/>
      <c r="AY856" s="47"/>
      <c r="AZ856" s="47"/>
      <c r="BA856" s="47"/>
      <c r="BB856" s="47"/>
      <c r="BC856" s="47"/>
      <c r="BD856" s="47"/>
      <c r="BE856" s="47"/>
      <c r="BF856" s="47"/>
      <c r="BG856" s="47"/>
      <c r="BH856" s="47"/>
      <c r="BI856" s="47"/>
      <c r="BJ856" s="47"/>
      <c r="BK856" s="47"/>
      <c r="BL856" s="47"/>
      <c r="BM856" s="47"/>
      <c r="BN856" s="47"/>
      <c r="BO856" s="47"/>
      <c r="BP856" s="47"/>
      <c r="BQ856" s="47"/>
    </row>
    <row r="857" spans="16:69" x14ac:dyDescent="0.25">
      <c r="P857" s="34">
        <v>854</v>
      </c>
      <c r="Q857" s="147" t="str">
        <f>IF(INDEX(EmployeeTrackingSheet!$B$6:$B$1005,Calculations!P857,1)=0,"",INDEX(EmployeeTrackingSheet!$B$6:$B$1005,Calculations!P857,1))</f>
        <v/>
      </c>
      <c r="R857" s="91" t="str">
        <f t="shared" si="74"/>
        <v/>
      </c>
      <c r="S857" s="91" t="str">
        <f t="shared" si="75"/>
        <v/>
      </c>
      <c r="T857" s="92" t="str">
        <f t="shared" si="76"/>
        <v/>
      </c>
      <c r="U857" s="92" t="str">
        <f t="shared" si="77"/>
        <v/>
      </c>
      <c r="V857" s="90" t="str">
        <f>IF(INDEX(EmployeeTrackingSheet!$C$6:$C$1005,Calculations!P857,1)=0,"",INDEX(EmployeeTrackingSheet!$C$6:$C$1005,Calculations!P857,1))</f>
        <v/>
      </c>
      <c r="W857" s="90" t="str">
        <f>IF(INDEX(EmployeeTrackingSheet!$D$6:$D$1005,Calculations!P857,1)=0,"",INDEX(EmployeeTrackingSheet!$D$6:$D$1005,Calculations!P857,1))</f>
        <v/>
      </c>
      <c r="X857" s="269" t="str">
        <f>IF(INDEX(EmployeeTrackingSheet!$E$6:$E$1005,Calculations!P857,1)=0,"",INDEX(EmployeeTrackingSheet!$E$6:$E$1005,Calculations!P857,1))</f>
        <v/>
      </c>
      <c r="Y857" s="269" t="str">
        <f>IF(INDEX(EmployeeTrackingSheet!$F$6:$F$1005,Calculations!P857,1)=0,"",INDEX(EmployeeTrackingSheet!$F$6:$F$1005,Calculations!P857,1))</f>
        <v/>
      </c>
      <c r="Z857" s="94" t="str">
        <f t="shared" si="78"/>
        <v/>
      </c>
      <c r="AA857" s="94" t="str">
        <f>IF(INDEX(EmployeeTrackingSheet!$G$6:$G$1005,Calculations!P857,1)=0,"",INDEX(EmployeeTrackingSheet!$G$6:$G$1005,Calculations!P857,1))</f>
        <v/>
      </c>
      <c r="AB857" s="94" t="str">
        <f>IF(INDEX(EmployeeTrackingSheet!$H$6:$H$1005,Calculations!P857,1)=0,"",INDEX(EmployeeTrackingSheet!$H$6:$H$1005,Calculations!P857,1))</f>
        <v/>
      </c>
      <c r="AC857" s="47"/>
      <c r="AD857" s="47"/>
      <c r="AE857" s="47"/>
      <c r="AF857" s="47"/>
      <c r="AG857" s="47"/>
      <c r="AM857" s="47"/>
      <c r="AN857" s="47"/>
      <c r="AO857" s="47"/>
      <c r="AP857" s="47"/>
      <c r="AQ857" s="47"/>
      <c r="AR857" s="47"/>
      <c r="AS857" s="47"/>
      <c r="AT857" s="47"/>
      <c r="AU857" s="47"/>
      <c r="AV857" s="47"/>
      <c r="AW857" s="47"/>
      <c r="AX857" s="47"/>
      <c r="AY857" s="47"/>
      <c r="AZ857" s="47"/>
      <c r="BA857" s="47"/>
      <c r="BB857" s="47"/>
      <c r="BC857" s="47"/>
      <c r="BD857" s="47"/>
      <c r="BE857" s="47"/>
      <c r="BF857" s="47"/>
      <c r="BG857" s="47"/>
      <c r="BH857" s="47"/>
      <c r="BI857" s="47"/>
      <c r="BJ857" s="47"/>
      <c r="BK857" s="47"/>
      <c r="BL857" s="47"/>
      <c r="BM857" s="47"/>
      <c r="BN857" s="47"/>
      <c r="BO857" s="47"/>
      <c r="BP857" s="47"/>
      <c r="BQ857" s="47"/>
    </row>
    <row r="858" spans="16:69" x14ac:dyDescent="0.25">
      <c r="P858" s="34">
        <v>855</v>
      </c>
      <c r="Q858" s="147" t="str">
        <f>IF(INDEX(EmployeeTrackingSheet!$B$6:$B$1005,Calculations!P858,1)=0,"",INDEX(EmployeeTrackingSheet!$B$6:$B$1005,Calculations!P858,1))</f>
        <v/>
      </c>
      <c r="R858" s="91" t="str">
        <f t="shared" si="74"/>
        <v/>
      </c>
      <c r="S858" s="91" t="str">
        <f t="shared" si="75"/>
        <v/>
      </c>
      <c r="T858" s="92" t="str">
        <f t="shared" si="76"/>
        <v/>
      </c>
      <c r="U858" s="92" t="str">
        <f t="shared" si="77"/>
        <v/>
      </c>
      <c r="V858" s="90" t="str">
        <f>IF(INDEX(EmployeeTrackingSheet!$C$6:$C$1005,Calculations!P858,1)=0,"",INDEX(EmployeeTrackingSheet!$C$6:$C$1005,Calculations!P858,1))</f>
        <v/>
      </c>
      <c r="W858" s="90" t="str">
        <f>IF(INDEX(EmployeeTrackingSheet!$D$6:$D$1005,Calculations!P858,1)=0,"",INDEX(EmployeeTrackingSheet!$D$6:$D$1005,Calculations!P858,1))</f>
        <v/>
      </c>
      <c r="X858" s="269" t="str">
        <f>IF(INDEX(EmployeeTrackingSheet!$E$6:$E$1005,Calculations!P858,1)=0,"",INDEX(EmployeeTrackingSheet!$E$6:$E$1005,Calculations!P858,1))</f>
        <v/>
      </c>
      <c r="Y858" s="269" t="str">
        <f>IF(INDEX(EmployeeTrackingSheet!$F$6:$F$1005,Calculations!P858,1)=0,"",INDEX(EmployeeTrackingSheet!$F$6:$F$1005,Calculations!P858,1))</f>
        <v/>
      </c>
      <c r="Z858" s="94" t="str">
        <f t="shared" si="78"/>
        <v/>
      </c>
      <c r="AA858" s="94" t="str">
        <f>IF(INDEX(EmployeeTrackingSheet!$G$6:$G$1005,Calculations!P858,1)=0,"",INDEX(EmployeeTrackingSheet!$G$6:$G$1005,Calculations!P858,1))</f>
        <v/>
      </c>
      <c r="AB858" s="94" t="str">
        <f>IF(INDEX(EmployeeTrackingSheet!$H$6:$H$1005,Calculations!P858,1)=0,"",INDEX(EmployeeTrackingSheet!$H$6:$H$1005,Calculations!P858,1))</f>
        <v/>
      </c>
      <c r="AC858" s="47"/>
      <c r="AD858" s="47"/>
      <c r="AE858" s="47"/>
      <c r="AF858" s="47"/>
      <c r="AG858" s="47"/>
      <c r="AM858" s="47"/>
      <c r="AN858" s="47"/>
      <c r="AO858" s="47"/>
      <c r="AP858" s="47"/>
      <c r="AQ858" s="47"/>
      <c r="AR858" s="47"/>
      <c r="AS858" s="47"/>
      <c r="AT858" s="47"/>
      <c r="AU858" s="47"/>
      <c r="AV858" s="47"/>
      <c r="AW858" s="47"/>
      <c r="AX858" s="47"/>
      <c r="AY858" s="47"/>
      <c r="AZ858" s="47"/>
      <c r="BA858" s="47"/>
      <c r="BB858" s="47"/>
      <c r="BC858" s="47"/>
      <c r="BD858" s="47"/>
      <c r="BE858" s="47"/>
      <c r="BF858" s="47"/>
      <c r="BG858" s="47"/>
      <c r="BH858" s="47"/>
      <c r="BI858" s="47"/>
      <c r="BJ858" s="47"/>
      <c r="BK858" s="47"/>
      <c r="BL858" s="47"/>
      <c r="BM858" s="47"/>
      <c r="BN858" s="47"/>
      <c r="BO858" s="47"/>
      <c r="BP858" s="47"/>
      <c r="BQ858" s="47"/>
    </row>
    <row r="859" spans="16:69" x14ac:dyDescent="0.25">
      <c r="P859" s="34">
        <v>856</v>
      </c>
      <c r="Q859" s="147" t="str">
        <f>IF(INDEX(EmployeeTrackingSheet!$B$6:$B$1005,Calculations!P859,1)=0,"",INDEX(EmployeeTrackingSheet!$B$6:$B$1005,Calculations!P859,1))</f>
        <v/>
      </c>
      <c r="R859" s="91" t="str">
        <f t="shared" si="74"/>
        <v/>
      </c>
      <c r="S859" s="91" t="str">
        <f t="shared" si="75"/>
        <v/>
      </c>
      <c r="T859" s="92" t="str">
        <f t="shared" si="76"/>
        <v/>
      </c>
      <c r="U859" s="92" t="str">
        <f t="shared" si="77"/>
        <v/>
      </c>
      <c r="V859" s="90" t="str">
        <f>IF(INDEX(EmployeeTrackingSheet!$C$6:$C$1005,Calculations!P859,1)=0,"",INDEX(EmployeeTrackingSheet!$C$6:$C$1005,Calculations!P859,1))</f>
        <v/>
      </c>
      <c r="W859" s="90" t="str">
        <f>IF(INDEX(EmployeeTrackingSheet!$D$6:$D$1005,Calculations!P859,1)=0,"",INDEX(EmployeeTrackingSheet!$D$6:$D$1005,Calculations!P859,1))</f>
        <v/>
      </c>
      <c r="X859" s="269" t="str">
        <f>IF(INDEX(EmployeeTrackingSheet!$E$6:$E$1005,Calculations!P859,1)=0,"",INDEX(EmployeeTrackingSheet!$E$6:$E$1005,Calculations!P859,1))</f>
        <v/>
      </c>
      <c r="Y859" s="269" t="str">
        <f>IF(INDEX(EmployeeTrackingSheet!$F$6:$F$1005,Calculations!P859,1)=0,"",INDEX(EmployeeTrackingSheet!$F$6:$F$1005,Calculations!P859,1))</f>
        <v/>
      </c>
      <c r="Z859" s="94" t="str">
        <f t="shared" si="78"/>
        <v/>
      </c>
      <c r="AA859" s="94" t="str">
        <f>IF(INDEX(EmployeeTrackingSheet!$G$6:$G$1005,Calculations!P859,1)=0,"",INDEX(EmployeeTrackingSheet!$G$6:$G$1005,Calculations!P859,1))</f>
        <v/>
      </c>
      <c r="AB859" s="94" t="str">
        <f>IF(INDEX(EmployeeTrackingSheet!$H$6:$H$1005,Calculations!P859,1)=0,"",INDEX(EmployeeTrackingSheet!$H$6:$H$1005,Calculations!P859,1))</f>
        <v/>
      </c>
      <c r="AC859" s="47"/>
      <c r="AD859" s="47"/>
      <c r="AE859" s="47"/>
      <c r="AF859" s="47"/>
      <c r="AG859" s="47"/>
      <c r="AM859" s="47"/>
      <c r="AN859" s="47"/>
      <c r="AO859" s="47"/>
      <c r="AP859" s="47"/>
      <c r="AQ859" s="47"/>
      <c r="AR859" s="47"/>
      <c r="AS859" s="47"/>
      <c r="AT859" s="47"/>
      <c r="AU859" s="47"/>
      <c r="AV859" s="47"/>
      <c r="AW859" s="47"/>
      <c r="AX859" s="47"/>
      <c r="AY859" s="47"/>
      <c r="AZ859" s="47"/>
      <c r="BA859" s="47"/>
      <c r="BB859" s="47"/>
      <c r="BC859" s="47"/>
      <c r="BD859" s="47"/>
      <c r="BE859" s="47"/>
      <c r="BF859" s="47"/>
      <c r="BG859" s="47"/>
      <c r="BH859" s="47"/>
      <c r="BI859" s="47"/>
      <c r="BJ859" s="47"/>
      <c r="BK859" s="47"/>
      <c r="BL859" s="47"/>
      <c r="BM859" s="47"/>
      <c r="BN859" s="47"/>
      <c r="BO859" s="47"/>
      <c r="BP859" s="47"/>
      <c r="BQ859" s="47"/>
    </row>
    <row r="860" spans="16:69" x14ac:dyDescent="0.25">
      <c r="P860" s="34">
        <v>857</v>
      </c>
      <c r="Q860" s="147" t="str">
        <f>IF(INDEX(EmployeeTrackingSheet!$B$6:$B$1005,Calculations!P860,1)=0,"",INDEX(EmployeeTrackingSheet!$B$6:$B$1005,Calculations!P860,1))</f>
        <v/>
      </c>
      <c r="R860" s="91" t="str">
        <f t="shared" si="74"/>
        <v/>
      </c>
      <c r="S860" s="91" t="str">
        <f t="shared" si="75"/>
        <v/>
      </c>
      <c r="T860" s="92" t="str">
        <f t="shared" si="76"/>
        <v/>
      </c>
      <c r="U860" s="92" t="str">
        <f t="shared" si="77"/>
        <v/>
      </c>
      <c r="V860" s="90" t="str">
        <f>IF(INDEX(EmployeeTrackingSheet!$C$6:$C$1005,Calculations!P860,1)=0,"",INDEX(EmployeeTrackingSheet!$C$6:$C$1005,Calculations!P860,1))</f>
        <v/>
      </c>
      <c r="W860" s="90" t="str">
        <f>IF(INDEX(EmployeeTrackingSheet!$D$6:$D$1005,Calculations!P860,1)=0,"",INDEX(EmployeeTrackingSheet!$D$6:$D$1005,Calculations!P860,1))</f>
        <v/>
      </c>
      <c r="X860" s="269" t="str">
        <f>IF(INDEX(EmployeeTrackingSheet!$E$6:$E$1005,Calculations!P860,1)=0,"",INDEX(EmployeeTrackingSheet!$E$6:$E$1005,Calculations!P860,1))</f>
        <v/>
      </c>
      <c r="Y860" s="269" t="str">
        <f>IF(INDEX(EmployeeTrackingSheet!$F$6:$F$1005,Calculations!P860,1)=0,"",INDEX(EmployeeTrackingSheet!$F$6:$F$1005,Calculations!P860,1))</f>
        <v/>
      </c>
      <c r="Z860" s="94" t="str">
        <f t="shared" si="78"/>
        <v/>
      </c>
      <c r="AA860" s="94" t="str">
        <f>IF(INDEX(EmployeeTrackingSheet!$G$6:$G$1005,Calculations!P860,1)=0,"",INDEX(EmployeeTrackingSheet!$G$6:$G$1005,Calculations!P860,1))</f>
        <v/>
      </c>
      <c r="AB860" s="94" t="str">
        <f>IF(INDEX(EmployeeTrackingSheet!$H$6:$H$1005,Calculations!P860,1)=0,"",INDEX(EmployeeTrackingSheet!$H$6:$H$1005,Calculations!P860,1))</f>
        <v/>
      </c>
      <c r="AC860" s="47"/>
      <c r="AD860" s="47"/>
      <c r="AE860" s="47"/>
      <c r="AF860" s="47"/>
      <c r="AG860" s="47"/>
      <c r="AM860" s="47"/>
      <c r="AN860" s="47"/>
      <c r="AO860" s="47"/>
      <c r="AP860" s="47"/>
      <c r="AQ860" s="47"/>
      <c r="AR860" s="47"/>
      <c r="AS860" s="47"/>
      <c r="AT860" s="47"/>
      <c r="AU860" s="47"/>
      <c r="AV860" s="47"/>
      <c r="AW860" s="47"/>
      <c r="AX860" s="47"/>
      <c r="AY860" s="47"/>
      <c r="AZ860" s="47"/>
      <c r="BA860" s="47"/>
      <c r="BB860" s="47"/>
      <c r="BC860" s="47"/>
      <c r="BD860" s="47"/>
      <c r="BE860" s="47"/>
      <c r="BF860" s="47"/>
      <c r="BG860" s="47"/>
      <c r="BH860" s="47"/>
      <c r="BI860" s="47"/>
      <c r="BJ860" s="47"/>
      <c r="BK860" s="47"/>
      <c r="BL860" s="47"/>
      <c r="BM860" s="47"/>
      <c r="BN860" s="47"/>
      <c r="BO860" s="47"/>
      <c r="BP860" s="47"/>
      <c r="BQ860" s="47"/>
    </row>
    <row r="861" spans="16:69" x14ac:dyDescent="0.25">
      <c r="P861" s="34">
        <v>858</v>
      </c>
      <c r="Q861" s="147" t="str">
        <f>IF(INDEX(EmployeeTrackingSheet!$B$6:$B$1005,Calculations!P861,1)=0,"",INDEX(EmployeeTrackingSheet!$B$6:$B$1005,Calculations!P861,1))</f>
        <v/>
      </c>
      <c r="R861" s="91" t="str">
        <f t="shared" si="74"/>
        <v/>
      </c>
      <c r="S861" s="91" t="str">
        <f t="shared" si="75"/>
        <v/>
      </c>
      <c r="T861" s="92" t="str">
        <f t="shared" si="76"/>
        <v/>
      </c>
      <c r="U861" s="92" t="str">
        <f t="shared" si="77"/>
        <v/>
      </c>
      <c r="V861" s="90" t="str">
        <f>IF(INDEX(EmployeeTrackingSheet!$C$6:$C$1005,Calculations!P861,1)=0,"",INDEX(EmployeeTrackingSheet!$C$6:$C$1005,Calculations!P861,1))</f>
        <v/>
      </c>
      <c r="W861" s="90" t="str">
        <f>IF(INDEX(EmployeeTrackingSheet!$D$6:$D$1005,Calculations!P861,1)=0,"",INDEX(EmployeeTrackingSheet!$D$6:$D$1005,Calculations!P861,1))</f>
        <v/>
      </c>
      <c r="X861" s="269" t="str">
        <f>IF(INDEX(EmployeeTrackingSheet!$E$6:$E$1005,Calculations!P861,1)=0,"",INDEX(EmployeeTrackingSheet!$E$6:$E$1005,Calculations!P861,1))</f>
        <v/>
      </c>
      <c r="Y861" s="269" t="str">
        <f>IF(INDEX(EmployeeTrackingSheet!$F$6:$F$1005,Calculations!P861,1)=0,"",INDEX(EmployeeTrackingSheet!$F$6:$F$1005,Calculations!P861,1))</f>
        <v/>
      </c>
      <c r="Z861" s="94" t="str">
        <f t="shared" si="78"/>
        <v/>
      </c>
      <c r="AA861" s="94" t="str">
        <f>IF(INDEX(EmployeeTrackingSheet!$G$6:$G$1005,Calculations!P861,1)=0,"",INDEX(EmployeeTrackingSheet!$G$6:$G$1005,Calculations!P861,1))</f>
        <v/>
      </c>
      <c r="AB861" s="94" t="str">
        <f>IF(INDEX(EmployeeTrackingSheet!$H$6:$H$1005,Calculations!P861,1)=0,"",INDEX(EmployeeTrackingSheet!$H$6:$H$1005,Calculations!P861,1))</f>
        <v/>
      </c>
      <c r="AC861" s="47"/>
      <c r="AD861" s="47"/>
      <c r="AE861" s="47"/>
      <c r="AF861" s="47"/>
      <c r="AG861" s="47"/>
      <c r="AM861" s="47"/>
      <c r="AN861" s="47"/>
      <c r="AO861" s="47"/>
      <c r="AP861" s="47"/>
      <c r="AQ861" s="47"/>
      <c r="AR861" s="47"/>
      <c r="AS861" s="47"/>
      <c r="AT861" s="47"/>
      <c r="AU861" s="47"/>
      <c r="AV861" s="47"/>
      <c r="AW861" s="47"/>
      <c r="AX861" s="47"/>
      <c r="AY861" s="47"/>
      <c r="AZ861" s="47"/>
      <c r="BA861" s="47"/>
      <c r="BB861" s="47"/>
      <c r="BC861" s="47"/>
      <c r="BD861" s="47"/>
      <c r="BE861" s="47"/>
      <c r="BF861" s="47"/>
      <c r="BG861" s="47"/>
      <c r="BH861" s="47"/>
      <c r="BI861" s="47"/>
      <c r="BJ861" s="47"/>
      <c r="BK861" s="47"/>
      <c r="BL861" s="47"/>
      <c r="BM861" s="47"/>
      <c r="BN861" s="47"/>
      <c r="BO861" s="47"/>
      <c r="BP861" s="47"/>
      <c r="BQ861" s="47"/>
    </row>
    <row r="862" spans="16:69" x14ac:dyDescent="0.25">
      <c r="P862" s="34">
        <v>859</v>
      </c>
      <c r="Q862" s="147" t="str">
        <f>IF(INDEX(EmployeeTrackingSheet!$B$6:$B$1005,Calculations!P862,1)=0,"",INDEX(EmployeeTrackingSheet!$B$6:$B$1005,Calculations!P862,1))</f>
        <v/>
      </c>
      <c r="R862" s="91" t="str">
        <f t="shared" si="74"/>
        <v/>
      </c>
      <c r="S862" s="91" t="str">
        <f t="shared" si="75"/>
        <v/>
      </c>
      <c r="T862" s="92" t="str">
        <f t="shared" si="76"/>
        <v/>
      </c>
      <c r="U862" s="92" t="str">
        <f t="shared" si="77"/>
        <v/>
      </c>
      <c r="V862" s="90" t="str">
        <f>IF(INDEX(EmployeeTrackingSheet!$C$6:$C$1005,Calculations!P862,1)=0,"",INDEX(EmployeeTrackingSheet!$C$6:$C$1005,Calculations!P862,1))</f>
        <v/>
      </c>
      <c r="W862" s="90" t="str">
        <f>IF(INDEX(EmployeeTrackingSheet!$D$6:$D$1005,Calculations!P862,1)=0,"",INDEX(EmployeeTrackingSheet!$D$6:$D$1005,Calculations!P862,1))</f>
        <v/>
      </c>
      <c r="X862" s="269" t="str">
        <f>IF(INDEX(EmployeeTrackingSheet!$E$6:$E$1005,Calculations!P862,1)=0,"",INDEX(EmployeeTrackingSheet!$E$6:$E$1005,Calculations!P862,1))</f>
        <v/>
      </c>
      <c r="Y862" s="269" t="str">
        <f>IF(INDEX(EmployeeTrackingSheet!$F$6:$F$1005,Calculations!P862,1)=0,"",INDEX(EmployeeTrackingSheet!$F$6:$F$1005,Calculations!P862,1))</f>
        <v/>
      </c>
      <c r="Z862" s="94" t="str">
        <f t="shared" si="78"/>
        <v/>
      </c>
      <c r="AA862" s="94" t="str">
        <f>IF(INDEX(EmployeeTrackingSheet!$G$6:$G$1005,Calculations!P862,1)=0,"",INDEX(EmployeeTrackingSheet!$G$6:$G$1005,Calculations!P862,1))</f>
        <v/>
      </c>
      <c r="AB862" s="94" t="str">
        <f>IF(INDEX(EmployeeTrackingSheet!$H$6:$H$1005,Calculations!P862,1)=0,"",INDEX(EmployeeTrackingSheet!$H$6:$H$1005,Calculations!P862,1))</f>
        <v/>
      </c>
      <c r="AC862" s="47"/>
      <c r="AD862" s="47"/>
      <c r="AE862" s="47"/>
      <c r="AF862" s="47"/>
      <c r="AG862" s="47"/>
      <c r="AM862" s="47"/>
      <c r="AN862" s="47"/>
      <c r="AO862" s="47"/>
      <c r="AP862" s="47"/>
      <c r="AQ862" s="47"/>
      <c r="AR862" s="47"/>
      <c r="AS862" s="47"/>
      <c r="AT862" s="47"/>
      <c r="AU862" s="47"/>
      <c r="AV862" s="47"/>
      <c r="AW862" s="47"/>
      <c r="AX862" s="47"/>
      <c r="AY862" s="47"/>
      <c r="AZ862" s="47"/>
      <c r="BA862" s="47"/>
      <c r="BB862" s="47"/>
      <c r="BC862" s="47"/>
      <c r="BD862" s="47"/>
      <c r="BE862" s="47"/>
      <c r="BF862" s="47"/>
      <c r="BG862" s="47"/>
      <c r="BH862" s="47"/>
      <c r="BI862" s="47"/>
      <c r="BJ862" s="47"/>
      <c r="BK862" s="47"/>
      <c r="BL862" s="47"/>
      <c r="BM862" s="47"/>
      <c r="BN862" s="47"/>
      <c r="BO862" s="47"/>
      <c r="BP862" s="47"/>
      <c r="BQ862" s="47"/>
    </row>
    <row r="863" spans="16:69" x14ac:dyDescent="0.25">
      <c r="P863" s="34">
        <v>860</v>
      </c>
      <c r="Q863" s="147" t="str">
        <f>IF(INDEX(EmployeeTrackingSheet!$B$6:$B$1005,Calculations!P863,1)=0,"",INDEX(EmployeeTrackingSheet!$B$6:$B$1005,Calculations!P863,1))</f>
        <v/>
      </c>
      <c r="R863" s="91" t="str">
        <f t="shared" si="74"/>
        <v/>
      </c>
      <c r="S863" s="91" t="str">
        <f t="shared" si="75"/>
        <v/>
      </c>
      <c r="T863" s="92" t="str">
        <f t="shared" si="76"/>
        <v/>
      </c>
      <c r="U863" s="92" t="str">
        <f t="shared" si="77"/>
        <v/>
      </c>
      <c r="V863" s="90" t="str">
        <f>IF(INDEX(EmployeeTrackingSheet!$C$6:$C$1005,Calculations!P863,1)=0,"",INDEX(EmployeeTrackingSheet!$C$6:$C$1005,Calculations!P863,1))</f>
        <v/>
      </c>
      <c r="W863" s="90" t="str">
        <f>IF(INDEX(EmployeeTrackingSheet!$D$6:$D$1005,Calculations!P863,1)=0,"",INDEX(EmployeeTrackingSheet!$D$6:$D$1005,Calculations!P863,1))</f>
        <v/>
      </c>
      <c r="X863" s="269" t="str">
        <f>IF(INDEX(EmployeeTrackingSheet!$E$6:$E$1005,Calculations!P863,1)=0,"",INDEX(EmployeeTrackingSheet!$E$6:$E$1005,Calculations!P863,1))</f>
        <v/>
      </c>
      <c r="Y863" s="269" t="str">
        <f>IF(INDEX(EmployeeTrackingSheet!$F$6:$F$1005,Calculations!P863,1)=0,"",INDEX(EmployeeTrackingSheet!$F$6:$F$1005,Calculations!P863,1))</f>
        <v/>
      </c>
      <c r="Z863" s="94" t="str">
        <f t="shared" si="78"/>
        <v/>
      </c>
      <c r="AA863" s="94" t="str">
        <f>IF(INDEX(EmployeeTrackingSheet!$G$6:$G$1005,Calculations!P863,1)=0,"",INDEX(EmployeeTrackingSheet!$G$6:$G$1005,Calculations!P863,1))</f>
        <v/>
      </c>
      <c r="AB863" s="94" t="str">
        <f>IF(INDEX(EmployeeTrackingSheet!$H$6:$H$1005,Calculations!P863,1)=0,"",INDEX(EmployeeTrackingSheet!$H$6:$H$1005,Calculations!P863,1))</f>
        <v/>
      </c>
      <c r="AC863" s="47"/>
      <c r="AD863" s="47"/>
      <c r="AE863" s="47"/>
      <c r="AF863" s="47"/>
      <c r="AG863" s="47"/>
      <c r="AM863" s="47"/>
      <c r="AN863" s="47"/>
      <c r="AO863" s="47"/>
      <c r="AP863" s="47"/>
      <c r="AQ863" s="47"/>
      <c r="AR863" s="47"/>
      <c r="AS863" s="47"/>
      <c r="AT863" s="47"/>
      <c r="AU863" s="47"/>
      <c r="AV863" s="47"/>
      <c r="AW863" s="47"/>
      <c r="AX863" s="47"/>
      <c r="AY863" s="47"/>
      <c r="AZ863" s="47"/>
      <c r="BA863" s="47"/>
      <c r="BB863" s="47"/>
      <c r="BC863" s="47"/>
      <c r="BD863" s="47"/>
      <c r="BE863" s="47"/>
      <c r="BF863" s="47"/>
      <c r="BG863" s="47"/>
      <c r="BH863" s="47"/>
      <c r="BI863" s="47"/>
      <c r="BJ863" s="47"/>
      <c r="BK863" s="47"/>
      <c r="BL863" s="47"/>
      <c r="BM863" s="47"/>
      <c r="BN863" s="47"/>
      <c r="BO863" s="47"/>
      <c r="BP863" s="47"/>
      <c r="BQ863" s="47"/>
    </row>
    <row r="864" spans="16:69" x14ac:dyDescent="0.25">
      <c r="P864" s="34">
        <v>861</v>
      </c>
      <c r="Q864" s="147" t="str">
        <f>IF(INDEX(EmployeeTrackingSheet!$B$6:$B$1005,Calculations!P864,1)=0,"",INDEX(EmployeeTrackingSheet!$B$6:$B$1005,Calculations!P864,1))</f>
        <v/>
      </c>
      <c r="R864" s="91" t="str">
        <f t="shared" si="74"/>
        <v/>
      </c>
      <c r="S864" s="91" t="str">
        <f t="shared" si="75"/>
        <v/>
      </c>
      <c r="T864" s="92" t="str">
        <f t="shared" si="76"/>
        <v/>
      </c>
      <c r="U864" s="92" t="str">
        <f t="shared" si="77"/>
        <v/>
      </c>
      <c r="V864" s="90" t="str">
        <f>IF(INDEX(EmployeeTrackingSheet!$C$6:$C$1005,Calculations!P864,1)=0,"",INDEX(EmployeeTrackingSheet!$C$6:$C$1005,Calculations!P864,1))</f>
        <v/>
      </c>
      <c r="W864" s="90" t="str">
        <f>IF(INDEX(EmployeeTrackingSheet!$D$6:$D$1005,Calculations!P864,1)=0,"",INDEX(EmployeeTrackingSheet!$D$6:$D$1005,Calculations!P864,1))</f>
        <v/>
      </c>
      <c r="X864" s="269" t="str">
        <f>IF(INDEX(EmployeeTrackingSheet!$E$6:$E$1005,Calculations!P864,1)=0,"",INDEX(EmployeeTrackingSheet!$E$6:$E$1005,Calculations!P864,1))</f>
        <v/>
      </c>
      <c r="Y864" s="269" t="str">
        <f>IF(INDEX(EmployeeTrackingSheet!$F$6:$F$1005,Calculations!P864,1)=0,"",INDEX(EmployeeTrackingSheet!$F$6:$F$1005,Calculations!P864,1))</f>
        <v/>
      </c>
      <c r="Z864" s="94" t="str">
        <f t="shared" si="78"/>
        <v/>
      </c>
      <c r="AA864" s="94" t="str">
        <f>IF(INDEX(EmployeeTrackingSheet!$G$6:$G$1005,Calculations!P864,1)=0,"",INDEX(EmployeeTrackingSheet!$G$6:$G$1005,Calculations!P864,1))</f>
        <v/>
      </c>
      <c r="AB864" s="94" t="str">
        <f>IF(INDEX(EmployeeTrackingSheet!$H$6:$H$1005,Calculations!P864,1)=0,"",INDEX(EmployeeTrackingSheet!$H$6:$H$1005,Calculations!P864,1))</f>
        <v/>
      </c>
      <c r="AC864" s="47"/>
      <c r="AD864" s="47"/>
      <c r="AE864" s="47"/>
      <c r="AF864" s="47"/>
      <c r="AG864" s="47"/>
      <c r="AM864" s="47"/>
      <c r="AN864" s="47"/>
      <c r="AO864" s="47"/>
      <c r="AP864" s="47"/>
      <c r="AQ864" s="47"/>
      <c r="AR864" s="47"/>
      <c r="AS864" s="47"/>
      <c r="AT864" s="47"/>
      <c r="AU864" s="47"/>
      <c r="AV864" s="47"/>
      <c r="AW864" s="47"/>
      <c r="AX864" s="47"/>
      <c r="AY864" s="47"/>
      <c r="AZ864" s="47"/>
      <c r="BA864" s="47"/>
      <c r="BB864" s="47"/>
      <c r="BC864" s="47"/>
      <c r="BD864" s="47"/>
      <c r="BE864" s="47"/>
      <c r="BF864" s="47"/>
      <c r="BG864" s="47"/>
      <c r="BH864" s="47"/>
      <c r="BI864" s="47"/>
      <c r="BJ864" s="47"/>
      <c r="BK864" s="47"/>
      <c r="BL864" s="47"/>
      <c r="BM864" s="47"/>
      <c r="BN864" s="47"/>
      <c r="BO864" s="47"/>
      <c r="BP864" s="47"/>
      <c r="BQ864" s="47"/>
    </row>
    <row r="865" spans="16:69" x14ac:dyDescent="0.25">
      <c r="P865" s="34">
        <v>862</v>
      </c>
      <c r="Q865" s="147" t="str">
        <f>IF(INDEX(EmployeeTrackingSheet!$B$6:$B$1005,Calculations!P865,1)=0,"",INDEX(EmployeeTrackingSheet!$B$6:$B$1005,Calculations!P865,1))</f>
        <v/>
      </c>
      <c r="R865" s="91" t="str">
        <f t="shared" si="74"/>
        <v/>
      </c>
      <c r="S865" s="91" t="str">
        <f t="shared" si="75"/>
        <v/>
      </c>
      <c r="T865" s="92" t="str">
        <f t="shared" si="76"/>
        <v/>
      </c>
      <c r="U865" s="92" t="str">
        <f t="shared" si="77"/>
        <v/>
      </c>
      <c r="V865" s="90" t="str">
        <f>IF(INDEX(EmployeeTrackingSheet!$C$6:$C$1005,Calculations!P865,1)=0,"",INDEX(EmployeeTrackingSheet!$C$6:$C$1005,Calculations!P865,1))</f>
        <v/>
      </c>
      <c r="W865" s="90" t="str">
        <f>IF(INDEX(EmployeeTrackingSheet!$D$6:$D$1005,Calculations!P865,1)=0,"",INDEX(EmployeeTrackingSheet!$D$6:$D$1005,Calculations!P865,1))</f>
        <v/>
      </c>
      <c r="X865" s="269" t="str">
        <f>IF(INDEX(EmployeeTrackingSheet!$E$6:$E$1005,Calculations!P865,1)=0,"",INDEX(EmployeeTrackingSheet!$E$6:$E$1005,Calculations!P865,1))</f>
        <v/>
      </c>
      <c r="Y865" s="269" t="str">
        <f>IF(INDEX(EmployeeTrackingSheet!$F$6:$F$1005,Calculations!P865,1)=0,"",INDEX(EmployeeTrackingSheet!$F$6:$F$1005,Calculations!P865,1))</f>
        <v/>
      </c>
      <c r="Z865" s="94" t="str">
        <f t="shared" si="78"/>
        <v/>
      </c>
      <c r="AA865" s="94" t="str">
        <f>IF(INDEX(EmployeeTrackingSheet!$G$6:$G$1005,Calculations!P865,1)=0,"",INDEX(EmployeeTrackingSheet!$G$6:$G$1005,Calculations!P865,1))</f>
        <v/>
      </c>
      <c r="AB865" s="94" t="str">
        <f>IF(INDEX(EmployeeTrackingSheet!$H$6:$H$1005,Calculations!P865,1)=0,"",INDEX(EmployeeTrackingSheet!$H$6:$H$1005,Calculations!P865,1))</f>
        <v/>
      </c>
      <c r="AC865" s="47"/>
      <c r="AD865" s="47"/>
      <c r="AE865" s="47"/>
      <c r="AF865" s="47"/>
      <c r="AG865" s="47"/>
      <c r="AM865" s="47"/>
      <c r="AN865" s="47"/>
      <c r="AO865" s="47"/>
      <c r="AP865" s="47"/>
      <c r="AQ865" s="47"/>
      <c r="AR865" s="47"/>
      <c r="AS865" s="47"/>
      <c r="AT865" s="47"/>
      <c r="AU865" s="47"/>
      <c r="AV865" s="47"/>
      <c r="AW865" s="47"/>
      <c r="AX865" s="47"/>
      <c r="AY865" s="47"/>
      <c r="AZ865" s="47"/>
      <c r="BA865" s="47"/>
      <c r="BB865" s="47"/>
      <c r="BC865" s="47"/>
      <c r="BD865" s="47"/>
      <c r="BE865" s="47"/>
      <c r="BF865" s="47"/>
      <c r="BG865" s="47"/>
      <c r="BH865" s="47"/>
      <c r="BI865" s="47"/>
      <c r="BJ865" s="47"/>
      <c r="BK865" s="47"/>
      <c r="BL865" s="47"/>
      <c r="BM865" s="47"/>
      <c r="BN865" s="47"/>
      <c r="BO865" s="47"/>
      <c r="BP865" s="47"/>
      <c r="BQ865" s="47"/>
    </row>
    <row r="866" spans="16:69" x14ac:dyDescent="0.25">
      <c r="P866" s="34">
        <v>863</v>
      </c>
      <c r="Q866" s="147" t="str">
        <f>IF(INDEX(EmployeeTrackingSheet!$B$6:$B$1005,Calculations!P866,1)=0,"",INDEX(EmployeeTrackingSheet!$B$6:$B$1005,Calculations!P866,1))</f>
        <v/>
      </c>
      <c r="R866" s="91" t="str">
        <f t="shared" si="74"/>
        <v/>
      </c>
      <c r="S866" s="91" t="str">
        <f t="shared" si="75"/>
        <v/>
      </c>
      <c r="T866" s="92" t="str">
        <f t="shared" si="76"/>
        <v/>
      </c>
      <c r="U866" s="92" t="str">
        <f t="shared" si="77"/>
        <v/>
      </c>
      <c r="V866" s="90" t="str">
        <f>IF(INDEX(EmployeeTrackingSheet!$C$6:$C$1005,Calculations!P866,1)=0,"",INDEX(EmployeeTrackingSheet!$C$6:$C$1005,Calculations!P866,1))</f>
        <v/>
      </c>
      <c r="W866" s="90" t="str">
        <f>IF(INDEX(EmployeeTrackingSheet!$D$6:$D$1005,Calculations!P866,1)=0,"",INDEX(EmployeeTrackingSheet!$D$6:$D$1005,Calculations!P866,1))</f>
        <v/>
      </c>
      <c r="X866" s="269" t="str">
        <f>IF(INDEX(EmployeeTrackingSheet!$E$6:$E$1005,Calculations!P866,1)=0,"",INDEX(EmployeeTrackingSheet!$E$6:$E$1005,Calculations!P866,1))</f>
        <v/>
      </c>
      <c r="Y866" s="269" t="str">
        <f>IF(INDEX(EmployeeTrackingSheet!$F$6:$F$1005,Calculations!P866,1)=0,"",INDEX(EmployeeTrackingSheet!$F$6:$F$1005,Calculations!P866,1))</f>
        <v/>
      </c>
      <c r="Z866" s="94" t="str">
        <f t="shared" si="78"/>
        <v/>
      </c>
      <c r="AA866" s="94" t="str">
        <f>IF(INDEX(EmployeeTrackingSheet!$G$6:$G$1005,Calculations!P866,1)=0,"",INDEX(EmployeeTrackingSheet!$G$6:$G$1005,Calculations!P866,1))</f>
        <v/>
      </c>
      <c r="AB866" s="94" t="str">
        <f>IF(INDEX(EmployeeTrackingSheet!$H$6:$H$1005,Calculations!P866,1)=0,"",INDEX(EmployeeTrackingSheet!$H$6:$H$1005,Calculations!P866,1))</f>
        <v/>
      </c>
      <c r="AC866" s="47"/>
      <c r="AD866" s="47"/>
      <c r="AE866" s="47"/>
      <c r="AF866" s="47"/>
      <c r="AG866" s="47"/>
      <c r="AM866" s="47"/>
      <c r="AN866" s="47"/>
      <c r="AO866" s="47"/>
      <c r="AP866" s="47"/>
      <c r="AQ866" s="47"/>
      <c r="AR866" s="47"/>
      <c r="AS866" s="47"/>
      <c r="AT866" s="47"/>
      <c r="AU866" s="47"/>
      <c r="AV866" s="47"/>
      <c r="AW866" s="47"/>
      <c r="AX866" s="47"/>
      <c r="AY866" s="47"/>
      <c r="AZ866" s="47"/>
      <c r="BA866" s="47"/>
      <c r="BB866" s="47"/>
      <c r="BC866" s="47"/>
      <c r="BD866" s="47"/>
      <c r="BE866" s="47"/>
      <c r="BF866" s="47"/>
      <c r="BG866" s="47"/>
      <c r="BH866" s="47"/>
      <c r="BI866" s="47"/>
      <c r="BJ866" s="47"/>
      <c r="BK866" s="47"/>
      <c r="BL866" s="47"/>
      <c r="BM866" s="47"/>
      <c r="BN866" s="47"/>
      <c r="BO866" s="47"/>
      <c r="BP866" s="47"/>
      <c r="BQ866" s="47"/>
    </row>
    <row r="867" spans="16:69" x14ac:dyDescent="0.25">
      <c r="P867" s="34">
        <v>864</v>
      </c>
      <c r="Q867" s="147" t="str">
        <f>IF(INDEX(EmployeeTrackingSheet!$B$6:$B$1005,Calculations!P867,1)=0,"",INDEX(EmployeeTrackingSheet!$B$6:$B$1005,Calculations!P867,1))</f>
        <v/>
      </c>
      <c r="R867" s="91" t="str">
        <f t="shared" si="74"/>
        <v/>
      </c>
      <c r="S867" s="91" t="str">
        <f t="shared" si="75"/>
        <v/>
      </c>
      <c r="T867" s="92" t="str">
        <f t="shared" si="76"/>
        <v/>
      </c>
      <c r="U867" s="92" t="str">
        <f t="shared" si="77"/>
        <v/>
      </c>
      <c r="V867" s="90" t="str">
        <f>IF(INDEX(EmployeeTrackingSheet!$C$6:$C$1005,Calculations!P867,1)=0,"",INDEX(EmployeeTrackingSheet!$C$6:$C$1005,Calculations!P867,1))</f>
        <v/>
      </c>
      <c r="W867" s="90" t="str">
        <f>IF(INDEX(EmployeeTrackingSheet!$D$6:$D$1005,Calculations!P867,1)=0,"",INDEX(EmployeeTrackingSheet!$D$6:$D$1005,Calculations!P867,1))</f>
        <v/>
      </c>
      <c r="X867" s="269" t="str">
        <f>IF(INDEX(EmployeeTrackingSheet!$E$6:$E$1005,Calculations!P867,1)=0,"",INDEX(EmployeeTrackingSheet!$E$6:$E$1005,Calculations!P867,1))</f>
        <v/>
      </c>
      <c r="Y867" s="269" t="str">
        <f>IF(INDEX(EmployeeTrackingSheet!$F$6:$F$1005,Calculations!P867,1)=0,"",INDEX(EmployeeTrackingSheet!$F$6:$F$1005,Calculations!P867,1))</f>
        <v/>
      </c>
      <c r="Z867" s="94" t="str">
        <f t="shared" si="78"/>
        <v/>
      </c>
      <c r="AA867" s="94" t="str">
        <f>IF(INDEX(EmployeeTrackingSheet!$G$6:$G$1005,Calculations!P867,1)=0,"",INDEX(EmployeeTrackingSheet!$G$6:$G$1005,Calculations!P867,1))</f>
        <v/>
      </c>
      <c r="AB867" s="94" t="str">
        <f>IF(INDEX(EmployeeTrackingSheet!$H$6:$H$1005,Calculations!P867,1)=0,"",INDEX(EmployeeTrackingSheet!$H$6:$H$1005,Calculations!P867,1))</f>
        <v/>
      </c>
      <c r="AC867" s="47"/>
      <c r="AD867" s="47"/>
      <c r="AE867" s="47"/>
      <c r="AF867" s="47"/>
      <c r="AG867" s="47"/>
      <c r="AM867" s="47"/>
      <c r="AN867" s="47"/>
      <c r="AO867" s="47"/>
      <c r="AP867" s="47"/>
      <c r="AQ867" s="47"/>
      <c r="AR867" s="47"/>
      <c r="AS867" s="47"/>
      <c r="AT867" s="47"/>
      <c r="AU867" s="47"/>
      <c r="AV867" s="47"/>
      <c r="AW867" s="47"/>
      <c r="AX867" s="47"/>
      <c r="AY867" s="47"/>
      <c r="AZ867" s="47"/>
      <c r="BA867" s="47"/>
      <c r="BB867" s="47"/>
      <c r="BC867" s="47"/>
      <c r="BD867" s="47"/>
      <c r="BE867" s="47"/>
      <c r="BF867" s="47"/>
      <c r="BG867" s="47"/>
      <c r="BH867" s="47"/>
      <c r="BI867" s="47"/>
      <c r="BJ867" s="47"/>
      <c r="BK867" s="47"/>
      <c r="BL867" s="47"/>
      <c r="BM867" s="47"/>
      <c r="BN867" s="47"/>
      <c r="BO867" s="47"/>
      <c r="BP867" s="47"/>
      <c r="BQ867" s="47"/>
    </row>
    <row r="868" spans="16:69" x14ac:dyDescent="0.25">
      <c r="P868" s="34">
        <v>865</v>
      </c>
      <c r="Q868" s="147" t="str">
        <f>IF(INDEX(EmployeeTrackingSheet!$B$6:$B$1005,Calculations!P868,1)=0,"",INDEX(EmployeeTrackingSheet!$B$6:$B$1005,Calculations!P868,1))</f>
        <v/>
      </c>
      <c r="R868" s="91" t="str">
        <f t="shared" si="74"/>
        <v/>
      </c>
      <c r="S868" s="91" t="str">
        <f t="shared" si="75"/>
        <v/>
      </c>
      <c r="T868" s="92" t="str">
        <f t="shared" si="76"/>
        <v/>
      </c>
      <c r="U868" s="92" t="str">
        <f t="shared" si="77"/>
        <v/>
      </c>
      <c r="V868" s="90" t="str">
        <f>IF(INDEX(EmployeeTrackingSheet!$C$6:$C$1005,Calculations!P868,1)=0,"",INDEX(EmployeeTrackingSheet!$C$6:$C$1005,Calculations!P868,1))</f>
        <v/>
      </c>
      <c r="W868" s="90" t="str">
        <f>IF(INDEX(EmployeeTrackingSheet!$D$6:$D$1005,Calculations!P868,1)=0,"",INDEX(EmployeeTrackingSheet!$D$6:$D$1005,Calculations!P868,1))</f>
        <v/>
      </c>
      <c r="X868" s="269" t="str">
        <f>IF(INDEX(EmployeeTrackingSheet!$E$6:$E$1005,Calculations!P868,1)=0,"",INDEX(EmployeeTrackingSheet!$E$6:$E$1005,Calculations!P868,1))</f>
        <v/>
      </c>
      <c r="Y868" s="269" t="str">
        <f>IF(INDEX(EmployeeTrackingSheet!$F$6:$F$1005,Calculations!P868,1)=0,"",INDEX(EmployeeTrackingSheet!$F$6:$F$1005,Calculations!P868,1))</f>
        <v/>
      </c>
      <c r="Z868" s="94" t="str">
        <f t="shared" si="78"/>
        <v/>
      </c>
      <c r="AA868" s="94" t="str">
        <f>IF(INDEX(EmployeeTrackingSheet!$G$6:$G$1005,Calculations!P868,1)=0,"",INDEX(EmployeeTrackingSheet!$G$6:$G$1005,Calculations!P868,1))</f>
        <v/>
      </c>
      <c r="AB868" s="94" t="str">
        <f>IF(INDEX(EmployeeTrackingSheet!$H$6:$H$1005,Calculations!P868,1)=0,"",INDEX(EmployeeTrackingSheet!$H$6:$H$1005,Calculations!P868,1))</f>
        <v/>
      </c>
      <c r="AC868" s="47"/>
      <c r="AD868" s="47"/>
      <c r="AE868" s="47"/>
      <c r="AF868" s="47"/>
      <c r="AG868" s="47"/>
      <c r="AM868" s="47"/>
      <c r="AN868" s="47"/>
      <c r="AO868" s="47"/>
      <c r="AP868" s="47"/>
      <c r="AQ868" s="47"/>
      <c r="AR868" s="47"/>
      <c r="AS868" s="47"/>
      <c r="AT868" s="47"/>
      <c r="AU868" s="47"/>
      <c r="AV868" s="47"/>
      <c r="AW868" s="47"/>
      <c r="AX868" s="47"/>
      <c r="AY868" s="47"/>
      <c r="AZ868" s="47"/>
      <c r="BA868" s="47"/>
      <c r="BB868" s="47"/>
      <c r="BC868" s="47"/>
      <c r="BD868" s="47"/>
      <c r="BE868" s="47"/>
      <c r="BF868" s="47"/>
      <c r="BG868" s="47"/>
      <c r="BH868" s="47"/>
      <c r="BI868" s="47"/>
      <c r="BJ868" s="47"/>
      <c r="BK868" s="47"/>
      <c r="BL868" s="47"/>
      <c r="BM868" s="47"/>
      <c r="BN868" s="47"/>
      <c r="BO868" s="47"/>
      <c r="BP868" s="47"/>
      <c r="BQ868" s="47"/>
    </row>
    <row r="869" spans="16:69" x14ac:dyDescent="0.25">
      <c r="P869" s="34">
        <v>866</v>
      </c>
      <c r="Q869" s="147" t="str">
        <f>IF(INDEX(EmployeeTrackingSheet!$B$6:$B$1005,Calculations!P869,1)=0,"",INDEX(EmployeeTrackingSheet!$B$6:$B$1005,Calculations!P869,1))</f>
        <v/>
      </c>
      <c r="R869" s="91" t="str">
        <f t="shared" si="74"/>
        <v/>
      </c>
      <c r="S869" s="91" t="str">
        <f t="shared" si="75"/>
        <v/>
      </c>
      <c r="T869" s="92" t="str">
        <f t="shared" si="76"/>
        <v/>
      </c>
      <c r="U869" s="92" t="str">
        <f t="shared" si="77"/>
        <v/>
      </c>
      <c r="V869" s="90" t="str">
        <f>IF(INDEX(EmployeeTrackingSheet!$C$6:$C$1005,Calculations!P869,1)=0,"",INDEX(EmployeeTrackingSheet!$C$6:$C$1005,Calculations!P869,1))</f>
        <v/>
      </c>
      <c r="W869" s="90" t="str">
        <f>IF(INDEX(EmployeeTrackingSheet!$D$6:$D$1005,Calculations!P869,1)=0,"",INDEX(EmployeeTrackingSheet!$D$6:$D$1005,Calculations!P869,1))</f>
        <v/>
      </c>
      <c r="X869" s="269" t="str">
        <f>IF(INDEX(EmployeeTrackingSheet!$E$6:$E$1005,Calculations!P869,1)=0,"",INDEX(EmployeeTrackingSheet!$E$6:$E$1005,Calculations!P869,1))</f>
        <v/>
      </c>
      <c r="Y869" s="269" t="str">
        <f>IF(INDEX(EmployeeTrackingSheet!$F$6:$F$1005,Calculations!P869,1)=0,"",INDEX(EmployeeTrackingSheet!$F$6:$F$1005,Calculations!P869,1))</f>
        <v/>
      </c>
      <c r="Z869" s="94" t="str">
        <f t="shared" si="78"/>
        <v/>
      </c>
      <c r="AA869" s="94" t="str">
        <f>IF(INDEX(EmployeeTrackingSheet!$G$6:$G$1005,Calculations!P869,1)=0,"",INDEX(EmployeeTrackingSheet!$G$6:$G$1005,Calculations!P869,1))</f>
        <v/>
      </c>
      <c r="AB869" s="94" t="str">
        <f>IF(INDEX(EmployeeTrackingSheet!$H$6:$H$1005,Calculations!P869,1)=0,"",INDEX(EmployeeTrackingSheet!$H$6:$H$1005,Calculations!P869,1))</f>
        <v/>
      </c>
      <c r="AC869" s="47"/>
      <c r="AD869" s="47"/>
      <c r="AE869" s="47"/>
      <c r="AF869" s="47"/>
      <c r="AG869" s="47"/>
      <c r="AM869" s="47"/>
      <c r="AN869" s="47"/>
      <c r="AO869" s="47"/>
      <c r="AP869" s="47"/>
      <c r="AQ869" s="47"/>
      <c r="AR869" s="47"/>
      <c r="AS869" s="47"/>
      <c r="AT869" s="47"/>
      <c r="AU869" s="47"/>
      <c r="AV869" s="47"/>
      <c r="AW869" s="47"/>
      <c r="AX869" s="47"/>
      <c r="AY869" s="47"/>
      <c r="AZ869" s="47"/>
      <c r="BA869" s="47"/>
      <c r="BB869" s="47"/>
      <c r="BC869" s="47"/>
      <c r="BD869" s="47"/>
      <c r="BE869" s="47"/>
      <c r="BF869" s="47"/>
      <c r="BG869" s="47"/>
      <c r="BH869" s="47"/>
      <c r="BI869" s="47"/>
      <c r="BJ869" s="47"/>
      <c r="BK869" s="47"/>
      <c r="BL869" s="47"/>
      <c r="BM869" s="47"/>
      <c r="BN869" s="47"/>
      <c r="BO869" s="47"/>
      <c r="BP869" s="47"/>
      <c r="BQ869" s="47"/>
    </row>
    <row r="870" spans="16:69" x14ac:dyDescent="0.25">
      <c r="P870" s="34">
        <v>867</v>
      </c>
      <c r="Q870" s="147" t="str">
        <f>IF(INDEX(EmployeeTrackingSheet!$B$6:$B$1005,Calculations!P870,1)=0,"",INDEX(EmployeeTrackingSheet!$B$6:$B$1005,Calculations!P870,1))</f>
        <v/>
      </c>
      <c r="R870" s="91" t="str">
        <f t="shared" si="74"/>
        <v/>
      </c>
      <c r="S870" s="91" t="str">
        <f t="shared" si="75"/>
        <v/>
      </c>
      <c r="T870" s="92" t="str">
        <f t="shared" si="76"/>
        <v/>
      </c>
      <c r="U870" s="92" t="str">
        <f t="shared" si="77"/>
        <v/>
      </c>
      <c r="V870" s="90" t="str">
        <f>IF(INDEX(EmployeeTrackingSheet!$C$6:$C$1005,Calculations!P870,1)=0,"",INDEX(EmployeeTrackingSheet!$C$6:$C$1005,Calculations!P870,1))</f>
        <v/>
      </c>
      <c r="W870" s="90" t="str">
        <f>IF(INDEX(EmployeeTrackingSheet!$D$6:$D$1005,Calculations!P870,1)=0,"",INDEX(EmployeeTrackingSheet!$D$6:$D$1005,Calculations!P870,1))</f>
        <v/>
      </c>
      <c r="X870" s="269" t="str">
        <f>IF(INDEX(EmployeeTrackingSheet!$E$6:$E$1005,Calculations!P870,1)=0,"",INDEX(EmployeeTrackingSheet!$E$6:$E$1005,Calculations!P870,1))</f>
        <v/>
      </c>
      <c r="Y870" s="269" t="str">
        <f>IF(INDEX(EmployeeTrackingSheet!$F$6:$F$1005,Calculations!P870,1)=0,"",INDEX(EmployeeTrackingSheet!$F$6:$F$1005,Calculations!P870,1))</f>
        <v/>
      </c>
      <c r="Z870" s="94" t="str">
        <f t="shared" si="78"/>
        <v/>
      </c>
      <c r="AA870" s="94" t="str">
        <f>IF(INDEX(EmployeeTrackingSheet!$G$6:$G$1005,Calculations!P870,1)=0,"",INDEX(EmployeeTrackingSheet!$G$6:$G$1005,Calculations!P870,1))</f>
        <v/>
      </c>
      <c r="AB870" s="94" t="str">
        <f>IF(INDEX(EmployeeTrackingSheet!$H$6:$H$1005,Calculations!P870,1)=0,"",INDEX(EmployeeTrackingSheet!$H$6:$H$1005,Calculations!P870,1))</f>
        <v/>
      </c>
      <c r="AC870" s="47"/>
      <c r="AD870" s="47"/>
      <c r="AE870" s="47"/>
      <c r="AF870" s="47"/>
      <c r="AG870" s="47"/>
      <c r="AM870" s="47"/>
      <c r="AN870" s="47"/>
      <c r="AO870" s="47"/>
      <c r="AP870" s="47"/>
      <c r="AQ870" s="47"/>
      <c r="AR870" s="47"/>
      <c r="AS870" s="47"/>
      <c r="AT870" s="47"/>
      <c r="AU870" s="47"/>
      <c r="AV870" s="47"/>
      <c r="AW870" s="47"/>
      <c r="AX870" s="47"/>
      <c r="AY870" s="47"/>
      <c r="AZ870" s="47"/>
      <c r="BA870" s="47"/>
      <c r="BB870" s="47"/>
      <c r="BC870" s="47"/>
      <c r="BD870" s="47"/>
      <c r="BE870" s="47"/>
      <c r="BF870" s="47"/>
      <c r="BG870" s="47"/>
      <c r="BH870" s="47"/>
      <c r="BI870" s="47"/>
      <c r="BJ870" s="47"/>
      <c r="BK870" s="47"/>
      <c r="BL870" s="47"/>
      <c r="BM870" s="47"/>
      <c r="BN870" s="47"/>
      <c r="BO870" s="47"/>
      <c r="BP870" s="47"/>
      <c r="BQ870" s="47"/>
    </row>
    <row r="871" spans="16:69" x14ac:dyDescent="0.25">
      <c r="P871" s="34">
        <v>868</v>
      </c>
      <c r="Q871" s="147" t="str">
        <f>IF(INDEX(EmployeeTrackingSheet!$B$6:$B$1005,Calculations!P871,1)=0,"",INDEX(EmployeeTrackingSheet!$B$6:$B$1005,Calculations!P871,1))</f>
        <v/>
      </c>
      <c r="R871" s="91" t="str">
        <f t="shared" si="74"/>
        <v/>
      </c>
      <c r="S871" s="91" t="str">
        <f t="shared" si="75"/>
        <v/>
      </c>
      <c r="T871" s="92" t="str">
        <f t="shared" si="76"/>
        <v/>
      </c>
      <c r="U871" s="92" t="str">
        <f t="shared" si="77"/>
        <v/>
      </c>
      <c r="V871" s="90" t="str">
        <f>IF(INDEX(EmployeeTrackingSheet!$C$6:$C$1005,Calculations!P871,1)=0,"",INDEX(EmployeeTrackingSheet!$C$6:$C$1005,Calculations!P871,1))</f>
        <v/>
      </c>
      <c r="W871" s="90" t="str">
        <f>IF(INDEX(EmployeeTrackingSheet!$D$6:$D$1005,Calculations!P871,1)=0,"",INDEX(EmployeeTrackingSheet!$D$6:$D$1005,Calculations!P871,1))</f>
        <v/>
      </c>
      <c r="X871" s="269" t="str">
        <f>IF(INDEX(EmployeeTrackingSheet!$E$6:$E$1005,Calculations!P871,1)=0,"",INDEX(EmployeeTrackingSheet!$E$6:$E$1005,Calculations!P871,1))</f>
        <v/>
      </c>
      <c r="Y871" s="269" t="str">
        <f>IF(INDEX(EmployeeTrackingSheet!$F$6:$F$1005,Calculations!P871,1)=0,"",INDEX(EmployeeTrackingSheet!$F$6:$F$1005,Calculations!P871,1))</f>
        <v/>
      </c>
      <c r="Z871" s="94" t="str">
        <f t="shared" si="78"/>
        <v/>
      </c>
      <c r="AA871" s="94" t="str">
        <f>IF(INDEX(EmployeeTrackingSheet!$G$6:$G$1005,Calculations!P871,1)=0,"",INDEX(EmployeeTrackingSheet!$G$6:$G$1005,Calculations!P871,1))</f>
        <v/>
      </c>
      <c r="AB871" s="94" t="str">
        <f>IF(INDEX(EmployeeTrackingSheet!$H$6:$H$1005,Calculations!P871,1)=0,"",INDEX(EmployeeTrackingSheet!$H$6:$H$1005,Calculations!P871,1))</f>
        <v/>
      </c>
      <c r="AC871" s="47"/>
      <c r="AD871" s="47"/>
      <c r="AE871" s="47"/>
      <c r="AF871" s="47"/>
      <c r="AG871" s="47"/>
      <c r="AM871" s="47"/>
      <c r="AN871" s="47"/>
      <c r="AO871" s="47"/>
      <c r="AP871" s="47"/>
      <c r="AQ871" s="47"/>
      <c r="AR871" s="47"/>
      <c r="AS871" s="47"/>
      <c r="AT871" s="47"/>
      <c r="AU871" s="47"/>
      <c r="AV871" s="47"/>
      <c r="AW871" s="47"/>
      <c r="AX871" s="47"/>
      <c r="AY871" s="47"/>
      <c r="AZ871" s="47"/>
      <c r="BA871" s="47"/>
      <c r="BB871" s="47"/>
      <c r="BC871" s="47"/>
      <c r="BD871" s="47"/>
      <c r="BE871" s="47"/>
      <c r="BF871" s="47"/>
      <c r="BG871" s="47"/>
      <c r="BH871" s="47"/>
      <c r="BI871" s="47"/>
      <c r="BJ871" s="47"/>
      <c r="BK871" s="47"/>
      <c r="BL871" s="47"/>
      <c r="BM871" s="47"/>
      <c r="BN871" s="47"/>
      <c r="BO871" s="47"/>
      <c r="BP871" s="47"/>
      <c r="BQ871" s="47"/>
    </row>
    <row r="872" spans="16:69" x14ac:dyDescent="0.25">
      <c r="P872" s="34">
        <v>869</v>
      </c>
      <c r="Q872" s="147" t="str">
        <f>IF(INDEX(EmployeeTrackingSheet!$B$6:$B$1005,Calculations!P872,1)=0,"",INDEX(EmployeeTrackingSheet!$B$6:$B$1005,Calculations!P872,1))</f>
        <v/>
      </c>
      <c r="R872" s="91" t="str">
        <f t="shared" si="74"/>
        <v/>
      </c>
      <c r="S872" s="91" t="str">
        <f t="shared" si="75"/>
        <v/>
      </c>
      <c r="T872" s="92" t="str">
        <f t="shared" si="76"/>
        <v/>
      </c>
      <c r="U872" s="92" t="str">
        <f t="shared" si="77"/>
        <v/>
      </c>
      <c r="V872" s="90" t="str">
        <f>IF(INDEX(EmployeeTrackingSheet!$C$6:$C$1005,Calculations!P872,1)=0,"",INDEX(EmployeeTrackingSheet!$C$6:$C$1005,Calculations!P872,1))</f>
        <v/>
      </c>
      <c r="W872" s="90" t="str">
        <f>IF(INDEX(EmployeeTrackingSheet!$D$6:$D$1005,Calculations!P872,1)=0,"",INDEX(EmployeeTrackingSheet!$D$6:$D$1005,Calculations!P872,1))</f>
        <v/>
      </c>
      <c r="X872" s="269" t="str">
        <f>IF(INDEX(EmployeeTrackingSheet!$E$6:$E$1005,Calculations!P872,1)=0,"",INDEX(EmployeeTrackingSheet!$E$6:$E$1005,Calculations!P872,1))</f>
        <v/>
      </c>
      <c r="Y872" s="269" t="str">
        <f>IF(INDEX(EmployeeTrackingSheet!$F$6:$F$1005,Calculations!P872,1)=0,"",INDEX(EmployeeTrackingSheet!$F$6:$F$1005,Calculations!P872,1))</f>
        <v/>
      </c>
      <c r="Z872" s="94" t="str">
        <f t="shared" si="78"/>
        <v/>
      </c>
      <c r="AA872" s="94" t="str">
        <f>IF(INDEX(EmployeeTrackingSheet!$G$6:$G$1005,Calculations!P872,1)=0,"",INDEX(EmployeeTrackingSheet!$G$6:$G$1005,Calculations!P872,1))</f>
        <v/>
      </c>
      <c r="AB872" s="94" t="str">
        <f>IF(INDEX(EmployeeTrackingSheet!$H$6:$H$1005,Calculations!P872,1)=0,"",INDEX(EmployeeTrackingSheet!$H$6:$H$1005,Calculations!P872,1))</f>
        <v/>
      </c>
      <c r="AC872" s="47"/>
      <c r="AD872" s="47"/>
      <c r="AE872" s="47"/>
      <c r="AF872" s="47"/>
      <c r="AG872" s="47"/>
      <c r="AM872" s="47"/>
      <c r="AN872" s="47"/>
      <c r="AO872" s="47"/>
      <c r="AP872" s="47"/>
      <c r="AQ872" s="47"/>
      <c r="AR872" s="47"/>
      <c r="AS872" s="47"/>
      <c r="AT872" s="47"/>
      <c r="AU872" s="47"/>
      <c r="AV872" s="47"/>
      <c r="AW872" s="47"/>
      <c r="AX872" s="47"/>
      <c r="AY872" s="47"/>
      <c r="AZ872" s="47"/>
      <c r="BA872" s="47"/>
      <c r="BB872" s="47"/>
      <c r="BC872" s="47"/>
      <c r="BD872" s="47"/>
      <c r="BE872" s="47"/>
      <c r="BF872" s="47"/>
      <c r="BG872" s="47"/>
      <c r="BH872" s="47"/>
      <c r="BI872" s="47"/>
      <c r="BJ872" s="47"/>
      <c r="BK872" s="47"/>
      <c r="BL872" s="47"/>
      <c r="BM872" s="47"/>
      <c r="BN872" s="47"/>
      <c r="BO872" s="47"/>
      <c r="BP872" s="47"/>
      <c r="BQ872" s="47"/>
    </row>
    <row r="873" spans="16:69" x14ac:dyDescent="0.25">
      <c r="P873" s="34">
        <v>870</v>
      </c>
      <c r="Q873" s="147" t="str">
        <f>IF(INDEX(EmployeeTrackingSheet!$B$6:$B$1005,Calculations!P873,1)=0,"",INDEX(EmployeeTrackingSheet!$B$6:$B$1005,Calculations!P873,1))</f>
        <v/>
      </c>
      <c r="R873" s="91" t="str">
        <f t="shared" si="74"/>
        <v/>
      </c>
      <c r="S873" s="91" t="str">
        <f t="shared" si="75"/>
        <v/>
      </c>
      <c r="T873" s="92" t="str">
        <f t="shared" si="76"/>
        <v/>
      </c>
      <c r="U873" s="92" t="str">
        <f t="shared" si="77"/>
        <v/>
      </c>
      <c r="V873" s="90" t="str">
        <f>IF(INDEX(EmployeeTrackingSheet!$C$6:$C$1005,Calculations!P873,1)=0,"",INDEX(EmployeeTrackingSheet!$C$6:$C$1005,Calculations!P873,1))</f>
        <v/>
      </c>
      <c r="W873" s="90" t="str">
        <f>IF(INDEX(EmployeeTrackingSheet!$D$6:$D$1005,Calculations!P873,1)=0,"",INDEX(EmployeeTrackingSheet!$D$6:$D$1005,Calculations!P873,1))</f>
        <v/>
      </c>
      <c r="X873" s="269" t="str">
        <f>IF(INDEX(EmployeeTrackingSheet!$E$6:$E$1005,Calculations!P873,1)=0,"",INDEX(EmployeeTrackingSheet!$E$6:$E$1005,Calculations!P873,1))</f>
        <v/>
      </c>
      <c r="Y873" s="269" t="str">
        <f>IF(INDEX(EmployeeTrackingSheet!$F$6:$F$1005,Calculations!P873,1)=0,"",INDEX(EmployeeTrackingSheet!$F$6:$F$1005,Calculations!P873,1))</f>
        <v/>
      </c>
      <c r="Z873" s="94" t="str">
        <f t="shared" si="78"/>
        <v/>
      </c>
      <c r="AA873" s="94" t="str">
        <f>IF(INDEX(EmployeeTrackingSheet!$G$6:$G$1005,Calculations!P873,1)=0,"",INDEX(EmployeeTrackingSheet!$G$6:$G$1005,Calculations!P873,1))</f>
        <v/>
      </c>
      <c r="AB873" s="94" t="str">
        <f>IF(INDEX(EmployeeTrackingSheet!$H$6:$H$1005,Calculations!P873,1)=0,"",INDEX(EmployeeTrackingSheet!$H$6:$H$1005,Calculations!P873,1))</f>
        <v/>
      </c>
      <c r="AC873" s="47"/>
      <c r="AD873" s="47"/>
      <c r="AE873" s="47"/>
      <c r="AF873" s="47"/>
      <c r="AG873" s="47"/>
      <c r="AM873" s="47"/>
      <c r="AN873" s="47"/>
      <c r="AO873" s="47"/>
      <c r="AP873" s="47"/>
      <c r="AQ873" s="47"/>
      <c r="AR873" s="47"/>
      <c r="AS873" s="47"/>
      <c r="AT873" s="47"/>
      <c r="AU873" s="47"/>
      <c r="AV873" s="47"/>
      <c r="AW873" s="47"/>
      <c r="AX873" s="47"/>
      <c r="AY873" s="47"/>
      <c r="AZ873" s="47"/>
      <c r="BA873" s="47"/>
      <c r="BB873" s="47"/>
      <c r="BC873" s="47"/>
      <c r="BD873" s="47"/>
      <c r="BE873" s="47"/>
      <c r="BF873" s="47"/>
      <c r="BG873" s="47"/>
      <c r="BH873" s="47"/>
      <c r="BI873" s="47"/>
      <c r="BJ873" s="47"/>
      <c r="BK873" s="47"/>
      <c r="BL873" s="47"/>
      <c r="BM873" s="47"/>
      <c r="BN873" s="47"/>
      <c r="BO873" s="47"/>
      <c r="BP873" s="47"/>
      <c r="BQ873" s="47"/>
    </row>
    <row r="874" spans="16:69" x14ac:dyDescent="0.25">
      <c r="P874" s="34">
        <v>871</v>
      </c>
      <c r="Q874" s="147" t="str">
        <f>IF(INDEX(EmployeeTrackingSheet!$B$6:$B$1005,Calculations!P874,1)=0,"",INDEX(EmployeeTrackingSheet!$B$6:$B$1005,Calculations!P874,1))</f>
        <v/>
      </c>
      <c r="R874" s="91" t="str">
        <f t="shared" si="74"/>
        <v/>
      </c>
      <c r="S874" s="91" t="str">
        <f t="shared" si="75"/>
        <v/>
      </c>
      <c r="T874" s="92" t="str">
        <f t="shared" si="76"/>
        <v/>
      </c>
      <c r="U874" s="92" t="str">
        <f t="shared" si="77"/>
        <v/>
      </c>
      <c r="V874" s="90" t="str">
        <f>IF(INDEX(EmployeeTrackingSheet!$C$6:$C$1005,Calculations!P874,1)=0,"",INDEX(EmployeeTrackingSheet!$C$6:$C$1005,Calculations!P874,1))</f>
        <v/>
      </c>
      <c r="W874" s="90" t="str">
        <f>IF(INDEX(EmployeeTrackingSheet!$D$6:$D$1005,Calculations!P874,1)=0,"",INDEX(EmployeeTrackingSheet!$D$6:$D$1005,Calculations!P874,1))</f>
        <v/>
      </c>
      <c r="X874" s="269" t="str">
        <f>IF(INDEX(EmployeeTrackingSheet!$E$6:$E$1005,Calculations!P874,1)=0,"",INDEX(EmployeeTrackingSheet!$E$6:$E$1005,Calculations!P874,1))</f>
        <v/>
      </c>
      <c r="Y874" s="269" t="str">
        <f>IF(INDEX(EmployeeTrackingSheet!$F$6:$F$1005,Calculations!P874,1)=0,"",INDEX(EmployeeTrackingSheet!$F$6:$F$1005,Calculations!P874,1))</f>
        <v/>
      </c>
      <c r="Z874" s="94" t="str">
        <f t="shared" si="78"/>
        <v/>
      </c>
      <c r="AA874" s="94" t="str">
        <f>IF(INDEX(EmployeeTrackingSheet!$G$6:$G$1005,Calculations!P874,1)=0,"",INDEX(EmployeeTrackingSheet!$G$6:$G$1005,Calculations!P874,1))</f>
        <v/>
      </c>
      <c r="AB874" s="94" t="str">
        <f>IF(INDEX(EmployeeTrackingSheet!$H$6:$H$1005,Calculations!P874,1)=0,"",INDEX(EmployeeTrackingSheet!$H$6:$H$1005,Calculations!P874,1))</f>
        <v/>
      </c>
      <c r="AC874" s="47"/>
      <c r="AD874" s="47"/>
      <c r="AE874" s="47"/>
      <c r="AF874" s="47"/>
      <c r="AG874" s="47"/>
      <c r="AM874" s="47"/>
      <c r="AN874" s="47"/>
      <c r="AO874" s="47"/>
      <c r="AP874" s="47"/>
      <c r="AQ874" s="47"/>
      <c r="AR874" s="47"/>
      <c r="AS874" s="47"/>
      <c r="AT874" s="47"/>
      <c r="AU874" s="47"/>
      <c r="AV874" s="47"/>
      <c r="AW874" s="47"/>
      <c r="AX874" s="47"/>
      <c r="AY874" s="47"/>
      <c r="AZ874" s="47"/>
      <c r="BA874" s="47"/>
      <c r="BB874" s="47"/>
      <c r="BC874" s="47"/>
      <c r="BD874" s="47"/>
      <c r="BE874" s="47"/>
      <c r="BF874" s="47"/>
      <c r="BG874" s="47"/>
      <c r="BH874" s="47"/>
      <c r="BI874" s="47"/>
      <c r="BJ874" s="47"/>
      <c r="BK874" s="47"/>
      <c r="BL874" s="47"/>
      <c r="BM874" s="47"/>
      <c r="BN874" s="47"/>
      <c r="BO874" s="47"/>
      <c r="BP874" s="47"/>
      <c r="BQ874" s="47"/>
    </row>
    <row r="875" spans="16:69" x14ac:dyDescent="0.25">
      <c r="P875" s="34">
        <v>872</v>
      </c>
      <c r="Q875" s="147" t="str">
        <f>IF(INDEX(EmployeeTrackingSheet!$B$6:$B$1005,Calculations!P875,1)=0,"",INDEX(EmployeeTrackingSheet!$B$6:$B$1005,Calculations!P875,1))</f>
        <v/>
      </c>
      <c r="R875" s="91" t="str">
        <f t="shared" si="74"/>
        <v/>
      </c>
      <c r="S875" s="91" t="str">
        <f t="shared" si="75"/>
        <v/>
      </c>
      <c r="T875" s="92" t="str">
        <f t="shared" si="76"/>
        <v/>
      </c>
      <c r="U875" s="92" t="str">
        <f t="shared" si="77"/>
        <v/>
      </c>
      <c r="V875" s="90" t="str">
        <f>IF(INDEX(EmployeeTrackingSheet!$C$6:$C$1005,Calculations!P875,1)=0,"",INDEX(EmployeeTrackingSheet!$C$6:$C$1005,Calculations!P875,1))</f>
        <v/>
      </c>
      <c r="W875" s="90" t="str">
        <f>IF(INDEX(EmployeeTrackingSheet!$D$6:$D$1005,Calculations!P875,1)=0,"",INDEX(EmployeeTrackingSheet!$D$6:$D$1005,Calculations!P875,1))</f>
        <v/>
      </c>
      <c r="X875" s="269" t="str">
        <f>IF(INDEX(EmployeeTrackingSheet!$E$6:$E$1005,Calculations!P875,1)=0,"",INDEX(EmployeeTrackingSheet!$E$6:$E$1005,Calculations!P875,1))</f>
        <v/>
      </c>
      <c r="Y875" s="269" t="str">
        <f>IF(INDEX(EmployeeTrackingSheet!$F$6:$F$1005,Calculations!P875,1)=0,"",INDEX(EmployeeTrackingSheet!$F$6:$F$1005,Calculations!P875,1))</f>
        <v/>
      </c>
      <c r="Z875" s="94" t="str">
        <f t="shared" si="78"/>
        <v/>
      </c>
      <c r="AA875" s="94" t="str">
        <f>IF(INDEX(EmployeeTrackingSheet!$G$6:$G$1005,Calculations!P875,1)=0,"",INDEX(EmployeeTrackingSheet!$G$6:$G$1005,Calculations!P875,1))</f>
        <v/>
      </c>
      <c r="AB875" s="94" t="str">
        <f>IF(INDEX(EmployeeTrackingSheet!$H$6:$H$1005,Calculations!P875,1)=0,"",INDEX(EmployeeTrackingSheet!$H$6:$H$1005,Calculations!P875,1))</f>
        <v/>
      </c>
      <c r="AC875" s="47"/>
      <c r="AD875" s="47"/>
      <c r="AE875" s="47"/>
      <c r="AF875" s="47"/>
      <c r="AG875" s="47"/>
      <c r="AM875" s="47"/>
      <c r="AN875" s="47"/>
      <c r="AO875" s="47"/>
      <c r="AP875" s="47"/>
      <c r="AQ875" s="47"/>
      <c r="AR875" s="47"/>
      <c r="AS875" s="47"/>
      <c r="AT875" s="47"/>
      <c r="AU875" s="47"/>
      <c r="AV875" s="47"/>
      <c r="AW875" s="47"/>
      <c r="AX875" s="47"/>
      <c r="AY875" s="47"/>
      <c r="AZ875" s="47"/>
      <c r="BA875" s="47"/>
      <c r="BB875" s="47"/>
      <c r="BC875" s="47"/>
      <c r="BD875" s="47"/>
      <c r="BE875" s="47"/>
      <c r="BF875" s="47"/>
      <c r="BG875" s="47"/>
      <c r="BH875" s="47"/>
      <c r="BI875" s="47"/>
      <c r="BJ875" s="47"/>
      <c r="BK875" s="47"/>
      <c r="BL875" s="47"/>
      <c r="BM875" s="47"/>
      <c r="BN875" s="47"/>
      <c r="BO875" s="47"/>
      <c r="BP875" s="47"/>
      <c r="BQ875" s="47"/>
    </row>
    <row r="876" spans="16:69" x14ac:dyDescent="0.25">
      <c r="P876" s="34">
        <v>873</v>
      </c>
      <c r="Q876" s="147" t="str">
        <f>IF(INDEX(EmployeeTrackingSheet!$B$6:$B$1005,Calculations!P876,1)=0,"",INDEX(EmployeeTrackingSheet!$B$6:$B$1005,Calculations!P876,1))</f>
        <v/>
      </c>
      <c r="R876" s="91" t="str">
        <f t="shared" si="74"/>
        <v/>
      </c>
      <c r="S876" s="91" t="str">
        <f t="shared" si="75"/>
        <v/>
      </c>
      <c r="T876" s="92" t="str">
        <f t="shared" si="76"/>
        <v/>
      </c>
      <c r="U876" s="92" t="str">
        <f t="shared" si="77"/>
        <v/>
      </c>
      <c r="V876" s="90" t="str">
        <f>IF(INDEX(EmployeeTrackingSheet!$C$6:$C$1005,Calculations!P876,1)=0,"",INDEX(EmployeeTrackingSheet!$C$6:$C$1005,Calculations!P876,1))</f>
        <v/>
      </c>
      <c r="W876" s="90" t="str">
        <f>IF(INDEX(EmployeeTrackingSheet!$D$6:$D$1005,Calculations!P876,1)=0,"",INDEX(EmployeeTrackingSheet!$D$6:$D$1005,Calculations!P876,1))</f>
        <v/>
      </c>
      <c r="X876" s="269" t="str">
        <f>IF(INDEX(EmployeeTrackingSheet!$E$6:$E$1005,Calculations!P876,1)=0,"",INDEX(EmployeeTrackingSheet!$E$6:$E$1005,Calculations!P876,1))</f>
        <v/>
      </c>
      <c r="Y876" s="269" t="str">
        <f>IF(INDEX(EmployeeTrackingSheet!$F$6:$F$1005,Calculations!P876,1)=0,"",INDEX(EmployeeTrackingSheet!$F$6:$F$1005,Calculations!P876,1))</f>
        <v/>
      </c>
      <c r="Z876" s="94" t="str">
        <f t="shared" si="78"/>
        <v/>
      </c>
      <c r="AA876" s="94" t="str">
        <f>IF(INDEX(EmployeeTrackingSheet!$G$6:$G$1005,Calculations!P876,1)=0,"",INDEX(EmployeeTrackingSheet!$G$6:$G$1005,Calculations!P876,1))</f>
        <v/>
      </c>
      <c r="AB876" s="94" t="str">
        <f>IF(INDEX(EmployeeTrackingSheet!$H$6:$H$1005,Calculations!P876,1)=0,"",INDEX(EmployeeTrackingSheet!$H$6:$H$1005,Calculations!P876,1))</f>
        <v/>
      </c>
      <c r="AC876" s="47"/>
      <c r="AD876" s="47"/>
      <c r="AE876" s="47"/>
      <c r="AF876" s="47"/>
      <c r="AG876" s="47"/>
      <c r="AM876" s="47"/>
      <c r="AN876" s="47"/>
      <c r="AO876" s="47"/>
      <c r="AP876" s="47"/>
      <c r="AQ876" s="47"/>
      <c r="AR876" s="47"/>
      <c r="AS876" s="47"/>
      <c r="AT876" s="47"/>
      <c r="AU876" s="47"/>
      <c r="AV876" s="47"/>
      <c r="AW876" s="47"/>
      <c r="AX876" s="47"/>
      <c r="AY876" s="47"/>
      <c r="AZ876" s="47"/>
      <c r="BA876" s="47"/>
      <c r="BB876" s="47"/>
      <c r="BC876" s="47"/>
      <c r="BD876" s="47"/>
      <c r="BE876" s="47"/>
      <c r="BF876" s="47"/>
      <c r="BG876" s="47"/>
      <c r="BH876" s="47"/>
      <c r="BI876" s="47"/>
      <c r="BJ876" s="47"/>
      <c r="BK876" s="47"/>
      <c r="BL876" s="47"/>
      <c r="BM876" s="47"/>
      <c r="BN876" s="47"/>
      <c r="BO876" s="47"/>
      <c r="BP876" s="47"/>
      <c r="BQ876" s="47"/>
    </row>
    <row r="877" spans="16:69" x14ac:dyDescent="0.25">
      <c r="P877" s="34">
        <v>874</v>
      </c>
      <c r="Q877" s="147" t="str">
        <f>IF(INDEX(EmployeeTrackingSheet!$B$6:$B$1005,Calculations!P877,1)=0,"",INDEX(EmployeeTrackingSheet!$B$6:$B$1005,Calculations!P877,1))</f>
        <v/>
      </c>
      <c r="R877" s="91" t="str">
        <f t="shared" si="74"/>
        <v/>
      </c>
      <c r="S877" s="91" t="str">
        <f t="shared" si="75"/>
        <v/>
      </c>
      <c r="T877" s="92" t="str">
        <f t="shared" si="76"/>
        <v/>
      </c>
      <c r="U877" s="92" t="str">
        <f t="shared" si="77"/>
        <v/>
      </c>
      <c r="V877" s="90" t="str">
        <f>IF(INDEX(EmployeeTrackingSheet!$C$6:$C$1005,Calculations!P877,1)=0,"",INDEX(EmployeeTrackingSheet!$C$6:$C$1005,Calculations!P877,1))</f>
        <v/>
      </c>
      <c r="W877" s="90" t="str">
        <f>IF(INDEX(EmployeeTrackingSheet!$D$6:$D$1005,Calculations!P877,1)=0,"",INDEX(EmployeeTrackingSheet!$D$6:$D$1005,Calculations!P877,1))</f>
        <v/>
      </c>
      <c r="X877" s="269" t="str">
        <f>IF(INDEX(EmployeeTrackingSheet!$E$6:$E$1005,Calculations!P877,1)=0,"",INDEX(EmployeeTrackingSheet!$E$6:$E$1005,Calculations!P877,1))</f>
        <v/>
      </c>
      <c r="Y877" s="269" t="str">
        <f>IF(INDEX(EmployeeTrackingSheet!$F$6:$F$1005,Calculations!P877,1)=0,"",INDEX(EmployeeTrackingSheet!$F$6:$F$1005,Calculations!P877,1))</f>
        <v/>
      </c>
      <c r="Z877" s="94" t="str">
        <f t="shared" si="78"/>
        <v/>
      </c>
      <c r="AA877" s="94" t="str">
        <f>IF(INDEX(EmployeeTrackingSheet!$G$6:$G$1005,Calculations!P877,1)=0,"",INDEX(EmployeeTrackingSheet!$G$6:$G$1005,Calculations!P877,1))</f>
        <v/>
      </c>
      <c r="AB877" s="94" t="str">
        <f>IF(INDEX(EmployeeTrackingSheet!$H$6:$H$1005,Calculations!P877,1)=0,"",INDEX(EmployeeTrackingSheet!$H$6:$H$1005,Calculations!P877,1))</f>
        <v/>
      </c>
      <c r="AC877" s="47"/>
      <c r="AD877" s="47"/>
      <c r="AE877" s="47"/>
      <c r="AF877" s="47"/>
      <c r="AG877" s="47"/>
      <c r="AM877" s="47"/>
      <c r="AN877" s="47"/>
      <c r="AO877" s="47"/>
      <c r="AP877" s="47"/>
      <c r="AQ877" s="47"/>
      <c r="AR877" s="47"/>
      <c r="AS877" s="47"/>
      <c r="AT877" s="47"/>
      <c r="AU877" s="47"/>
      <c r="AV877" s="47"/>
      <c r="AW877" s="47"/>
      <c r="AX877" s="47"/>
      <c r="AY877" s="47"/>
      <c r="AZ877" s="47"/>
      <c r="BA877" s="47"/>
      <c r="BB877" s="47"/>
      <c r="BC877" s="47"/>
      <c r="BD877" s="47"/>
      <c r="BE877" s="47"/>
      <c r="BF877" s="47"/>
      <c r="BG877" s="47"/>
      <c r="BH877" s="47"/>
      <c r="BI877" s="47"/>
      <c r="BJ877" s="47"/>
      <c r="BK877" s="47"/>
      <c r="BL877" s="47"/>
      <c r="BM877" s="47"/>
      <c r="BN877" s="47"/>
      <c r="BO877" s="47"/>
      <c r="BP877" s="47"/>
      <c r="BQ877" s="47"/>
    </row>
    <row r="878" spans="16:69" x14ac:dyDescent="0.25">
      <c r="P878" s="34">
        <v>875</v>
      </c>
      <c r="Q878" s="147" t="str">
        <f>IF(INDEX(EmployeeTrackingSheet!$B$6:$B$1005,Calculations!P878,1)=0,"",INDEX(EmployeeTrackingSheet!$B$6:$B$1005,Calculations!P878,1))</f>
        <v/>
      </c>
      <c r="R878" s="91" t="str">
        <f t="shared" si="74"/>
        <v/>
      </c>
      <c r="S878" s="91" t="str">
        <f t="shared" si="75"/>
        <v/>
      </c>
      <c r="T878" s="92" t="str">
        <f t="shared" si="76"/>
        <v/>
      </c>
      <c r="U878" s="92" t="str">
        <f t="shared" si="77"/>
        <v/>
      </c>
      <c r="V878" s="90" t="str">
        <f>IF(INDEX(EmployeeTrackingSheet!$C$6:$C$1005,Calculations!P878,1)=0,"",INDEX(EmployeeTrackingSheet!$C$6:$C$1005,Calculations!P878,1))</f>
        <v/>
      </c>
      <c r="W878" s="90" t="str">
        <f>IF(INDEX(EmployeeTrackingSheet!$D$6:$D$1005,Calculations!P878,1)=0,"",INDEX(EmployeeTrackingSheet!$D$6:$D$1005,Calculations!P878,1))</f>
        <v/>
      </c>
      <c r="X878" s="269" t="str">
        <f>IF(INDEX(EmployeeTrackingSheet!$E$6:$E$1005,Calculations!P878,1)=0,"",INDEX(EmployeeTrackingSheet!$E$6:$E$1005,Calculations!P878,1))</f>
        <v/>
      </c>
      <c r="Y878" s="269" t="str">
        <f>IF(INDEX(EmployeeTrackingSheet!$F$6:$F$1005,Calculations!P878,1)=0,"",INDEX(EmployeeTrackingSheet!$F$6:$F$1005,Calculations!P878,1))</f>
        <v/>
      </c>
      <c r="Z878" s="94" t="str">
        <f t="shared" si="78"/>
        <v/>
      </c>
      <c r="AA878" s="94" t="str">
        <f>IF(INDEX(EmployeeTrackingSheet!$G$6:$G$1005,Calculations!P878,1)=0,"",INDEX(EmployeeTrackingSheet!$G$6:$G$1005,Calculations!P878,1))</f>
        <v/>
      </c>
      <c r="AB878" s="94" t="str">
        <f>IF(INDEX(EmployeeTrackingSheet!$H$6:$H$1005,Calculations!P878,1)=0,"",INDEX(EmployeeTrackingSheet!$H$6:$H$1005,Calculations!P878,1))</f>
        <v/>
      </c>
      <c r="AC878" s="47"/>
      <c r="AD878" s="47"/>
      <c r="AE878" s="47"/>
      <c r="AF878" s="47"/>
      <c r="AG878" s="47"/>
      <c r="AM878" s="47"/>
      <c r="AN878" s="47"/>
      <c r="AO878" s="47"/>
      <c r="AP878" s="47"/>
      <c r="AQ878" s="47"/>
      <c r="AR878" s="47"/>
      <c r="AS878" s="47"/>
      <c r="AT878" s="47"/>
      <c r="AU878" s="47"/>
      <c r="AV878" s="47"/>
      <c r="AW878" s="47"/>
      <c r="AX878" s="47"/>
      <c r="AY878" s="47"/>
      <c r="AZ878" s="47"/>
      <c r="BA878" s="47"/>
      <c r="BB878" s="47"/>
      <c r="BC878" s="47"/>
      <c r="BD878" s="47"/>
      <c r="BE878" s="47"/>
      <c r="BF878" s="47"/>
      <c r="BG878" s="47"/>
      <c r="BH878" s="47"/>
      <c r="BI878" s="47"/>
      <c r="BJ878" s="47"/>
      <c r="BK878" s="47"/>
      <c r="BL878" s="47"/>
      <c r="BM878" s="47"/>
      <c r="BN878" s="47"/>
      <c r="BO878" s="47"/>
      <c r="BP878" s="47"/>
      <c r="BQ878" s="47"/>
    </row>
    <row r="879" spans="16:69" x14ac:dyDescent="0.25">
      <c r="P879" s="34">
        <v>876</v>
      </c>
      <c r="Q879" s="147" t="str">
        <f>IF(INDEX(EmployeeTrackingSheet!$B$6:$B$1005,Calculations!P879,1)=0,"",INDEX(EmployeeTrackingSheet!$B$6:$B$1005,Calculations!P879,1))</f>
        <v/>
      </c>
      <c r="R879" s="91" t="str">
        <f t="shared" si="74"/>
        <v/>
      </c>
      <c r="S879" s="91" t="str">
        <f t="shared" si="75"/>
        <v/>
      </c>
      <c r="T879" s="92" t="str">
        <f t="shared" si="76"/>
        <v/>
      </c>
      <c r="U879" s="92" t="str">
        <f t="shared" si="77"/>
        <v/>
      </c>
      <c r="V879" s="90" t="str">
        <f>IF(INDEX(EmployeeTrackingSheet!$C$6:$C$1005,Calculations!P879,1)=0,"",INDEX(EmployeeTrackingSheet!$C$6:$C$1005,Calculations!P879,1))</f>
        <v/>
      </c>
      <c r="W879" s="90" t="str">
        <f>IF(INDEX(EmployeeTrackingSheet!$D$6:$D$1005,Calculations!P879,1)=0,"",INDEX(EmployeeTrackingSheet!$D$6:$D$1005,Calculations!P879,1))</f>
        <v/>
      </c>
      <c r="X879" s="269" t="str">
        <f>IF(INDEX(EmployeeTrackingSheet!$E$6:$E$1005,Calculations!P879,1)=0,"",INDEX(EmployeeTrackingSheet!$E$6:$E$1005,Calculations!P879,1))</f>
        <v/>
      </c>
      <c r="Y879" s="269" t="str">
        <f>IF(INDEX(EmployeeTrackingSheet!$F$6:$F$1005,Calculations!P879,1)=0,"",INDEX(EmployeeTrackingSheet!$F$6:$F$1005,Calculations!P879,1))</f>
        <v/>
      </c>
      <c r="Z879" s="94" t="str">
        <f t="shared" si="78"/>
        <v/>
      </c>
      <c r="AA879" s="94" t="str">
        <f>IF(INDEX(EmployeeTrackingSheet!$G$6:$G$1005,Calculations!P879,1)=0,"",INDEX(EmployeeTrackingSheet!$G$6:$G$1005,Calculations!P879,1))</f>
        <v/>
      </c>
      <c r="AB879" s="94" t="str">
        <f>IF(INDEX(EmployeeTrackingSheet!$H$6:$H$1005,Calculations!P879,1)=0,"",INDEX(EmployeeTrackingSheet!$H$6:$H$1005,Calculations!P879,1))</f>
        <v/>
      </c>
      <c r="AC879" s="47"/>
      <c r="AD879" s="47"/>
      <c r="AE879" s="47"/>
      <c r="AF879" s="47"/>
      <c r="AG879" s="47"/>
      <c r="AM879" s="47"/>
      <c r="AN879" s="47"/>
      <c r="AO879" s="47"/>
      <c r="AP879" s="47"/>
      <c r="AQ879" s="47"/>
      <c r="AR879" s="47"/>
      <c r="AS879" s="47"/>
      <c r="AT879" s="47"/>
      <c r="AU879" s="47"/>
      <c r="AV879" s="47"/>
      <c r="AW879" s="47"/>
      <c r="AX879" s="47"/>
      <c r="AY879" s="47"/>
      <c r="AZ879" s="47"/>
      <c r="BA879" s="47"/>
      <c r="BB879" s="47"/>
      <c r="BC879" s="47"/>
      <c r="BD879" s="47"/>
      <c r="BE879" s="47"/>
      <c r="BF879" s="47"/>
      <c r="BG879" s="47"/>
      <c r="BH879" s="47"/>
      <c r="BI879" s="47"/>
      <c r="BJ879" s="47"/>
      <c r="BK879" s="47"/>
      <c r="BL879" s="47"/>
      <c r="BM879" s="47"/>
      <c r="BN879" s="47"/>
      <c r="BO879" s="47"/>
      <c r="BP879" s="47"/>
      <c r="BQ879" s="47"/>
    </row>
    <row r="880" spans="16:69" x14ac:dyDescent="0.25">
      <c r="P880" s="34">
        <v>877</v>
      </c>
      <c r="Q880" s="147" t="str">
        <f>IF(INDEX(EmployeeTrackingSheet!$B$6:$B$1005,Calculations!P880,1)=0,"",INDEX(EmployeeTrackingSheet!$B$6:$B$1005,Calculations!P880,1))</f>
        <v/>
      </c>
      <c r="R880" s="91" t="str">
        <f t="shared" si="74"/>
        <v/>
      </c>
      <c r="S880" s="91" t="str">
        <f t="shared" si="75"/>
        <v/>
      </c>
      <c r="T880" s="92" t="str">
        <f t="shared" si="76"/>
        <v/>
      </c>
      <c r="U880" s="92" t="str">
        <f t="shared" si="77"/>
        <v/>
      </c>
      <c r="V880" s="90" t="str">
        <f>IF(INDEX(EmployeeTrackingSheet!$C$6:$C$1005,Calculations!P880,1)=0,"",INDEX(EmployeeTrackingSheet!$C$6:$C$1005,Calculations!P880,1))</f>
        <v/>
      </c>
      <c r="W880" s="90" t="str">
        <f>IF(INDEX(EmployeeTrackingSheet!$D$6:$D$1005,Calculations!P880,1)=0,"",INDEX(EmployeeTrackingSheet!$D$6:$D$1005,Calculations!P880,1))</f>
        <v/>
      </c>
      <c r="X880" s="269" t="str">
        <f>IF(INDEX(EmployeeTrackingSheet!$E$6:$E$1005,Calculations!P880,1)=0,"",INDEX(EmployeeTrackingSheet!$E$6:$E$1005,Calculations!P880,1))</f>
        <v/>
      </c>
      <c r="Y880" s="269" t="str">
        <f>IF(INDEX(EmployeeTrackingSheet!$F$6:$F$1005,Calculations!P880,1)=0,"",INDEX(EmployeeTrackingSheet!$F$6:$F$1005,Calculations!P880,1))</f>
        <v/>
      </c>
      <c r="Z880" s="94" t="str">
        <f t="shared" si="78"/>
        <v/>
      </c>
      <c r="AA880" s="94" t="str">
        <f>IF(INDEX(EmployeeTrackingSheet!$G$6:$G$1005,Calculations!P880,1)=0,"",INDEX(EmployeeTrackingSheet!$G$6:$G$1005,Calculations!P880,1))</f>
        <v/>
      </c>
      <c r="AB880" s="94" t="str">
        <f>IF(INDEX(EmployeeTrackingSheet!$H$6:$H$1005,Calculations!P880,1)=0,"",INDEX(EmployeeTrackingSheet!$H$6:$H$1005,Calculations!P880,1))</f>
        <v/>
      </c>
      <c r="AC880" s="47"/>
      <c r="AD880" s="47"/>
      <c r="AE880" s="47"/>
      <c r="AF880" s="47"/>
      <c r="AG880" s="47"/>
      <c r="AM880" s="47"/>
      <c r="AN880" s="47"/>
      <c r="AO880" s="47"/>
      <c r="AP880" s="47"/>
      <c r="AQ880" s="47"/>
      <c r="AR880" s="47"/>
      <c r="AS880" s="47"/>
      <c r="AT880" s="47"/>
      <c r="AU880" s="47"/>
      <c r="AV880" s="47"/>
      <c r="AW880" s="47"/>
      <c r="AX880" s="47"/>
      <c r="AY880" s="47"/>
      <c r="AZ880" s="47"/>
      <c r="BA880" s="47"/>
      <c r="BB880" s="47"/>
      <c r="BC880" s="47"/>
      <c r="BD880" s="47"/>
      <c r="BE880" s="47"/>
      <c r="BF880" s="47"/>
      <c r="BG880" s="47"/>
      <c r="BH880" s="47"/>
      <c r="BI880" s="47"/>
      <c r="BJ880" s="47"/>
      <c r="BK880" s="47"/>
      <c r="BL880" s="47"/>
      <c r="BM880" s="47"/>
      <c r="BN880" s="47"/>
      <c r="BO880" s="47"/>
      <c r="BP880" s="47"/>
      <c r="BQ880" s="47"/>
    </row>
    <row r="881" spans="16:69" x14ac:dyDescent="0.25">
      <c r="P881" s="34">
        <v>878</v>
      </c>
      <c r="Q881" s="147" t="str">
        <f>IF(INDEX(EmployeeTrackingSheet!$B$6:$B$1005,Calculations!P881,1)=0,"",INDEX(EmployeeTrackingSheet!$B$6:$B$1005,Calculations!P881,1))</f>
        <v/>
      </c>
      <c r="R881" s="91" t="str">
        <f t="shared" si="74"/>
        <v/>
      </c>
      <c r="S881" s="91" t="str">
        <f t="shared" si="75"/>
        <v/>
      </c>
      <c r="T881" s="92" t="str">
        <f t="shared" si="76"/>
        <v/>
      </c>
      <c r="U881" s="92" t="str">
        <f t="shared" si="77"/>
        <v/>
      </c>
      <c r="V881" s="90" t="str">
        <f>IF(INDEX(EmployeeTrackingSheet!$C$6:$C$1005,Calculations!P881,1)=0,"",INDEX(EmployeeTrackingSheet!$C$6:$C$1005,Calculations!P881,1))</f>
        <v/>
      </c>
      <c r="W881" s="90" t="str">
        <f>IF(INDEX(EmployeeTrackingSheet!$D$6:$D$1005,Calculations!P881,1)=0,"",INDEX(EmployeeTrackingSheet!$D$6:$D$1005,Calculations!P881,1))</f>
        <v/>
      </c>
      <c r="X881" s="269" t="str">
        <f>IF(INDEX(EmployeeTrackingSheet!$E$6:$E$1005,Calculations!P881,1)=0,"",INDEX(EmployeeTrackingSheet!$E$6:$E$1005,Calculations!P881,1))</f>
        <v/>
      </c>
      <c r="Y881" s="269" t="str">
        <f>IF(INDEX(EmployeeTrackingSheet!$F$6:$F$1005,Calculations!P881,1)=0,"",INDEX(EmployeeTrackingSheet!$F$6:$F$1005,Calculations!P881,1))</f>
        <v/>
      </c>
      <c r="Z881" s="94" t="str">
        <f t="shared" si="78"/>
        <v/>
      </c>
      <c r="AA881" s="94" t="str">
        <f>IF(INDEX(EmployeeTrackingSheet!$G$6:$G$1005,Calculations!P881,1)=0,"",INDEX(EmployeeTrackingSheet!$G$6:$G$1005,Calculations!P881,1))</f>
        <v/>
      </c>
      <c r="AB881" s="94" t="str">
        <f>IF(INDEX(EmployeeTrackingSheet!$H$6:$H$1005,Calculations!P881,1)=0,"",INDEX(EmployeeTrackingSheet!$H$6:$H$1005,Calculations!P881,1))</f>
        <v/>
      </c>
      <c r="AC881" s="47"/>
      <c r="AD881" s="47"/>
      <c r="AE881" s="47"/>
      <c r="AF881" s="47"/>
      <c r="AG881" s="47"/>
      <c r="AM881" s="47"/>
      <c r="AN881" s="47"/>
      <c r="AO881" s="47"/>
      <c r="AP881" s="47"/>
      <c r="AQ881" s="47"/>
      <c r="AR881" s="47"/>
      <c r="AS881" s="47"/>
      <c r="AT881" s="47"/>
      <c r="AU881" s="47"/>
      <c r="AV881" s="47"/>
      <c r="AW881" s="47"/>
      <c r="AX881" s="47"/>
      <c r="AY881" s="47"/>
      <c r="AZ881" s="47"/>
      <c r="BA881" s="47"/>
      <c r="BB881" s="47"/>
      <c r="BC881" s="47"/>
      <c r="BD881" s="47"/>
      <c r="BE881" s="47"/>
      <c r="BF881" s="47"/>
      <c r="BG881" s="47"/>
      <c r="BH881" s="47"/>
      <c r="BI881" s="47"/>
      <c r="BJ881" s="47"/>
      <c r="BK881" s="47"/>
      <c r="BL881" s="47"/>
      <c r="BM881" s="47"/>
      <c r="BN881" s="47"/>
      <c r="BO881" s="47"/>
      <c r="BP881" s="47"/>
      <c r="BQ881" s="47"/>
    </row>
    <row r="882" spans="16:69" x14ac:dyDescent="0.25">
      <c r="P882" s="34">
        <v>879</v>
      </c>
      <c r="Q882" s="147" t="str">
        <f>IF(INDEX(EmployeeTrackingSheet!$B$6:$B$1005,Calculations!P882,1)=0,"",INDEX(EmployeeTrackingSheet!$B$6:$B$1005,Calculations!P882,1))</f>
        <v/>
      </c>
      <c r="R882" s="91" t="str">
        <f t="shared" si="74"/>
        <v/>
      </c>
      <c r="S882" s="91" t="str">
        <f t="shared" si="75"/>
        <v/>
      </c>
      <c r="T882" s="92" t="str">
        <f t="shared" si="76"/>
        <v/>
      </c>
      <c r="U882" s="92" t="str">
        <f t="shared" si="77"/>
        <v/>
      </c>
      <c r="V882" s="90" t="str">
        <f>IF(INDEX(EmployeeTrackingSheet!$C$6:$C$1005,Calculations!P882,1)=0,"",INDEX(EmployeeTrackingSheet!$C$6:$C$1005,Calculations!P882,1))</f>
        <v/>
      </c>
      <c r="W882" s="90" t="str">
        <f>IF(INDEX(EmployeeTrackingSheet!$D$6:$D$1005,Calculations!P882,1)=0,"",INDEX(EmployeeTrackingSheet!$D$6:$D$1005,Calculations!P882,1))</f>
        <v/>
      </c>
      <c r="X882" s="269" t="str">
        <f>IF(INDEX(EmployeeTrackingSheet!$E$6:$E$1005,Calculations!P882,1)=0,"",INDEX(EmployeeTrackingSheet!$E$6:$E$1005,Calculations!P882,1))</f>
        <v/>
      </c>
      <c r="Y882" s="269" t="str">
        <f>IF(INDEX(EmployeeTrackingSheet!$F$6:$F$1005,Calculations!P882,1)=0,"",INDEX(EmployeeTrackingSheet!$F$6:$F$1005,Calculations!P882,1))</f>
        <v/>
      </c>
      <c r="Z882" s="94" t="str">
        <f t="shared" si="78"/>
        <v/>
      </c>
      <c r="AA882" s="94" t="str">
        <f>IF(INDEX(EmployeeTrackingSheet!$G$6:$G$1005,Calculations!P882,1)=0,"",INDEX(EmployeeTrackingSheet!$G$6:$G$1005,Calculations!P882,1))</f>
        <v/>
      </c>
      <c r="AB882" s="94" t="str">
        <f>IF(INDEX(EmployeeTrackingSheet!$H$6:$H$1005,Calculations!P882,1)=0,"",INDEX(EmployeeTrackingSheet!$H$6:$H$1005,Calculations!P882,1))</f>
        <v/>
      </c>
      <c r="AC882" s="47"/>
      <c r="AD882" s="47"/>
      <c r="AE882" s="47"/>
      <c r="AF882" s="47"/>
      <c r="AG882" s="47"/>
      <c r="AM882" s="47"/>
      <c r="AN882" s="47"/>
      <c r="AO882" s="47"/>
      <c r="AP882" s="47"/>
      <c r="AQ882" s="47"/>
      <c r="AR882" s="47"/>
      <c r="AS882" s="47"/>
      <c r="AT882" s="47"/>
      <c r="AU882" s="47"/>
      <c r="AV882" s="47"/>
      <c r="AW882" s="47"/>
      <c r="AX882" s="47"/>
      <c r="AY882" s="47"/>
      <c r="AZ882" s="47"/>
      <c r="BA882" s="47"/>
      <c r="BB882" s="47"/>
      <c r="BC882" s="47"/>
      <c r="BD882" s="47"/>
      <c r="BE882" s="47"/>
      <c r="BF882" s="47"/>
      <c r="BG882" s="47"/>
      <c r="BH882" s="47"/>
      <c r="BI882" s="47"/>
      <c r="BJ882" s="47"/>
      <c r="BK882" s="47"/>
      <c r="BL882" s="47"/>
      <c r="BM882" s="47"/>
      <c r="BN882" s="47"/>
      <c r="BO882" s="47"/>
      <c r="BP882" s="47"/>
      <c r="BQ882" s="47"/>
    </row>
    <row r="883" spans="16:69" x14ac:dyDescent="0.25">
      <c r="P883" s="34">
        <v>880</v>
      </c>
      <c r="Q883" s="147" t="str">
        <f>IF(INDEX(EmployeeTrackingSheet!$B$6:$B$1005,Calculations!P883,1)=0,"",INDEX(EmployeeTrackingSheet!$B$6:$B$1005,Calculations!P883,1))</f>
        <v/>
      </c>
      <c r="R883" s="91" t="str">
        <f t="shared" si="74"/>
        <v/>
      </c>
      <c r="S883" s="91" t="str">
        <f t="shared" si="75"/>
        <v/>
      </c>
      <c r="T883" s="92" t="str">
        <f t="shared" si="76"/>
        <v/>
      </c>
      <c r="U883" s="92" t="str">
        <f t="shared" si="77"/>
        <v/>
      </c>
      <c r="V883" s="90" t="str">
        <f>IF(INDEX(EmployeeTrackingSheet!$C$6:$C$1005,Calculations!P883,1)=0,"",INDEX(EmployeeTrackingSheet!$C$6:$C$1005,Calculations!P883,1))</f>
        <v/>
      </c>
      <c r="W883" s="90" t="str">
        <f>IF(INDEX(EmployeeTrackingSheet!$D$6:$D$1005,Calculations!P883,1)=0,"",INDEX(EmployeeTrackingSheet!$D$6:$D$1005,Calculations!P883,1))</f>
        <v/>
      </c>
      <c r="X883" s="269" t="str">
        <f>IF(INDEX(EmployeeTrackingSheet!$E$6:$E$1005,Calculations!P883,1)=0,"",INDEX(EmployeeTrackingSheet!$E$6:$E$1005,Calculations!P883,1))</f>
        <v/>
      </c>
      <c r="Y883" s="269" t="str">
        <f>IF(INDEX(EmployeeTrackingSheet!$F$6:$F$1005,Calculations!P883,1)=0,"",INDEX(EmployeeTrackingSheet!$F$6:$F$1005,Calculations!P883,1))</f>
        <v/>
      </c>
      <c r="Z883" s="94" t="str">
        <f t="shared" si="78"/>
        <v/>
      </c>
      <c r="AA883" s="94" t="str">
        <f>IF(INDEX(EmployeeTrackingSheet!$G$6:$G$1005,Calculations!P883,1)=0,"",INDEX(EmployeeTrackingSheet!$G$6:$G$1005,Calculations!P883,1))</f>
        <v/>
      </c>
      <c r="AB883" s="94" t="str">
        <f>IF(INDEX(EmployeeTrackingSheet!$H$6:$H$1005,Calculations!P883,1)=0,"",INDEX(EmployeeTrackingSheet!$H$6:$H$1005,Calculations!P883,1))</f>
        <v/>
      </c>
      <c r="AC883" s="47"/>
      <c r="AD883" s="47"/>
      <c r="AE883" s="47"/>
      <c r="AF883" s="47"/>
      <c r="AG883" s="47"/>
      <c r="AM883" s="47"/>
      <c r="AN883" s="47"/>
      <c r="AO883" s="47"/>
      <c r="AP883" s="47"/>
      <c r="AQ883" s="47"/>
      <c r="AR883" s="47"/>
      <c r="AS883" s="47"/>
      <c r="AT883" s="47"/>
      <c r="AU883" s="47"/>
      <c r="AV883" s="47"/>
      <c r="AW883" s="47"/>
      <c r="AX883" s="47"/>
      <c r="AY883" s="47"/>
      <c r="AZ883" s="47"/>
      <c r="BA883" s="47"/>
      <c r="BB883" s="47"/>
      <c r="BC883" s="47"/>
      <c r="BD883" s="47"/>
      <c r="BE883" s="47"/>
      <c r="BF883" s="47"/>
      <c r="BG883" s="47"/>
      <c r="BH883" s="47"/>
      <c r="BI883" s="47"/>
      <c r="BJ883" s="47"/>
      <c r="BK883" s="47"/>
      <c r="BL883" s="47"/>
      <c r="BM883" s="47"/>
      <c r="BN883" s="47"/>
      <c r="BO883" s="47"/>
      <c r="BP883" s="47"/>
      <c r="BQ883" s="47"/>
    </row>
    <row r="884" spans="16:69" x14ac:dyDescent="0.25">
      <c r="P884" s="34">
        <v>881</v>
      </c>
      <c r="Q884" s="147" t="str">
        <f>IF(INDEX(EmployeeTrackingSheet!$B$6:$B$1005,Calculations!P884,1)=0,"",INDEX(EmployeeTrackingSheet!$B$6:$B$1005,Calculations!P884,1))</f>
        <v/>
      </c>
      <c r="R884" s="91" t="str">
        <f t="shared" si="74"/>
        <v/>
      </c>
      <c r="S884" s="91" t="str">
        <f t="shared" si="75"/>
        <v/>
      </c>
      <c r="T884" s="92" t="str">
        <f t="shared" si="76"/>
        <v/>
      </c>
      <c r="U884" s="92" t="str">
        <f t="shared" si="77"/>
        <v/>
      </c>
      <c r="V884" s="90" t="str">
        <f>IF(INDEX(EmployeeTrackingSheet!$C$6:$C$1005,Calculations!P884,1)=0,"",INDEX(EmployeeTrackingSheet!$C$6:$C$1005,Calculations!P884,1))</f>
        <v/>
      </c>
      <c r="W884" s="90" t="str">
        <f>IF(INDEX(EmployeeTrackingSheet!$D$6:$D$1005,Calculations!P884,1)=0,"",INDEX(EmployeeTrackingSheet!$D$6:$D$1005,Calculations!P884,1))</f>
        <v/>
      </c>
      <c r="X884" s="269" t="str">
        <f>IF(INDEX(EmployeeTrackingSheet!$E$6:$E$1005,Calculations!P884,1)=0,"",INDEX(EmployeeTrackingSheet!$E$6:$E$1005,Calculations!P884,1))</f>
        <v/>
      </c>
      <c r="Y884" s="269" t="str">
        <f>IF(INDEX(EmployeeTrackingSheet!$F$6:$F$1005,Calculations!P884,1)=0,"",INDEX(EmployeeTrackingSheet!$F$6:$F$1005,Calculations!P884,1))</f>
        <v/>
      </c>
      <c r="Z884" s="94" t="str">
        <f t="shared" si="78"/>
        <v/>
      </c>
      <c r="AA884" s="94" t="str">
        <f>IF(INDEX(EmployeeTrackingSheet!$G$6:$G$1005,Calculations!P884,1)=0,"",INDEX(EmployeeTrackingSheet!$G$6:$G$1005,Calculations!P884,1))</f>
        <v/>
      </c>
      <c r="AB884" s="94" t="str">
        <f>IF(INDEX(EmployeeTrackingSheet!$H$6:$H$1005,Calculations!P884,1)=0,"",INDEX(EmployeeTrackingSheet!$H$6:$H$1005,Calculations!P884,1))</f>
        <v/>
      </c>
      <c r="AC884" s="47"/>
      <c r="AD884" s="47"/>
      <c r="AE884" s="47"/>
      <c r="AF884" s="47"/>
      <c r="AG884" s="47"/>
      <c r="AM884" s="47"/>
      <c r="AN884" s="47"/>
      <c r="AO884" s="47"/>
      <c r="AP884" s="47"/>
      <c r="AQ884" s="47"/>
      <c r="AR884" s="47"/>
      <c r="AS884" s="47"/>
      <c r="AT884" s="47"/>
      <c r="AU884" s="47"/>
      <c r="AV884" s="47"/>
      <c r="AW884" s="47"/>
      <c r="AX884" s="47"/>
      <c r="AY884" s="47"/>
      <c r="AZ884" s="47"/>
      <c r="BA884" s="47"/>
      <c r="BB884" s="47"/>
      <c r="BC884" s="47"/>
      <c r="BD884" s="47"/>
      <c r="BE884" s="47"/>
      <c r="BF884" s="47"/>
      <c r="BG884" s="47"/>
      <c r="BH884" s="47"/>
      <c r="BI884" s="47"/>
      <c r="BJ884" s="47"/>
      <c r="BK884" s="47"/>
      <c r="BL884" s="47"/>
      <c r="BM884" s="47"/>
      <c r="BN884" s="47"/>
      <c r="BO884" s="47"/>
      <c r="BP884" s="47"/>
      <c r="BQ884" s="47"/>
    </row>
    <row r="885" spans="16:69" x14ac:dyDescent="0.25">
      <c r="P885" s="34">
        <v>882</v>
      </c>
      <c r="Q885" s="147" t="str">
        <f>IF(INDEX(EmployeeTrackingSheet!$B$6:$B$1005,Calculations!P885,1)=0,"",INDEX(EmployeeTrackingSheet!$B$6:$B$1005,Calculations!P885,1))</f>
        <v/>
      </c>
      <c r="R885" s="91" t="str">
        <f t="shared" si="74"/>
        <v/>
      </c>
      <c r="S885" s="91" t="str">
        <f t="shared" si="75"/>
        <v/>
      </c>
      <c r="T885" s="92" t="str">
        <f t="shared" si="76"/>
        <v/>
      </c>
      <c r="U885" s="92" t="str">
        <f t="shared" si="77"/>
        <v/>
      </c>
      <c r="V885" s="90" t="str">
        <f>IF(INDEX(EmployeeTrackingSheet!$C$6:$C$1005,Calculations!P885,1)=0,"",INDEX(EmployeeTrackingSheet!$C$6:$C$1005,Calculations!P885,1))</f>
        <v/>
      </c>
      <c r="W885" s="90" t="str">
        <f>IF(INDEX(EmployeeTrackingSheet!$D$6:$D$1005,Calculations!P885,1)=0,"",INDEX(EmployeeTrackingSheet!$D$6:$D$1005,Calculations!P885,1))</f>
        <v/>
      </c>
      <c r="X885" s="269" t="str">
        <f>IF(INDEX(EmployeeTrackingSheet!$E$6:$E$1005,Calculations!P885,1)=0,"",INDEX(EmployeeTrackingSheet!$E$6:$E$1005,Calculations!P885,1))</f>
        <v/>
      </c>
      <c r="Y885" s="269" t="str">
        <f>IF(INDEX(EmployeeTrackingSheet!$F$6:$F$1005,Calculations!P885,1)=0,"",INDEX(EmployeeTrackingSheet!$F$6:$F$1005,Calculations!P885,1))</f>
        <v/>
      </c>
      <c r="Z885" s="94" t="str">
        <f t="shared" si="78"/>
        <v/>
      </c>
      <c r="AA885" s="94" t="str">
        <f>IF(INDEX(EmployeeTrackingSheet!$G$6:$G$1005,Calculations!P885,1)=0,"",INDEX(EmployeeTrackingSheet!$G$6:$G$1005,Calculations!P885,1))</f>
        <v/>
      </c>
      <c r="AB885" s="94" t="str">
        <f>IF(INDEX(EmployeeTrackingSheet!$H$6:$H$1005,Calculations!P885,1)=0,"",INDEX(EmployeeTrackingSheet!$H$6:$H$1005,Calculations!P885,1))</f>
        <v/>
      </c>
      <c r="AC885" s="47"/>
      <c r="AD885" s="47"/>
      <c r="AE885" s="47"/>
      <c r="AF885" s="47"/>
      <c r="AG885" s="47"/>
      <c r="AM885" s="47"/>
      <c r="AN885" s="47"/>
      <c r="AO885" s="47"/>
      <c r="AP885" s="47"/>
      <c r="AQ885" s="47"/>
      <c r="AR885" s="47"/>
      <c r="AS885" s="47"/>
      <c r="AT885" s="47"/>
      <c r="AU885" s="47"/>
      <c r="AV885" s="47"/>
      <c r="AW885" s="47"/>
      <c r="AX885" s="47"/>
      <c r="AY885" s="47"/>
      <c r="AZ885" s="47"/>
      <c r="BA885" s="47"/>
      <c r="BB885" s="47"/>
      <c r="BC885" s="47"/>
      <c r="BD885" s="47"/>
      <c r="BE885" s="47"/>
      <c r="BF885" s="47"/>
      <c r="BG885" s="47"/>
      <c r="BH885" s="47"/>
      <c r="BI885" s="47"/>
      <c r="BJ885" s="47"/>
      <c r="BK885" s="47"/>
      <c r="BL885" s="47"/>
      <c r="BM885" s="47"/>
      <c r="BN885" s="47"/>
      <c r="BO885" s="47"/>
      <c r="BP885" s="47"/>
      <c r="BQ885" s="47"/>
    </row>
    <row r="886" spans="16:69" x14ac:dyDescent="0.25">
      <c r="P886" s="34">
        <v>883</v>
      </c>
      <c r="Q886" s="147" t="str">
        <f>IF(INDEX(EmployeeTrackingSheet!$B$6:$B$1005,Calculations!P886,1)=0,"",INDEX(EmployeeTrackingSheet!$B$6:$B$1005,Calculations!P886,1))</f>
        <v/>
      </c>
      <c r="R886" s="91" t="str">
        <f t="shared" si="74"/>
        <v/>
      </c>
      <c r="S886" s="91" t="str">
        <f t="shared" si="75"/>
        <v/>
      </c>
      <c r="T886" s="92" t="str">
        <f t="shared" si="76"/>
        <v/>
      </c>
      <c r="U886" s="92" t="str">
        <f t="shared" si="77"/>
        <v/>
      </c>
      <c r="V886" s="90" t="str">
        <f>IF(INDEX(EmployeeTrackingSheet!$C$6:$C$1005,Calculations!P886,1)=0,"",INDEX(EmployeeTrackingSheet!$C$6:$C$1005,Calculations!P886,1))</f>
        <v/>
      </c>
      <c r="W886" s="90" t="str">
        <f>IF(INDEX(EmployeeTrackingSheet!$D$6:$D$1005,Calculations!P886,1)=0,"",INDEX(EmployeeTrackingSheet!$D$6:$D$1005,Calculations!P886,1))</f>
        <v/>
      </c>
      <c r="X886" s="269" t="str">
        <f>IF(INDEX(EmployeeTrackingSheet!$E$6:$E$1005,Calculations!P886,1)=0,"",INDEX(EmployeeTrackingSheet!$E$6:$E$1005,Calculations!P886,1))</f>
        <v/>
      </c>
      <c r="Y886" s="269" t="str">
        <f>IF(INDEX(EmployeeTrackingSheet!$F$6:$F$1005,Calculations!P886,1)=0,"",INDEX(EmployeeTrackingSheet!$F$6:$F$1005,Calculations!P886,1))</f>
        <v/>
      </c>
      <c r="Z886" s="94" t="str">
        <f t="shared" si="78"/>
        <v/>
      </c>
      <c r="AA886" s="94" t="str">
        <f>IF(INDEX(EmployeeTrackingSheet!$G$6:$G$1005,Calculations!P886,1)=0,"",INDEX(EmployeeTrackingSheet!$G$6:$G$1005,Calculations!P886,1))</f>
        <v/>
      </c>
      <c r="AB886" s="94" t="str">
        <f>IF(INDEX(EmployeeTrackingSheet!$H$6:$H$1005,Calculations!P886,1)=0,"",INDEX(EmployeeTrackingSheet!$H$6:$H$1005,Calculations!P886,1))</f>
        <v/>
      </c>
      <c r="AC886" s="47"/>
      <c r="AD886" s="47"/>
      <c r="AE886" s="47"/>
      <c r="AF886" s="47"/>
      <c r="AG886" s="47"/>
      <c r="AM886" s="47"/>
      <c r="AN886" s="47"/>
      <c r="AO886" s="47"/>
      <c r="AP886" s="47"/>
      <c r="AQ886" s="47"/>
      <c r="AR886" s="47"/>
      <c r="AS886" s="47"/>
      <c r="AT886" s="47"/>
      <c r="AU886" s="47"/>
      <c r="AV886" s="47"/>
      <c r="AW886" s="47"/>
      <c r="AX886" s="47"/>
      <c r="AY886" s="47"/>
      <c r="AZ886" s="47"/>
      <c r="BA886" s="47"/>
      <c r="BB886" s="47"/>
      <c r="BC886" s="47"/>
      <c r="BD886" s="47"/>
      <c r="BE886" s="47"/>
      <c r="BF886" s="47"/>
      <c r="BG886" s="47"/>
      <c r="BH886" s="47"/>
      <c r="BI886" s="47"/>
      <c r="BJ886" s="47"/>
      <c r="BK886" s="47"/>
      <c r="BL886" s="47"/>
      <c r="BM886" s="47"/>
      <c r="BN886" s="47"/>
      <c r="BO886" s="47"/>
      <c r="BP886" s="47"/>
      <c r="BQ886" s="47"/>
    </row>
    <row r="887" spans="16:69" x14ac:dyDescent="0.25">
      <c r="P887" s="34">
        <v>884</v>
      </c>
      <c r="Q887" s="147" t="str">
        <f>IF(INDEX(EmployeeTrackingSheet!$B$6:$B$1005,Calculations!P887,1)=0,"",INDEX(EmployeeTrackingSheet!$B$6:$B$1005,Calculations!P887,1))</f>
        <v/>
      </c>
      <c r="R887" s="91" t="str">
        <f t="shared" si="74"/>
        <v/>
      </c>
      <c r="S887" s="91" t="str">
        <f t="shared" si="75"/>
        <v/>
      </c>
      <c r="T887" s="92" t="str">
        <f t="shared" si="76"/>
        <v/>
      </c>
      <c r="U887" s="92" t="str">
        <f t="shared" si="77"/>
        <v/>
      </c>
      <c r="V887" s="90" t="str">
        <f>IF(INDEX(EmployeeTrackingSheet!$C$6:$C$1005,Calculations!P887,1)=0,"",INDEX(EmployeeTrackingSheet!$C$6:$C$1005,Calculations!P887,1))</f>
        <v/>
      </c>
      <c r="W887" s="90" t="str">
        <f>IF(INDEX(EmployeeTrackingSheet!$D$6:$D$1005,Calculations!P887,1)=0,"",INDEX(EmployeeTrackingSheet!$D$6:$D$1005,Calculations!P887,1))</f>
        <v/>
      </c>
      <c r="X887" s="269" t="str">
        <f>IF(INDEX(EmployeeTrackingSheet!$E$6:$E$1005,Calculations!P887,1)=0,"",INDEX(EmployeeTrackingSheet!$E$6:$E$1005,Calculations!P887,1))</f>
        <v/>
      </c>
      <c r="Y887" s="269" t="str">
        <f>IF(INDEX(EmployeeTrackingSheet!$F$6:$F$1005,Calculations!P887,1)=0,"",INDEX(EmployeeTrackingSheet!$F$6:$F$1005,Calculations!P887,1))</f>
        <v/>
      </c>
      <c r="Z887" s="94" t="str">
        <f t="shared" si="78"/>
        <v/>
      </c>
      <c r="AA887" s="94" t="str">
        <f>IF(INDEX(EmployeeTrackingSheet!$G$6:$G$1005,Calculations!P887,1)=0,"",INDEX(EmployeeTrackingSheet!$G$6:$G$1005,Calculations!P887,1))</f>
        <v/>
      </c>
      <c r="AB887" s="94" t="str">
        <f>IF(INDEX(EmployeeTrackingSheet!$H$6:$H$1005,Calculations!P887,1)=0,"",INDEX(EmployeeTrackingSheet!$H$6:$H$1005,Calculations!P887,1))</f>
        <v/>
      </c>
      <c r="AC887" s="47"/>
      <c r="AD887" s="47"/>
      <c r="AE887" s="47"/>
      <c r="AF887" s="47"/>
      <c r="AG887" s="47"/>
      <c r="AM887" s="47"/>
      <c r="AN887" s="47"/>
      <c r="AO887" s="47"/>
      <c r="AP887" s="47"/>
      <c r="AQ887" s="47"/>
      <c r="AR887" s="47"/>
      <c r="AS887" s="47"/>
      <c r="AT887" s="47"/>
      <c r="AU887" s="47"/>
      <c r="AV887" s="47"/>
      <c r="AW887" s="47"/>
      <c r="AX887" s="47"/>
      <c r="AY887" s="47"/>
      <c r="AZ887" s="47"/>
      <c r="BA887" s="47"/>
      <c r="BB887" s="47"/>
      <c r="BC887" s="47"/>
      <c r="BD887" s="47"/>
      <c r="BE887" s="47"/>
      <c r="BF887" s="47"/>
      <c r="BG887" s="47"/>
      <c r="BH887" s="47"/>
      <c r="BI887" s="47"/>
      <c r="BJ887" s="47"/>
      <c r="BK887" s="47"/>
      <c r="BL887" s="47"/>
      <c r="BM887" s="47"/>
      <c r="BN887" s="47"/>
      <c r="BO887" s="47"/>
      <c r="BP887" s="47"/>
      <c r="BQ887" s="47"/>
    </row>
    <row r="888" spans="16:69" x14ac:dyDescent="0.25">
      <c r="P888" s="34">
        <v>885</v>
      </c>
      <c r="Q888" s="147" t="str">
        <f>IF(INDEX(EmployeeTrackingSheet!$B$6:$B$1005,Calculations!P888,1)=0,"",INDEX(EmployeeTrackingSheet!$B$6:$B$1005,Calculations!P888,1))</f>
        <v/>
      </c>
      <c r="R888" s="91" t="str">
        <f t="shared" si="74"/>
        <v/>
      </c>
      <c r="S888" s="91" t="str">
        <f t="shared" si="75"/>
        <v/>
      </c>
      <c r="T888" s="92" t="str">
        <f t="shared" si="76"/>
        <v/>
      </c>
      <c r="U888" s="92" t="str">
        <f t="shared" si="77"/>
        <v/>
      </c>
      <c r="V888" s="90" t="str">
        <f>IF(INDEX(EmployeeTrackingSheet!$C$6:$C$1005,Calculations!P888,1)=0,"",INDEX(EmployeeTrackingSheet!$C$6:$C$1005,Calculations!P888,1))</f>
        <v/>
      </c>
      <c r="W888" s="90" t="str">
        <f>IF(INDEX(EmployeeTrackingSheet!$D$6:$D$1005,Calculations!P888,1)=0,"",INDEX(EmployeeTrackingSheet!$D$6:$D$1005,Calculations!P888,1))</f>
        <v/>
      </c>
      <c r="X888" s="269" t="str">
        <f>IF(INDEX(EmployeeTrackingSheet!$E$6:$E$1005,Calculations!P888,1)=0,"",INDEX(EmployeeTrackingSheet!$E$6:$E$1005,Calculations!P888,1))</f>
        <v/>
      </c>
      <c r="Y888" s="269" t="str">
        <f>IF(INDEX(EmployeeTrackingSheet!$F$6:$F$1005,Calculations!P888,1)=0,"",INDEX(EmployeeTrackingSheet!$F$6:$F$1005,Calculations!P888,1))</f>
        <v/>
      </c>
      <c r="Z888" s="94" t="str">
        <f t="shared" si="78"/>
        <v/>
      </c>
      <c r="AA888" s="94" t="str">
        <f>IF(INDEX(EmployeeTrackingSheet!$G$6:$G$1005,Calculations!P888,1)=0,"",INDEX(EmployeeTrackingSheet!$G$6:$G$1005,Calculations!P888,1))</f>
        <v/>
      </c>
      <c r="AB888" s="94" t="str">
        <f>IF(INDEX(EmployeeTrackingSheet!$H$6:$H$1005,Calculations!P888,1)=0,"",INDEX(EmployeeTrackingSheet!$H$6:$H$1005,Calculations!P888,1))</f>
        <v/>
      </c>
      <c r="AC888" s="47"/>
      <c r="AD888" s="47"/>
      <c r="AE888" s="47"/>
      <c r="AF888" s="47"/>
      <c r="AG888" s="47"/>
      <c r="AM888" s="47"/>
      <c r="AN888" s="47"/>
      <c r="AO888" s="47"/>
      <c r="AP888" s="47"/>
      <c r="AQ888" s="47"/>
      <c r="AR888" s="47"/>
      <c r="AS888" s="47"/>
      <c r="AT888" s="47"/>
      <c r="AU888" s="47"/>
      <c r="AV888" s="47"/>
      <c r="AW888" s="47"/>
      <c r="AX888" s="47"/>
      <c r="AY888" s="47"/>
      <c r="AZ888" s="47"/>
      <c r="BA888" s="47"/>
      <c r="BB888" s="47"/>
      <c r="BC888" s="47"/>
      <c r="BD888" s="47"/>
      <c r="BE888" s="47"/>
      <c r="BF888" s="47"/>
      <c r="BG888" s="47"/>
      <c r="BH888" s="47"/>
      <c r="BI888" s="47"/>
      <c r="BJ888" s="47"/>
      <c r="BK888" s="47"/>
      <c r="BL888" s="47"/>
      <c r="BM888" s="47"/>
      <c r="BN888" s="47"/>
      <c r="BO888" s="47"/>
      <c r="BP888" s="47"/>
      <c r="BQ888" s="47"/>
    </row>
    <row r="889" spans="16:69" x14ac:dyDescent="0.25">
      <c r="P889" s="34">
        <v>886</v>
      </c>
      <c r="Q889" s="147" t="str">
        <f>IF(INDEX(EmployeeTrackingSheet!$B$6:$B$1005,Calculations!P889,1)=0,"",INDEX(EmployeeTrackingSheet!$B$6:$B$1005,Calculations!P889,1))</f>
        <v/>
      </c>
      <c r="R889" s="91" t="str">
        <f t="shared" si="74"/>
        <v/>
      </c>
      <c r="S889" s="91" t="str">
        <f t="shared" si="75"/>
        <v/>
      </c>
      <c r="T889" s="92" t="str">
        <f t="shared" si="76"/>
        <v/>
      </c>
      <c r="U889" s="92" t="str">
        <f t="shared" si="77"/>
        <v/>
      </c>
      <c r="V889" s="90" t="str">
        <f>IF(INDEX(EmployeeTrackingSheet!$C$6:$C$1005,Calculations!P889,1)=0,"",INDEX(EmployeeTrackingSheet!$C$6:$C$1005,Calculations!P889,1))</f>
        <v/>
      </c>
      <c r="W889" s="90" t="str">
        <f>IF(INDEX(EmployeeTrackingSheet!$D$6:$D$1005,Calculations!P889,1)=0,"",INDEX(EmployeeTrackingSheet!$D$6:$D$1005,Calculations!P889,1))</f>
        <v/>
      </c>
      <c r="X889" s="269" t="str">
        <f>IF(INDEX(EmployeeTrackingSheet!$E$6:$E$1005,Calculations!P889,1)=0,"",INDEX(EmployeeTrackingSheet!$E$6:$E$1005,Calculations!P889,1))</f>
        <v/>
      </c>
      <c r="Y889" s="269" t="str">
        <f>IF(INDEX(EmployeeTrackingSheet!$F$6:$F$1005,Calculations!P889,1)=0,"",INDEX(EmployeeTrackingSheet!$F$6:$F$1005,Calculations!P889,1))</f>
        <v/>
      </c>
      <c r="Z889" s="94" t="str">
        <f t="shared" si="78"/>
        <v/>
      </c>
      <c r="AA889" s="94" t="str">
        <f>IF(INDEX(EmployeeTrackingSheet!$G$6:$G$1005,Calculations!P889,1)=0,"",INDEX(EmployeeTrackingSheet!$G$6:$G$1005,Calculations!P889,1))</f>
        <v/>
      </c>
      <c r="AB889" s="94" t="str">
        <f>IF(INDEX(EmployeeTrackingSheet!$H$6:$H$1005,Calculations!P889,1)=0,"",INDEX(EmployeeTrackingSheet!$H$6:$H$1005,Calculations!P889,1))</f>
        <v/>
      </c>
      <c r="AC889" s="47"/>
      <c r="AD889" s="47"/>
      <c r="AE889" s="47"/>
      <c r="AF889" s="47"/>
      <c r="AG889" s="47"/>
      <c r="AM889" s="47"/>
      <c r="AN889" s="47"/>
      <c r="AO889" s="47"/>
      <c r="AP889" s="47"/>
      <c r="AQ889" s="47"/>
      <c r="AR889" s="47"/>
      <c r="AS889" s="47"/>
      <c r="AT889" s="47"/>
      <c r="AU889" s="47"/>
      <c r="AV889" s="47"/>
      <c r="AW889" s="47"/>
      <c r="AX889" s="47"/>
      <c r="AY889" s="47"/>
      <c r="AZ889" s="47"/>
      <c r="BA889" s="47"/>
      <c r="BB889" s="47"/>
      <c r="BC889" s="47"/>
      <c r="BD889" s="47"/>
      <c r="BE889" s="47"/>
      <c r="BF889" s="47"/>
      <c r="BG889" s="47"/>
      <c r="BH889" s="47"/>
      <c r="BI889" s="47"/>
      <c r="BJ889" s="47"/>
      <c r="BK889" s="47"/>
      <c r="BL889" s="47"/>
      <c r="BM889" s="47"/>
      <c r="BN889" s="47"/>
      <c r="BO889" s="47"/>
      <c r="BP889" s="47"/>
      <c r="BQ889" s="47"/>
    </row>
    <row r="890" spans="16:69" x14ac:dyDescent="0.25">
      <c r="P890" s="34">
        <v>887</v>
      </c>
      <c r="Q890" s="147" t="str">
        <f>IF(INDEX(EmployeeTrackingSheet!$B$6:$B$1005,Calculations!P890,1)=0,"",INDEX(EmployeeTrackingSheet!$B$6:$B$1005,Calculations!P890,1))</f>
        <v/>
      </c>
      <c r="R890" s="91" t="str">
        <f t="shared" si="74"/>
        <v/>
      </c>
      <c r="S890" s="91" t="str">
        <f t="shared" si="75"/>
        <v/>
      </c>
      <c r="T890" s="92" t="str">
        <f t="shared" si="76"/>
        <v/>
      </c>
      <c r="U890" s="92" t="str">
        <f t="shared" si="77"/>
        <v/>
      </c>
      <c r="V890" s="90" t="str">
        <f>IF(INDEX(EmployeeTrackingSheet!$C$6:$C$1005,Calculations!P890,1)=0,"",INDEX(EmployeeTrackingSheet!$C$6:$C$1005,Calculations!P890,1))</f>
        <v/>
      </c>
      <c r="W890" s="90" t="str">
        <f>IF(INDEX(EmployeeTrackingSheet!$D$6:$D$1005,Calculations!P890,1)=0,"",INDEX(EmployeeTrackingSheet!$D$6:$D$1005,Calculations!P890,1))</f>
        <v/>
      </c>
      <c r="X890" s="269" t="str">
        <f>IF(INDEX(EmployeeTrackingSheet!$E$6:$E$1005,Calculations!P890,1)=0,"",INDEX(EmployeeTrackingSheet!$E$6:$E$1005,Calculations!P890,1))</f>
        <v/>
      </c>
      <c r="Y890" s="269" t="str">
        <f>IF(INDEX(EmployeeTrackingSheet!$F$6:$F$1005,Calculations!P890,1)=0,"",INDEX(EmployeeTrackingSheet!$F$6:$F$1005,Calculations!P890,1))</f>
        <v/>
      </c>
      <c r="Z890" s="94" t="str">
        <f t="shared" si="78"/>
        <v/>
      </c>
      <c r="AA890" s="94" t="str">
        <f>IF(INDEX(EmployeeTrackingSheet!$G$6:$G$1005,Calculations!P890,1)=0,"",INDEX(EmployeeTrackingSheet!$G$6:$G$1005,Calculations!P890,1))</f>
        <v/>
      </c>
      <c r="AB890" s="94" t="str">
        <f>IF(INDEX(EmployeeTrackingSheet!$H$6:$H$1005,Calculations!P890,1)=0,"",INDEX(EmployeeTrackingSheet!$H$6:$H$1005,Calculations!P890,1))</f>
        <v/>
      </c>
      <c r="AC890" s="47"/>
      <c r="AD890" s="47"/>
      <c r="AE890" s="47"/>
      <c r="AF890" s="47"/>
      <c r="AG890" s="47"/>
      <c r="AM890" s="47"/>
      <c r="AN890" s="47"/>
      <c r="AO890" s="47"/>
      <c r="AP890" s="47"/>
      <c r="AQ890" s="47"/>
      <c r="AR890" s="47"/>
      <c r="AS890" s="47"/>
      <c r="AT890" s="47"/>
      <c r="AU890" s="47"/>
      <c r="AV890" s="47"/>
      <c r="AW890" s="47"/>
      <c r="AX890" s="47"/>
      <c r="AY890" s="47"/>
      <c r="AZ890" s="47"/>
      <c r="BA890" s="47"/>
      <c r="BB890" s="47"/>
      <c r="BC890" s="47"/>
      <c r="BD890" s="47"/>
      <c r="BE890" s="47"/>
      <c r="BF890" s="47"/>
      <c r="BG890" s="47"/>
      <c r="BH890" s="47"/>
      <c r="BI890" s="47"/>
      <c r="BJ890" s="47"/>
      <c r="BK890" s="47"/>
      <c r="BL890" s="47"/>
      <c r="BM890" s="47"/>
      <c r="BN890" s="47"/>
      <c r="BO890" s="47"/>
      <c r="BP890" s="47"/>
      <c r="BQ890" s="47"/>
    </row>
    <row r="891" spans="16:69" x14ac:dyDescent="0.25">
      <c r="P891" s="34">
        <v>888</v>
      </c>
      <c r="Q891" s="147" t="str">
        <f>IF(INDEX(EmployeeTrackingSheet!$B$6:$B$1005,Calculations!P891,1)=0,"",INDEX(EmployeeTrackingSheet!$B$6:$B$1005,Calculations!P891,1))</f>
        <v/>
      </c>
      <c r="R891" s="91" t="str">
        <f t="shared" si="74"/>
        <v/>
      </c>
      <c r="S891" s="91" t="str">
        <f t="shared" si="75"/>
        <v/>
      </c>
      <c r="T891" s="92" t="str">
        <f t="shared" si="76"/>
        <v/>
      </c>
      <c r="U891" s="92" t="str">
        <f t="shared" si="77"/>
        <v/>
      </c>
      <c r="V891" s="90" t="str">
        <f>IF(INDEX(EmployeeTrackingSheet!$C$6:$C$1005,Calculations!P891,1)=0,"",INDEX(EmployeeTrackingSheet!$C$6:$C$1005,Calculations!P891,1))</f>
        <v/>
      </c>
      <c r="W891" s="90" t="str">
        <f>IF(INDEX(EmployeeTrackingSheet!$D$6:$D$1005,Calculations!P891,1)=0,"",INDEX(EmployeeTrackingSheet!$D$6:$D$1005,Calculations!P891,1))</f>
        <v/>
      </c>
      <c r="X891" s="269" t="str">
        <f>IF(INDEX(EmployeeTrackingSheet!$E$6:$E$1005,Calculations!P891,1)=0,"",INDEX(EmployeeTrackingSheet!$E$6:$E$1005,Calculations!P891,1))</f>
        <v/>
      </c>
      <c r="Y891" s="269" t="str">
        <f>IF(INDEX(EmployeeTrackingSheet!$F$6:$F$1005,Calculations!P891,1)=0,"",INDEX(EmployeeTrackingSheet!$F$6:$F$1005,Calculations!P891,1))</f>
        <v/>
      </c>
      <c r="Z891" s="94" t="str">
        <f t="shared" si="78"/>
        <v/>
      </c>
      <c r="AA891" s="94" t="str">
        <f>IF(INDEX(EmployeeTrackingSheet!$G$6:$G$1005,Calculations!P891,1)=0,"",INDEX(EmployeeTrackingSheet!$G$6:$G$1005,Calculations!P891,1))</f>
        <v/>
      </c>
      <c r="AB891" s="94" t="str">
        <f>IF(INDEX(EmployeeTrackingSheet!$H$6:$H$1005,Calculations!P891,1)=0,"",INDEX(EmployeeTrackingSheet!$H$6:$H$1005,Calculations!P891,1))</f>
        <v/>
      </c>
      <c r="AC891" s="47"/>
      <c r="AD891" s="47"/>
      <c r="AE891" s="47"/>
      <c r="AF891" s="47"/>
      <c r="AG891" s="47"/>
      <c r="AM891" s="47"/>
      <c r="AN891" s="47"/>
      <c r="AO891" s="47"/>
      <c r="AP891" s="47"/>
      <c r="AQ891" s="47"/>
      <c r="AR891" s="47"/>
      <c r="AS891" s="47"/>
      <c r="AT891" s="47"/>
      <c r="AU891" s="47"/>
      <c r="AV891" s="47"/>
      <c r="AW891" s="47"/>
      <c r="AX891" s="47"/>
      <c r="AY891" s="47"/>
      <c r="AZ891" s="47"/>
      <c r="BA891" s="47"/>
      <c r="BB891" s="47"/>
      <c r="BC891" s="47"/>
      <c r="BD891" s="47"/>
      <c r="BE891" s="47"/>
      <c r="BF891" s="47"/>
      <c r="BG891" s="47"/>
      <c r="BH891" s="47"/>
      <c r="BI891" s="47"/>
      <c r="BJ891" s="47"/>
      <c r="BK891" s="47"/>
      <c r="BL891" s="47"/>
      <c r="BM891" s="47"/>
      <c r="BN891" s="47"/>
      <c r="BO891" s="47"/>
      <c r="BP891" s="47"/>
      <c r="BQ891" s="47"/>
    </row>
    <row r="892" spans="16:69" x14ac:dyDescent="0.25">
      <c r="P892" s="34">
        <v>889</v>
      </c>
      <c r="Q892" s="147" t="str">
        <f>IF(INDEX(EmployeeTrackingSheet!$B$6:$B$1005,Calculations!P892,1)=0,"",INDEX(EmployeeTrackingSheet!$B$6:$B$1005,Calculations!P892,1))</f>
        <v/>
      </c>
      <c r="R892" s="91" t="str">
        <f t="shared" si="74"/>
        <v/>
      </c>
      <c r="S892" s="91" t="str">
        <f t="shared" si="75"/>
        <v/>
      </c>
      <c r="T892" s="92" t="str">
        <f t="shared" si="76"/>
        <v/>
      </c>
      <c r="U892" s="92" t="str">
        <f t="shared" si="77"/>
        <v/>
      </c>
      <c r="V892" s="90" t="str">
        <f>IF(INDEX(EmployeeTrackingSheet!$C$6:$C$1005,Calculations!P892,1)=0,"",INDEX(EmployeeTrackingSheet!$C$6:$C$1005,Calculations!P892,1))</f>
        <v/>
      </c>
      <c r="W892" s="90" t="str">
        <f>IF(INDEX(EmployeeTrackingSheet!$D$6:$D$1005,Calculations!P892,1)=0,"",INDEX(EmployeeTrackingSheet!$D$6:$D$1005,Calculations!P892,1))</f>
        <v/>
      </c>
      <c r="X892" s="269" t="str">
        <f>IF(INDEX(EmployeeTrackingSheet!$E$6:$E$1005,Calculations!P892,1)=0,"",INDEX(EmployeeTrackingSheet!$E$6:$E$1005,Calculations!P892,1))</f>
        <v/>
      </c>
      <c r="Y892" s="269" t="str">
        <f>IF(INDEX(EmployeeTrackingSheet!$F$6:$F$1005,Calculations!P892,1)=0,"",INDEX(EmployeeTrackingSheet!$F$6:$F$1005,Calculations!P892,1))</f>
        <v/>
      </c>
      <c r="Z892" s="94" t="str">
        <f t="shared" si="78"/>
        <v/>
      </c>
      <c r="AA892" s="94" t="str">
        <f>IF(INDEX(EmployeeTrackingSheet!$G$6:$G$1005,Calculations!P892,1)=0,"",INDEX(EmployeeTrackingSheet!$G$6:$G$1005,Calculations!P892,1))</f>
        <v/>
      </c>
      <c r="AB892" s="94" t="str">
        <f>IF(INDEX(EmployeeTrackingSheet!$H$6:$H$1005,Calculations!P892,1)=0,"",INDEX(EmployeeTrackingSheet!$H$6:$H$1005,Calculations!P892,1))</f>
        <v/>
      </c>
      <c r="AC892" s="47"/>
      <c r="AD892" s="47"/>
      <c r="AE892" s="47"/>
      <c r="AF892" s="47"/>
      <c r="AG892" s="47"/>
      <c r="AM892" s="47"/>
      <c r="AN892" s="47"/>
      <c r="AO892" s="47"/>
      <c r="AP892" s="47"/>
      <c r="AQ892" s="47"/>
      <c r="AR892" s="47"/>
      <c r="AS892" s="47"/>
      <c r="AT892" s="47"/>
      <c r="AU892" s="47"/>
      <c r="AV892" s="47"/>
      <c r="AW892" s="47"/>
      <c r="AX892" s="47"/>
      <c r="AY892" s="47"/>
      <c r="AZ892" s="47"/>
      <c r="BA892" s="47"/>
      <c r="BB892" s="47"/>
      <c r="BC892" s="47"/>
      <c r="BD892" s="47"/>
      <c r="BE892" s="47"/>
      <c r="BF892" s="47"/>
      <c r="BG892" s="47"/>
      <c r="BH892" s="47"/>
      <c r="BI892" s="47"/>
      <c r="BJ892" s="47"/>
      <c r="BK892" s="47"/>
      <c r="BL892" s="47"/>
      <c r="BM892" s="47"/>
      <c r="BN892" s="47"/>
      <c r="BO892" s="47"/>
      <c r="BP892" s="47"/>
      <c r="BQ892" s="47"/>
    </row>
    <row r="893" spans="16:69" x14ac:dyDescent="0.25">
      <c r="P893" s="34">
        <v>890</v>
      </c>
      <c r="Q893" s="147" t="str">
        <f>IF(INDEX(EmployeeTrackingSheet!$B$6:$B$1005,Calculations!P893,1)=0,"",INDEX(EmployeeTrackingSheet!$B$6:$B$1005,Calculations!P893,1))</f>
        <v/>
      </c>
      <c r="R893" s="91" t="str">
        <f t="shared" si="74"/>
        <v/>
      </c>
      <c r="S893" s="91" t="str">
        <f t="shared" si="75"/>
        <v/>
      </c>
      <c r="T893" s="92" t="str">
        <f t="shared" si="76"/>
        <v/>
      </c>
      <c r="U893" s="92" t="str">
        <f t="shared" si="77"/>
        <v/>
      </c>
      <c r="V893" s="90" t="str">
        <f>IF(INDEX(EmployeeTrackingSheet!$C$6:$C$1005,Calculations!P893,1)=0,"",INDEX(EmployeeTrackingSheet!$C$6:$C$1005,Calculations!P893,1))</f>
        <v/>
      </c>
      <c r="W893" s="90" t="str">
        <f>IF(INDEX(EmployeeTrackingSheet!$D$6:$D$1005,Calculations!P893,1)=0,"",INDEX(EmployeeTrackingSheet!$D$6:$D$1005,Calculations!P893,1))</f>
        <v/>
      </c>
      <c r="X893" s="269" t="str">
        <f>IF(INDEX(EmployeeTrackingSheet!$E$6:$E$1005,Calculations!P893,1)=0,"",INDEX(EmployeeTrackingSheet!$E$6:$E$1005,Calculations!P893,1))</f>
        <v/>
      </c>
      <c r="Y893" s="269" t="str">
        <f>IF(INDEX(EmployeeTrackingSheet!$F$6:$F$1005,Calculations!P893,1)=0,"",INDEX(EmployeeTrackingSheet!$F$6:$F$1005,Calculations!P893,1))</f>
        <v/>
      </c>
      <c r="Z893" s="94" t="str">
        <f t="shared" si="78"/>
        <v/>
      </c>
      <c r="AA893" s="94" t="str">
        <f>IF(INDEX(EmployeeTrackingSheet!$G$6:$G$1005,Calculations!P893,1)=0,"",INDEX(EmployeeTrackingSheet!$G$6:$G$1005,Calculations!P893,1))</f>
        <v/>
      </c>
      <c r="AB893" s="94" t="str">
        <f>IF(INDEX(EmployeeTrackingSheet!$H$6:$H$1005,Calculations!P893,1)=0,"",INDEX(EmployeeTrackingSheet!$H$6:$H$1005,Calculations!P893,1))</f>
        <v/>
      </c>
      <c r="AC893" s="47"/>
      <c r="AD893" s="47"/>
      <c r="AE893" s="47"/>
      <c r="AF893" s="47"/>
      <c r="AG893" s="47"/>
      <c r="AM893" s="47"/>
      <c r="AN893" s="47"/>
      <c r="AO893" s="47"/>
      <c r="AP893" s="47"/>
      <c r="AQ893" s="47"/>
      <c r="AR893" s="47"/>
      <c r="AS893" s="47"/>
      <c r="AT893" s="47"/>
      <c r="AU893" s="47"/>
      <c r="AV893" s="47"/>
      <c r="AW893" s="47"/>
      <c r="AX893" s="47"/>
      <c r="AY893" s="47"/>
      <c r="AZ893" s="47"/>
      <c r="BA893" s="47"/>
      <c r="BB893" s="47"/>
      <c r="BC893" s="47"/>
      <c r="BD893" s="47"/>
      <c r="BE893" s="47"/>
      <c r="BF893" s="47"/>
      <c r="BG893" s="47"/>
      <c r="BH893" s="47"/>
      <c r="BI893" s="47"/>
      <c r="BJ893" s="47"/>
      <c r="BK893" s="47"/>
      <c r="BL893" s="47"/>
      <c r="BM893" s="47"/>
      <c r="BN893" s="47"/>
      <c r="BO893" s="47"/>
      <c r="BP893" s="47"/>
      <c r="BQ893" s="47"/>
    </row>
    <row r="894" spans="16:69" x14ac:dyDescent="0.25">
      <c r="P894" s="34">
        <v>891</v>
      </c>
      <c r="Q894" s="147" t="str">
        <f>IF(INDEX(EmployeeTrackingSheet!$B$6:$B$1005,Calculations!P894,1)=0,"",INDEX(EmployeeTrackingSheet!$B$6:$B$1005,Calculations!P894,1))</f>
        <v/>
      </c>
      <c r="R894" s="91" t="str">
        <f t="shared" si="74"/>
        <v/>
      </c>
      <c r="S894" s="91" t="str">
        <f t="shared" si="75"/>
        <v/>
      </c>
      <c r="T894" s="92" t="str">
        <f t="shared" si="76"/>
        <v/>
      </c>
      <c r="U894" s="92" t="str">
        <f t="shared" si="77"/>
        <v/>
      </c>
      <c r="V894" s="90" t="str">
        <f>IF(INDEX(EmployeeTrackingSheet!$C$6:$C$1005,Calculations!P894,1)=0,"",INDEX(EmployeeTrackingSheet!$C$6:$C$1005,Calculations!P894,1))</f>
        <v/>
      </c>
      <c r="W894" s="90" t="str">
        <f>IF(INDEX(EmployeeTrackingSheet!$D$6:$D$1005,Calculations!P894,1)=0,"",INDEX(EmployeeTrackingSheet!$D$6:$D$1005,Calculations!P894,1))</f>
        <v/>
      </c>
      <c r="X894" s="269" t="str">
        <f>IF(INDEX(EmployeeTrackingSheet!$E$6:$E$1005,Calculations!P894,1)=0,"",INDEX(EmployeeTrackingSheet!$E$6:$E$1005,Calculations!P894,1))</f>
        <v/>
      </c>
      <c r="Y894" s="269" t="str">
        <f>IF(INDEX(EmployeeTrackingSheet!$F$6:$F$1005,Calculations!P894,1)=0,"",INDEX(EmployeeTrackingSheet!$F$6:$F$1005,Calculations!P894,1))</f>
        <v/>
      </c>
      <c r="Z894" s="94" t="str">
        <f t="shared" si="78"/>
        <v/>
      </c>
      <c r="AA894" s="94" t="str">
        <f>IF(INDEX(EmployeeTrackingSheet!$G$6:$G$1005,Calculations!P894,1)=0,"",INDEX(EmployeeTrackingSheet!$G$6:$G$1005,Calculations!P894,1))</f>
        <v/>
      </c>
      <c r="AB894" s="94" t="str">
        <f>IF(INDEX(EmployeeTrackingSheet!$H$6:$H$1005,Calculations!P894,1)=0,"",INDEX(EmployeeTrackingSheet!$H$6:$H$1005,Calculations!P894,1))</f>
        <v/>
      </c>
      <c r="AC894" s="47"/>
      <c r="AD894" s="47"/>
      <c r="AE894" s="47"/>
      <c r="AF894" s="47"/>
      <c r="AG894" s="47"/>
      <c r="AM894" s="47"/>
      <c r="AN894" s="47"/>
      <c r="AO894" s="47"/>
      <c r="AP894" s="47"/>
      <c r="AQ894" s="47"/>
      <c r="AR894" s="47"/>
      <c r="AS894" s="47"/>
      <c r="AT894" s="47"/>
      <c r="AU894" s="47"/>
      <c r="AV894" s="47"/>
      <c r="AW894" s="47"/>
      <c r="AX894" s="47"/>
      <c r="AY894" s="47"/>
      <c r="AZ894" s="47"/>
      <c r="BA894" s="47"/>
      <c r="BB894" s="47"/>
      <c r="BC894" s="47"/>
      <c r="BD894" s="47"/>
      <c r="BE894" s="47"/>
      <c r="BF894" s="47"/>
      <c r="BG894" s="47"/>
      <c r="BH894" s="47"/>
      <c r="BI894" s="47"/>
      <c r="BJ894" s="47"/>
      <c r="BK894" s="47"/>
      <c r="BL894" s="47"/>
      <c r="BM894" s="47"/>
      <c r="BN894" s="47"/>
      <c r="BO894" s="47"/>
      <c r="BP894" s="47"/>
      <c r="BQ894" s="47"/>
    </row>
    <row r="895" spans="16:69" x14ac:dyDescent="0.25">
      <c r="P895" s="34">
        <v>892</v>
      </c>
      <c r="Q895" s="147" t="str">
        <f>IF(INDEX(EmployeeTrackingSheet!$B$6:$B$1005,Calculations!P895,1)=0,"",INDEX(EmployeeTrackingSheet!$B$6:$B$1005,Calculations!P895,1))</f>
        <v/>
      </c>
      <c r="R895" s="91" t="str">
        <f t="shared" si="74"/>
        <v/>
      </c>
      <c r="S895" s="91" t="str">
        <f t="shared" si="75"/>
        <v/>
      </c>
      <c r="T895" s="92" t="str">
        <f t="shared" si="76"/>
        <v/>
      </c>
      <c r="U895" s="92" t="str">
        <f t="shared" si="77"/>
        <v/>
      </c>
      <c r="V895" s="90" t="str">
        <f>IF(INDEX(EmployeeTrackingSheet!$C$6:$C$1005,Calculations!P895,1)=0,"",INDEX(EmployeeTrackingSheet!$C$6:$C$1005,Calculations!P895,1))</f>
        <v/>
      </c>
      <c r="W895" s="90" t="str">
        <f>IF(INDEX(EmployeeTrackingSheet!$D$6:$D$1005,Calculations!P895,1)=0,"",INDEX(EmployeeTrackingSheet!$D$6:$D$1005,Calculations!P895,1))</f>
        <v/>
      </c>
      <c r="X895" s="269" t="str">
        <f>IF(INDEX(EmployeeTrackingSheet!$E$6:$E$1005,Calculations!P895,1)=0,"",INDEX(EmployeeTrackingSheet!$E$6:$E$1005,Calculations!P895,1))</f>
        <v/>
      </c>
      <c r="Y895" s="269" t="str">
        <f>IF(INDEX(EmployeeTrackingSheet!$F$6:$F$1005,Calculations!P895,1)=0,"",INDEX(EmployeeTrackingSheet!$F$6:$F$1005,Calculations!P895,1))</f>
        <v/>
      </c>
      <c r="Z895" s="94" t="str">
        <f t="shared" si="78"/>
        <v/>
      </c>
      <c r="AA895" s="94" t="str">
        <f>IF(INDEX(EmployeeTrackingSheet!$G$6:$G$1005,Calculations!P895,1)=0,"",INDEX(EmployeeTrackingSheet!$G$6:$G$1005,Calculations!P895,1))</f>
        <v/>
      </c>
      <c r="AB895" s="94" t="str">
        <f>IF(INDEX(EmployeeTrackingSheet!$H$6:$H$1005,Calculations!P895,1)=0,"",INDEX(EmployeeTrackingSheet!$H$6:$H$1005,Calculations!P895,1))</f>
        <v/>
      </c>
      <c r="AC895" s="47"/>
      <c r="AD895" s="47"/>
      <c r="AE895" s="47"/>
      <c r="AF895" s="47"/>
      <c r="AG895" s="47"/>
      <c r="AM895" s="47"/>
      <c r="AN895" s="47"/>
      <c r="AO895" s="47"/>
      <c r="AP895" s="47"/>
      <c r="AQ895" s="47"/>
      <c r="AR895" s="47"/>
      <c r="AS895" s="47"/>
      <c r="AT895" s="47"/>
      <c r="AU895" s="47"/>
      <c r="AV895" s="47"/>
      <c r="AW895" s="47"/>
      <c r="AX895" s="47"/>
      <c r="AY895" s="47"/>
      <c r="AZ895" s="47"/>
      <c r="BA895" s="47"/>
      <c r="BB895" s="47"/>
      <c r="BC895" s="47"/>
      <c r="BD895" s="47"/>
      <c r="BE895" s="47"/>
      <c r="BF895" s="47"/>
      <c r="BG895" s="47"/>
      <c r="BH895" s="47"/>
      <c r="BI895" s="47"/>
      <c r="BJ895" s="47"/>
      <c r="BK895" s="47"/>
      <c r="BL895" s="47"/>
      <c r="BM895" s="47"/>
      <c r="BN895" s="47"/>
      <c r="BO895" s="47"/>
      <c r="BP895" s="47"/>
      <c r="BQ895" s="47"/>
    </row>
    <row r="896" spans="16:69" x14ac:dyDescent="0.25">
      <c r="P896" s="34">
        <v>893</v>
      </c>
      <c r="Q896" s="147" t="str">
        <f>IF(INDEX(EmployeeTrackingSheet!$B$6:$B$1005,Calculations!P896,1)=0,"",INDEX(EmployeeTrackingSheet!$B$6:$B$1005,Calculations!P896,1))</f>
        <v/>
      </c>
      <c r="R896" s="91" t="str">
        <f t="shared" si="74"/>
        <v/>
      </c>
      <c r="S896" s="91" t="str">
        <f t="shared" si="75"/>
        <v/>
      </c>
      <c r="T896" s="92" t="str">
        <f t="shared" si="76"/>
        <v/>
      </c>
      <c r="U896" s="92" t="str">
        <f t="shared" si="77"/>
        <v/>
      </c>
      <c r="V896" s="90" t="str">
        <f>IF(INDEX(EmployeeTrackingSheet!$C$6:$C$1005,Calculations!P896,1)=0,"",INDEX(EmployeeTrackingSheet!$C$6:$C$1005,Calculations!P896,1))</f>
        <v/>
      </c>
      <c r="W896" s="90" t="str">
        <f>IF(INDEX(EmployeeTrackingSheet!$D$6:$D$1005,Calculations!P896,1)=0,"",INDEX(EmployeeTrackingSheet!$D$6:$D$1005,Calculations!P896,1))</f>
        <v/>
      </c>
      <c r="X896" s="269" t="str">
        <f>IF(INDEX(EmployeeTrackingSheet!$E$6:$E$1005,Calculations!P896,1)=0,"",INDEX(EmployeeTrackingSheet!$E$6:$E$1005,Calculations!P896,1))</f>
        <v/>
      </c>
      <c r="Y896" s="269" t="str">
        <f>IF(INDEX(EmployeeTrackingSheet!$F$6:$F$1005,Calculations!P896,1)=0,"",INDEX(EmployeeTrackingSheet!$F$6:$F$1005,Calculations!P896,1))</f>
        <v/>
      </c>
      <c r="Z896" s="94" t="str">
        <f t="shared" si="78"/>
        <v/>
      </c>
      <c r="AA896" s="94" t="str">
        <f>IF(INDEX(EmployeeTrackingSheet!$G$6:$G$1005,Calculations!P896,1)=0,"",INDEX(EmployeeTrackingSheet!$G$6:$G$1005,Calculations!P896,1))</f>
        <v/>
      </c>
      <c r="AB896" s="94" t="str">
        <f>IF(INDEX(EmployeeTrackingSheet!$H$6:$H$1005,Calculations!P896,1)=0,"",INDEX(EmployeeTrackingSheet!$H$6:$H$1005,Calculations!P896,1))</f>
        <v/>
      </c>
      <c r="AC896" s="47"/>
      <c r="AD896" s="47"/>
      <c r="AE896" s="47"/>
      <c r="AF896" s="47"/>
      <c r="AG896" s="47"/>
      <c r="AM896" s="47"/>
      <c r="AN896" s="47"/>
      <c r="AO896" s="47"/>
      <c r="AP896" s="47"/>
      <c r="AQ896" s="47"/>
      <c r="AR896" s="47"/>
      <c r="AS896" s="47"/>
      <c r="AT896" s="47"/>
      <c r="AU896" s="47"/>
      <c r="AV896" s="47"/>
      <c r="AW896" s="47"/>
      <c r="AX896" s="47"/>
      <c r="AY896" s="47"/>
      <c r="AZ896" s="47"/>
      <c r="BA896" s="47"/>
      <c r="BB896" s="47"/>
      <c r="BC896" s="47"/>
      <c r="BD896" s="47"/>
      <c r="BE896" s="47"/>
      <c r="BF896" s="47"/>
      <c r="BG896" s="47"/>
      <c r="BH896" s="47"/>
      <c r="BI896" s="47"/>
      <c r="BJ896" s="47"/>
      <c r="BK896" s="47"/>
      <c r="BL896" s="47"/>
      <c r="BM896" s="47"/>
      <c r="BN896" s="47"/>
      <c r="BO896" s="47"/>
      <c r="BP896" s="47"/>
      <c r="BQ896" s="47"/>
    </row>
    <row r="897" spans="16:69" x14ac:dyDescent="0.25">
      <c r="P897" s="34">
        <v>894</v>
      </c>
      <c r="Q897" s="147" t="str">
        <f>IF(INDEX(EmployeeTrackingSheet!$B$6:$B$1005,Calculations!P897,1)=0,"",INDEX(EmployeeTrackingSheet!$B$6:$B$1005,Calculations!P897,1))</f>
        <v/>
      </c>
      <c r="R897" s="91" t="str">
        <f t="shared" si="74"/>
        <v/>
      </c>
      <c r="S897" s="91" t="str">
        <f t="shared" si="75"/>
        <v/>
      </c>
      <c r="T897" s="92" t="str">
        <f t="shared" si="76"/>
        <v/>
      </c>
      <c r="U897" s="92" t="str">
        <f t="shared" si="77"/>
        <v/>
      </c>
      <c r="V897" s="90" t="str">
        <f>IF(INDEX(EmployeeTrackingSheet!$C$6:$C$1005,Calculations!P897,1)=0,"",INDEX(EmployeeTrackingSheet!$C$6:$C$1005,Calculations!P897,1))</f>
        <v/>
      </c>
      <c r="W897" s="90" t="str">
        <f>IF(INDEX(EmployeeTrackingSheet!$D$6:$D$1005,Calculations!P897,1)=0,"",INDEX(EmployeeTrackingSheet!$D$6:$D$1005,Calculations!P897,1))</f>
        <v/>
      </c>
      <c r="X897" s="269" t="str">
        <f>IF(INDEX(EmployeeTrackingSheet!$E$6:$E$1005,Calculations!P897,1)=0,"",INDEX(EmployeeTrackingSheet!$E$6:$E$1005,Calculations!P897,1))</f>
        <v/>
      </c>
      <c r="Y897" s="269" t="str">
        <f>IF(INDEX(EmployeeTrackingSheet!$F$6:$F$1005,Calculations!P897,1)=0,"",INDEX(EmployeeTrackingSheet!$F$6:$F$1005,Calculations!P897,1))</f>
        <v/>
      </c>
      <c r="Z897" s="94" t="str">
        <f t="shared" si="78"/>
        <v/>
      </c>
      <c r="AA897" s="94" t="str">
        <f>IF(INDEX(EmployeeTrackingSheet!$G$6:$G$1005,Calculations!P897,1)=0,"",INDEX(EmployeeTrackingSheet!$G$6:$G$1005,Calculations!P897,1))</f>
        <v/>
      </c>
      <c r="AB897" s="94" t="str">
        <f>IF(INDEX(EmployeeTrackingSheet!$H$6:$H$1005,Calculations!P897,1)=0,"",INDEX(EmployeeTrackingSheet!$H$6:$H$1005,Calculations!P897,1))</f>
        <v/>
      </c>
      <c r="AC897" s="47"/>
      <c r="AD897" s="47"/>
      <c r="AE897" s="47"/>
      <c r="AF897" s="47"/>
      <c r="AG897" s="47"/>
      <c r="AM897" s="47"/>
      <c r="AN897" s="47"/>
      <c r="AO897" s="47"/>
      <c r="AP897" s="47"/>
      <c r="AQ897" s="47"/>
      <c r="AR897" s="47"/>
      <c r="AS897" s="47"/>
      <c r="AT897" s="47"/>
      <c r="AU897" s="47"/>
      <c r="AV897" s="47"/>
      <c r="AW897" s="47"/>
      <c r="AX897" s="47"/>
      <c r="AY897" s="47"/>
      <c r="AZ897" s="47"/>
      <c r="BA897" s="47"/>
      <c r="BB897" s="47"/>
      <c r="BC897" s="47"/>
      <c r="BD897" s="47"/>
      <c r="BE897" s="47"/>
      <c r="BF897" s="47"/>
      <c r="BG897" s="47"/>
      <c r="BH897" s="47"/>
      <c r="BI897" s="47"/>
      <c r="BJ897" s="47"/>
      <c r="BK897" s="47"/>
      <c r="BL897" s="47"/>
      <c r="BM897" s="47"/>
      <c r="BN897" s="47"/>
      <c r="BO897" s="47"/>
      <c r="BP897" s="47"/>
      <c r="BQ897" s="47"/>
    </row>
    <row r="898" spans="16:69" x14ac:dyDescent="0.25">
      <c r="P898" s="34">
        <v>895</v>
      </c>
      <c r="Q898" s="147" t="str">
        <f>IF(INDEX(EmployeeTrackingSheet!$B$6:$B$1005,Calculations!P898,1)=0,"",INDEX(EmployeeTrackingSheet!$B$6:$B$1005,Calculations!P898,1))</f>
        <v/>
      </c>
      <c r="R898" s="91" t="str">
        <f t="shared" si="74"/>
        <v/>
      </c>
      <c r="S898" s="91" t="str">
        <f t="shared" si="75"/>
        <v/>
      </c>
      <c r="T898" s="92" t="str">
        <f t="shared" si="76"/>
        <v/>
      </c>
      <c r="U898" s="92" t="str">
        <f t="shared" si="77"/>
        <v/>
      </c>
      <c r="V898" s="90" t="str">
        <f>IF(INDEX(EmployeeTrackingSheet!$C$6:$C$1005,Calculations!P898,1)=0,"",INDEX(EmployeeTrackingSheet!$C$6:$C$1005,Calculations!P898,1))</f>
        <v/>
      </c>
      <c r="W898" s="90" t="str">
        <f>IF(INDEX(EmployeeTrackingSheet!$D$6:$D$1005,Calculations!P898,1)=0,"",INDEX(EmployeeTrackingSheet!$D$6:$D$1005,Calculations!P898,1))</f>
        <v/>
      </c>
      <c r="X898" s="269" t="str">
        <f>IF(INDEX(EmployeeTrackingSheet!$E$6:$E$1005,Calculations!P898,1)=0,"",INDEX(EmployeeTrackingSheet!$E$6:$E$1005,Calculations!P898,1))</f>
        <v/>
      </c>
      <c r="Y898" s="269" t="str">
        <f>IF(INDEX(EmployeeTrackingSheet!$F$6:$F$1005,Calculations!P898,1)=0,"",INDEX(EmployeeTrackingSheet!$F$6:$F$1005,Calculations!P898,1))</f>
        <v/>
      </c>
      <c r="Z898" s="94" t="str">
        <f t="shared" si="78"/>
        <v/>
      </c>
      <c r="AA898" s="94" t="str">
        <f>IF(INDEX(EmployeeTrackingSheet!$G$6:$G$1005,Calculations!P898,1)=0,"",INDEX(EmployeeTrackingSheet!$G$6:$G$1005,Calculations!P898,1))</f>
        <v/>
      </c>
      <c r="AB898" s="94" t="str">
        <f>IF(INDEX(EmployeeTrackingSheet!$H$6:$H$1005,Calculations!P898,1)=0,"",INDEX(EmployeeTrackingSheet!$H$6:$H$1005,Calculations!P898,1))</f>
        <v/>
      </c>
      <c r="AC898" s="47"/>
      <c r="AD898" s="47"/>
      <c r="AE898" s="47"/>
      <c r="AF898" s="47"/>
      <c r="AG898" s="47"/>
      <c r="AM898" s="47"/>
      <c r="AN898" s="47"/>
      <c r="AO898" s="47"/>
      <c r="AP898" s="47"/>
      <c r="AQ898" s="47"/>
      <c r="AR898" s="47"/>
      <c r="AS898" s="47"/>
      <c r="AT898" s="47"/>
      <c r="AU898" s="47"/>
      <c r="AV898" s="47"/>
      <c r="AW898" s="47"/>
      <c r="AX898" s="47"/>
      <c r="AY898" s="47"/>
      <c r="AZ898" s="47"/>
      <c r="BA898" s="47"/>
      <c r="BB898" s="47"/>
      <c r="BC898" s="47"/>
      <c r="BD898" s="47"/>
      <c r="BE898" s="47"/>
      <c r="BF898" s="47"/>
      <c r="BG898" s="47"/>
      <c r="BH898" s="47"/>
      <c r="BI898" s="47"/>
      <c r="BJ898" s="47"/>
      <c r="BK898" s="47"/>
      <c r="BL898" s="47"/>
      <c r="BM898" s="47"/>
      <c r="BN898" s="47"/>
      <c r="BO898" s="47"/>
      <c r="BP898" s="47"/>
      <c r="BQ898" s="47"/>
    </row>
    <row r="899" spans="16:69" x14ac:dyDescent="0.25">
      <c r="P899" s="34">
        <v>896</v>
      </c>
      <c r="Q899" s="147" t="str">
        <f>IF(INDEX(EmployeeTrackingSheet!$B$6:$B$1005,Calculations!P899,1)=0,"",INDEX(EmployeeTrackingSheet!$B$6:$B$1005,Calculations!P899,1))</f>
        <v/>
      </c>
      <c r="R899" s="91" t="str">
        <f t="shared" si="74"/>
        <v/>
      </c>
      <c r="S899" s="91" t="str">
        <f t="shared" si="75"/>
        <v/>
      </c>
      <c r="T899" s="92" t="str">
        <f t="shared" si="76"/>
        <v/>
      </c>
      <c r="U899" s="92" t="str">
        <f t="shared" si="77"/>
        <v/>
      </c>
      <c r="V899" s="90" t="str">
        <f>IF(INDEX(EmployeeTrackingSheet!$C$6:$C$1005,Calculations!P899,1)=0,"",INDEX(EmployeeTrackingSheet!$C$6:$C$1005,Calculations!P899,1))</f>
        <v/>
      </c>
      <c r="W899" s="90" t="str">
        <f>IF(INDEX(EmployeeTrackingSheet!$D$6:$D$1005,Calculations!P899,1)=0,"",INDEX(EmployeeTrackingSheet!$D$6:$D$1005,Calculations!P899,1))</f>
        <v/>
      </c>
      <c r="X899" s="269" t="str">
        <f>IF(INDEX(EmployeeTrackingSheet!$E$6:$E$1005,Calculations!P899,1)=0,"",INDEX(EmployeeTrackingSheet!$E$6:$E$1005,Calculations!P899,1))</f>
        <v/>
      </c>
      <c r="Y899" s="269" t="str">
        <f>IF(INDEX(EmployeeTrackingSheet!$F$6:$F$1005,Calculations!P899,1)=0,"",INDEX(EmployeeTrackingSheet!$F$6:$F$1005,Calculations!P899,1))</f>
        <v/>
      </c>
      <c r="Z899" s="94" t="str">
        <f t="shared" si="78"/>
        <v/>
      </c>
      <c r="AA899" s="94" t="str">
        <f>IF(INDEX(EmployeeTrackingSheet!$G$6:$G$1005,Calculations!P899,1)=0,"",INDEX(EmployeeTrackingSheet!$G$6:$G$1005,Calculations!P899,1))</f>
        <v/>
      </c>
      <c r="AB899" s="94" t="str">
        <f>IF(INDEX(EmployeeTrackingSheet!$H$6:$H$1005,Calculations!P899,1)=0,"",INDEX(EmployeeTrackingSheet!$H$6:$H$1005,Calculations!P899,1))</f>
        <v/>
      </c>
      <c r="AC899" s="47"/>
      <c r="AD899" s="47"/>
      <c r="AE899" s="47"/>
      <c r="AF899" s="47"/>
      <c r="AG899" s="47"/>
      <c r="AM899" s="47"/>
      <c r="AN899" s="47"/>
      <c r="AO899" s="47"/>
      <c r="AP899" s="47"/>
      <c r="AQ899" s="47"/>
      <c r="AR899" s="47"/>
      <c r="AS899" s="47"/>
      <c r="AT899" s="47"/>
      <c r="AU899" s="47"/>
      <c r="AV899" s="47"/>
      <c r="AW899" s="47"/>
      <c r="AX899" s="47"/>
      <c r="AY899" s="47"/>
      <c r="AZ899" s="47"/>
      <c r="BA899" s="47"/>
      <c r="BB899" s="47"/>
      <c r="BC899" s="47"/>
      <c r="BD899" s="47"/>
      <c r="BE899" s="47"/>
      <c r="BF899" s="47"/>
      <c r="BG899" s="47"/>
      <c r="BH899" s="47"/>
      <c r="BI899" s="47"/>
      <c r="BJ899" s="47"/>
      <c r="BK899" s="47"/>
      <c r="BL899" s="47"/>
      <c r="BM899" s="47"/>
      <c r="BN899" s="47"/>
      <c r="BO899" s="47"/>
      <c r="BP899" s="47"/>
      <c r="BQ899" s="47"/>
    </row>
    <row r="900" spans="16:69" x14ac:dyDescent="0.25">
      <c r="P900" s="34">
        <v>897</v>
      </c>
      <c r="Q900" s="147" t="str">
        <f>IF(INDEX(EmployeeTrackingSheet!$B$6:$B$1005,Calculations!P900,1)=0,"",INDEX(EmployeeTrackingSheet!$B$6:$B$1005,Calculations!P900,1))</f>
        <v/>
      </c>
      <c r="R900" s="91" t="str">
        <f t="shared" si="74"/>
        <v/>
      </c>
      <c r="S900" s="91" t="str">
        <f t="shared" si="75"/>
        <v/>
      </c>
      <c r="T900" s="92" t="str">
        <f t="shared" si="76"/>
        <v/>
      </c>
      <c r="U900" s="92" t="str">
        <f t="shared" si="77"/>
        <v/>
      </c>
      <c r="V900" s="90" t="str">
        <f>IF(INDEX(EmployeeTrackingSheet!$C$6:$C$1005,Calculations!P900,1)=0,"",INDEX(EmployeeTrackingSheet!$C$6:$C$1005,Calculations!P900,1))</f>
        <v/>
      </c>
      <c r="W900" s="90" t="str">
        <f>IF(INDEX(EmployeeTrackingSheet!$D$6:$D$1005,Calculations!P900,1)=0,"",INDEX(EmployeeTrackingSheet!$D$6:$D$1005,Calculations!P900,1))</f>
        <v/>
      </c>
      <c r="X900" s="269" t="str">
        <f>IF(INDEX(EmployeeTrackingSheet!$E$6:$E$1005,Calculations!P900,1)=0,"",INDEX(EmployeeTrackingSheet!$E$6:$E$1005,Calculations!P900,1))</f>
        <v/>
      </c>
      <c r="Y900" s="269" t="str">
        <f>IF(INDEX(EmployeeTrackingSheet!$F$6:$F$1005,Calculations!P900,1)=0,"",INDEX(EmployeeTrackingSheet!$F$6:$F$1005,Calculations!P900,1))</f>
        <v/>
      </c>
      <c r="Z900" s="94" t="str">
        <f t="shared" si="78"/>
        <v/>
      </c>
      <c r="AA900" s="94" t="str">
        <f>IF(INDEX(EmployeeTrackingSheet!$G$6:$G$1005,Calculations!P900,1)=0,"",INDEX(EmployeeTrackingSheet!$G$6:$G$1005,Calculations!P900,1))</f>
        <v/>
      </c>
      <c r="AB900" s="94" t="str">
        <f>IF(INDEX(EmployeeTrackingSheet!$H$6:$H$1005,Calculations!P900,1)=0,"",INDEX(EmployeeTrackingSheet!$H$6:$H$1005,Calculations!P900,1))</f>
        <v/>
      </c>
      <c r="AC900" s="47"/>
      <c r="AD900" s="47"/>
      <c r="AE900" s="47"/>
      <c r="AF900" s="47"/>
      <c r="AG900" s="47"/>
      <c r="AM900" s="47"/>
      <c r="AN900" s="47"/>
      <c r="AO900" s="47"/>
      <c r="AP900" s="47"/>
      <c r="AQ900" s="47"/>
      <c r="AR900" s="47"/>
      <c r="AS900" s="47"/>
      <c r="AT900" s="47"/>
      <c r="AU900" s="47"/>
      <c r="AV900" s="47"/>
      <c r="AW900" s="47"/>
      <c r="AX900" s="47"/>
      <c r="AY900" s="47"/>
      <c r="AZ900" s="47"/>
      <c r="BA900" s="47"/>
      <c r="BB900" s="47"/>
      <c r="BC900" s="47"/>
      <c r="BD900" s="47"/>
      <c r="BE900" s="47"/>
      <c r="BF900" s="47"/>
      <c r="BG900" s="47"/>
      <c r="BH900" s="47"/>
      <c r="BI900" s="47"/>
      <c r="BJ900" s="47"/>
      <c r="BK900" s="47"/>
      <c r="BL900" s="47"/>
      <c r="BM900" s="47"/>
      <c r="BN900" s="47"/>
      <c r="BO900" s="47"/>
      <c r="BP900" s="47"/>
      <c r="BQ900" s="47"/>
    </row>
    <row r="901" spans="16:69" x14ac:dyDescent="0.25">
      <c r="P901" s="34">
        <v>898</v>
      </c>
      <c r="Q901" s="147" t="str">
        <f>IF(INDEX(EmployeeTrackingSheet!$B$6:$B$1005,Calculations!P901,1)=0,"",INDEX(EmployeeTrackingSheet!$B$6:$B$1005,Calculations!P901,1))</f>
        <v/>
      </c>
      <c r="R901" s="91" t="str">
        <f t="shared" ref="R901:R964" si="79">IF(LEN($Q901)=0,"",YEAR($Q901))</f>
        <v/>
      </c>
      <c r="S901" s="91" t="str">
        <f t="shared" ref="S901:S964" si="80">IF(LEN($Q901)=0,"",MONTH($Q901))</f>
        <v/>
      </c>
      <c r="T901" s="92" t="str">
        <f t="shared" ref="T901:T964" si="81">IF(LEN($Q901)=0,"",WEEKNUM($Q901))</f>
        <v/>
      </c>
      <c r="U901" s="92" t="str">
        <f t="shared" ref="U901:U964" si="82">IF(LEN($Q901)=0,"",DAY($Q901))</f>
        <v/>
      </c>
      <c r="V901" s="90" t="str">
        <f>IF(INDEX(EmployeeTrackingSheet!$C$6:$C$1005,Calculations!P901,1)=0,"",INDEX(EmployeeTrackingSheet!$C$6:$C$1005,Calculations!P901,1))</f>
        <v/>
      </c>
      <c r="W901" s="90" t="str">
        <f>IF(INDEX(EmployeeTrackingSheet!$D$6:$D$1005,Calculations!P901,1)=0,"",INDEX(EmployeeTrackingSheet!$D$6:$D$1005,Calculations!P901,1))</f>
        <v/>
      </c>
      <c r="X901" s="269" t="str">
        <f>IF(INDEX(EmployeeTrackingSheet!$E$6:$E$1005,Calculations!P901,1)=0,"",INDEX(EmployeeTrackingSheet!$E$6:$E$1005,Calculations!P901,1))</f>
        <v/>
      </c>
      <c r="Y901" s="269" t="str">
        <f>IF(INDEX(EmployeeTrackingSheet!$F$6:$F$1005,Calculations!P901,1)=0,"",INDEX(EmployeeTrackingSheet!$F$6:$F$1005,Calculations!P901,1))</f>
        <v/>
      </c>
      <c r="Z901" s="94" t="str">
        <f t="shared" ref="Z901:Z964" si="83">IFERROR(WEEKNUM(DATE(YEAR($Q901),$S901,$U901),1)-WEEKNUM(DATE(YEAR($Q901),$S901,1),1)+1,"")</f>
        <v/>
      </c>
      <c r="AA901" s="94" t="str">
        <f>IF(INDEX(EmployeeTrackingSheet!$G$6:$G$1005,Calculations!P901,1)=0,"",INDEX(EmployeeTrackingSheet!$G$6:$G$1005,Calculations!P901,1))</f>
        <v/>
      </c>
      <c r="AB901" s="94" t="str">
        <f>IF(INDEX(EmployeeTrackingSheet!$H$6:$H$1005,Calculations!P901,1)=0,"",INDEX(EmployeeTrackingSheet!$H$6:$H$1005,Calculations!P901,1))</f>
        <v/>
      </c>
      <c r="AC901" s="47"/>
      <c r="AD901" s="47"/>
      <c r="AE901" s="47"/>
      <c r="AF901" s="47"/>
      <c r="AG901" s="47"/>
      <c r="AM901" s="47"/>
      <c r="AN901" s="47"/>
      <c r="AO901" s="47"/>
      <c r="AP901" s="47"/>
      <c r="AQ901" s="47"/>
      <c r="AR901" s="47"/>
      <c r="AS901" s="47"/>
      <c r="AT901" s="47"/>
      <c r="AU901" s="47"/>
      <c r="AV901" s="47"/>
      <c r="AW901" s="47"/>
      <c r="AX901" s="47"/>
      <c r="AY901" s="47"/>
      <c r="AZ901" s="47"/>
      <c r="BA901" s="47"/>
      <c r="BB901" s="47"/>
      <c r="BC901" s="47"/>
      <c r="BD901" s="47"/>
      <c r="BE901" s="47"/>
      <c r="BF901" s="47"/>
      <c r="BG901" s="47"/>
      <c r="BH901" s="47"/>
      <c r="BI901" s="47"/>
      <c r="BJ901" s="47"/>
      <c r="BK901" s="47"/>
      <c r="BL901" s="47"/>
      <c r="BM901" s="47"/>
      <c r="BN901" s="47"/>
      <c r="BO901" s="47"/>
      <c r="BP901" s="47"/>
      <c r="BQ901" s="47"/>
    </row>
    <row r="902" spans="16:69" x14ac:dyDescent="0.25">
      <c r="P902" s="34">
        <v>899</v>
      </c>
      <c r="Q902" s="147" t="str">
        <f>IF(INDEX(EmployeeTrackingSheet!$B$6:$B$1005,Calculations!P902,1)=0,"",INDEX(EmployeeTrackingSheet!$B$6:$B$1005,Calculations!P902,1))</f>
        <v/>
      </c>
      <c r="R902" s="91" t="str">
        <f t="shared" si="79"/>
        <v/>
      </c>
      <c r="S902" s="91" t="str">
        <f t="shared" si="80"/>
        <v/>
      </c>
      <c r="T902" s="92" t="str">
        <f t="shared" si="81"/>
        <v/>
      </c>
      <c r="U902" s="92" t="str">
        <f t="shared" si="82"/>
        <v/>
      </c>
      <c r="V902" s="90" t="str">
        <f>IF(INDEX(EmployeeTrackingSheet!$C$6:$C$1005,Calculations!P902,1)=0,"",INDEX(EmployeeTrackingSheet!$C$6:$C$1005,Calculations!P902,1))</f>
        <v/>
      </c>
      <c r="W902" s="90" t="str">
        <f>IF(INDEX(EmployeeTrackingSheet!$D$6:$D$1005,Calculations!P902,1)=0,"",INDEX(EmployeeTrackingSheet!$D$6:$D$1005,Calculations!P902,1))</f>
        <v/>
      </c>
      <c r="X902" s="269" t="str">
        <f>IF(INDEX(EmployeeTrackingSheet!$E$6:$E$1005,Calculations!P902,1)=0,"",INDEX(EmployeeTrackingSheet!$E$6:$E$1005,Calculations!P902,1))</f>
        <v/>
      </c>
      <c r="Y902" s="269" t="str">
        <f>IF(INDEX(EmployeeTrackingSheet!$F$6:$F$1005,Calculations!P902,1)=0,"",INDEX(EmployeeTrackingSheet!$F$6:$F$1005,Calculations!P902,1))</f>
        <v/>
      </c>
      <c r="Z902" s="94" t="str">
        <f t="shared" si="83"/>
        <v/>
      </c>
      <c r="AA902" s="94" t="str">
        <f>IF(INDEX(EmployeeTrackingSheet!$G$6:$G$1005,Calculations!P902,1)=0,"",INDEX(EmployeeTrackingSheet!$G$6:$G$1005,Calculations!P902,1))</f>
        <v/>
      </c>
      <c r="AB902" s="94" t="str">
        <f>IF(INDEX(EmployeeTrackingSheet!$H$6:$H$1005,Calculations!P902,1)=0,"",INDEX(EmployeeTrackingSheet!$H$6:$H$1005,Calculations!P902,1))</f>
        <v/>
      </c>
      <c r="AC902" s="47"/>
      <c r="AD902" s="47"/>
      <c r="AE902" s="47"/>
      <c r="AF902" s="47"/>
      <c r="AG902" s="47"/>
      <c r="AM902" s="47"/>
      <c r="AN902" s="47"/>
      <c r="AO902" s="47"/>
      <c r="AP902" s="47"/>
      <c r="AQ902" s="47"/>
      <c r="AR902" s="47"/>
      <c r="AS902" s="47"/>
      <c r="AT902" s="47"/>
      <c r="AU902" s="47"/>
      <c r="AV902" s="47"/>
      <c r="AW902" s="47"/>
      <c r="AX902" s="47"/>
      <c r="AY902" s="47"/>
      <c r="AZ902" s="47"/>
      <c r="BA902" s="47"/>
      <c r="BB902" s="47"/>
      <c r="BC902" s="47"/>
      <c r="BD902" s="47"/>
      <c r="BE902" s="47"/>
      <c r="BF902" s="47"/>
      <c r="BG902" s="47"/>
      <c r="BH902" s="47"/>
      <c r="BI902" s="47"/>
      <c r="BJ902" s="47"/>
      <c r="BK902" s="47"/>
      <c r="BL902" s="47"/>
      <c r="BM902" s="47"/>
      <c r="BN902" s="47"/>
      <c r="BO902" s="47"/>
      <c r="BP902" s="47"/>
      <c r="BQ902" s="47"/>
    </row>
    <row r="903" spans="16:69" x14ac:dyDescent="0.25">
      <c r="P903" s="34">
        <v>900</v>
      </c>
      <c r="Q903" s="147" t="str">
        <f>IF(INDEX(EmployeeTrackingSheet!$B$6:$B$1005,Calculations!P903,1)=0,"",INDEX(EmployeeTrackingSheet!$B$6:$B$1005,Calculations!P903,1))</f>
        <v/>
      </c>
      <c r="R903" s="91" t="str">
        <f t="shared" si="79"/>
        <v/>
      </c>
      <c r="S903" s="91" t="str">
        <f t="shared" si="80"/>
        <v/>
      </c>
      <c r="T903" s="92" t="str">
        <f t="shared" si="81"/>
        <v/>
      </c>
      <c r="U903" s="92" t="str">
        <f t="shared" si="82"/>
        <v/>
      </c>
      <c r="V903" s="90" t="str">
        <f>IF(INDEX(EmployeeTrackingSheet!$C$6:$C$1005,Calculations!P903,1)=0,"",INDEX(EmployeeTrackingSheet!$C$6:$C$1005,Calculations!P903,1))</f>
        <v/>
      </c>
      <c r="W903" s="90" t="str">
        <f>IF(INDEX(EmployeeTrackingSheet!$D$6:$D$1005,Calculations!P903,1)=0,"",INDEX(EmployeeTrackingSheet!$D$6:$D$1005,Calculations!P903,1))</f>
        <v/>
      </c>
      <c r="X903" s="269" t="str">
        <f>IF(INDEX(EmployeeTrackingSheet!$E$6:$E$1005,Calculations!P903,1)=0,"",INDEX(EmployeeTrackingSheet!$E$6:$E$1005,Calculations!P903,1))</f>
        <v/>
      </c>
      <c r="Y903" s="269" t="str">
        <f>IF(INDEX(EmployeeTrackingSheet!$F$6:$F$1005,Calculations!P903,1)=0,"",INDEX(EmployeeTrackingSheet!$F$6:$F$1005,Calculations!P903,1))</f>
        <v/>
      </c>
      <c r="Z903" s="94" t="str">
        <f t="shared" si="83"/>
        <v/>
      </c>
      <c r="AA903" s="94" t="str">
        <f>IF(INDEX(EmployeeTrackingSheet!$G$6:$G$1005,Calculations!P903,1)=0,"",INDEX(EmployeeTrackingSheet!$G$6:$G$1005,Calculations!P903,1))</f>
        <v/>
      </c>
      <c r="AB903" s="94" t="str">
        <f>IF(INDEX(EmployeeTrackingSheet!$H$6:$H$1005,Calculations!P903,1)=0,"",INDEX(EmployeeTrackingSheet!$H$6:$H$1005,Calculations!P903,1))</f>
        <v/>
      </c>
      <c r="AC903" s="47"/>
      <c r="AD903" s="47"/>
      <c r="AE903" s="47"/>
      <c r="AF903" s="47"/>
      <c r="AG903" s="47"/>
      <c r="AM903" s="47"/>
      <c r="AN903" s="47"/>
      <c r="AO903" s="47"/>
      <c r="AP903" s="47"/>
      <c r="AQ903" s="47"/>
      <c r="AR903" s="47"/>
      <c r="AS903" s="47"/>
      <c r="AT903" s="47"/>
      <c r="AU903" s="47"/>
      <c r="AV903" s="47"/>
      <c r="AW903" s="47"/>
      <c r="AX903" s="47"/>
      <c r="AY903" s="47"/>
      <c r="AZ903" s="47"/>
      <c r="BA903" s="47"/>
      <c r="BB903" s="47"/>
      <c r="BC903" s="47"/>
      <c r="BD903" s="47"/>
      <c r="BE903" s="47"/>
      <c r="BF903" s="47"/>
      <c r="BG903" s="47"/>
      <c r="BH903" s="47"/>
      <c r="BI903" s="47"/>
      <c r="BJ903" s="47"/>
      <c r="BK903" s="47"/>
      <c r="BL903" s="47"/>
      <c r="BM903" s="47"/>
      <c r="BN903" s="47"/>
      <c r="BO903" s="47"/>
      <c r="BP903" s="47"/>
      <c r="BQ903" s="47"/>
    </row>
    <row r="904" spans="16:69" x14ac:dyDescent="0.25">
      <c r="P904" s="34">
        <v>901</v>
      </c>
      <c r="Q904" s="147" t="str">
        <f>IF(INDEX(EmployeeTrackingSheet!$B$6:$B$1005,Calculations!P904,1)=0,"",INDEX(EmployeeTrackingSheet!$B$6:$B$1005,Calculations!P904,1))</f>
        <v/>
      </c>
      <c r="R904" s="91" t="str">
        <f t="shared" si="79"/>
        <v/>
      </c>
      <c r="S904" s="91" t="str">
        <f t="shared" si="80"/>
        <v/>
      </c>
      <c r="T904" s="92" t="str">
        <f t="shared" si="81"/>
        <v/>
      </c>
      <c r="U904" s="92" t="str">
        <f t="shared" si="82"/>
        <v/>
      </c>
      <c r="V904" s="90" t="str">
        <f>IF(INDEX(EmployeeTrackingSheet!$C$6:$C$1005,Calculations!P904,1)=0,"",INDEX(EmployeeTrackingSheet!$C$6:$C$1005,Calculations!P904,1))</f>
        <v/>
      </c>
      <c r="W904" s="90" t="str">
        <f>IF(INDEX(EmployeeTrackingSheet!$D$6:$D$1005,Calculations!P904,1)=0,"",INDEX(EmployeeTrackingSheet!$D$6:$D$1005,Calculations!P904,1))</f>
        <v/>
      </c>
      <c r="X904" s="269" t="str">
        <f>IF(INDEX(EmployeeTrackingSheet!$E$6:$E$1005,Calculations!P904,1)=0,"",INDEX(EmployeeTrackingSheet!$E$6:$E$1005,Calculations!P904,1))</f>
        <v/>
      </c>
      <c r="Y904" s="269" t="str">
        <f>IF(INDEX(EmployeeTrackingSheet!$F$6:$F$1005,Calculations!P904,1)=0,"",INDEX(EmployeeTrackingSheet!$F$6:$F$1005,Calculations!P904,1))</f>
        <v/>
      </c>
      <c r="Z904" s="94" t="str">
        <f t="shared" si="83"/>
        <v/>
      </c>
      <c r="AA904" s="94" t="str">
        <f>IF(INDEX(EmployeeTrackingSheet!$G$6:$G$1005,Calculations!P904,1)=0,"",INDEX(EmployeeTrackingSheet!$G$6:$G$1005,Calculations!P904,1))</f>
        <v/>
      </c>
      <c r="AB904" s="94" t="str">
        <f>IF(INDEX(EmployeeTrackingSheet!$H$6:$H$1005,Calculations!P904,1)=0,"",INDEX(EmployeeTrackingSheet!$H$6:$H$1005,Calculations!P904,1))</f>
        <v/>
      </c>
      <c r="AC904" s="47"/>
      <c r="AD904" s="47"/>
      <c r="AE904" s="47"/>
      <c r="AF904" s="47"/>
      <c r="AG904" s="47"/>
      <c r="AM904" s="47"/>
      <c r="AN904" s="47"/>
      <c r="AO904" s="47"/>
      <c r="AP904" s="47"/>
      <c r="AQ904" s="47"/>
      <c r="AR904" s="47"/>
      <c r="AS904" s="47"/>
      <c r="AT904" s="47"/>
      <c r="AU904" s="47"/>
      <c r="AV904" s="47"/>
      <c r="AW904" s="47"/>
      <c r="AX904" s="47"/>
      <c r="AY904" s="47"/>
      <c r="AZ904" s="47"/>
      <c r="BA904" s="47"/>
      <c r="BB904" s="47"/>
      <c r="BC904" s="47"/>
      <c r="BD904" s="47"/>
      <c r="BE904" s="47"/>
      <c r="BF904" s="47"/>
      <c r="BG904" s="47"/>
      <c r="BH904" s="47"/>
      <c r="BI904" s="47"/>
      <c r="BJ904" s="47"/>
      <c r="BK904" s="47"/>
      <c r="BL904" s="47"/>
      <c r="BM904" s="47"/>
      <c r="BN904" s="47"/>
      <c r="BO904" s="47"/>
      <c r="BP904" s="47"/>
      <c r="BQ904" s="47"/>
    </row>
    <row r="905" spans="16:69" x14ac:dyDescent="0.25">
      <c r="P905" s="34">
        <v>902</v>
      </c>
      <c r="Q905" s="147" t="str">
        <f>IF(INDEX(EmployeeTrackingSheet!$B$6:$B$1005,Calculations!P905,1)=0,"",INDEX(EmployeeTrackingSheet!$B$6:$B$1005,Calculations!P905,1))</f>
        <v/>
      </c>
      <c r="R905" s="91" t="str">
        <f t="shared" si="79"/>
        <v/>
      </c>
      <c r="S905" s="91" t="str">
        <f t="shared" si="80"/>
        <v/>
      </c>
      <c r="T905" s="92" t="str">
        <f t="shared" si="81"/>
        <v/>
      </c>
      <c r="U905" s="92" t="str">
        <f t="shared" si="82"/>
        <v/>
      </c>
      <c r="V905" s="90" t="str">
        <f>IF(INDEX(EmployeeTrackingSheet!$C$6:$C$1005,Calculations!P905,1)=0,"",INDEX(EmployeeTrackingSheet!$C$6:$C$1005,Calculations!P905,1))</f>
        <v/>
      </c>
      <c r="W905" s="90" t="str">
        <f>IF(INDEX(EmployeeTrackingSheet!$D$6:$D$1005,Calculations!P905,1)=0,"",INDEX(EmployeeTrackingSheet!$D$6:$D$1005,Calculations!P905,1))</f>
        <v/>
      </c>
      <c r="X905" s="269" t="str">
        <f>IF(INDEX(EmployeeTrackingSheet!$E$6:$E$1005,Calculations!P905,1)=0,"",INDEX(EmployeeTrackingSheet!$E$6:$E$1005,Calculations!P905,1))</f>
        <v/>
      </c>
      <c r="Y905" s="269" t="str">
        <f>IF(INDEX(EmployeeTrackingSheet!$F$6:$F$1005,Calculations!P905,1)=0,"",INDEX(EmployeeTrackingSheet!$F$6:$F$1005,Calculations!P905,1))</f>
        <v/>
      </c>
      <c r="Z905" s="94" t="str">
        <f t="shared" si="83"/>
        <v/>
      </c>
      <c r="AA905" s="94" t="str">
        <f>IF(INDEX(EmployeeTrackingSheet!$G$6:$G$1005,Calculations!P905,1)=0,"",INDEX(EmployeeTrackingSheet!$G$6:$G$1005,Calculations!P905,1))</f>
        <v/>
      </c>
      <c r="AB905" s="94" t="str">
        <f>IF(INDEX(EmployeeTrackingSheet!$H$6:$H$1005,Calculations!P905,1)=0,"",INDEX(EmployeeTrackingSheet!$H$6:$H$1005,Calculations!P905,1))</f>
        <v/>
      </c>
      <c r="AC905" s="47"/>
      <c r="AD905" s="47"/>
      <c r="AE905" s="47"/>
      <c r="AF905" s="47"/>
      <c r="AG905" s="47"/>
      <c r="AM905" s="47"/>
      <c r="AN905" s="47"/>
      <c r="AO905" s="47"/>
      <c r="AP905" s="47"/>
      <c r="AQ905" s="47"/>
      <c r="AR905" s="47"/>
      <c r="AS905" s="47"/>
      <c r="AT905" s="47"/>
      <c r="AU905" s="47"/>
      <c r="AV905" s="47"/>
      <c r="AW905" s="47"/>
      <c r="AX905" s="47"/>
      <c r="AY905" s="47"/>
      <c r="AZ905" s="47"/>
      <c r="BA905" s="47"/>
      <c r="BB905" s="47"/>
      <c r="BC905" s="47"/>
      <c r="BD905" s="47"/>
      <c r="BE905" s="47"/>
      <c r="BF905" s="47"/>
      <c r="BG905" s="47"/>
      <c r="BH905" s="47"/>
      <c r="BI905" s="47"/>
      <c r="BJ905" s="47"/>
      <c r="BK905" s="47"/>
      <c r="BL905" s="47"/>
      <c r="BM905" s="47"/>
      <c r="BN905" s="47"/>
      <c r="BO905" s="47"/>
      <c r="BP905" s="47"/>
      <c r="BQ905" s="47"/>
    </row>
    <row r="906" spans="16:69" x14ac:dyDescent="0.25">
      <c r="P906" s="34">
        <v>903</v>
      </c>
      <c r="Q906" s="147" t="str">
        <f>IF(INDEX(EmployeeTrackingSheet!$B$6:$B$1005,Calculations!P906,1)=0,"",INDEX(EmployeeTrackingSheet!$B$6:$B$1005,Calculations!P906,1))</f>
        <v/>
      </c>
      <c r="R906" s="91" t="str">
        <f t="shared" si="79"/>
        <v/>
      </c>
      <c r="S906" s="91" t="str">
        <f t="shared" si="80"/>
        <v/>
      </c>
      <c r="T906" s="92" t="str">
        <f t="shared" si="81"/>
        <v/>
      </c>
      <c r="U906" s="92" t="str">
        <f t="shared" si="82"/>
        <v/>
      </c>
      <c r="V906" s="90" t="str">
        <f>IF(INDEX(EmployeeTrackingSheet!$C$6:$C$1005,Calculations!P906,1)=0,"",INDEX(EmployeeTrackingSheet!$C$6:$C$1005,Calculations!P906,1))</f>
        <v/>
      </c>
      <c r="W906" s="90" t="str">
        <f>IF(INDEX(EmployeeTrackingSheet!$D$6:$D$1005,Calculations!P906,1)=0,"",INDEX(EmployeeTrackingSheet!$D$6:$D$1005,Calculations!P906,1))</f>
        <v/>
      </c>
      <c r="X906" s="269" t="str">
        <f>IF(INDEX(EmployeeTrackingSheet!$E$6:$E$1005,Calculations!P906,1)=0,"",INDEX(EmployeeTrackingSheet!$E$6:$E$1005,Calculations!P906,1))</f>
        <v/>
      </c>
      <c r="Y906" s="269" t="str">
        <f>IF(INDEX(EmployeeTrackingSheet!$F$6:$F$1005,Calculations!P906,1)=0,"",INDEX(EmployeeTrackingSheet!$F$6:$F$1005,Calculations!P906,1))</f>
        <v/>
      </c>
      <c r="Z906" s="94" t="str">
        <f t="shared" si="83"/>
        <v/>
      </c>
      <c r="AA906" s="94" t="str">
        <f>IF(INDEX(EmployeeTrackingSheet!$G$6:$G$1005,Calculations!P906,1)=0,"",INDEX(EmployeeTrackingSheet!$G$6:$G$1005,Calculations!P906,1))</f>
        <v/>
      </c>
      <c r="AB906" s="94" t="str">
        <f>IF(INDEX(EmployeeTrackingSheet!$H$6:$H$1005,Calculations!P906,1)=0,"",INDEX(EmployeeTrackingSheet!$H$6:$H$1005,Calculations!P906,1))</f>
        <v/>
      </c>
      <c r="AC906" s="47"/>
      <c r="AD906" s="47"/>
      <c r="AE906" s="47"/>
      <c r="AF906" s="47"/>
      <c r="AG906" s="47"/>
      <c r="AM906" s="47"/>
      <c r="AN906" s="47"/>
      <c r="AO906" s="47"/>
      <c r="AP906" s="47"/>
      <c r="AQ906" s="47"/>
      <c r="AR906" s="47"/>
      <c r="AS906" s="47"/>
      <c r="AT906" s="47"/>
      <c r="AU906" s="47"/>
      <c r="AV906" s="47"/>
      <c r="AW906" s="47"/>
      <c r="AX906" s="47"/>
      <c r="AY906" s="47"/>
      <c r="AZ906" s="47"/>
      <c r="BA906" s="47"/>
      <c r="BB906" s="47"/>
      <c r="BC906" s="47"/>
      <c r="BD906" s="47"/>
      <c r="BE906" s="47"/>
      <c r="BF906" s="47"/>
      <c r="BG906" s="47"/>
      <c r="BH906" s="47"/>
      <c r="BI906" s="47"/>
      <c r="BJ906" s="47"/>
      <c r="BK906" s="47"/>
      <c r="BL906" s="47"/>
      <c r="BM906" s="47"/>
      <c r="BN906" s="47"/>
      <c r="BO906" s="47"/>
      <c r="BP906" s="47"/>
      <c r="BQ906" s="47"/>
    </row>
    <row r="907" spans="16:69" x14ac:dyDescent="0.25">
      <c r="P907" s="34">
        <v>904</v>
      </c>
      <c r="Q907" s="147" t="str">
        <f>IF(INDEX(EmployeeTrackingSheet!$B$6:$B$1005,Calculations!P907,1)=0,"",INDEX(EmployeeTrackingSheet!$B$6:$B$1005,Calculations!P907,1))</f>
        <v/>
      </c>
      <c r="R907" s="91" t="str">
        <f t="shared" si="79"/>
        <v/>
      </c>
      <c r="S907" s="91" t="str">
        <f t="shared" si="80"/>
        <v/>
      </c>
      <c r="T907" s="92" t="str">
        <f t="shared" si="81"/>
        <v/>
      </c>
      <c r="U907" s="92" t="str">
        <f t="shared" si="82"/>
        <v/>
      </c>
      <c r="V907" s="90" t="str">
        <f>IF(INDEX(EmployeeTrackingSheet!$C$6:$C$1005,Calculations!P907,1)=0,"",INDEX(EmployeeTrackingSheet!$C$6:$C$1005,Calculations!P907,1))</f>
        <v/>
      </c>
      <c r="W907" s="90" t="str">
        <f>IF(INDEX(EmployeeTrackingSheet!$D$6:$D$1005,Calculations!P907,1)=0,"",INDEX(EmployeeTrackingSheet!$D$6:$D$1005,Calculations!P907,1))</f>
        <v/>
      </c>
      <c r="X907" s="269" t="str">
        <f>IF(INDEX(EmployeeTrackingSheet!$E$6:$E$1005,Calculations!P907,1)=0,"",INDEX(EmployeeTrackingSheet!$E$6:$E$1005,Calculations!P907,1))</f>
        <v/>
      </c>
      <c r="Y907" s="269" t="str">
        <f>IF(INDEX(EmployeeTrackingSheet!$F$6:$F$1005,Calculations!P907,1)=0,"",INDEX(EmployeeTrackingSheet!$F$6:$F$1005,Calculations!P907,1))</f>
        <v/>
      </c>
      <c r="Z907" s="94" t="str">
        <f t="shared" si="83"/>
        <v/>
      </c>
      <c r="AA907" s="94" t="str">
        <f>IF(INDEX(EmployeeTrackingSheet!$G$6:$G$1005,Calculations!P907,1)=0,"",INDEX(EmployeeTrackingSheet!$G$6:$G$1005,Calculations!P907,1))</f>
        <v/>
      </c>
      <c r="AB907" s="94" t="str">
        <f>IF(INDEX(EmployeeTrackingSheet!$H$6:$H$1005,Calculations!P907,1)=0,"",INDEX(EmployeeTrackingSheet!$H$6:$H$1005,Calculations!P907,1))</f>
        <v/>
      </c>
      <c r="AC907" s="47"/>
      <c r="AD907" s="47"/>
      <c r="AE907" s="47"/>
      <c r="AF907" s="47"/>
      <c r="AG907" s="47"/>
      <c r="AM907" s="47"/>
      <c r="AN907" s="47"/>
      <c r="AO907" s="47"/>
      <c r="AP907" s="47"/>
      <c r="AQ907" s="47"/>
      <c r="AR907" s="47"/>
      <c r="AS907" s="47"/>
      <c r="AT907" s="47"/>
      <c r="AU907" s="47"/>
      <c r="AV907" s="47"/>
      <c r="AW907" s="47"/>
      <c r="AX907" s="47"/>
      <c r="AY907" s="47"/>
      <c r="AZ907" s="47"/>
      <c r="BA907" s="47"/>
      <c r="BB907" s="47"/>
      <c r="BC907" s="47"/>
      <c r="BD907" s="47"/>
      <c r="BE907" s="47"/>
      <c r="BF907" s="47"/>
      <c r="BG907" s="47"/>
      <c r="BH907" s="47"/>
      <c r="BI907" s="47"/>
      <c r="BJ907" s="47"/>
      <c r="BK907" s="47"/>
      <c r="BL907" s="47"/>
      <c r="BM907" s="47"/>
      <c r="BN907" s="47"/>
      <c r="BO907" s="47"/>
      <c r="BP907" s="47"/>
      <c r="BQ907" s="47"/>
    </row>
    <row r="908" spans="16:69" x14ac:dyDescent="0.25">
      <c r="P908" s="34">
        <v>905</v>
      </c>
      <c r="Q908" s="147" t="str">
        <f>IF(INDEX(EmployeeTrackingSheet!$B$6:$B$1005,Calculations!P908,1)=0,"",INDEX(EmployeeTrackingSheet!$B$6:$B$1005,Calculations!P908,1))</f>
        <v/>
      </c>
      <c r="R908" s="91" t="str">
        <f t="shared" si="79"/>
        <v/>
      </c>
      <c r="S908" s="91" t="str">
        <f t="shared" si="80"/>
        <v/>
      </c>
      <c r="T908" s="92" t="str">
        <f t="shared" si="81"/>
        <v/>
      </c>
      <c r="U908" s="92" t="str">
        <f t="shared" si="82"/>
        <v/>
      </c>
      <c r="V908" s="90" t="str">
        <f>IF(INDEX(EmployeeTrackingSheet!$C$6:$C$1005,Calculations!P908,1)=0,"",INDEX(EmployeeTrackingSheet!$C$6:$C$1005,Calculations!P908,1))</f>
        <v/>
      </c>
      <c r="W908" s="90" t="str">
        <f>IF(INDEX(EmployeeTrackingSheet!$D$6:$D$1005,Calculations!P908,1)=0,"",INDEX(EmployeeTrackingSheet!$D$6:$D$1005,Calculations!P908,1))</f>
        <v/>
      </c>
      <c r="X908" s="269" t="str">
        <f>IF(INDEX(EmployeeTrackingSheet!$E$6:$E$1005,Calculations!P908,1)=0,"",INDEX(EmployeeTrackingSheet!$E$6:$E$1005,Calculations!P908,1))</f>
        <v/>
      </c>
      <c r="Y908" s="269" t="str">
        <f>IF(INDEX(EmployeeTrackingSheet!$F$6:$F$1005,Calculations!P908,1)=0,"",INDEX(EmployeeTrackingSheet!$F$6:$F$1005,Calculations!P908,1))</f>
        <v/>
      </c>
      <c r="Z908" s="94" t="str">
        <f t="shared" si="83"/>
        <v/>
      </c>
      <c r="AA908" s="94" t="str">
        <f>IF(INDEX(EmployeeTrackingSheet!$G$6:$G$1005,Calculations!P908,1)=0,"",INDEX(EmployeeTrackingSheet!$G$6:$G$1005,Calculations!P908,1))</f>
        <v/>
      </c>
      <c r="AB908" s="94" t="str">
        <f>IF(INDEX(EmployeeTrackingSheet!$H$6:$H$1005,Calculations!P908,1)=0,"",INDEX(EmployeeTrackingSheet!$H$6:$H$1005,Calculations!P908,1))</f>
        <v/>
      </c>
      <c r="AC908" s="47"/>
      <c r="AD908" s="47"/>
      <c r="AE908" s="47"/>
      <c r="AF908" s="47"/>
      <c r="AG908" s="47"/>
      <c r="AM908" s="47"/>
      <c r="AN908" s="47"/>
      <c r="AO908" s="47"/>
      <c r="AP908" s="47"/>
      <c r="AQ908" s="47"/>
      <c r="AR908" s="47"/>
      <c r="AS908" s="47"/>
      <c r="AT908" s="47"/>
      <c r="AU908" s="47"/>
      <c r="AV908" s="47"/>
      <c r="AW908" s="47"/>
      <c r="AX908" s="47"/>
      <c r="AY908" s="47"/>
      <c r="AZ908" s="47"/>
      <c r="BA908" s="47"/>
      <c r="BB908" s="47"/>
      <c r="BC908" s="47"/>
      <c r="BD908" s="47"/>
      <c r="BE908" s="47"/>
      <c r="BF908" s="47"/>
      <c r="BG908" s="47"/>
      <c r="BH908" s="47"/>
      <c r="BI908" s="47"/>
      <c r="BJ908" s="47"/>
      <c r="BK908" s="47"/>
      <c r="BL908" s="47"/>
      <c r="BM908" s="47"/>
      <c r="BN908" s="47"/>
      <c r="BO908" s="47"/>
      <c r="BP908" s="47"/>
      <c r="BQ908" s="47"/>
    </row>
    <row r="909" spans="16:69" x14ac:dyDescent="0.25">
      <c r="P909" s="34">
        <v>906</v>
      </c>
      <c r="Q909" s="147" t="str">
        <f>IF(INDEX(EmployeeTrackingSheet!$B$6:$B$1005,Calculations!P909,1)=0,"",INDEX(EmployeeTrackingSheet!$B$6:$B$1005,Calculations!P909,1))</f>
        <v/>
      </c>
      <c r="R909" s="91" t="str">
        <f t="shared" si="79"/>
        <v/>
      </c>
      <c r="S909" s="91" t="str">
        <f t="shared" si="80"/>
        <v/>
      </c>
      <c r="T909" s="92" t="str">
        <f t="shared" si="81"/>
        <v/>
      </c>
      <c r="U909" s="92" t="str">
        <f t="shared" si="82"/>
        <v/>
      </c>
      <c r="V909" s="90" t="str">
        <f>IF(INDEX(EmployeeTrackingSheet!$C$6:$C$1005,Calculations!P909,1)=0,"",INDEX(EmployeeTrackingSheet!$C$6:$C$1005,Calculations!P909,1))</f>
        <v/>
      </c>
      <c r="W909" s="90" t="str">
        <f>IF(INDEX(EmployeeTrackingSheet!$D$6:$D$1005,Calculations!P909,1)=0,"",INDEX(EmployeeTrackingSheet!$D$6:$D$1005,Calculations!P909,1))</f>
        <v/>
      </c>
      <c r="X909" s="269" t="str">
        <f>IF(INDEX(EmployeeTrackingSheet!$E$6:$E$1005,Calculations!P909,1)=0,"",INDEX(EmployeeTrackingSheet!$E$6:$E$1005,Calculations!P909,1))</f>
        <v/>
      </c>
      <c r="Y909" s="269" t="str">
        <f>IF(INDEX(EmployeeTrackingSheet!$F$6:$F$1005,Calculations!P909,1)=0,"",INDEX(EmployeeTrackingSheet!$F$6:$F$1005,Calculations!P909,1))</f>
        <v/>
      </c>
      <c r="Z909" s="94" t="str">
        <f t="shared" si="83"/>
        <v/>
      </c>
      <c r="AA909" s="94" t="str">
        <f>IF(INDEX(EmployeeTrackingSheet!$G$6:$G$1005,Calculations!P909,1)=0,"",INDEX(EmployeeTrackingSheet!$G$6:$G$1005,Calculations!P909,1))</f>
        <v/>
      </c>
      <c r="AB909" s="94" t="str">
        <f>IF(INDEX(EmployeeTrackingSheet!$H$6:$H$1005,Calculations!P909,1)=0,"",INDEX(EmployeeTrackingSheet!$H$6:$H$1005,Calculations!P909,1))</f>
        <v/>
      </c>
      <c r="AC909" s="47"/>
      <c r="AD909" s="47"/>
      <c r="AE909" s="47"/>
      <c r="AF909" s="47"/>
      <c r="AG909" s="47"/>
      <c r="AM909" s="47"/>
      <c r="AN909" s="47"/>
      <c r="AO909" s="47"/>
      <c r="AP909" s="47"/>
      <c r="AQ909" s="47"/>
      <c r="AR909" s="47"/>
      <c r="AS909" s="47"/>
      <c r="AT909" s="47"/>
      <c r="AU909" s="47"/>
      <c r="AV909" s="47"/>
      <c r="AW909" s="47"/>
      <c r="AX909" s="47"/>
      <c r="AY909" s="47"/>
      <c r="AZ909" s="47"/>
      <c r="BA909" s="47"/>
      <c r="BB909" s="47"/>
      <c r="BC909" s="47"/>
      <c r="BD909" s="47"/>
      <c r="BE909" s="47"/>
      <c r="BF909" s="47"/>
      <c r="BG909" s="47"/>
      <c r="BH909" s="47"/>
      <c r="BI909" s="47"/>
      <c r="BJ909" s="47"/>
      <c r="BK909" s="47"/>
      <c r="BL909" s="47"/>
      <c r="BM909" s="47"/>
      <c r="BN909" s="47"/>
      <c r="BO909" s="47"/>
      <c r="BP909" s="47"/>
      <c r="BQ909" s="47"/>
    </row>
    <row r="910" spans="16:69" x14ac:dyDescent="0.25">
      <c r="P910" s="34">
        <v>907</v>
      </c>
      <c r="Q910" s="147" t="str">
        <f>IF(INDEX(EmployeeTrackingSheet!$B$6:$B$1005,Calculations!P910,1)=0,"",INDEX(EmployeeTrackingSheet!$B$6:$B$1005,Calculations!P910,1))</f>
        <v/>
      </c>
      <c r="R910" s="91" t="str">
        <f t="shared" si="79"/>
        <v/>
      </c>
      <c r="S910" s="91" t="str">
        <f t="shared" si="80"/>
        <v/>
      </c>
      <c r="T910" s="92" t="str">
        <f t="shared" si="81"/>
        <v/>
      </c>
      <c r="U910" s="92" t="str">
        <f t="shared" si="82"/>
        <v/>
      </c>
      <c r="V910" s="90" t="str">
        <f>IF(INDEX(EmployeeTrackingSheet!$C$6:$C$1005,Calculations!P910,1)=0,"",INDEX(EmployeeTrackingSheet!$C$6:$C$1005,Calculations!P910,1))</f>
        <v/>
      </c>
      <c r="W910" s="90" t="str">
        <f>IF(INDEX(EmployeeTrackingSheet!$D$6:$D$1005,Calculations!P910,1)=0,"",INDEX(EmployeeTrackingSheet!$D$6:$D$1005,Calculations!P910,1))</f>
        <v/>
      </c>
      <c r="X910" s="269" t="str">
        <f>IF(INDEX(EmployeeTrackingSheet!$E$6:$E$1005,Calculations!P910,1)=0,"",INDEX(EmployeeTrackingSheet!$E$6:$E$1005,Calculations!P910,1))</f>
        <v/>
      </c>
      <c r="Y910" s="269" t="str">
        <f>IF(INDEX(EmployeeTrackingSheet!$F$6:$F$1005,Calculations!P910,1)=0,"",INDEX(EmployeeTrackingSheet!$F$6:$F$1005,Calculations!P910,1))</f>
        <v/>
      </c>
      <c r="Z910" s="94" t="str">
        <f t="shared" si="83"/>
        <v/>
      </c>
      <c r="AA910" s="94" t="str">
        <f>IF(INDEX(EmployeeTrackingSheet!$G$6:$G$1005,Calculations!P910,1)=0,"",INDEX(EmployeeTrackingSheet!$G$6:$G$1005,Calculations!P910,1))</f>
        <v/>
      </c>
      <c r="AB910" s="94" t="str">
        <f>IF(INDEX(EmployeeTrackingSheet!$H$6:$H$1005,Calculations!P910,1)=0,"",INDEX(EmployeeTrackingSheet!$H$6:$H$1005,Calculations!P910,1))</f>
        <v/>
      </c>
      <c r="AC910" s="47"/>
      <c r="AD910" s="47"/>
      <c r="AE910" s="47"/>
      <c r="AF910" s="47"/>
      <c r="AG910" s="47"/>
      <c r="AM910" s="47"/>
      <c r="AN910" s="47"/>
      <c r="AO910" s="47"/>
      <c r="AP910" s="47"/>
      <c r="AQ910" s="47"/>
      <c r="AR910" s="47"/>
      <c r="AS910" s="47"/>
      <c r="AT910" s="47"/>
      <c r="AU910" s="47"/>
      <c r="AV910" s="47"/>
      <c r="AW910" s="47"/>
      <c r="AX910" s="47"/>
      <c r="AY910" s="47"/>
      <c r="AZ910" s="47"/>
      <c r="BA910" s="47"/>
      <c r="BB910" s="47"/>
      <c r="BC910" s="47"/>
      <c r="BD910" s="47"/>
      <c r="BE910" s="47"/>
      <c r="BF910" s="47"/>
      <c r="BG910" s="47"/>
      <c r="BH910" s="47"/>
      <c r="BI910" s="47"/>
      <c r="BJ910" s="47"/>
      <c r="BK910" s="47"/>
      <c r="BL910" s="47"/>
      <c r="BM910" s="47"/>
      <c r="BN910" s="47"/>
      <c r="BO910" s="47"/>
      <c r="BP910" s="47"/>
      <c r="BQ910" s="47"/>
    </row>
    <row r="911" spans="16:69" x14ac:dyDescent="0.25">
      <c r="P911" s="34">
        <v>908</v>
      </c>
      <c r="Q911" s="147" t="str">
        <f>IF(INDEX(EmployeeTrackingSheet!$B$6:$B$1005,Calculations!P911,1)=0,"",INDEX(EmployeeTrackingSheet!$B$6:$B$1005,Calculations!P911,1))</f>
        <v/>
      </c>
      <c r="R911" s="91" t="str">
        <f t="shared" si="79"/>
        <v/>
      </c>
      <c r="S911" s="91" t="str">
        <f t="shared" si="80"/>
        <v/>
      </c>
      <c r="T911" s="92" t="str">
        <f t="shared" si="81"/>
        <v/>
      </c>
      <c r="U911" s="92" t="str">
        <f t="shared" si="82"/>
        <v/>
      </c>
      <c r="V911" s="90" t="str">
        <f>IF(INDEX(EmployeeTrackingSheet!$C$6:$C$1005,Calculations!P911,1)=0,"",INDEX(EmployeeTrackingSheet!$C$6:$C$1005,Calculations!P911,1))</f>
        <v/>
      </c>
      <c r="W911" s="90" t="str">
        <f>IF(INDEX(EmployeeTrackingSheet!$D$6:$D$1005,Calculations!P911,1)=0,"",INDEX(EmployeeTrackingSheet!$D$6:$D$1005,Calculations!P911,1))</f>
        <v/>
      </c>
      <c r="X911" s="269" t="str">
        <f>IF(INDEX(EmployeeTrackingSheet!$E$6:$E$1005,Calculations!P911,1)=0,"",INDEX(EmployeeTrackingSheet!$E$6:$E$1005,Calculations!P911,1))</f>
        <v/>
      </c>
      <c r="Y911" s="269" t="str">
        <f>IF(INDEX(EmployeeTrackingSheet!$F$6:$F$1005,Calculations!P911,1)=0,"",INDEX(EmployeeTrackingSheet!$F$6:$F$1005,Calculations!P911,1))</f>
        <v/>
      </c>
      <c r="Z911" s="94" t="str">
        <f t="shared" si="83"/>
        <v/>
      </c>
      <c r="AA911" s="94" t="str">
        <f>IF(INDEX(EmployeeTrackingSheet!$G$6:$G$1005,Calculations!P911,1)=0,"",INDEX(EmployeeTrackingSheet!$G$6:$G$1005,Calculations!P911,1))</f>
        <v/>
      </c>
      <c r="AB911" s="94" t="str">
        <f>IF(INDEX(EmployeeTrackingSheet!$H$6:$H$1005,Calculations!P911,1)=0,"",INDEX(EmployeeTrackingSheet!$H$6:$H$1005,Calculations!P911,1))</f>
        <v/>
      </c>
      <c r="AC911" s="47"/>
      <c r="AD911" s="47"/>
      <c r="AE911" s="47"/>
      <c r="AF911" s="47"/>
      <c r="AG911" s="47"/>
      <c r="AM911" s="47"/>
      <c r="AN911" s="47"/>
      <c r="AO911" s="47"/>
      <c r="AP911" s="47"/>
      <c r="AQ911" s="47"/>
      <c r="AR911" s="47"/>
      <c r="AS911" s="47"/>
      <c r="AT911" s="47"/>
      <c r="AU911" s="47"/>
      <c r="AV911" s="47"/>
      <c r="AW911" s="47"/>
      <c r="AX911" s="47"/>
      <c r="AY911" s="47"/>
      <c r="AZ911" s="47"/>
      <c r="BA911" s="47"/>
      <c r="BB911" s="47"/>
      <c r="BC911" s="47"/>
      <c r="BD911" s="47"/>
      <c r="BE911" s="47"/>
      <c r="BF911" s="47"/>
      <c r="BG911" s="47"/>
      <c r="BH911" s="47"/>
      <c r="BI911" s="47"/>
      <c r="BJ911" s="47"/>
      <c r="BK911" s="47"/>
      <c r="BL911" s="47"/>
      <c r="BM911" s="47"/>
      <c r="BN911" s="47"/>
      <c r="BO911" s="47"/>
      <c r="BP911" s="47"/>
      <c r="BQ911" s="47"/>
    </row>
    <row r="912" spans="16:69" x14ac:dyDescent="0.25">
      <c r="P912" s="34">
        <v>909</v>
      </c>
      <c r="Q912" s="147" t="str">
        <f>IF(INDEX(EmployeeTrackingSheet!$B$6:$B$1005,Calculations!P912,1)=0,"",INDEX(EmployeeTrackingSheet!$B$6:$B$1005,Calculations!P912,1))</f>
        <v/>
      </c>
      <c r="R912" s="91" t="str">
        <f t="shared" si="79"/>
        <v/>
      </c>
      <c r="S912" s="91" t="str">
        <f t="shared" si="80"/>
        <v/>
      </c>
      <c r="T912" s="92" t="str">
        <f t="shared" si="81"/>
        <v/>
      </c>
      <c r="U912" s="92" t="str">
        <f t="shared" si="82"/>
        <v/>
      </c>
      <c r="V912" s="90" t="str">
        <f>IF(INDEX(EmployeeTrackingSheet!$C$6:$C$1005,Calculations!P912,1)=0,"",INDEX(EmployeeTrackingSheet!$C$6:$C$1005,Calculations!P912,1))</f>
        <v/>
      </c>
      <c r="W912" s="90" t="str">
        <f>IF(INDEX(EmployeeTrackingSheet!$D$6:$D$1005,Calculations!P912,1)=0,"",INDEX(EmployeeTrackingSheet!$D$6:$D$1005,Calculations!P912,1))</f>
        <v/>
      </c>
      <c r="X912" s="269" t="str">
        <f>IF(INDEX(EmployeeTrackingSheet!$E$6:$E$1005,Calculations!P912,1)=0,"",INDEX(EmployeeTrackingSheet!$E$6:$E$1005,Calculations!P912,1))</f>
        <v/>
      </c>
      <c r="Y912" s="269" t="str">
        <f>IF(INDEX(EmployeeTrackingSheet!$F$6:$F$1005,Calculations!P912,1)=0,"",INDEX(EmployeeTrackingSheet!$F$6:$F$1005,Calculations!P912,1))</f>
        <v/>
      </c>
      <c r="Z912" s="94" t="str">
        <f t="shared" si="83"/>
        <v/>
      </c>
      <c r="AA912" s="94" t="str">
        <f>IF(INDEX(EmployeeTrackingSheet!$G$6:$G$1005,Calculations!P912,1)=0,"",INDEX(EmployeeTrackingSheet!$G$6:$G$1005,Calculations!P912,1))</f>
        <v/>
      </c>
      <c r="AB912" s="94" t="str">
        <f>IF(INDEX(EmployeeTrackingSheet!$H$6:$H$1005,Calculations!P912,1)=0,"",INDEX(EmployeeTrackingSheet!$H$6:$H$1005,Calculations!P912,1))</f>
        <v/>
      </c>
      <c r="AC912" s="47"/>
      <c r="AD912" s="47"/>
      <c r="AE912" s="47"/>
      <c r="AF912" s="47"/>
      <c r="AG912" s="47"/>
      <c r="AM912" s="47"/>
      <c r="AN912" s="47"/>
      <c r="AO912" s="47"/>
      <c r="AP912" s="47"/>
      <c r="AQ912" s="47"/>
      <c r="AR912" s="47"/>
      <c r="AS912" s="47"/>
      <c r="AT912" s="47"/>
      <c r="AU912" s="47"/>
      <c r="AV912" s="47"/>
      <c r="AW912" s="47"/>
      <c r="AX912" s="47"/>
      <c r="AY912" s="47"/>
      <c r="AZ912" s="47"/>
      <c r="BA912" s="47"/>
      <c r="BB912" s="47"/>
      <c r="BC912" s="47"/>
      <c r="BD912" s="47"/>
      <c r="BE912" s="47"/>
      <c r="BF912" s="47"/>
      <c r="BG912" s="47"/>
      <c r="BH912" s="47"/>
      <c r="BI912" s="47"/>
      <c r="BJ912" s="47"/>
      <c r="BK912" s="47"/>
      <c r="BL912" s="47"/>
      <c r="BM912" s="47"/>
      <c r="BN912" s="47"/>
      <c r="BO912" s="47"/>
      <c r="BP912" s="47"/>
      <c r="BQ912" s="47"/>
    </row>
    <row r="913" spans="16:69" x14ac:dyDescent="0.25">
      <c r="P913" s="34">
        <v>910</v>
      </c>
      <c r="Q913" s="147" t="str">
        <f>IF(INDEX(EmployeeTrackingSheet!$B$6:$B$1005,Calculations!P913,1)=0,"",INDEX(EmployeeTrackingSheet!$B$6:$B$1005,Calculations!P913,1))</f>
        <v/>
      </c>
      <c r="R913" s="91" t="str">
        <f t="shared" si="79"/>
        <v/>
      </c>
      <c r="S913" s="91" t="str">
        <f t="shared" si="80"/>
        <v/>
      </c>
      <c r="T913" s="92" t="str">
        <f t="shared" si="81"/>
        <v/>
      </c>
      <c r="U913" s="92" t="str">
        <f t="shared" si="82"/>
        <v/>
      </c>
      <c r="V913" s="90" t="str">
        <f>IF(INDEX(EmployeeTrackingSheet!$C$6:$C$1005,Calculations!P913,1)=0,"",INDEX(EmployeeTrackingSheet!$C$6:$C$1005,Calculations!P913,1))</f>
        <v/>
      </c>
      <c r="W913" s="90" t="str">
        <f>IF(INDEX(EmployeeTrackingSheet!$D$6:$D$1005,Calculations!P913,1)=0,"",INDEX(EmployeeTrackingSheet!$D$6:$D$1005,Calculations!P913,1))</f>
        <v/>
      </c>
      <c r="X913" s="269" t="str">
        <f>IF(INDEX(EmployeeTrackingSheet!$E$6:$E$1005,Calculations!P913,1)=0,"",INDEX(EmployeeTrackingSheet!$E$6:$E$1005,Calculations!P913,1))</f>
        <v/>
      </c>
      <c r="Y913" s="269" t="str">
        <f>IF(INDEX(EmployeeTrackingSheet!$F$6:$F$1005,Calculations!P913,1)=0,"",INDEX(EmployeeTrackingSheet!$F$6:$F$1005,Calculations!P913,1))</f>
        <v/>
      </c>
      <c r="Z913" s="94" t="str">
        <f t="shared" si="83"/>
        <v/>
      </c>
      <c r="AA913" s="94" t="str">
        <f>IF(INDEX(EmployeeTrackingSheet!$G$6:$G$1005,Calculations!P913,1)=0,"",INDEX(EmployeeTrackingSheet!$G$6:$G$1005,Calculations!P913,1))</f>
        <v/>
      </c>
      <c r="AB913" s="94" t="str">
        <f>IF(INDEX(EmployeeTrackingSheet!$H$6:$H$1005,Calculations!P913,1)=0,"",INDEX(EmployeeTrackingSheet!$H$6:$H$1005,Calculations!P913,1))</f>
        <v/>
      </c>
      <c r="AC913" s="47"/>
      <c r="AD913" s="47"/>
      <c r="AE913" s="47"/>
      <c r="AF913" s="47"/>
      <c r="AG913" s="47"/>
      <c r="AM913" s="47"/>
      <c r="AN913" s="47"/>
      <c r="AO913" s="47"/>
      <c r="AP913" s="47"/>
      <c r="AQ913" s="47"/>
      <c r="AR913" s="47"/>
      <c r="AS913" s="47"/>
      <c r="AT913" s="47"/>
      <c r="AU913" s="47"/>
      <c r="AV913" s="47"/>
      <c r="AW913" s="47"/>
      <c r="AX913" s="47"/>
      <c r="AY913" s="47"/>
      <c r="AZ913" s="47"/>
      <c r="BA913" s="47"/>
      <c r="BB913" s="47"/>
      <c r="BC913" s="47"/>
      <c r="BD913" s="47"/>
      <c r="BE913" s="47"/>
      <c r="BF913" s="47"/>
      <c r="BG913" s="47"/>
      <c r="BH913" s="47"/>
      <c r="BI913" s="47"/>
      <c r="BJ913" s="47"/>
      <c r="BK913" s="47"/>
      <c r="BL913" s="47"/>
      <c r="BM913" s="47"/>
      <c r="BN913" s="47"/>
      <c r="BO913" s="47"/>
      <c r="BP913" s="47"/>
      <c r="BQ913" s="47"/>
    </row>
    <row r="914" spans="16:69" x14ac:dyDescent="0.25">
      <c r="P914" s="34">
        <v>911</v>
      </c>
      <c r="Q914" s="147" t="str">
        <f>IF(INDEX(EmployeeTrackingSheet!$B$6:$B$1005,Calculations!P914,1)=0,"",INDEX(EmployeeTrackingSheet!$B$6:$B$1005,Calculations!P914,1))</f>
        <v/>
      </c>
      <c r="R914" s="91" t="str">
        <f t="shared" si="79"/>
        <v/>
      </c>
      <c r="S914" s="91" t="str">
        <f t="shared" si="80"/>
        <v/>
      </c>
      <c r="T914" s="92" t="str">
        <f t="shared" si="81"/>
        <v/>
      </c>
      <c r="U914" s="92" t="str">
        <f t="shared" si="82"/>
        <v/>
      </c>
      <c r="V914" s="90" t="str">
        <f>IF(INDEX(EmployeeTrackingSheet!$C$6:$C$1005,Calculations!P914,1)=0,"",INDEX(EmployeeTrackingSheet!$C$6:$C$1005,Calculations!P914,1))</f>
        <v/>
      </c>
      <c r="W914" s="90" t="str">
        <f>IF(INDEX(EmployeeTrackingSheet!$D$6:$D$1005,Calculations!P914,1)=0,"",INDEX(EmployeeTrackingSheet!$D$6:$D$1005,Calculations!P914,1))</f>
        <v/>
      </c>
      <c r="X914" s="269" t="str">
        <f>IF(INDEX(EmployeeTrackingSheet!$E$6:$E$1005,Calculations!P914,1)=0,"",INDEX(EmployeeTrackingSheet!$E$6:$E$1005,Calculations!P914,1))</f>
        <v/>
      </c>
      <c r="Y914" s="269" t="str">
        <f>IF(INDEX(EmployeeTrackingSheet!$F$6:$F$1005,Calculations!P914,1)=0,"",INDEX(EmployeeTrackingSheet!$F$6:$F$1005,Calculations!P914,1))</f>
        <v/>
      </c>
      <c r="Z914" s="94" t="str">
        <f t="shared" si="83"/>
        <v/>
      </c>
      <c r="AA914" s="94" t="str">
        <f>IF(INDEX(EmployeeTrackingSheet!$G$6:$G$1005,Calculations!P914,1)=0,"",INDEX(EmployeeTrackingSheet!$G$6:$G$1005,Calculations!P914,1))</f>
        <v/>
      </c>
      <c r="AB914" s="94" t="str">
        <f>IF(INDEX(EmployeeTrackingSheet!$H$6:$H$1005,Calculations!P914,1)=0,"",INDEX(EmployeeTrackingSheet!$H$6:$H$1005,Calculations!P914,1))</f>
        <v/>
      </c>
      <c r="AC914" s="47"/>
      <c r="AD914" s="47"/>
      <c r="AE914" s="47"/>
      <c r="AF914" s="47"/>
      <c r="AG914" s="47"/>
      <c r="AM914" s="47"/>
      <c r="AN914" s="47"/>
      <c r="AO914" s="47"/>
      <c r="AP914" s="47"/>
      <c r="AQ914" s="47"/>
      <c r="AR914" s="47"/>
      <c r="AS914" s="47"/>
      <c r="AT914" s="47"/>
      <c r="AU914" s="47"/>
      <c r="AV914" s="47"/>
      <c r="AW914" s="47"/>
      <c r="AX914" s="47"/>
      <c r="AY914" s="47"/>
      <c r="AZ914" s="47"/>
      <c r="BA914" s="47"/>
      <c r="BB914" s="47"/>
      <c r="BC914" s="47"/>
      <c r="BD914" s="47"/>
      <c r="BE914" s="47"/>
      <c r="BF914" s="47"/>
      <c r="BG914" s="47"/>
      <c r="BH914" s="47"/>
      <c r="BI914" s="47"/>
      <c r="BJ914" s="47"/>
      <c r="BK914" s="47"/>
      <c r="BL914" s="47"/>
      <c r="BM914" s="47"/>
      <c r="BN914" s="47"/>
      <c r="BO914" s="47"/>
      <c r="BP914" s="47"/>
      <c r="BQ914" s="47"/>
    </row>
    <row r="915" spans="16:69" x14ac:dyDescent="0.25">
      <c r="P915" s="34">
        <v>912</v>
      </c>
      <c r="Q915" s="147" t="str">
        <f>IF(INDEX(EmployeeTrackingSheet!$B$6:$B$1005,Calculations!P915,1)=0,"",INDEX(EmployeeTrackingSheet!$B$6:$B$1005,Calculations!P915,1))</f>
        <v/>
      </c>
      <c r="R915" s="91" t="str">
        <f t="shared" si="79"/>
        <v/>
      </c>
      <c r="S915" s="91" t="str">
        <f t="shared" si="80"/>
        <v/>
      </c>
      <c r="T915" s="92" t="str">
        <f t="shared" si="81"/>
        <v/>
      </c>
      <c r="U915" s="92" t="str">
        <f t="shared" si="82"/>
        <v/>
      </c>
      <c r="V915" s="90" t="str">
        <f>IF(INDEX(EmployeeTrackingSheet!$C$6:$C$1005,Calculations!P915,1)=0,"",INDEX(EmployeeTrackingSheet!$C$6:$C$1005,Calculations!P915,1))</f>
        <v/>
      </c>
      <c r="W915" s="90" t="str">
        <f>IF(INDEX(EmployeeTrackingSheet!$D$6:$D$1005,Calculations!P915,1)=0,"",INDEX(EmployeeTrackingSheet!$D$6:$D$1005,Calculations!P915,1))</f>
        <v/>
      </c>
      <c r="X915" s="269" t="str">
        <f>IF(INDEX(EmployeeTrackingSheet!$E$6:$E$1005,Calculations!P915,1)=0,"",INDEX(EmployeeTrackingSheet!$E$6:$E$1005,Calculations!P915,1))</f>
        <v/>
      </c>
      <c r="Y915" s="269" t="str">
        <f>IF(INDEX(EmployeeTrackingSheet!$F$6:$F$1005,Calculations!P915,1)=0,"",INDEX(EmployeeTrackingSheet!$F$6:$F$1005,Calculations!P915,1))</f>
        <v/>
      </c>
      <c r="Z915" s="94" t="str">
        <f t="shared" si="83"/>
        <v/>
      </c>
      <c r="AA915" s="94" t="str">
        <f>IF(INDEX(EmployeeTrackingSheet!$G$6:$G$1005,Calculations!P915,1)=0,"",INDEX(EmployeeTrackingSheet!$G$6:$G$1005,Calculations!P915,1))</f>
        <v/>
      </c>
      <c r="AB915" s="94" t="str">
        <f>IF(INDEX(EmployeeTrackingSheet!$H$6:$H$1005,Calculations!P915,1)=0,"",INDEX(EmployeeTrackingSheet!$H$6:$H$1005,Calculations!P915,1))</f>
        <v/>
      </c>
      <c r="AC915" s="47"/>
      <c r="AD915" s="47"/>
      <c r="AE915" s="47"/>
      <c r="AF915" s="47"/>
      <c r="AG915" s="47"/>
      <c r="AM915" s="47"/>
      <c r="AN915" s="47"/>
      <c r="AO915" s="47"/>
      <c r="AP915" s="47"/>
      <c r="AQ915" s="47"/>
      <c r="AR915" s="47"/>
      <c r="AS915" s="47"/>
      <c r="AT915" s="47"/>
      <c r="AU915" s="47"/>
      <c r="AV915" s="47"/>
      <c r="AW915" s="47"/>
      <c r="AX915" s="47"/>
      <c r="AY915" s="47"/>
      <c r="AZ915" s="47"/>
      <c r="BA915" s="47"/>
      <c r="BB915" s="47"/>
      <c r="BC915" s="47"/>
      <c r="BD915" s="47"/>
      <c r="BE915" s="47"/>
      <c r="BF915" s="47"/>
      <c r="BG915" s="47"/>
      <c r="BH915" s="47"/>
      <c r="BI915" s="47"/>
      <c r="BJ915" s="47"/>
      <c r="BK915" s="47"/>
      <c r="BL915" s="47"/>
      <c r="BM915" s="47"/>
      <c r="BN915" s="47"/>
      <c r="BO915" s="47"/>
      <c r="BP915" s="47"/>
      <c r="BQ915" s="47"/>
    </row>
    <row r="916" spans="16:69" x14ac:dyDescent="0.25">
      <c r="P916" s="34">
        <v>913</v>
      </c>
      <c r="Q916" s="147" t="str">
        <f>IF(INDEX(EmployeeTrackingSheet!$B$6:$B$1005,Calculations!P916,1)=0,"",INDEX(EmployeeTrackingSheet!$B$6:$B$1005,Calculations!P916,1))</f>
        <v/>
      </c>
      <c r="R916" s="91" t="str">
        <f t="shared" si="79"/>
        <v/>
      </c>
      <c r="S916" s="91" t="str">
        <f t="shared" si="80"/>
        <v/>
      </c>
      <c r="T916" s="92" t="str">
        <f t="shared" si="81"/>
        <v/>
      </c>
      <c r="U916" s="92" t="str">
        <f t="shared" si="82"/>
        <v/>
      </c>
      <c r="V916" s="90" t="str">
        <f>IF(INDEX(EmployeeTrackingSheet!$C$6:$C$1005,Calculations!P916,1)=0,"",INDEX(EmployeeTrackingSheet!$C$6:$C$1005,Calculations!P916,1))</f>
        <v/>
      </c>
      <c r="W916" s="90" t="str">
        <f>IF(INDEX(EmployeeTrackingSheet!$D$6:$D$1005,Calculations!P916,1)=0,"",INDEX(EmployeeTrackingSheet!$D$6:$D$1005,Calculations!P916,1))</f>
        <v/>
      </c>
      <c r="X916" s="269" t="str">
        <f>IF(INDEX(EmployeeTrackingSheet!$E$6:$E$1005,Calculations!P916,1)=0,"",INDEX(EmployeeTrackingSheet!$E$6:$E$1005,Calculations!P916,1))</f>
        <v/>
      </c>
      <c r="Y916" s="269" t="str">
        <f>IF(INDEX(EmployeeTrackingSheet!$F$6:$F$1005,Calculations!P916,1)=0,"",INDEX(EmployeeTrackingSheet!$F$6:$F$1005,Calculations!P916,1))</f>
        <v/>
      </c>
      <c r="Z916" s="94" t="str">
        <f t="shared" si="83"/>
        <v/>
      </c>
      <c r="AA916" s="94" t="str">
        <f>IF(INDEX(EmployeeTrackingSheet!$G$6:$G$1005,Calculations!P916,1)=0,"",INDEX(EmployeeTrackingSheet!$G$6:$G$1005,Calculations!P916,1))</f>
        <v/>
      </c>
      <c r="AB916" s="94" t="str">
        <f>IF(INDEX(EmployeeTrackingSheet!$H$6:$H$1005,Calculations!P916,1)=0,"",INDEX(EmployeeTrackingSheet!$H$6:$H$1005,Calculations!P916,1))</f>
        <v/>
      </c>
      <c r="AC916" s="47"/>
      <c r="AD916" s="47"/>
      <c r="AE916" s="47"/>
      <c r="AF916" s="47"/>
      <c r="AG916" s="47"/>
      <c r="AM916" s="47"/>
      <c r="AN916" s="47"/>
      <c r="AO916" s="47"/>
      <c r="AP916" s="47"/>
      <c r="AQ916" s="47"/>
      <c r="AR916" s="47"/>
      <c r="AS916" s="47"/>
      <c r="AT916" s="47"/>
      <c r="AU916" s="47"/>
      <c r="AV916" s="47"/>
      <c r="AW916" s="47"/>
      <c r="AX916" s="47"/>
      <c r="AY916" s="47"/>
      <c r="AZ916" s="47"/>
      <c r="BA916" s="47"/>
      <c r="BB916" s="47"/>
      <c r="BC916" s="47"/>
      <c r="BD916" s="47"/>
      <c r="BE916" s="47"/>
      <c r="BF916" s="47"/>
      <c r="BG916" s="47"/>
      <c r="BH916" s="47"/>
      <c r="BI916" s="47"/>
      <c r="BJ916" s="47"/>
      <c r="BK916" s="47"/>
      <c r="BL916" s="47"/>
      <c r="BM916" s="47"/>
      <c r="BN916" s="47"/>
      <c r="BO916" s="47"/>
      <c r="BP916" s="47"/>
      <c r="BQ916" s="47"/>
    </row>
    <row r="917" spans="16:69" x14ac:dyDescent="0.25">
      <c r="P917" s="34">
        <v>914</v>
      </c>
      <c r="Q917" s="147" t="str">
        <f>IF(INDEX(EmployeeTrackingSheet!$B$6:$B$1005,Calculations!P917,1)=0,"",INDEX(EmployeeTrackingSheet!$B$6:$B$1005,Calculations!P917,1))</f>
        <v/>
      </c>
      <c r="R917" s="91" t="str">
        <f t="shared" si="79"/>
        <v/>
      </c>
      <c r="S917" s="91" t="str">
        <f t="shared" si="80"/>
        <v/>
      </c>
      <c r="T917" s="92" t="str">
        <f t="shared" si="81"/>
        <v/>
      </c>
      <c r="U917" s="92" t="str">
        <f t="shared" si="82"/>
        <v/>
      </c>
      <c r="V917" s="90" t="str">
        <f>IF(INDEX(EmployeeTrackingSheet!$C$6:$C$1005,Calculations!P917,1)=0,"",INDEX(EmployeeTrackingSheet!$C$6:$C$1005,Calculations!P917,1))</f>
        <v/>
      </c>
      <c r="W917" s="90" t="str">
        <f>IF(INDEX(EmployeeTrackingSheet!$D$6:$D$1005,Calculations!P917,1)=0,"",INDEX(EmployeeTrackingSheet!$D$6:$D$1005,Calculations!P917,1))</f>
        <v/>
      </c>
      <c r="X917" s="269" t="str">
        <f>IF(INDEX(EmployeeTrackingSheet!$E$6:$E$1005,Calculations!P917,1)=0,"",INDEX(EmployeeTrackingSheet!$E$6:$E$1005,Calculations!P917,1))</f>
        <v/>
      </c>
      <c r="Y917" s="269" t="str">
        <f>IF(INDEX(EmployeeTrackingSheet!$F$6:$F$1005,Calculations!P917,1)=0,"",INDEX(EmployeeTrackingSheet!$F$6:$F$1005,Calculations!P917,1))</f>
        <v/>
      </c>
      <c r="Z917" s="94" t="str">
        <f t="shared" si="83"/>
        <v/>
      </c>
      <c r="AA917" s="94" t="str">
        <f>IF(INDEX(EmployeeTrackingSheet!$G$6:$G$1005,Calculations!P917,1)=0,"",INDEX(EmployeeTrackingSheet!$G$6:$G$1005,Calculations!P917,1))</f>
        <v/>
      </c>
      <c r="AB917" s="94" t="str">
        <f>IF(INDEX(EmployeeTrackingSheet!$H$6:$H$1005,Calculations!P917,1)=0,"",INDEX(EmployeeTrackingSheet!$H$6:$H$1005,Calculations!P917,1))</f>
        <v/>
      </c>
      <c r="AC917" s="47"/>
      <c r="AD917" s="47"/>
      <c r="AE917" s="47"/>
      <c r="AF917" s="47"/>
      <c r="AG917" s="47"/>
      <c r="AM917" s="47"/>
      <c r="AN917" s="47"/>
      <c r="AO917" s="47"/>
      <c r="AP917" s="47"/>
      <c r="AQ917" s="47"/>
      <c r="AR917" s="47"/>
      <c r="AS917" s="47"/>
      <c r="AT917" s="47"/>
      <c r="AU917" s="47"/>
      <c r="AV917" s="47"/>
      <c r="AW917" s="47"/>
      <c r="AX917" s="47"/>
      <c r="AY917" s="47"/>
      <c r="AZ917" s="47"/>
      <c r="BA917" s="47"/>
      <c r="BB917" s="47"/>
      <c r="BC917" s="47"/>
      <c r="BD917" s="47"/>
      <c r="BE917" s="47"/>
      <c r="BF917" s="47"/>
      <c r="BG917" s="47"/>
      <c r="BH917" s="47"/>
      <c r="BI917" s="47"/>
      <c r="BJ917" s="47"/>
      <c r="BK917" s="47"/>
      <c r="BL917" s="47"/>
      <c r="BM917" s="47"/>
      <c r="BN917" s="47"/>
      <c r="BO917" s="47"/>
      <c r="BP917" s="47"/>
      <c r="BQ917" s="47"/>
    </row>
    <row r="918" spans="16:69" x14ac:dyDescent="0.25">
      <c r="P918" s="34">
        <v>915</v>
      </c>
      <c r="Q918" s="147" t="str">
        <f>IF(INDEX(EmployeeTrackingSheet!$B$6:$B$1005,Calculations!P918,1)=0,"",INDEX(EmployeeTrackingSheet!$B$6:$B$1005,Calculations!P918,1))</f>
        <v/>
      </c>
      <c r="R918" s="91" t="str">
        <f t="shared" si="79"/>
        <v/>
      </c>
      <c r="S918" s="91" t="str">
        <f t="shared" si="80"/>
        <v/>
      </c>
      <c r="T918" s="92" t="str">
        <f t="shared" si="81"/>
        <v/>
      </c>
      <c r="U918" s="92" t="str">
        <f t="shared" si="82"/>
        <v/>
      </c>
      <c r="V918" s="90" t="str">
        <f>IF(INDEX(EmployeeTrackingSheet!$C$6:$C$1005,Calculations!P918,1)=0,"",INDEX(EmployeeTrackingSheet!$C$6:$C$1005,Calculations!P918,1))</f>
        <v/>
      </c>
      <c r="W918" s="90" t="str">
        <f>IF(INDEX(EmployeeTrackingSheet!$D$6:$D$1005,Calculations!P918,1)=0,"",INDEX(EmployeeTrackingSheet!$D$6:$D$1005,Calculations!P918,1))</f>
        <v/>
      </c>
      <c r="X918" s="269" t="str">
        <f>IF(INDEX(EmployeeTrackingSheet!$E$6:$E$1005,Calculations!P918,1)=0,"",INDEX(EmployeeTrackingSheet!$E$6:$E$1005,Calculations!P918,1))</f>
        <v/>
      </c>
      <c r="Y918" s="269" t="str">
        <f>IF(INDEX(EmployeeTrackingSheet!$F$6:$F$1005,Calculations!P918,1)=0,"",INDEX(EmployeeTrackingSheet!$F$6:$F$1005,Calculations!P918,1))</f>
        <v/>
      </c>
      <c r="Z918" s="94" t="str">
        <f t="shared" si="83"/>
        <v/>
      </c>
      <c r="AA918" s="94" t="str">
        <f>IF(INDEX(EmployeeTrackingSheet!$G$6:$G$1005,Calculations!P918,1)=0,"",INDEX(EmployeeTrackingSheet!$G$6:$G$1005,Calculations!P918,1))</f>
        <v/>
      </c>
      <c r="AB918" s="94" t="str">
        <f>IF(INDEX(EmployeeTrackingSheet!$H$6:$H$1005,Calculations!P918,1)=0,"",INDEX(EmployeeTrackingSheet!$H$6:$H$1005,Calculations!P918,1))</f>
        <v/>
      </c>
      <c r="AC918" s="47"/>
      <c r="AD918" s="47"/>
      <c r="AE918" s="47"/>
      <c r="AF918" s="47"/>
      <c r="AG918" s="47"/>
      <c r="AM918" s="47"/>
      <c r="AN918" s="47"/>
      <c r="AO918" s="47"/>
      <c r="AP918" s="47"/>
      <c r="AQ918" s="47"/>
      <c r="AR918" s="47"/>
      <c r="AS918" s="47"/>
      <c r="AT918" s="47"/>
      <c r="AU918" s="47"/>
      <c r="AV918" s="47"/>
      <c r="AW918" s="47"/>
      <c r="AX918" s="47"/>
      <c r="AY918" s="47"/>
      <c r="AZ918" s="47"/>
      <c r="BA918" s="47"/>
      <c r="BB918" s="47"/>
      <c r="BC918" s="47"/>
      <c r="BD918" s="47"/>
      <c r="BE918" s="47"/>
      <c r="BF918" s="47"/>
      <c r="BG918" s="47"/>
      <c r="BH918" s="47"/>
      <c r="BI918" s="47"/>
      <c r="BJ918" s="47"/>
      <c r="BK918" s="47"/>
      <c r="BL918" s="47"/>
      <c r="BM918" s="47"/>
      <c r="BN918" s="47"/>
      <c r="BO918" s="47"/>
      <c r="BP918" s="47"/>
      <c r="BQ918" s="47"/>
    </row>
    <row r="919" spans="16:69" x14ac:dyDescent="0.25">
      <c r="P919" s="34">
        <v>916</v>
      </c>
      <c r="Q919" s="147" t="str">
        <f>IF(INDEX(EmployeeTrackingSheet!$B$6:$B$1005,Calculations!P919,1)=0,"",INDEX(EmployeeTrackingSheet!$B$6:$B$1005,Calculations!P919,1))</f>
        <v/>
      </c>
      <c r="R919" s="91" t="str">
        <f t="shared" si="79"/>
        <v/>
      </c>
      <c r="S919" s="91" t="str">
        <f t="shared" si="80"/>
        <v/>
      </c>
      <c r="T919" s="92" t="str">
        <f t="shared" si="81"/>
        <v/>
      </c>
      <c r="U919" s="92" t="str">
        <f t="shared" si="82"/>
        <v/>
      </c>
      <c r="V919" s="90" t="str">
        <f>IF(INDEX(EmployeeTrackingSheet!$C$6:$C$1005,Calculations!P919,1)=0,"",INDEX(EmployeeTrackingSheet!$C$6:$C$1005,Calculations!P919,1))</f>
        <v/>
      </c>
      <c r="W919" s="90" t="str">
        <f>IF(INDEX(EmployeeTrackingSheet!$D$6:$D$1005,Calculations!P919,1)=0,"",INDEX(EmployeeTrackingSheet!$D$6:$D$1005,Calculations!P919,1))</f>
        <v/>
      </c>
      <c r="X919" s="269" t="str">
        <f>IF(INDEX(EmployeeTrackingSheet!$E$6:$E$1005,Calculations!P919,1)=0,"",INDEX(EmployeeTrackingSheet!$E$6:$E$1005,Calculations!P919,1))</f>
        <v/>
      </c>
      <c r="Y919" s="269" t="str">
        <f>IF(INDEX(EmployeeTrackingSheet!$F$6:$F$1005,Calculations!P919,1)=0,"",INDEX(EmployeeTrackingSheet!$F$6:$F$1005,Calculations!P919,1))</f>
        <v/>
      </c>
      <c r="Z919" s="94" t="str">
        <f t="shared" si="83"/>
        <v/>
      </c>
      <c r="AA919" s="94" t="str">
        <f>IF(INDEX(EmployeeTrackingSheet!$G$6:$G$1005,Calculations!P919,1)=0,"",INDEX(EmployeeTrackingSheet!$G$6:$G$1005,Calculations!P919,1))</f>
        <v/>
      </c>
      <c r="AB919" s="94" t="str">
        <f>IF(INDEX(EmployeeTrackingSheet!$H$6:$H$1005,Calculations!P919,1)=0,"",INDEX(EmployeeTrackingSheet!$H$6:$H$1005,Calculations!P919,1))</f>
        <v/>
      </c>
      <c r="AC919" s="47"/>
      <c r="AD919" s="47"/>
      <c r="AE919" s="47"/>
      <c r="AF919" s="47"/>
      <c r="AG919" s="47"/>
      <c r="AM919" s="47"/>
      <c r="AN919" s="47"/>
      <c r="AO919" s="47"/>
      <c r="AP919" s="47"/>
      <c r="AQ919" s="47"/>
      <c r="AR919" s="47"/>
      <c r="AS919" s="47"/>
      <c r="AT919" s="47"/>
      <c r="AU919" s="47"/>
      <c r="AV919" s="47"/>
      <c r="AW919" s="47"/>
      <c r="AX919" s="47"/>
      <c r="AY919" s="47"/>
      <c r="AZ919" s="47"/>
      <c r="BA919" s="47"/>
      <c r="BB919" s="47"/>
      <c r="BC919" s="47"/>
      <c r="BD919" s="47"/>
      <c r="BE919" s="47"/>
      <c r="BF919" s="47"/>
      <c r="BG919" s="47"/>
      <c r="BH919" s="47"/>
      <c r="BI919" s="47"/>
      <c r="BJ919" s="47"/>
      <c r="BK919" s="47"/>
      <c r="BL919" s="47"/>
      <c r="BM919" s="47"/>
      <c r="BN919" s="47"/>
      <c r="BO919" s="47"/>
      <c r="BP919" s="47"/>
      <c r="BQ919" s="47"/>
    </row>
    <row r="920" spans="16:69" x14ac:dyDescent="0.25">
      <c r="P920" s="34">
        <v>917</v>
      </c>
      <c r="Q920" s="147" t="str">
        <f>IF(INDEX(EmployeeTrackingSheet!$B$6:$B$1005,Calculations!P920,1)=0,"",INDEX(EmployeeTrackingSheet!$B$6:$B$1005,Calculations!P920,1))</f>
        <v/>
      </c>
      <c r="R920" s="91" t="str">
        <f t="shared" si="79"/>
        <v/>
      </c>
      <c r="S920" s="91" t="str">
        <f t="shared" si="80"/>
        <v/>
      </c>
      <c r="T920" s="92" t="str">
        <f t="shared" si="81"/>
        <v/>
      </c>
      <c r="U920" s="92" t="str">
        <f t="shared" si="82"/>
        <v/>
      </c>
      <c r="V920" s="90" t="str">
        <f>IF(INDEX(EmployeeTrackingSheet!$C$6:$C$1005,Calculations!P920,1)=0,"",INDEX(EmployeeTrackingSheet!$C$6:$C$1005,Calculations!P920,1))</f>
        <v/>
      </c>
      <c r="W920" s="90" t="str">
        <f>IF(INDEX(EmployeeTrackingSheet!$D$6:$D$1005,Calculations!P920,1)=0,"",INDEX(EmployeeTrackingSheet!$D$6:$D$1005,Calculations!P920,1))</f>
        <v/>
      </c>
      <c r="X920" s="269" t="str">
        <f>IF(INDEX(EmployeeTrackingSheet!$E$6:$E$1005,Calculations!P920,1)=0,"",INDEX(EmployeeTrackingSheet!$E$6:$E$1005,Calculations!P920,1))</f>
        <v/>
      </c>
      <c r="Y920" s="269" t="str">
        <f>IF(INDEX(EmployeeTrackingSheet!$F$6:$F$1005,Calculations!P920,1)=0,"",INDEX(EmployeeTrackingSheet!$F$6:$F$1005,Calculations!P920,1))</f>
        <v/>
      </c>
      <c r="Z920" s="94" t="str">
        <f t="shared" si="83"/>
        <v/>
      </c>
      <c r="AA920" s="94" t="str">
        <f>IF(INDEX(EmployeeTrackingSheet!$G$6:$G$1005,Calculations!P920,1)=0,"",INDEX(EmployeeTrackingSheet!$G$6:$G$1005,Calculations!P920,1))</f>
        <v/>
      </c>
      <c r="AB920" s="94" t="str">
        <f>IF(INDEX(EmployeeTrackingSheet!$H$6:$H$1005,Calculations!P920,1)=0,"",INDEX(EmployeeTrackingSheet!$H$6:$H$1005,Calculations!P920,1))</f>
        <v/>
      </c>
      <c r="AC920" s="47"/>
      <c r="AD920" s="47"/>
      <c r="AE920" s="47"/>
      <c r="AF920" s="47"/>
      <c r="AG920" s="47"/>
      <c r="AM920" s="47"/>
      <c r="AN920" s="47"/>
      <c r="AO920" s="47"/>
      <c r="AP920" s="47"/>
      <c r="AQ920" s="47"/>
      <c r="AR920" s="47"/>
      <c r="AS920" s="47"/>
      <c r="AT920" s="47"/>
      <c r="AU920" s="47"/>
      <c r="AV920" s="47"/>
      <c r="AW920" s="47"/>
      <c r="AX920" s="47"/>
      <c r="AY920" s="47"/>
      <c r="AZ920" s="47"/>
      <c r="BA920" s="47"/>
      <c r="BB920" s="47"/>
      <c r="BC920" s="47"/>
      <c r="BD920" s="47"/>
      <c r="BE920" s="47"/>
      <c r="BF920" s="47"/>
      <c r="BG920" s="47"/>
      <c r="BH920" s="47"/>
      <c r="BI920" s="47"/>
      <c r="BJ920" s="47"/>
      <c r="BK920" s="47"/>
      <c r="BL920" s="47"/>
      <c r="BM920" s="47"/>
      <c r="BN920" s="47"/>
      <c r="BO920" s="47"/>
      <c r="BP920" s="47"/>
      <c r="BQ920" s="47"/>
    </row>
    <row r="921" spans="16:69" x14ac:dyDescent="0.25">
      <c r="P921" s="34">
        <v>918</v>
      </c>
      <c r="Q921" s="147" t="str">
        <f>IF(INDEX(EmployeeTrackingSheet!$B$6:$B$1005,Calculations!P921,1)=0,"",INDEX(EmployeeTrackingSheet!$B$6:$B$1005,Calculations!P921,1))</f>
        <v/>
      </c>
      <c r="R921" s="91" t="str">
        <f t="shared" si="79"/>
        <v/>
      </c>
      <c r="S921" s="91" t="str">
        <f t="shared" si="80"/>
        <v/>
      </c>
      <c r="T921" s="92" t="str">
        <f t="shared" si="81"/>
        <v/>
      </c>
      <c r="U921" s="92" t="str">
        <f t="shared" si="82"/>
        <v/>
      </c>
      <c r="V921" s="90" t="str">
        <f>IF(INDEX(EmployeeTrackingSheet!$C$6:$C$1005,Calculations!P921,1)=0,"",INDEX(EmployeeTrackingSheet!$C$6:$C$1005,Calculations!P921,1))</f>
        <v/>
      </c>
      <c r="W921" s="90" t="str">
        <f>IF(INDEX(EmployeeTrackingSheet!$D$6:$D$1005,Calculations!P921,1)=0,"",INDEX(EmployeeTrackingSheet!$D$6:$D$1005,Calculations!P921,1))</f>
        <v/>
      </c>
      <c r="X921" s="269" t="str">
        <f>IF(INDEX(EmployeeTrackingSheet!$E$6:$E$1005,Calculations!P921,1)=0,"",INDEX(EmployeeTrackingSheet!$E$6:$E$1005,Calculations!P921,1))</f>
        <v/>
      </c>
      <c r="Y921" s="269" t="str">
        <f>IF(INDEX(EmployeeTrackingSheet!$F$6:$F$1005,Calculations!P921,1)=0,"",INDEX(EmployeeTrackingSheet!$F$6:$F$1005,Calculations!P921,1))</f>
        <v/>
      </c>
      <c r="Z921" s="94" t="str">
        <f t="shared" si="83"/>
        <v/>
      </c>
      <c r="AA921" s="94" t="str">
        <f>IF(INDEX(EmployeeTrackingSheet!$G$6:$G$1005,Calculations!P921,1)=0,"",INDEX(EmployeeTrackingSheet!$G$6:$G$1005,Calculations!P921,1))</f>
        <v/>
      </c>
      <c r="AB921" s="94" t="str">
        <f>IF(INDEX(EmployeeTrackingSheet!$H$6:$H$1005,Calculations!P921,1)=0,"",INDEX(EmployeeTrackingSheet!$H$6:$H$1005,Calculations!P921,1))</f>
        <v/>
      </c>
      <c r="AC921" s="47"/>
      <c r="AD921" s="47"/>
      <c r="AE921" s="47"/>
      <c r="AF921" s="47"/>
      <c r="AG921" s="47"/>
      <c r="AM921" s="47"/>
      <c r="AN921" s="47"/>
      <c r="AO921" s="47"/>
      <c r="AP921" s="47"/>
      <c r="AQ921" s="47"/>
      <c r="AR921" s="47"/>
      <c r="AS921" s="47"/>
      <c r="AT921" s="47"/>
      <c r="AU921" s="47"/>
      <c r="AV921" s="47"/>
      <c r="AW921" s="47"/>
      <c r="AX921" s="47"/>
      <c r="AY921" s="47"/>
      <c r="AZ921" s="47"/>
      <c r="BA921" s="47"/>
      <c r="BB921" s="47"/>
      <c r="BC921" s="47"/>
      <c r="BD921" s="47"/>
      <c r="BE921" s="47"/>
      <c r="BF921" s="47"/>
      <c r="BG921" s="47"/>
      <c r="BH921" s="47"/>
      <c r="BI921" s="47"/>
      <c r="BJ921" s="47"/>
      <c r="BK921" s="47"/>
      <c r="BL921" s="47"/>
      <c r="BM921" s="47"/>
      <c r="BN921" s="47"/>
      <c r="BO921" s="47"/>
      <c r="BP921" s="47"/>
      <c r="BQ921" s="47"/>
    </row>
    <row r="922" spans="16:69" x14ac:dyDescent="0.25">
      <c r="P922" s="34">
        <v>919</v>
      </c>
      <c r="Q922" s="147" t="str">
        <f>IF(INDEX(EmployeeTrackingSheet!$B$6:$B$1005,Calculations!P922,1)=0,"",INDEX(EmployeeTrackingSheet!$B$6:$B$1005,Calculations!P922,1))</f>
        <v/>
      </c>
      <c r="R922" s="91" t="str">
        <f t="shared" si="79"/>
        <v/>
      </c>
      <c r="S922" s="91" t="str">
        <f t="shared" si="80"/>
        <v/>
      </c>
      <c r="T922" s="92" t="str">
        <f t="shared" si="81"/>
        <v/>
      </c>
      <c r="U922" s="92" t="str">
        <f t="shared" si="82"/>
        <v/>
      </c>
      <c r="V922" s="90" t="str">
        <f>IF(INDEX(EmployeeTrackingSheet!$C$6:$C$1005,Calculations!P922,1)=0,"",INDEX(EmployeeTrackingSheet!$C$6:$C$1005,Calculations!P922,1))</f>
        <v/>
      </c>
      <c r="W922" s="90" t="str">
        <f>IF(INDEX(EmployeeTrackingSheet!$D$6:$D$1005,Calculations!P922,1)=0,"",INDEX(EmployeeTrackingSheet!$D$6:$D$1005,Calculations!P922,1))</f>
        <v/>
      </c>
      <c r="X922" s="269" t="str">
        <f>IF(INDEX(EmployeeTrackingSheet!$E$6:$E$1005,Calculations!P922,1)=0,"",INDEX(EmployeeTrackingSheet!$E$6:$E$1005,Calculations!P922,1))</f>
        <v/>
      </c>
      <c r="Y922" s="269" t="str">
        <f>IF(INDEX(EmployeeTrackingSheet!$F$6:$F$1005,Calculations!P922,1)=0,"",INDEX(EmployeeTrackingSheet!$F$6:$F$1005,Calculations!P922,1))</f>
        <v/>
      </c>
      <c r="Z922" s="94" t="str">
        <f t="shared" si="83"/>
        <v/>
      </c>
      <c r="AA922" s="94" t="str">
        <f>IF(INDEX(EmployeeTrackingSheet!$G$6:$G$1005,Calculations!P922,1)=0,"",INDEX(EmployeeTrackingSheet!$G$6:$G$1005,Calculations!P922,1))</f>
        <v/>
      </c>
      <c r="AB922" s="94" t="str">
        <f>IF(INDEX(EmployeeTrackingSheet!$H$6:$H$1005,Calculations!P922,1)=0,"",INDEX(EmployeeTrackingSheet!$H$6:$H$1005,Calculations!P922,1))</f>
        <v/>
      </c>
      <c r="AC922" s="47"/>
      <c r="AD922" s="47"/>
      <c r="AE922" s="47"/>
      <c r="AF922" s="47"/>
      <c r="AG922" s="47"/>
      <c r="AM922" s="47"/>
      <c r="AN922" s="47"/>
      <c r="AO922" s="47"/>
      <c r="AP922" s="47"/>
      <c r="AQ922" s="47"/>
      <c r="AR922" s="47"/>
      <c r="AS922" s="47"/>
      <c r="AT922" s="47"/>
      <c r="AU922" s="47"/>
      <c r="AV922" s="47"/>
      <c r="AW922" s="47"/>
      <c r="AX922" s="47"/>
      <c r="AY922" s="47"/>
      <c r="AZ922" s="47"/>
      <c r="BA922" s="47"/>
      <c r="BB922" s="47"/>
      <c r="BC922" s="47"/>
      <c r="BD922" s="47"/>
      <c r="BE922" s="47"/>
      <c r="BF922" s="47"/>
      <c r="BG922" s="47"/>
      <c r="BH922" s="47"/>
      <c r="BI922" s="47"/>
      <c r="BJ922" s="47"/>
      <c r="BK922" s="47"/>
      <c r="BL922" s="47"/>
      <c r="BM922" s="47"/>
      <c r="BN922" s="47"/>
      <c r="BO922" s="47"/>
      <c r="BP922" s="47"/>
      <c r="BQ922" s="47"/>
    </row>
    <row r="923" spans="16:69" x14ac:dyDescent="0.25">
      <c r="P923" s="34">
        <v>920</v>
      </c>
      <c r="Q923" s="147" t="str">
        <f>IF(INDEX(EmployeeTrackingSheet!$B$6:$B$1005,Calculations!P923,1)=0,"",INDEX(EmployeeTrackingSheet!$B$6:$B$1005,Calculations!P923,1))</f>
        <v/>
      </c>
      <c r="R923" s="91" t="str">
        <f t="shared" si="79"/>
        <v/>
      </c>
      <c r="S923" s="91" t="str">
        <f t="shared" si="80"/>
        <v/>
      </c>
      <c r="T923" s="92" t="str">
        <f t="shared" si="81"/>
        <v/>
      </c>
      <c r="U923" s="92" t="str">
        <f t="shared" si="82"/>
        <v/>
      </c>
      <c r="V923" s="90" t="str">
        <f>IF(INDEX(EmployeeTrackingSheet!$C$6:$C$1005,Calculations!P923,1)=0,"",INDEX(EmployeeTrackingSheet!$C$6:$C$1005,Calculations!P923,1))</f>
        <v/>
      </c>
      <c r="W923" s="90" t="str">
        <f>IF(INDEX(EmployeeTrackingSheet!$D$6:$D$1005,Calculations!P923,1)=0,"",INDEX(EmployeeTrackingSheet!$D$6:$D$1005,Calculations!P923,1))</f>
        <v/>
      </c>
      <c r="X923" s="269" t="str">
        <f>IF(INDEX(EmployeeTrackingSheet!$E$6:$E$1005,Calculations!P923,1)=0,"",INDEX(EmployeeTrackingSheet!$E$6:$E$1005,Calculations!P923,1))</f>
        <v/>
      </c>
      <c r="Y923" s="269" t="str">
        <f>IF(INDEX(EmployeeTrackingSheet!$F$6:$F$1005,Calculations!P923,1)=0,"",INDEX(EmployeeTrackingSheet!$F$6:$F$1005,Calculations!P923,1))</f>
        <v/>
      </c>
      <c r="Z923" s="94" t="str">
        <f t="shared" si="83"/>
        <v/>
      </c>
      <c r="AA923" s="94" t="str">
        <f>IF(INDEX(EmployeeTrackingSheet!$G$6:$G$1005,Calculations!P923,1)=0,"",INDEX(EmployeeTrackingSheet!$G$6:$G$1005,Calculations!P923,1))</f>
        <v/>
      </c>
      <c r="AB923" s="94" t="str">
        <f>IF(INDEX(EmployeeTrackingSheet!$H$6:$H$1005,Calculations!P923,1)=0,"",INDEX(EmployeeTrackingSheet!$H$6:$H$1005,Calculations!P923,1))</f>
        <v/>
      </c>
      <c r="AC923" s="47"/>
      <c r="AD923" s="47"/>
      <c r="AE923" s="47"/>
      <c r="AF923" s="47"/>
      <c r="AG923" s="47"/>
      <c r="AM923" s="47"/>
      <c r="AN923" s="47"/>
      <c r="AO923" s="47"/>
      <c r="AP923" s="47"/>
      <c r="AQ923" s="47"/>
      <c r="AR923" s="47"/>
      <c r="AS923" s="47"/>
      <c r="AT923" s="47"/>
      <c r="AU923" s="47"/>
      <c r="AV923" s="47"/>
      <c r="AW923" s="47"/>
      <c r="AX923" s="47"/>
      <c r="AY923" s="47"/>
      <c r="AZ923" s="47"/>
      <c r="BA923" s="47"/>
      <c r="BB923" s="47"/>
      <c r="BC923" s="47"/>
      <c r="BD923" s="47"/>
      <c r="BE923" s="47"/>
      <c r="BF923" s="47"/>
      <c r="BG923" s="47"/>
      <c r="BH923" s="47"/>
      <c r="BI923" s="47"/>
      <c r="BJ923" s="47"/>
      <c r="BK923" s="47"/>
      <c r="BL923" s="47"/>
      <c r="BM923" s="47"/>
      <c r="BN923" s="47"/>
      <c r="BO923" s="47"/>
      <c r="BP923" s="47"/>
      <c r="BQ923" s="47"/>
    </row>
    <row r="924" spans="16:69" x14ac:dyDescent="0.25">
      <c r="P924" s="34">
        <v>921</v>
      </c>
      <c r="Q924" s="147" t="str">
        <f>IF(INDEX(EmployeeTrackingSheet!$B$6:$B$1005,Calculations!P924,1)=0,"",INDEX(EmployeeTrackingSheet!$B$6:$B$1005,Calculations!P924,1))</f>
        <v/>
      </c>
      <c r="R924" s="91" t="str">
        <f t="shared" si="79"/>
        <v/>
      </c>
      <c r="S924" s="91" t="str">
        <f t="shared" si="80"/>
        <v/>
      </c>
      <c r="T924" s="92" t="str">
        <f t="shared" si="81"/>
        <v/>
      </c>
      <c r="U924" s="92" t="str">
        <f t="shared" si="82"/>
        <v/>
      </c>
      <c r="V924" s="90" t="str">
        <f>IF(INDEX(EmployeeTrackingSheet!$C$6:$C$1005,Calculations!P924,1)=0,"",INDEX(EmployeeTrackingSheet!$C$6:$C$1005,Calculations!P924,1))</f>
        <v/>
      </c>
      <c r="W924" s="90" t="str">
        <f>IF(INDEX(EmployeeTrackingSheet!$D$6:$D$1005,Calculations!P924,1)=0,"",INDEX(EmployeeTrackingSheet!$D$6:$D$1005,Calculations!P924,1))</f>
        <v/>
      </c>
      <c r="X924" s="269" t="str">
        <f>IF(INDEX(EmployeeTrackingSheet!$E$6:$E$1005,Calculations!P924,1)=0,"",INDEX(EmployeeTrackingSheet!$E$6:$E$1005,Calculations!P924,1))</f>
        <v/>
      </c>
      <c r="Y924" s="269" t="str">
        <f>IF(INDEX(EmployeeTrackingSheet!$F$6:$F$1005,Calculations!P924,1)=0,"",INDEX(EmployeeTrackingSheet!$F$6:$F$1005,Calculations!P924,1))</f>
        <v/>
      </c>
      <c r="Z924" s="94" t="str">
        <f t="shared" si="83"/>
        <v/>
      </c>
      <c r="AA924" s="94" t="str">
        <f>IF(INDEX(EmployeeTrackingSheet!$G$6:$G$1005,Calculations!P924,1)=0,"",INDEX(EmployeeTrackingSheet!$G$6:$G$1005,Calculations!P924,1))</f>
        <v/>
      </c>
      <c r="AB924" s="94" t="str">
        <f>IF(INDEX(EmployeeTrackingSheet!$H$6:$H$1005,Calculations!P924,1)=0,"",INDEX(EmployeeTrackingSheet!$H$6:$H$1005,Calculations!P924,1))</f>
        <v/>
      </c>
      <c r="AC924" s="47"/>
      <c r="AD924" s="47"/>
      <c r="AE924" s="47"/>
      <c r="AF924" s="47"/>
      <c r="AG924" s="47"/>
      <c r="AM924" s="47"/>
      <c r="AN924" s="47"/>
      <c r="AO924" s="47"/>
      <c r="AP924" s="47"/>
      <c r="AQ924" s="47"/>
      <c r="AR924" s="47"/>
      <c r="AS924" s="47"/>
      <c r="AT924" s="47"/>
      <c r="AU924" s="47"/>
      <c r="AV924" s="47"/>
      <c r="AW924" s="47"/>
      <c r="AX924" s="47"/>
      <c r="AY924" s="47"/>
      <c r="AZ924" s="47"/>
      <c r="BA924" s="47"/>
      <c r="BB924" s="47"/>
      <c r="BC924" s="47"/>
      <c r="BD924" s="47"/>
      <c r="BE924" s="47"/>
      <c r="BF924" s="47"/>
      <c r="BG924" s="47"/>
      <c r="BH924" s="47"/>
      <c r="BI924" s="47"/>
      <c r="BJ924" s="47"/>
      <c r="BK924" s="47"/>
      <c r="BL924" s="47"/>
      <c r="BM924" s="47"/>
      <c r="BN924" s="47"/>
      <c r="BO924" s="47"/>
      <c r="BP924" s="47"/>
      <c r="BQ924" s="47"/>
    </row>
    <row r="925" spans="16:69" x14ac:dyDescent="0.25">
      <c r="P925" s="34">
        <v>922</v>
      </c>
      <c r="Q925" s="147" t="str">
        <f>IF(INDEX(EmployeeTrackingSheet!$B$6:$B$1005,Calculations!P925,1)=0,"",INDEX(EmployeeTrackingSheet!$B$6:$B$1005,Calculations!P925,1))</f>
        <v/>
      </c>
      <c r="R925" s="91" t="str">
        <f t="shared" si="79"/>
        <v/>
      </c>
      <c r="S925" s="91" t="str">
        <f t="shared" si="80"/>
        <v/>
      </c>
      <c r="T925" s="92" t="str">
        <f t="shared" si="81"/>
        <v/>
      </c>
      <c r="U925" s="92" t="str">
        <f t="shared" si="82"/>
        <v/>
      </c>
      <c r="V925" s="90" t="str">
        <f>IF(INDEX(EmployeeTrackingSheet!$C$6:$C$1005,Calculations!P925,1)=0,"",INDEX(EmployeeTrackingSheet!$C$6:$C$1005,Calculations!P925,1))</f>
        <v/>
      </c>
      <c r="W925" s="90" t="str">
        <f>IF(INDEX(EmployeeTrackingSheet!$D$6:$D$1005,Calculations!P925,1)=0,"",INDEX(EmployeeTrackingSheet!$D$6:$D$1005,Calculations!P925,1))</f>
        <v/>
      </c>
      <c r="X925" s="269" t="str">
        <f>IF(INDEX(EmployeeTrackingSheet!$E$6:$E$1005,Calculations!P925,1)=0,"",INDEX(EmployeeTrackingSheet!$E$6:$E$1005,Calculations!P925,1))</f>
        <v/>
      </c>
      <c r="Y925" s="269" t="str">
        <f>IF(INDEX(EmployeeTrackingSheet!$F$6:$F$1005,Calculations!P925,1)=0,"",INDEX(EmployeeTrackingSheet!$F$6:$F$1005,Calculations!P925,1))</f>
        <v/>
      </c>
      <c r="Z925" s="94" t="str">
        <f t="shared" si="83"/>
        <v/>
      </c>
      <c r="AA925" s="94" t="str">
        <f>IF(INDEX(EmployeeTrackingSheet!$G$6:$G$1005,Calculations!P925,1)=0,"",INDEX(EmployeeTrackingSheet!$G$6:$G$1005,Calculations!P925,1))</f>
        <v/>
      </c>
      <c r="AB925" s="94" t="str">
        <f>IF(INDEX(EmployeeTrackingSheet!$H$6:$H$1005,Calculations!P925,1)=0,"",INDEX(EmployeeTrackingSheet!$H$6:$H$1005,Calculations!P925,1))</f>
        <v/>
      </c>
      <c r="AC925" s="47"/>
      <c r="AD925" s="47"/>
      <c r="AE925" s="47"/>
      <c r="AF925" s="47"/>
      <c r="AG925" s="47"/>
      <c r="AM925" s="47"/>
      <c r="AN925" s="47"/>
      <c r="AO925" s="47"/>
      <c r="AP925" s="47"/>
      <c r="AQ925" s="47"/>
      <c r="AR925" s="47"/>
      <c r="AS925" s="47"/>
      <c r="AT925" s="47"/>
      <c r="AU925" s="47"/>
      <c r="AV925" s="47"/>
      <c r="AW925" s="47"/>
      <c r="AX925" s="47"/>
      <c r="AY925" s="47"/>
      <c r="AZ925" s="47"/>
      <c r="BA925" s="47"/>
      <c r="BB925" s="47"/>
      <c r="BC925" s="47"/>
      <c r="BD925" s="47"/>
      <c r="BE925" s="47"/>
      <c r="BF925" s="47"/>
      <c r="BG925" s="47"/>
      <c r="BH925" s="47"/>
      <c r="BI925" s="47"/>
      <c r="BJ925" s="47"/>
      <c r="BK925" s="47"/>
      <c r="BL925" s="47"/>
      <c r="BM925" s="47"/>
      <c r="BN925" s="47"/>
      <c r="BO925" s="47"/>
      <c r="BP925" s="47"/>
      <c r="BQ925" s="47"/>
    </row>
    <row r="926" spans="16:69" x14ac:dyDescent="0.25">
      <c r="P926" s="34">
        <v>923</v>
      </c>
      <c r="Q926" s="147" t="str">
        <f>IF(INDEX(EmployeeTrackingSheet!$B$6:$B$1005,Calculations!P926,1)=0,"",INDEX(EmployeeTrackingSheet!$B$6:$B$1005,Calculations!P926,1))</f>
        <v/>
      </c>
      <c r="R926" s="91" t="str">
        <f t="shared" si="79"/>
        <v/>
      </c>
      <c r="S926" s="91" t="str">
        <f t="shared" si="80"/>
        <v/>
      </c>
      <c r="T926" s="92" t="str">
        <f t="shared" si="81"/>
        <v/>
      </c>
      <c r="U926" s="92" t="str">
        <f t="shared" si="82"/>
        <v/>
      </c>
      <c r="V926" s="90" t="str">
        <f>IF(INDEX(EmployeeTrackingSheet!$C$6:$C$1005,Calculations!P926,1)=0,"",INDEX(EmployeeTrackingSheet!$C$6:$C$1005,Calculations!P926,1))</f>
        <v/>
      </c>
      <c r="W926" s="90" t="str">
        <f>IF(INDEX(EmployeeTrackingSheet!$D$6:$D$1005,Calculations!P926,1)=0,"",INDEX(EmployeeTrackingSheet!$D$6:$D$1005,Calculations!P926,1))</f>
        <v/>
      </c>
      <c r="X926" s="269" t="str">
        <f>IF(INDEX(EmployeeTrackingSheet!$E$6:$E$1005,Calculations!P926,1)=0,"",INDEX(EmployeeTrackingSheet!$E$6:$E$1005,Calculations!P926,1))</f>
        <v/>
      </c>
      <c r="Y926" s="269" t="str">
        <f>IF(INDEX(EmployeeTrackingSheet!$F$6:$F$1005,Calculations!P926,1)=0,"",INDEX(EmployeeTrackingSheet!$F$6:$F$1005,Calculations!P926,1))</f>
        <v/>
      </c>
      <c r="Z926" s="94" t="str">
        <f t="shared" si="83"/>
        <v/>
      </c>
      <c r="AA926" s="94" t="str">
        <f>IF(INDEX(EmployeeTrackingSheet!$G$6:$G$1005,Calculations!P926,1)=0,"",INDEX(EmployeeTrackingSheet!$G$6:$G$1005,Calculations!P926,1))</f>
        <v/>
      </c>
      <c r="AB926" s="94" t="str">
        <f>IF(INDEX(EmployeeTrackingSheet!$H$6:$H$1005,Calculations!P926,1)=0,"",INDEX(EmployeeTrackingSheet!$H$6:$H$1005,Calculations!P926,1))</f>
        <v/>
      </c>
      <c r="AC926" s="47"/>
      <c r="AD926" s="47"/>
      <c r="AE926" s="47"/>
      <c r="AF926" s="47"/>
      <c r="AG926" s="47"/>
      <c r="AM926" s="47"/>
      <c r="AN926" s="47"/>
      <c r="AO926" s="47"/>
      <c r="AP926" s="47"/>
      <c r="AQ926" s="47"/>
      <c r="AR926" s="47"/>
      <c r="AS926" s="47"/>
      <c r="AT926" s="47"/>
      <c r="AU926" s="47"/>
      <c r="AV926" s="47"/>
      <c r="AW926" s="47"/>
      <c r="AX926" s="47"/>
      <c r="AY926" s="47"/>
      <c r="AZ926" s="47"/>
      <c r="BA926" s="47"/>
      <c r="BB926" s="47"/>
      <c r="BC926" s="47"/>
      <c r="BD926" s="47"/>
      <c r="BE926" s="47"/>
      <c r="BF926" s="47"/>
      <c r="BG926" s="47"/>
      <c r="BH926" s="47"/>
      <c r="BI926" s="47"/>
      <c r="BJ926" s="47"/>
      <c r="BK926" s="47"/>
      <c r="BL926" s="47"/>
      <c r="BM926" s="47"/>
      <c r="BN926" s="47"/>
      <c r="BO926" s="47"/>
      <c r="BP926" s="47"/>
      <c r="BQ926" s="47"/>
    </row>
    <row r="927" spans="16:69" x14ac:dyDescent="0.25">
      <c r="P927" s="34">
        <v>924</v>
      </c>
      <c r="Q927" s="147" t="str">
        <f>IF(INDEX(EmployeeTrackingSheet!$B$6:$B$1005,Calculations!P927,1)=0,"",INDEX(EmployeeTrackingSheet!$B$6:$B$1005,Calculations!P927,1))</f>
        <v/>
      </c>
      <c r="R927" s="91" t="str">
        <f t="shared" si="79"/>
        <v/>
      </c>
      <c r="S927" s="91" t="str">
        <f t="shared" si="80"/>
        <v/>
      </c>
      <c r="T927" s="92" t="str">
        <f t="shared" si="81"/>
        <v/>
      </c>
      <c r="U927" s="92" t="str">
        <f t="shared" si="82"/>
        <v/>
      </c>
      <c r="V927" s="90" t="str">
        <f>IF(INDEX(EmployeeTrackingSheet!$C$6:$C$1005,Calculations!P927,1)=0,"",INDEX(EmployeeTrackingSheet!$C$6:$C$1005,Calculations!P927,1))</f>
        <v/>
      </c>
      <c r="W927" s="90" t="str">
        <f>IF(INDEX(EmployeeTrackingSheet!$D$6:$D$1005,Calculations!P927,1)=0,"",INDEX(EmployeeTrackingSheet!$D$6:$D$1005,Calculations!P927,1))</f>
        <v/>
      </c>
      <c r="X927" s="269" t="str">
        <f>IF(INDEX(EmployeeTrackingSheet!$E$6:$E$1005,Calculations!P927,1)=0,"",INDEX(EmployeeTrackingSheet!$E$6:$E$1005,Calculations!P927,1))</f>
        <v/>
      </c>
      <c r="Y927" s="269" t="str">
        <f>IF(INDEX(EmployeeTrackingSheet!$F$6:$F$1005,Calculations!P927,1)=0,"",INDEX(EmployeeTrackingSheet!$F$6:$F$1005,Calculations!P927,1))</f>
        <v/>
      </c>
      <c r="Z927" s="94" t="str">
        <f t="shared" si="83"/>
        <v/>
      </c>
      <c r="AA927" s="94" t="str">
        <f>IF(INDEX(EmployeeTrackingSheet!$G$6:$G$1005,Calculations!P927,1)=0,"",INDEX(EmployeeTrackingSheet!$G$6:$G$1005,Calculations!P927,1))</f>
        <v/>
      </c>
      <c r="AB927" s="94" t="str">
        <f>IF(INDEX(EmployeeTrackingSheet!$H$6:$H$1005,Calculations!P927,1)=0,"",INDEX(EmployeeTrackingSheet!$H$6:$H$1005,Calculations!P927,1))</f>
        <v/>
      </c>
      <c r="AC927" s="47"/>
      <c r="AD927" s="47"/>
      <c r="AE927" s="47"/>
      <c r="AF927" s="47"/>
      <c r="AG927" s="47"/>
      <c r="AM927" s="47"/>
      <c r="AN927" s="47"/>
      <c r="AO927" s="47"/>
      <c r="AP927" s="47"/>
      <c r="AQ927" s="47"/>
      <c r="AR927" s="47"/>
      <c r="AS927" s="47"/>
      <c r="AT927" s="47"/>
      <c r="AU927" s="47"/>
      <c r="AV927" s="47"/>
      <c r="AW927" s="47"/>
      <c r="AX927" s="47"/>
      <c r="AY927" s="47"/>
      <c r="AZ927" s="47"/>
      <c r="BA927" s="47"/>
      <c r="BB927" s="47"/>
      <c r="BC927" s="47"/>
      <c r="BD927" s="47"/>
      <c r="BE927" s="47"/>
      <c r="BF927" s="47"/>
      <c r="BG927" s="47"/>
      <c r="BH927" s="47"/>
      <c r="BI927" s="47"/>
      <c r="BJ927" s="47"/>
      <c r="BK927" s="47"/>
      <c r="BL927" s="47"/>
      <c r="BM927" s="47"/>
      <c r="BN927" s="47"/>
      <c r="BO927" s="47"/>
      <c r="BP927" s="47"/>
      <c r="BQ927" s="47"/>
    </row>
    <row r="928" spans="16:69" x14ac:dyDescent="0.25">
      <c r="P928" s="34">
        <v>925</v>
      </c>
      <c r="Q928" s="147" t="str">
        <f>IF(INDEX(EmployeeTrackingSheet!$B$6:$B$1005,Calculations!P928,1)=0,"",INDEX(EmployeeTrackingSheet!$B$6:$B$1005,Calculations!P928,1))</f>
        <v/>
      </c>
      <c r="R928" s="91" t="str">
        <f t="shared" si="79"/>
        <v/>
      </c>
      <c r="S928" s="91" t="str">
        <f t="shared" si="80"/>
        <v/>
      </c>
      <c r="T928" s="92" t="str">
        <f t="shared" si="81"/>
        <v/>
      </c>
      <c r="U928" s="92" t="str">
        <f t="shared" si="82"/>
        <v/>
      </c>
      <c r="V928" s="90" t="str">
        <f>IF(INDEX(EmployeeTrackingSheet!$C$6:$C$1005,Calculations!P928,1)=0,"",INDEX(EmployeeTrackingSheet!$C$6:$C$1005,Calculations!P928,1))</f>
        <v/>
      </c>
      <c r="W928" s="90" t="str">
        <f>IF(INDEX(EmployeeTrackingSheet!$D$6:$D$1005,Calculations!P928,1)=0,"",INDEX(EmployeeTrackingSheet!$D$6:$D$1005,Calculations!P928,1))</f>
        <v/>
      </c>
      <c r="X928" s="269" t="str">
        <f>IF(INDEX(EmployeeTrackingSheet!$E$6:$E$1005,Calculations!P928,1)=0,"",INDEX(EmployeeTrackingSheet!$E$6:$E$1005,Calculations!P928,1))</f>
        <v/>
      </c>
      <c r="Y928" s="269" t="str">
        <f>IF(INDEX(EmployeeTrackingSheet!$F$6:$F$1005,Calculations!P928,1)=0,"",INDEX(EmployeeTrackingSheet!$F$6:$F$1005,Calculations!P928,1))</f>
        <v/>
      </c>
      <c r="Z928" s="94" t="str">
        <f t="shared" si="83"/>
        <v/>
      </c>
      <c r="AA928" s="94" t="str">
        <f>IF(INDEX(EmployeeTrackingSheet!$G$6:$G$1005,Calculations!P928,1)=0,"",INDEX(EmployeeTrackingSheet!$G$6:$G$1005,Calculations!P928,1))</f>
        <v/>
      </c>
      <c r="AB928" s="94" t="str">
        <f>IF(INDEX(EmployeeTrackingSheet!$H$6:$H$1005,Calculations!P928,1)=0,"",INDEX(EmployeeTrackingSheet!$H$6:$H$1005,Calculations!P928,1))</f>
        <v/>
      </c>
      <c r="AC928" s="47"/>
      <c r="AD928" s="47"/>
      <c r="AE928" s="47"/>
      <c r="AF928" s="47"/>
      <c r="AG928" s="47"/>
      <c r="AM928" s="47"/>
      <c r="AN928" s="47"/>
      <c r="AO928" s="47"/>
      <c r="AP928" s="47"/>
      <c r="AQ928" s="47"/>
      <c r="AR928" s="47"/>
      <c r="AS928" s="47"/>
      <c r="AT928" s="47"/>
      <c r="AU928" s="47"/>
      <c r="AV928" s="47"/>
      <c r="AW928" s="47"/>
      <c r="AX928" s="47"/>
      <c r="AY928" s="47"/>
      <c r="AZ928" s="47"/>
      <c r="BA928" s="47"/>
      <c r="BB928" s="47"/>
      <c r="BC928" s="47"/>
      <c r="BD928" s="47"/>
      <c r="BE928" s="47"/>
      <c r="BF928" s="47"/>
      <c r="BG928" s="47"/>
      <c r="BH928" s="47"/>
      <c r="BI928" s="47"/>
      <c r="BJ928" s="47"/>
      <c r="BK928" s="47"/>
      <c r="BL928" s="47"/>
      <c r="BM928" s="47"/>
      <c r="BN928" s="47"/>
      <c r="BO928" s="47"/>
      <c r="BP928" s="47"/>
      <c r="BQ928" s="47"/>
    </row>
    <row r="929" spans="16:69" x14ac:dyDescent="0.25">
      <c r="P929" s="34">
        <v>926</v>
      </c>
      <c r="Q929" s="147" t="str">
        <f>IF(INDEX(EmployeeTrackingSheet!$B$6:$B$1005,Calculations!P929,1)=0,"",INDEX(EmployeeTrackingSheet!$B$6:$B$1005,Calculations!P929,1))</f>
        <v/>
      </c>
      <c r="R929" s="91" t="str">
        <f t="shared" si="79"/>
        <v/>
      </c>
      <c r="S929" s="91" t="str">
        <f t="shared" si="80"/>
        <v/>
      </c>
      <c r="T929" s="92" t="str">
        <f t="shared" si="81"/>
        <v/>
      </c>
      <c r="U929" s="92" t="str">
        <f t="shared" si="82"/>
        <v/>
      </c>
      <c r="V929" s="90" t="str">
        <f>IF(INDEX(EmployeeTrackingSheet!$C$6:$C$1005,Calculations!P929,1)=0,"",INDEX(EmployeeTrackingSheet!$C$6:$C$1005,Calculations!P929,1))</f>
        <v/>
      </c>
      <c r="W929" s="90" t="str">
        <f>IF(INDEX(EmployeeTrackingSheet!$D$6:$D$1005,Calculations!P929,1)=0,"",INDEX(EmployeeTrackingSheet!$D$6:$D$1005,Calculations!P929,1))</f>
        <v/>
      </c>
      <c r="X929" s="269" t="str">
        <f>IF(INDEX(EmployeeTrackingSheet!$E$6:$E$1005,Calculations!P929,1)=0,"",INDEX(EmployeeTrackingSheet!$E$6:$E$1005,Calculations!P929,1))</f>
        <v/>
      </c>
      <c r="Y929" s="269" t="str">
        <f>IF(INDEX(EmployeeTrackingSheet!$F$6:$F$1005,Calculations!P929,1)=0,"",INDEX(EmployeeTrackingSheet!$F$6:$F$1005,Calculations!P929,1))</f>
        <v/>
      </c>
      <c r="Z929" s="94" t="str">
        <f t="shared" si="83"/>
        <v/>
      </c>
      <c r="AA929" s="94" t="str">
        <f>IF(INDEX(EmployeeTrackingSheet!$G$6:$G$1005,Calculations!P929,1)=0,"",INDEX(EmployeeTrackingSheet!$G$6:$G$1005,Calculations!P929,1))</f>
        <v/>
      </c>
      <c r="AB929" s="94" t="str">
        <f>IF(INDEX(EmployeeTrackingSheet!$H$6:$H$1005,Calculations!P929,1)=0,"",INDEX(EmployeeTrackingSheet!$H$6:$H$1005,Calculations!P929,1))</f>
        <v/>
      </c>
      <c r="AC929" s="47"/>
      <c r="AD929" s="47"/>
      <c r="AE929" s="47"/>
      <c r="AF929" s="47"/>
      <c r="AG929" s="47"/>
      <c r="AM929" s="47"/>
      <c r="AN929" s="47"/>
      <c r="AO929" s="47"/>
      <c r="AP929" s="47"/>
      <c r="AQ929" s="47"/>
      <c r="AR929" s="47"/>
      <c r="AS929" s="47"/>
      <c r="AT929" s="47"/>
      <c r="AU929" s="47"/>
      <c r="AV929" s="47"/>
      <c r="AW929" s="47"/>
      <c r="AX929" s="47"/>
      <c r="AY929" s="47"/>
      <c r="AZ929" s="47"/>
      <c r="BA929" s="47"/>
      <c r="BB929" s="47"/>
      <c r="BC929" s="47"/>
      <c r="BD929" s="47"/>
      <c r="BE929" s="47"/>
      <c r="BF929" s="47"/>
      <c r="BG929" s="47"/>
      <c r="BH929" s="47"/>
      <c r="BI929" s="47"/>
      <c r="BJ929" s="47"/>
      <c r="BK929" s="47"/>
      <c r="BL929" s="47"/>
      <c r="BM929" s="47"/>
      <c r="BN929" s="47"/>
      <c r="BO929" s="47"/>
      <c r="BP929" s="47"/>
      <c r="BQ929" s="47"/>
    </row>
    <row r="930" spans="16:69" x14ac:dyDescent="0.25">
      <c r="P930" s="34">
        <v>927</v>
      </c>
      <c r="Q930" s="147" t="str">
        <f>IF(INDEX(EmployeeTrackingSheet!$B$6:$B$1005,Calculations!P930,1)=0,"",INDEX(EmployeeTrackingSheet!$B$6:$B$1005,Calculations!P930,1))</f>
        <v/>
      </c>
      <c r="R930" s="91" t="str">
        <f t="shared" si="79"/>
        <v/>
      </c>
      <c r="S930" s="91" t="str">
        <f t="shared" si="80"/>
        <v/>
      </c>
      <c r="T930" s="92" t="str">
        <f t="shared" si="81"/>
        <v/>
      </c>
      <c r="U930" s="92" t="str">
        <f t="shared" si="82"/>
        <v/>
      </c>
      <c r="V930" s="90" t="str">
        <f>IF(INDEX(EmployeeTrackingSheet!$C$6:$C$1005,Calculations!P930,1)=0,"",INDEX(EmployeeTrackingSheet!$C$6:$C$1005,Calculations!P930,1))</f>
        <v/>
      </c>
      <c r="W930" s="90" t="str">
        <f>IF(INDEX(EmployeeTrackingSheet!$D$6:$D$1005,Calculations!P930,1)=0,"",INDEX(EmployeeTrackingSheet!$D$6:$D$1005,Calculations!P930,1))</f>
        <v/>
      </c>
      <c r="X930" s="269" t="str">
        <f>IF(INDEX(EmployeeTrackingSheet!$E$6:$E$1005,Calculations!P930,1)=0,"",INDEX(EmployeeTrackingSheet!$E$6:$E$1005,Calculations!P930,1))</f>
        <v/>
      </c>
      <c r="Y930" s="269" t="str">
        <f>IF(INDEX(EmployeeTrackingSheet!$F$6:$F$1005,Calculations!P930,1)=0,"",INDEX(EmployeeTrackingSheet!$F$6:$F$1005,Calculations!P930,1))</f>
        <v/>
      </c>
      <c r="Z930" s="94" t="str">
        <f t="shared" si="83"/>
        <v/>
      </c>
      <c r="AA930" s="94" t="str">
        <f>IF(INDEX(EmployeeTrackingSheet!$G$6:$G$1005,Calculations!P930,1)=0,"",INDEX(EmployeeTrackingSheet!$G$6:$G$1005,Calculations!P930,1))</f>
        <v/>
      </c>
      <c r="AB930" s="94" t="str">
        <f>IF(INDEX(EmployeeTrackingSheet!$H$6:$H$1005,Calculations!P930,1)=0,"",INDEX(EmployeeTrackingSheet!$H$6:$H$1005,Calculations!P930,1))</f>
        <v/>
      </c>
      <c r="AC930" s="47"/>
      <c r="AD930" s="47"/>
      <c r="AE930" s="47"/>
      <c r="AF930" s="47"/>
      <c r="AG930" s="47"/>
      <c r="AM930" s="47"/>
      <c r="AN930" s="47"/>
      <c r="AO930" s="47"/>
      <c r="AP930" s="47"/>
      <c r="AQ930" s="47"/>
      <c r="AR930" s="47"/>
      <c r="AS930" s="47"/>
      <c r="AT930" s="47"/>
      <c r="AU930" s="47"/>
      <c r="AV930" s="47"/>
      <c r="AW930" s="47"/>
      <c r="AX930" s="47"/>
      <c r="AY930" s="47"/>
      <c r="AZ930" s="47"/>
      <c r="BA930" s="47"/>
      <c r="BB930" s="47"/>
      <c r="BC930" s="47"/>
      <c r="BD930" s="47"/>
      <c r="BE930" s="47"/>
      <c r="BF930" s="47"/>
      <c r="BG930" s="47"/>
      <c r="BH930" s="47"/>
      <c r="BI930" s="47"/>
      <c r="BJ930" s="47"/>
      <c r="BK930" s="47"/>
      <c r="BL930" s="47"/>
      <c r="BM930" s="47"/>
      <c r="BN930" s="47"/>
      <c r="BO930" s="47"/>
      <c r="BP930" s="47"/>
      <c r="BQ930" s="47"/>
    </row>
    <row r="931" spans="16:69" x14ac:dyDescent="0.25">
      <c r="P931" s="34">
        <v>928</v>
      </c>
      <c r="Q931" s="147" t="str">
        <f>IF(INDEX(EmployeeTrackingSheet!$B$6:$B$1005,Calculations!P931,1)=0,"",INDEX(EmployeeTrackingSheet!$B$6:$B$1005,Calculations!P931,1))</f>
        <v/>
      </c>
      <c r="R931" s="91" t="str">
        <f t="shared" si="79"/>
        <v/>
      </c>
      <c r="S931" s="91" t="str">
        <f t="shared" si="80"/>
        <v/>
      </c>
      <c r="T931" s="92" t="str">
        <f t="shared" si="81"/>
        <v/>
      </c>
      <c r="U931" s="92" t="str">
        <f t="shared" si="82"/>
        <v/>
      </c>
      <c r="V931" s="90" t="str">
        <f>IF(INDEX(EmployeeTrackingSheet!$C$6:$C$1005,Calculations!P931,1)=0,"",INDEX(EmployeeTrackingSheet!$C$6:$C$1005,Calculations!P931,1))</f>
        <v/>
      </c>
      <c r="W931" s="90" t="str">
        <f>IF(INDEX(EmployeeTrackingSheet!$D$6:$D$1005,Calculations!P931,1)=0,"",INDEX(EmployeeTrackingSheet!$D$6:$D$1005,Calculations!P931,1))</f>
        <v/>
      </c>
      <c r="X931" s="269" t="str">
        <f>IF(INDEX(EmployeeTrackingSheet!$E$6:$E$1005,Calculations!P931,1)=0,"",INDEX(EmployeeTrackingSheet!$E$6:$E$1005,Calculations!P931,1))</f>
        <v/>
      </c>
      <c r="Y931" s="269" t="str">
        <f>IF(INDEX(EmployeeTrackingSheet!$F$6:$F$1005,Calculations!P931,1)=0,"",INDEX(EmployeeTrackingSheet!$F$6:$F$1005,Calculations!P931,1))</f>
        <v/>
      </c>
      <c r="Z931" s="94" t="str">
        <f t="shared" si="83"/>
        <v/>
      </c>
      <c r="AA931" s="94" t="str">
        <f>IF(INDEX(EmployeeTrackingSheet!$G$6:$G$1005,Calculations!P931,1)=0,"",INDEX(EmployeeTrackingSheet!$G$6:$G$1005,Calculations!P931,1))</f>
        <v/>
      </c>
      <c r="AB931" s="94" t="str">
        <f>IF(INDEX(EmployeeTrackingSheet!$H$6:$H$1005,Calculations!P931,1)=0,"",INDEX(EmployeeTrackingSheet!$H$6:$H$1005,Calculations!P931,1))</f>
        <v/>
      </c>
      <c r="AC931" s="47"/>
      <c r="AD931" s="47"/>
      <c r="AE931" s="47"/>
      <c r="AF931" s="47"/>
      <c r="AG931" s="47"/>
      <c r="AM931" s="47"/>
      <c r="AN931" s="47"/>
      <c r="AO931" s="47"/>
      <c r="AP931" s="47"/>
      <c r="AQ931" s="47"/>
      <c r="AR931" s="47"/>
      <c r="AS931" s="47"/>
      <c r="AT931" s="47"/>
      <c r="AU931" s="47"/>
      <c r="AV931" s="47"/>
      <c r="AW931" s="47"/>
      <c r="AX931" s="47"/>
      <c r="AY931" s="47"/>
      <c r="AZ931" s="47"/>
      <c r="BA931" s="47"/>
      <c r="BB931" s="47"/>
      <c r="BC931" s="47"/>
      <c r="BD931" s="47"/>
      <c r="BE931" s="47"/>
      <c r="BF931" s="47"/>
      <c r="BG931" s="47"/>
      <c r="BH931" s="47"/>
      <c r="BI931" s="47"/>
      <c r="BJ931" s="47"/>
      <c r="BK931" s="47"/>
      <c r="BL931" s="47"/>
      <c r="BM931" s="47"/>
      <c r="BN931" s="47"/>
      <c r="BO931" s="47"/>
      <c r="BP931" s="47"/>
      <c r="BQ931" s="47"/>
    </row>
    <row r="932" spans="16:69" x14ac:dyDescent="0.25">
      <c r="P932" s="34">
        <v>929</v>
      </c>
      <c r="Q932" s="147" t="str">
        <f>IF(INDEX(EmployeeTrackingSheet!$B$6:$B$1005,Calculations!P932,1)=0,"",INDEX(EmployeeTrackingSheet!$B$6:$B$1005,Calculations!P932,1))</f>
        <v/>
      </c>
      <c r="R932" s="91" t="str">
        <f t="shared" si="79"/>
        <v/>
      </c>
      <c r="S932" s="91" t="str">
        <f t="shared" si="80"/>
        <v/>
      </c>
      <c r="T932" s="92" t="str">
        <f t="shared" si="81"/>
        <v/>
      </c>
      <c r="U932" s="92" t="str">
        <f t="shared" si="82"/>
        <v/>
      </c>
      <c r="V932" s="90" t="str">
        <f>IF(INDEX(EmployeeTrackingSheet!$C$6:$C$1005,Calculations!P932,1)=0,"",INDEX(EmployeeTrackingSheet!$C$6:$C$1005,Calculations!P932,1))</f>
        <v/>
      </c>
      <c r="W932" s="90" t="str">
        <f>IF(INDEX(EmployeeTrackingSheet!$D$6:$D$1005,Calculations!P932,1)=0,"",INDEX(EmployeeTrackingSheet!$D$6:$D$1005,Calculations!P932,1))</f>
        <v/>
      </c>
      <c r="X932" s="269" t="str">
        <f>IF(INDEX(EmployeeTrackingSheet!$E$6:$E$1005,Calculations!P932,1)=0,"",INDEX(EmployeeTrackingSheet!$E$6:$E$1005,Calculations!P932,1))</f>
        <v/>
      </c>
      <c r="Y932" s="269" t="str">
        <f>IF(INDEX(EmployeeTrackingSheet!$F$6:$F$1005,Calculations!P932,1)=0,"",INDEX(EmployeeTrackingSheet!$F$6:$F$1005,Calculations!P932,1))</f>
        <v/>
      </c>
      <c r="Z932" s="94" t="str">
        <f t="shared" si="83"/>
        <v/>
      </c>
      <c r="AA932" s="94" t="str">
        <f>IF(INDEX(EmployeeTrackingSheet!$G$6:$G$1005,Calculations!P932,1)=0,"",INDEX(EmployeeTrackingSheet!$G$6:$G$1005,Calculations!P932,1))</f>
        <v/>
      </c>
      <c r="AB932" s="94" t="str">
        <f>IF(INDEX(EmployeeTrackingSheet!$H$6:$H$1005,Calculations!P932,1)=0,"",INDEX(EmployeeTrackingSheet!$H$6:$H$1005,Calculations!P932,1))</f>
        <v/>
      </c>
      <c r="AC932" s="47"/>
      <c r="AD932" s="47"/>
      <c r="AE932" s="47"/>
      <c r="AF932" s="47"/>
      <c r="AG932" s="47"/>
      <c r="AM932" s="47"/>
      <c r="AN932" s="47"/>
      <c r="AO932" s="47"/>
      <c r="AP932" s="47"/>
      <c r="AQ932" s="47"/>
      <c r="AR932" s="47"/>
      <c r="AS932" s="47"/>
      <c r="AT932" s="47"/>
      <c r="AU932" s="47"/>
      <c r="AV932" s="47"/>
      <c r="AW932" s="47"/>
      <c r="AX932" s="47"/>
      <c r="AY932" s="47"/>
      <c r="AZ932" s="47"/>
      <c r="BA932" s="47"/>
      <c r="BB932" s="47"/>
      <c r="BC932" s="47"/>
      <c r="BD932" s="47"/>
      <c r="BE932" s="47"/>
      <c r="BF932" s="47"/>
      <c r="BG932" s="47"/>
      <c r="BH932" s="47"/>
      <c r="BI932" s="47"/>
      <c r="BJ932" s="47"/>
      <c r="BK932" s="47"/>
      <c r="BL932" s="47"/>
      <c r="BM932" s="47"/>
      <c r="BN932" s="47"/>
      <c r="BO932" s="47"/>
      <c r="BP932" s="47"/>
      <c r="BQ932" s="47"/>
    </row>
    <row r="933" spans="16:69" x14ac:dyDescent="0.25">
      <c r="P933" s="34">
        <v>930</v>
      </c>
      <c r="Q933" s="147" t="str">
        <f>IF(INDEX(EmployeeTrackingSheet!$B$6:$B$1005,Calculations!P933,1)=0,"",INDEX(EmployeeTrackingSheet!$B$6:$B$1005,Calculations!P933,1))</f>
        <v/>
      </c>
      <c r="R933" s="91" t="str">
        <f t="shared" si="79"/>
        <v/>
      </c>
      <c r="S933" s="91" t="str">
        <f t="shared" si="80"/>
        <v/>
      </c>
      <c r="T933" s="92" t="str">
        <f t="shared" si="81"/>
        <v/>
      </c>
      <c r="U933" s="92" t="str">
        <f t="shared" si="82"/>
        <v/>
      </c>
      <c r="V933" s="90" t="str">
        <f>IF(INDEX(EmployeeTrackingSheet!$C$6:$C$1005,Calculations!P933,1)=0,"",INDEX(EmployeeTrackingSheet!$C$6:$C$1005,Calculations!P933,1))</f>
        <v/>
      </c>
      <c r="W933" s="90" t="str">
        <f>IF(INDEX(EmployeeTrackingSheet!$D$6:$D$1005,Calculations!P933,1)=0,"",INDEX(EmployeeTrackingSheet!$D$6:$D$1005,Calculations!P933,1))</f>
        <v/>
      </c>
      <c r="X933" s="269" t="str">
        <f>IF(INDEX(EmployeeTrackingSheet!$E$6:$E$1005,Calculations!P933,1)=0,"",INDEX(EmployeeTrackingSheet!$E$6:$E$1005,Calculations!P933,1))</f>
        <v/>
      </c>
      <c r="Y933" s="269" t="str">
        <f>IF(INDEX(EmployeeTrackingSheet!$F$6:$F$1005,Calculations!P933,1)=0,"",INDEX(EmployeeTrackingSheet!$F$6:$F$1005,Calculations!P933,1))</f>
        <v/>
      </c>
      <c r="Z933" s="94" t="str">
        <f t="shared" si="83"/>
        <v/>
      </c>
      <c r="AA933" s="94" t="str">
        <f>IF(INDEX(EmployeeTrackingSheet!$G$6:$G$1005,Calculations!P933,1)=0,"",INDEX(EmployeeTrackingSheet!$G$6:$G$1005,Calculations!P933,1))</f>
        <v/>
      </c>
      <c r="AB933" s="94" t="str">
        <f>IF(INDEX(EmployeeTrackingSheet!$H$6:$H$1005,Calculations!P933,1)=0,"",INDEX(EmployeeTrackingSheet!$H$6:$H$1005,Calculations!P933,1))</f>
        <v/>
      </c>
      <c r="AC933" s="47"/>
      <c r="AD933" s="47"/>
      <c r="AE933" s="47"/>
      <c r="AF933" s="47"/>
      <c r="AG933" s="47"/>
      <c r="AM933" s="47"/>
      <c r="AN933" s="47"/>
      <c r="AO933" s="47"/>
      <c r="AP933" s="47"/>
      <c r="AQ933" s="47"/>
      <c r="AR933" s="47"/>
      <c r="AS933" s="47"/>
      <c r="AT933" s="47"/>
      <c r="AU933" s="47"/>
      <c r="AV933" s="47"/>
      <c r="AW933" s="47"/>
      <c r="AX933" s="47"/>
      <c r="AY933" s="47"/>
      <c r="AZ933" s="47"/>
      <c r="BA933" s="47"/>
      <c r="BB933" s="47"/>
      <c r="BC933" s="47"/>
      <c r="BD933" s="47"/>
      <c r="BE933" s="47"/>
      <c r="BF933" s="47"/>
      <c r="BG933" s="47"/>
      <c r="BH933" s="47"/>
      <c r="BI933" s="47"/>
      <c r="BJ933" s="47"/>
      <c r="BK933" s="47"/>
      <c r="BL933" s="47"/>
      <c r="BM933" s="47"/>
      <c r="BN933" s="47"/>
      <c r="BO933" s="47"/>
      <c r="BP933" s="47"/>
      <c r="BQ933" s="47"/>
    </row>
    <row r="934" spans="16:69" x14ac:dyDescent="0.25">
      <c r="P934" s="34">
        <v>931</v>
      </c>
      <c r="Q934" s="147" t="str">
        <f>IF(INDEX(EmployeeTrackingSheet!$B$6:$B$1005,Calculations!P934,1)=0,"",INDEX(EmployeeTrackingSheet!$B$6:$B$1005,Calculations!P934,1))</f>
        <v/>
      </c>
      <c r="R934" s="91" t="str">
        <f t="shared" si="79"/>
        <v/>
      </c>
      <c r="S934" s="91" t="str">
        <f t="shared" si="80"/>
        <v/>
      </c>
      <c r="T934" s="92" t="str">
        <f t="shared" si="81"/>
        <v/>
      </c>
      <c r="U934" s="92" t="str">
        <f t="shared" si="82"/>
        <v/>
      </c>
      <c r="V934" s="90" t="str">
        <f>IF(INDEX(EmployeeTrackingSheet!$C$6:$C$1005,Calculations!P934,1)=0,"",INDEX(EmployeeTrackingSheet!$C$6:$C$1005,Calculations!P934,1))</f>
        <v/>
      </c>
      <c r="W934" s="90" t="str">
        <f>IF(INDEX(EmployeeTrackingSheet!$D$6:$D$1005,Calculations!P934,1)=0,"",INDEX(EmployeeTrackingSheet!$D$6:$D$1005,Calculations!P934,1))</f>
        <v/>
      </c>
      <c r="X934" s="269" t="str">
        <f>IF(INDEX(EmployeeTrackingSheet!$E$6:$E$1005,Calculations!P934,1)=0,"",INDEX(EmployeeTrackingSheet!$E$6:$E$1005,Calculations!P934,1))</f>
        <v/>
      </c>
      <c r="Y934" s="269" t="str">
        <f>IF(INDEX(EmployeeTrackingSheet!$F$6:$F$1005,Calculations!P934,1)=0,"",INDEX(EmployeeTrackingSheet!$F$6:$F$1005,Calculations!P934,1))</f>
        <v/>
      </c>
      <c r="Z934" s="94" t="str">
        <f t="shared" si="83"/>
        <v/>
      </c>
      <c r="AA934" s="94" t="str">
        <f>IF(INDEX(EmployeeTrackingSheet!$G$6:$G$1005,Calculations!P934,1)=0,"",INDEX(EmployeeTrackingSheet!$G$6:$G$1005,Calculations!P934,1))</f>
        <v/>
      </c>
      <c r="AB934" s="94" t="str">
        <f>IF(INDEX(EmployeeTrackingSheet!$H$6:$H$1005,Calculations!P934,1)=0,"",INDEX(EmployeeTrackingSheet!$H$6:$H$1005,Calculations!P934,1))</f>
        <v/>
      </c>
      <c r="AC934" s="47"/>
      <c r="AD934" s="47"/>
      <c r="AE934" s="47"/>
      <c r="AF934" s="47"/>
      <c r="AG934" s="47"/>
      <c r="AM934" s="47"/>
      <c r="AN934" s="47"/>
      <c r="AO934" s="47"/>
      <c r="AP934" s="47"/>
      <c r="AQ934" s="47"/>
      <c r="AR934" s="47"/>
      <c r="AS934" s="47"/>
      <c r="AT934" s="47"/>
      <c r="AU934" s="47"/>
      <c r="AV934" s="47"/>
      <c r="AW934" s="47"/>
      <c r="AX934" s="47"/>
      <c r="AY934" s="47"/>
      <c r="AZ934" s="47"/>
      <c r="BA934" s="47"/>
      <c r="BB934" s="47"/>
      <c r="BC934" s="47"/>
      <c r="BD934" s="47"/>
      <c r="BE934" s="47"/>
      <c r="BF934" s="47"/>
      <c r="BG934" s="47"/>
      <c r="BH934" s="47"/>
      <c r="BI934" s="47"/>
      <c r="BJ934" s="47"/>
      <c r="BK934" s="47"/>
      <c r="BL934" s="47"/>
      <c r="BM934" s="47"/>
      <c r="BN934" s="47"/>
      <c r="BO934" s="47"/>
      <c r="BP934" s="47"/>
      <c r="BQ934" s="47"/>
    </row>
    <row r="935" spans="16:69" x14ac:dyDescent="0.25">
      <c r="P935" s="34">
        <v>932</v>
      </c>
      <c r="Q935" s="147" t="str">
        <f>IF(INDEX(EmployeeTrackingSheet!$B$6:$B$1005,Calculations!P935,1)=0,"",INDEX(EmployeeTrackingSheet!$B$6:$B$1005,Calculations!P935,1))</f>
        <v/>
      </c>
      <c r="R935" s="91" t="str">
        <f t="shared" si="79"/>
        <v/>
      </c>
      <c r="S935" s="91" t="str">
        <f t="shared" si="80"/>
        <v/>
      </c>
      <c r="T935" s="92" t="str">
        <f t="shared" si="81"/>
        <v/>
      </c>
      <c r="U935" s="92" t="str">
        <f t="shared" si="82"/>
        <v/>
      </c>
      <c r="V935" s="90" t="str">
        <f>IF(INDEX(EmployeeTrackingSheet!$C$6:$C$1005,Calculations!P935,1)=0,"",INDEX(EmployeeTrackingSheet!$C$6:$C$1005,Calculations!P935,1))</f>
        <v/>
      </c>
      <c r="W935" s="90" t="str">
        <f>IF(INDEX(EmployeeTrackingSheet!$D$6:$D$1005,Calculations!P935,1)=0,"",INDEX(EmployeeTrackingSheet!$D$6:$D$1005,Calculations!P935,1))</f>
        <v/>
      </c>
      <c r="X935" s="269" t="str">
        <f>IF(INDEX(EmployeeTrackingSheet!$E$6:$E$1005,Calculations!P935,1)=0,"",INDEX(EmployeeTrackingSheet!$E$6:$E$1005,Calculations!P935,1))</f>
        <v/>
      </c>
      <c r="Y935" s="269" t="str">
        <f>IF(INDEX(EmployeeTrackingSheet!$F$6:$F$1005,Calculations!P935,1)=0,"",INDEX(EmployeeTrackingSheet!$F$6:$F$1005,Calculations!P935,1))</f>
        <v/>
      </c>
      <c r="Z935" s="94" t="str">
        <f t="shared" si="83"/>
        <v/>
      </c>
      <c r="AA935" s="94" t="str">
        <f>IF(INDEX(EmployeeTrackingSheet!$G$6:$G$1005,Calculations!P935,1)=0,"",INDEX(EmployeeTrackingSheet!$G$6:$G$1005,Calculations!P935,1))</f>
        <v/>
      </c>
      <c r="AB935" s="94" t="str">
        <f>IF(INDEX(EmployeeTrackingSheet!$H$6:$H$1005,Calculations!P935,1)=0,"",INDEX(EmployeeTrackingSheet!$H$6:$H$1005,Calculations!P935,1))</f>
        <v/>
      </c>
      <c r="AC935" s="47"/>
      <c r="AD935" s="47"/>
      <c r="AE935" s="47"/>
      <c r="AF935" s="47"/>
      <c r="AG935" s="47"/>
      <c r="AM935" s="47"/>
      <c r="AN935" s="47"/>
      <c r="AO935" s="47"/>
      <c r="AP935" s="47"/>
      <c r="AQ935" s="47"/>
      <c r="AR935" s="47"/>
      <c r="AS935" s="47"/>
      <c r="AT935" s="47"/>
      <c r="AU935" s="47"/>
      <c r="AV935" s="47"/>
      <c r="AW935" s="47"/>
      <c r="AX935" s="47"/>
      <c r="AY935" s="47"/>
      <c r="AZ935" s="47"/>
      <c r="BA935" s="47"/>
      <c r="BB935" s="47"/>
      <c r="BC935" s="47"/>
      <c r="BD935" s="47"/>
      <c r="BE935" s="47"/>
      <c r="BF935" s="47"/>
      <c r="BG935" s="47"/>
      <c r="BH935" s="47"/>
      <c r="BI935" s="47"/>
      <c r="BJ935" s="47"/>
      <c r="BK935" s="47"/>
      <c r="BL935" s="47"/>
      <c r="BM935" s="47"/>
      <c r="BN935" s="47"/>
      <c r="BO935" s="47"/>
      <c r="BP935" s="47"/>
      <c r="BQ935" s="47"/>
    </row>
    <row r="936" spans="16:69" x14ac:dyDescent="0.25">
      <c r="P936" s="34">
        <v>933</v>
      </c>
      <c r="Q936" s="147" t="str">
        <f>IF(INDEX(EmployeeTrackingSheet!$B$6:$B$1005,Calculations!P936,1)=0,"",INDEX(EmployeeTrackingSheet!$B$6:$B$1005,Calculations!P936,1))</f>
        <v/>
      </c>
      <c r="R936" s="91" t="str">
        <f t="shared" si="79"/>
        <v/>
      </c>
      <c r="S936" s="91" t="str">
        <f t="shared" si="80"/>
        <v/>
      </c>
      <c r="T936" s="92" t="str">
        <f t="shared" si="81"/>
        <v/>
      </c>
      <c r="U936" s="92" t="str">
        <f t="shared" si="82"/>
        <v/>
      </c>
      <c r="V936" s="90" t="str">
        <f>IF(INDEX(EmployeeTrackingSheet!$C$6:$C$1005,Calculations!P936,1)=0,"",INDEX(EmployeeTrackingSheet!$C$6:$C$1005,Calculations!P936,1))</f>
        <v/>
      </c>
      <c r="W936" s="90" t="str">
        <f>IF(INDEX(EmployeeTrackingSheet!$D$6:$D$1005,Calculations!P936,1)=0,"",INDEX(EmployeeTrackingSheet!$D$6:$D$1005,Calculations!P936,1))</f>
        <v/>
      </c>
      <c r="X936" s="269" t="str">
        <f>IF(INDEX(EmployeeTrackingSheet!$E$6:$E$1005,Calculations!P936,1)=0,"",INDEX(EmployeeTrackingSheet!$E$6:$E$1005,Calculations!P936,1))</f>
        <v/>
      </c>
      <c r="Y936" s="269" t="str">
        <f>IF(INDEX(EmployeeTrackingSheet!$F$6:$F$1005,Calculations!P936,1)=0,"",INDEX(EmployeeTrackingSheet!$F$6:$F$1005,Calculations!P936,1))</f>
        <v/>
      </c>
      <c r="Z936" s="94" t="str">
        <f t="shared" si="83"/>
        <v/>
      </c>
      <c r="AA936" s="94" t="str">
        <f>IF(INDEX(EmployeeTrackingSheet!$G$6:$G$1005,Calculations!P936,1)=0,"",INDEX(EmployeeTrackingSheet!$G$6:$G$1005,Calculations!P936,1))</f>
        <v/>
      </c>
      <c r="AB936" s="94" t="str">
        <f>IF(INDEX(EmployeeTrackingSheet!$H$6:$H$1005,Calculations!P936,1)=0,"",INDEX(EmployeeTrackingSheet!$H$6:$H$1005,Calculations!P936,1))</f>
        <v/>
      </c>
      <c r="AC936" s="47"/>
      <c r="AD936" s="47"/>
      <c r="AE936" s="47"/>
      <c r="AF936" s="47"/>
      <c r="AG936" s="47"/>
      <c r="AM936" s="47"/>
      <c r="AN936" s="47"/>
      <c r="AO936" s="47"/>
      <c r="AP936" s="47"/>
      <c r="AQ936" s="47"/>
      <c r="AR936" s="47"/>
      <c r="AS936" s="47"/>
      <c r="AT936" s="47"/>
      <c r="AU936" s="47"/>
      <c r="AV936" s="47"/>
      <c r="AW936" s="47"/>
      <c r="AX936" s="47"/>
      <c r="AY936" s="47"/>
      <c r="AZ936" s="47"/>
      <c r="BA936" s="47"/>
      <c r="BB936" s="47"/>
      <c r="BC936" s="47"/>
      <c r="BD936" s="47"/>
      <c r="BE936" s="47"/>
      <c r="BF936" s="47"/>
      <c r="BG936" s="47"/>
      <c r="BH936" s="47"/>
      <c r="BI936" s="47"/>
      <c r="BJ936" s="47"/>
      <c r="BK936" s="47"/>
      <c r="BL936" s="47"/>
      <c r="BM936" s="47"/>
      <c r="BN936" s="47"/>
      <c r="BO936" s="47"/>
      <c r="BP936" s="47"/>
      <c r="BQ936" s="47"/>
    </row>
    <row r="937" spans="16:69" x14ac:dyDescent="0.25">
      <c r="P937" s="34">
        <v>934</v>
      </c>
      <c r="Q937" s="147" t="str">
        <f>IF(INDEX(EmployeeTrackingSheet!$B$6:$B$1005,Calculations!P937,1)=0,"",INDEX(EmployeeTrackingSheet!$B$6:$B$1005,Calculations!P937,1))</f>
        <v/>
      </c>
      <c r="R937" s="91" t="str">
        <f t="shared" si="79"/>
        <v/>
      </c>
      <c r="S937" s="91" t="str">
        <f t="shared" si="80"/>
        <v/>
      </c>
      <c r="T937" s="92" t="str">
        <f t="shared" si="81"/>
        <v/>
      </c>
      <c r="U937" s="92" t="str">
        <f t="shared" si="82"/>
        <v/>
      </c>
      <c r="V937" s="90" t="str">
        <f>IF(INDEX(EmployeeTrackingSheet!$C$6:$C$1005,Calculations!P937,1)=0,"",INDEX(EmployeeTrackingSheet!$C$6:$C$1005,Calculations!P937,1))</f>
        <v/>
      </c>
      <c r="W937" s="90" t="str">
        <f>IF(INDEX(EmployeeTrackingSheet!$D$6:$D$1005,Calculations!P937,1)=0,"",INDEX(EmployeeTrackingSheet!$D$6:$D$1005,Calculations!P937,1))</f>
        <v/>
      </c>
      <c r="X937" s="269" t="str">
        <f>IF(INDEX(EmployeeTrackingSheet!$E$6:$E$1005,Calculations!P937,1)=0,"",INDEX(EmployeeTrackingSheet!$E$6:$E$1005,Calculations!P937,1))</f>
        <v/>
      </c>
      <c r="Y937" s="269" t="str">
        <f>IF(INDEX(EmployeeTrackingSheet!$F$6:$F$1005,Calculations!P937,1)=0,"",INDEX(EmployeeTrackingSheet!$F$6:$F$1005,Calculations!P937,1))</f>
        <v/>
      </c>
      <c r="Z937" s="94" t="str">
        <f t="shared" si="83"/>
        <v/>
      </c>
      <c r="AA937" s="94" t="str">
        <f>IF(INDEX(EmployeeTrackingSheet!$G$6:$G$1005,Calculations!P937,1)=0,"",INDEX(EmployeeTrackingSheet!$G$6:$G$1005,Calculations!P937,1))</f>
        <v/>
      </c>
      <c r="AB937" s="94" t="str">
        <f>IF(INDEX(EmployeeTrackingSheet!$H$6:$H$1005,Calculations!P937,1)=0,"",INDEX(EmployeeTrackingSheet!$H$6:$H$1005,Calculations!P937,1))</f>
        <v/>
      </c>
      <c r="AC937" s="47"/>
      <c r="AD937" s="47"/>
      <c r="AE937" s="47"/>
      <c r="AF937" s="47"/>
      <c r="AG937" s="47"/>
      <c r="AM937" s="47"/>
      <c r="AN937" s="47"/>
      <c r="AO937" s="47"/>
      <c r="AP937" s="47"/>
      <c r="AQ937" s="47"/>
      <c r="AR937" s="47"/>
      <c r="AS937" s="47"/>
      <c r="AT937" s="47"/>
      <c r="AU937" s="47"/>
      <c r="AV937" s="47"/>
      <c r="AW937" s="47"/>
      <c r="AX937" s="47"/>
      <c r="AY937" s="47"/>
      <c r="AZ937" s="47"/>
      <c r="BA937" s="47"/>
      <c r="BB937" s="47"/>
      <c r="BC937" s="47"/>
      <c r="BD937" s="47"/>
      <c r="BE937" s="47"/>
      <c r="BF937" s="47"/>
      <c r="BG937" s="47"/>
      <c r="BH937" s="47"/>
      <c r="BI937" s="47"/>
      <c r="BJ937" s="47"/>
      <c r="BK937" s="47"/>
      <c r="BL937" s="47"/>
      <c r="BM937" s="47"/>
      <c r="BN937" s="47"/>
      <c r="BO937" s="47"/>
      <c r="BP937" s="47"/>
      <c r="BQ937" s="47"/>
    </row>
    <row r="938" spans="16:69" x14ac:dyDescent="0.25">
      <c r="P938" s="34">
        <v>935</v>
      </c>
      <c r="Q938" s="147" t="str">
        <f>IF(INDEX(EmployeeTrackingSheet!$B$6:$B$1005,Calculations!P938,1)=0,"",INDEX(EmployeeTrackingSheet!$B$6:$B$1005,Calculations!P938,1))</f>
        <v/>
      </c>
      <c r="R938" s="91" t="str">
        <f t="shared" si="79"/>
        <v/>
      </c>
      <c r="S938" s="91" t="str">
        <f t="shared" si="80"/>
        <v/>
      </c>
      <c r="T938" s="92" t="str">
        <f t="shared" si="81"/>
        <v/>
      </c>
      <c r="U938" s="92" t="str">
        <f t="shared" si="82"/>
        <v/>
      </c>
      <c r="V938" s="90" t="str">
        <f>IF(INDEX(EmployeeTrackingSheet!$C$6:$C$1005,Calculations!P938,1)=0,"",INDEX(EmployeeTrackingSheet!$C$6:$C$1005,Calculations!P938,1))</f>
        <v/>
      </c>
      <c r="W938" s="90" t="str">
        <f>IF(INDEX(EmployeeTrackingSheet!$D$6:$D$1005,Calculations!P938,1)=0,"",INDEX(EmployeeTrackingSheet!$D$6:$D$1005,Calculations!P938,1))</f>
        <v/>
      </c>
      <c r="X938" s="269" t="str">
        <f>IF(INDEX(EmployeeTrackingSheet!$E$6:$E$1005,Calculations!P938,1)=0,"",INDEX(EmployeeTrackingSheet!$E$6:$E$1005,Calculations!P938,1))</f>
        <v/>
      </c>
      <c r="Y938" s="269" t="str">
        <f>IF(INDEX(EmployeeTrackingSheet!$F$6:$F$1005,Calculations!P938,1)=0,"",INDEX(EmployeeTrackingSheet!$F$6:$F$1005,Calculations!P938,1))</f>
        <v/>
      </c>
      <c r="Z938" s="94" t="str">
        <f t="shared" si="83"/>
        <v/>
      </c>
      <c r="AA938" s="94" t="str">
        <f>IF(INDEX(EmployeeTrackingSheet!$G$6:$G$1005,Calculations!P938,1)=0,"",INDEX(EmployeeTrackingSheet!$G$6:$G$1005,Calculations!P938,1))</f>
        <v/>
      </c>
      <c r="AB938" s="94" t="str">
        <f>IF(INDEX(EmployeeTrackingSheet!$H$6:$H$1005,Calculations!P938,1)=0,"",INDEX(EmployeeTrackingSheet!$H$6:$H$1005,Calculations!P938,1))</f>
        <v/>
      </c>
      <c r="AC938" s="47"/>
      <c r="AD938" s="47"/>
      <c r="AE938" s="47"/>
      <c r="AF938" s="47"/>
      <c r="AG938" s="47"/>
      <c r="AM938" s="47"/>
      <c r="AN938" s="47"/>
      <c r="AO938" s="47"/>
      <c r="AP938" s="47"/>
      <c r="AQ938" s="47"/>
      <c r="AR938" s="47"/>
      <c r="AS938" s="47"/>
      <c r="AT938" s="47"/>
      <c r="AU938" s="47"/>
      <c r="AV938" s="47"/>
      <c r="AW938" s="47"/>
      <c r="AX938" s="47"/>
      <c r="AY938" s="47"/>
      <c r="AZ938" s="47"/>
      <c r="BA938" s="47"/>
      <c r="BB938" s="47"/>
      <c r="BC938" s="47"/>
      <c r="BD938" s="47"/>
      <c r="BE938" s="47"/>
      <c r="BF938" s="47"/>
      <c r="BG938" s="47"/>
      <c r="BH938" s="47"/>
      <c r="BI938" s="47"/>
      <c r="BJ938" s="47"/>
      <c r="BK938" s="47"/>
      <c r="BL938" s="47"/>
      <c r="BM938" s="47"/>
      <c r="BN938" s="47"/>
      <c r="BO938" s="47"/>
      <c r="BP938" s="47"/>
      <c r="BQ938" s="47"/>
    </row>
    <row r="939" spans="16:69" x14ac:dyDescent="0.25">
      <c r="P939" s="34">
        <v>936</v>
      </c>
      <c r="Q939" s="147" t="str">
        <f>IF(INDEX(EmployeeTrackingSheet!$B$6:$B$1005,Calculations!P939,1)=0,"",INDEX(EmployeeTrackingSheet!$B$6:$B$1005,Calculations!P939,1))</f>
        <v/>
      </c>
      <c r="R939" s="91" t="str">
        <f t="shared" si="79"/>
        <v/>
      </c>
      <c r="S939" s="91" t="str">
        <f t="shared" si="80"/>
        <v/>
      </c>
      <c r="T939" s="92" t="str">
        <f t="shared" si="81"/>
        <v/>
      </c>
      <c r="U939" s="92" t="str">
        <f t="shared" si="82"/>
        <v/>
      </c>
      <c r="V939" s="90" t="str">
        <f>IF(INDEX(EmployeeTrackingSheet!$C$6:$C$1005,Calculations!P939,1)=0,"",INDEX(EmployeeTrackingSheet!$C$6:$C$1005,Calculations!P939,1))</f>
        <v/>
      </c>
      <c r="W939" s="90" t="str">
        <f>IF(INDEX(EmployeeTrackingSheet!$D$6:$D$1005,Calculations!P939,1)=0,"",INDEX(EmployeeTrackingSheet!$D$6:$D$1005,Calculations!P939,1))</f>
        <v/>
      </c>
      <c r="X939" s="269" t="str">
        <f>IF(INDEX(EmployeeTrackingSheet!$E$6:$E$1005,Calculations!P939,1)=0,"",INDEX(EmployeeTrackingSheet!$E$6:$E$1005,Calculations!P939,1))</f>
        <v/>
      </c>
      <c r="Y939" s="269" t="str">
        <f>IF(INDEX(EmployeeTrackingSheet!$F$6:$F$1005,Calculations!P939,1)=0,"",INDEX(EmployeeTrackingSheet!$F$6:$F$1005,Calculations!P939,1))</f>
        <v/>
      </c>
      <c r="Z939" s="94" t="str">
        <f t="shared" si="83"/>
        <v/>
      </c>
      <c r="AA939" s="94" t="str">
        <f>IF(INDEX(EmployeeTrackingSheet!$G$6:$G$1005,Calculations!P939,1)=0,"",INDEX(EmployeeTrackingSheet!$G$6:$G$1005,Calculations!P939,1))</f>
        <v/>
      </c>
      <c r="AB939" s="94" t="str">
        <f>IF(INDEX(EmployeeTrackingSheet!$H$6:$H$1005,Calculations!P939,1)=0,"",INDEX(EmployeeTrackingSheet!$H$6:$H$1005,Calculations!P939,1))</f>
        <v/>
      </c>
      <c r="AC939" s="47"/>
      <c r="AD939" s="47"/>
      <c r="AE939" s="47"/>
      <c r="AF939" s="47"/>
      <c r="AG939" s="47"/>
      <c r="AM939" s="47"/>
      <c r="AN939" s="47"/>
      <c r="AO939" s="47"/>
      <c r="AP939" s="47"/>
      <c r="AQ939" s="47"/>
      <c r="AR939" s="47"/>
      <c r="AS939" s="47"/>
      <c r="AT939" s="47"/>
      <c r="AU939" s="47"/>
      <c r="AV939" s="47"/>
      <c r="AW939" s="47"/>
      <c r="AX939" s="47"/>
      <c r="AY939" s="47"/>
      <c r="AZ939" s="47"/>
      <c r="BA939" s="47"/>
      <c r="BB939" s="47"/>
      <c r="BC939" s="47"/>
      <c r="BD939" s="47"/>
      <c r="BE939" s="47"/>
      <c r="BF939" s="47"/>
      <c r="BG939" s="47"/>
      <c r="BH939" s="47"/>
      <c r="BI939" s="47"/>
      <c r="BJ939" s="47"/>
      <c r="BK939" s="47"/>
      <c r="BL939" s="47"/>
      <c r="BM939" s="47"/>
      <c r="BN939" s="47"/>
      <c r="BO939" s="47"/>
      <c r="BP939" s="47"/>
      <c r="BQ939" s="47"/>
    </row>
    <row r="940" spans="16:69" x14ac:dyDescent="0.25">
      <c r="P940" s="34">
        <v>937</v>
      </c>
      <c r="Q940" s="147" t="str">
        <f>IF(INDEX(EmployeeTrackingSheet!$B$6:$B$1005,Calculations!P940,1)=0,"",INDEX(EmployeeTrackingSheet!$B$6:$B$1005,Calculations!P940,1))</f>
        <v/>
      </c>
      <c r="R940" s="91" t="str">
        <f t="shared" si="79"/>
        <v/>
      </c>
      <c r="S940" s="91" t="str">
        <f t="shared" si="80"/>
        <v/>
      </c>
      <c r="T940" s="92" t="str">
        <f t="shared" si="81"/>
        <v/>
      </c>
      <c r="U940" s="92" t="str">
        <f t="shared" si="82"/>
        <v/>
      </c>
      <c r="V940" s="90" t="str">
        <f>IF(INDEX(EmployeeTrackingSheet!$C$6:$C$1005,Calculations!P940,1)=0,"",INDEX(EmployeeTrackingSheet!$C$6:$C$1005,Calculations!P940,1))</f>
        <v/>
      </c>
      <c r="W940" s="90" t="str">
        <f>IF(INDEX(EmployeeTrackingSheet!$D$6:$D$1005,Calculations!P940,1)=0,"",INDEX(EmployeeTrackingSheet!$D$6:$D$1005,Calculations!P940,1))</f>
        <v/>
      </c>
      <c r="X940" s="269" t="str">
        <f>IF(INDEX(EmployeeTrackingSheet!$E$6:$E$1005,Calculations!P940,1)=0,"",INDEX(EmployeeTrackingSheet!$E$6:$E$1005,Calculations!P940,1))</f>
        <v/>
      </c>
      <c r="Y940" s="269" t="str">
        <f>IF(INDEX(EmployeeTrackingSheet!$F$6:$F$1005,Calculations!P940,1)=0,"",INDEX(EmployeeTrackingSheet!$F$6:$F$1005,Calculations!P940,1))</f>
        <v/>
      </c>
      <c r="Z940" s="94" t="str">
        <f t="shared" si="83"/>
        <v/>
      </c>
      <c r="AA940" s="94" t="str">
        <f>IF(INDEX(EmployeeTrackingSheet!$G$6:$G$1005,Calculations!P940,1)=0,"",INDEX(EmployeeTrackingSheet!$G$6:$G$1005,Calculations!P940,1))</f>
        <v/>
      </c>
      <c r="AB940" s="94" t="str">
        <f>IF(INDEX(EmployeeTrackingSheet!$H$6:$H$1005,Calculations!P940,1)=0,"",INDEX(EmployeeTrackingSheet!$H$6:$H$1005,Calculations!P940,1))</f>
        <v/>
      </c>
      <c r="AC940" s="47"/>
      <c r="AD940" s="47"/>
      <c r="AE940" s="47"/>
      <c r="AF940" s="47"/>
      <c r="AG940" s="47"/>
      <c r="AM940" s="47"/>
      <c r="AN940" s="47"/>
      <c r="AO940" s="47"/>
      <c r="AP940" s="47"/>
      <c r="AQ940" s="47"/>
      <c r="AR940" s="47"/>
      <c r="AS940" s="47"/>
      <c r="AT940" s="47"/>
      <c r="AU940" s="47"/>
      <c r="AV940" s="47"/>
      <c r="AW940" s="47"/>
      <c r="AX940" s="47"/>
      <c r="AY940" s="47"/>
      <c r="AZ940" s="47"/>
      <c r="BA940" s="47"/>
      <c r="BB940" s="47"/>
      <c r="BC940" s="47"/>
      <c r="BD940" s="47"/>
      <c r="BE940" s="47"/>
      <c r="BF940" s="47"/>
      <c r="BG940" s="47"/>
      <c r="BH940" s="47"/>
      <c r="BI940" s="47"/>
      <c r="BJ940" s="47"/>
      <c r="BK940" s="47"/>
      <c r="BL940" s="47"/>
      <c r="BM940" s="47"/>
      <c r="BN940" s="47"/>
      <c r="BO940" s="47"/>
      <c r="BP940" s="47"/>
      <c r="BQ940" s="47"/>
    </row>
    <row r="941" spans="16:69" x14ac:dyDescent="0.25">
      <c r="P941" s="34">
        <v>938</v>
      </c>
      <c r="Q941" s="147" t="str">
        <f>IF(INDEX(EmployeeTrackingSheet!$B$6:$B$1005,Calculations!P941,1)=0,"",INDEX(EmployeeTrackingSheet!$B$6:$B$1005,Calculations!P941,1))</f>
        <v/>
      </c>
      <c r="R941" s="91" t="str">
        <f t="shared" si="79"/>
        <v/>
      </c>
      <c r="S941" s="91" t="str">
        <f t="shared" si="80"/>
        <v/>
      </c>
      <c r="T941" s="92" t="str">
        <f t="shared" si="81"/>
        <v/>
      </c>
      <c r="U941" s="92" t="str">
        <f t="shared" si="82"/>
        <v/>
      </c>
      <c r="V941" s="90" t="str">
        <f>IF(INDEX(EmployeeTrackingSheet!$C$6:$C$1005,Calculations!P941,1)=0,"",INDEX(EmployeeTrackingSheet!$C$6:$C$1005,Calculations!P941,1))</f>
        <v/>
      </c>
      <c r="W941" s="90" t="str">
        <f>IF(INDEX(EmployeeTrackingSheet!$D$6:$D$1005,Calculations!P941,1)=0,"",INDEX(EmployeeTrackingSheet!$D$6:$D$1005,Calculations!P941,1))</f>
        <v/>
      </c>
      <c r="X941" s="269" t="str">
        <f>IF(INDEX(EmployeeTrackingSheet!$E$6:$E$1005,Calculations!P941,1)=0,"",INDEX(EmployeeTrackingSheet!$E$6:$E$1005,Calculations!P941,1))</f>
        <v/>
      </c>
      <c r="Y941" s="269" t="str">
        <f>IF(INDEX(EmployeeTrackingSheet!$F$6:$F$1005,Calculations!P941,1)=0,"",INDEX(EmployeeTrackingSheet!$F$6:$F$1005,Calculations!P941,1))</f>
        <v/>
      </c>
      <c r="Z941" s="94" t="str">
        <f t="shared" si="83"/>
        <v/>
      </c>
      <c r="AA941" s="94" t="str">
        <f>IF(INDEX(EmployeeTrackingSheet!$G$6:$G$1005,Calculations!P941,1)=0,"",INDEX(EmployeeTrackingSheet!$G$6:$G$1005,Calculations!P941,1))</f>
        <v/>
      </c>
      <c r="AB941" s="94" t="str">
        <f>IF(INDEX(EmployeeTrackingSheet!$H$6:$H$1005,Calculations!P941,1)=0,"",INDEX(EmployeeTrackingSheet!$H$6:$H$1005,Calculations!P941,1))</f>
        <v/>
      </c>
      <c r="AC941" s="47"/>
      <c r="AD941" s="47"/>
      <c r="AE941" s="47"/>
      <c r="AF941" s="47"/>
      <c r="AG941" s="47"/>
      <c r="AM941" s="47"/>
      <c r="AN941" s="47"/>
      <c r="AO941" s="47"/>
      <c r="AP941" s="47"/>
      <c r="AQ941" s="47"/>
      <c r="AR941" s="47"/>
      <c r="AS941" s="47"/>
      <c r="AT941" s="47"/>
      <c r="AU941" s="47"/>
      <c r="AV941" s="47"/>
      <c r="AW941" s="47"/>
      <c r="AX941" s="47"/>
      <c r="AY941" s="47"/>
      <c r="AZ941" s="47"/>
      <c r="BA941" s="47"/>
      <c r="BB941" s="47"/>
      <c r="BC941" s="47"/>
      <c r="BD941" s="47"/>
      <c r="BE941" s="47"/>
      <c r="BF941" s="47"/>
      <c r="BG941" s="47"/>
      <c r="BH941" s="47"/>
      <c r="BI941" s="47"/>
      <c r="BJ941" s="47"/>
      <c r="BK941" s="47"/>
      <c r="BL941" s="47"/>
      <c r="BM941" s="47"/>
      <c r="BN941" s="47"/>
      <c r="BO941" s="47"/>
      <c r="BP941" s="47"/>
      <c r="BQ941" s="47"/>
    </row>
    <row r="942" spans="16:69" x14ac:dyDescent="0.25">
      <c r="P942" s="34">
        <v>939</v>
      </c>
      <c r="Q942" s="147" t="str">
        <f>IF(INDEX(EmployeeTrackingSheet!$B$6:$B$1005,Calculations!P942,1)=0,"",INDEX(EmployeeTrackingSheet!$B$6:$B$1005,Calculations!P942,1))</f>
        <v/>
      </c>
      <c r="R942" s="91" t="str">
        <f t="shared" si="79"/>
        <v/>
      </c>
      <c r="S942" s="91" t="str">
        <f t="shared" si="80"/>
        <v/>
      </c>
      <c r="T942" s="92" t="str">
        <f t="shared" si="81"/>
        <v/>
      </c>
      <c r="U942" s="92" t="str">
        <f t="shared" si="82"/>
        <v/>
      </c>
      <c r="V942" s="90" t="str">
        <f>IF(INDEX(EmployeeTrackingSheet!$C$6:$C$1005,Calculations!P942,1)=0,"",INDEX(EmployeeTrackingSheet!$C$6:$C$1005,Calculations!P942,1))</f>
        <v/>
      </c>
      <c r="W942" s="90" t="str">
        <f>IF(INDEX(EmployeeTrackingSheet!$D$6:$D$1005,Calculations!P942,1)=0,"",INDEX(EmployeeTrackingSheet!$D$6:$D$1005,Calculations!P942,1))</f>
        <v/>
      </c>
      <c r="X942" s="269" t="str">
        <f>IF(INDEX(EmployeeTrackingSheet!$E$6:$E$1005,Calculations!P942,1)=0,"",INDEX(EmployeeTrackingSheet!$E$6:$E$1005,Calculations!P942,1))</f>
        <v/>
      </c>
      <c r="Y942" s="269" t="str">
        <f>IF(INDEX(EmployeeTrackingSheet!$F$6:$F$1005,Calculations!P942,1)=0,"",INDEX(EmployeeTrackingSheet!$F$6:$F$1005,Calculations!P942,1))</f>
        <v/>
      </c>
      <c r="Z942" s="94" t="str">
        <f t="shared" si="83"/>
        <v/>
      </c>
      <c r="AA942" s="94" t="str">
        <f>IF(INDEX(EmployeeTrackingSheet!$G$6:$G$1005,Calculations!P942,1)=0,"",INDEX(EmployeeTrackingSheet!$G$6:$G$1005,Calculations!P942,1))</f>
        <v/>
      </c>
      <c r="AB942" s="94" t="str">
        <f>IF(INDEX(EmployeeTrackingSheet!$H$6:$H$1005,Calculations!P942,1)=0,"",INDEX(EmployeeTrackingSheet!$H$6:$H$1005,Calculations!P942,1))</f>
        <v/>
      </c>
      <c r="AC942" s="47"/>
      <c r="AD942" s="47"/>
      <c r="AE942" s="47"/>
      <c r="AF942" s="47"/>
      <c r="AG942" s="47"/>
      <c r="AM942" s="47"/>
      <c r="AN942" s="47"/>
      <c r="AO942" s="47"/>
      <c r="AP942" s="47"/>
      <c r="AQ942" s="47"/>
      <c r="AR942" s="47"/>
      <c r="AS942" s="47"/>
      <c r="AT942" s="47"/>
      <c r="AU942" s="47"/>
      <c r="AV942" s="47"/>
      <c r="AW942" s="47"/>
      <c r="AX942" s="47"/>
      <c r="AY942" s="47"/>
      <c r="AZ942" s="47"/>
      <c r="BA942" s="47"/>
      <c r="BB942" s="47"/>
      <c r="BC942" s="47"/>
      <c r="BD942" s="47"/>
      <c r="BE942" s="47"/>
      <c r="BF942" s="47"/>
      <c r="BG942" s="47"/>
      <c r="BH942" s="47"/>
      <c r="BI942" s="47"/>
      <c r="BJ942" s="47"/>
      <c r="BK942" s="47"/>
      <c r="BL942" s="47"/>
      <c r="BM942" s="47"/>
      <c r="BN942" s="47"/>
      <c r="BO942" s="47"/>
      <c r="BP942" s="47"/>
      <c r="BQ942" s="47"/>
    </row>
    <row r="943" spans="16:69" x14ac:dyDescent="0.25">
      <c r="P943" s="34">
        <v>940</v>
      </c>
      <c r="Q943" s="147" t="str">
        <f>IF(INDEX(EmployeeTrackingSheet!$B$6:$B$1005,Calculations!P943,1)=0,"",INDEX(EmployeeTrackingSheet!$B$6:$B$1005,Calculations!P943,1))</f>
        <v/>
      </c>
      <c r="R943" s="91" t="str">
        <f t="shared" si="79"/>
        <v/>
      </c>
      <c r="S943" s="91" t="str">
        <f t="shared" si="80"/>
        <v/>
      </c>
      <c r="T943" s="92" t="str">
        <f t="shared" si="81"/>
        <v/>
      </c>
      <c r="U943" s="92" t="str">
        <f t="shared" si="82"/>
        <v/>
      </c>
      <c r="V943" s="90" t="str">
        <f>IF(INDEX(EmployeeTrackingSheet!$C$6:$C$1005,Calculations!P943,1)=0,"",INDEX(EmployeeTrackingSheet!$C$6:$C$1005,Calculations!P943,1))</f>
        <v/>
      </c>
      <c r="W943" s="90" t="str">
        <f>IF(INDEX(EmployeeTrackingSheet!$D$6:$D$1005,Calculations!P943,1)=0,"",INDEX(EmployeeTrackingSheet!$D$6:$D$1005,Calculations!P943,1))</f>
        <v/>
      </c>
      <c r="X943" s="269" t="str">
        <f>IF(INDEX(EmployeeTrackingSheet!$E$6:$E$1005,Calculations!P943,1)=0,"",INDEX(EmployeeTrackingSheet!$E$6:$E$1005,Calculations!P943,1))</f>
        <v/>
      </c>
      <c r="Y943" s="269" t="str">
        <f>IF(INDEX(EmployeeTrackingSheet!$F$6:$F$1005,Calculations!P943,1)=0,"",INDEX(EmployeeTrackingSheet!$F$6:$F$1005,Calculations!P943,1))</f>
        <v/>
      </c>
      <c r="Z943" s="94" t="str">
        <f t="shared" si="83"/>
        <v/>
      </c>
      <c r="AA943" s="94" t="str">
        <f>IF(INDEX(EmployeeTrackingSheet!$G$6:$G$1005,Calculations!P943,1)=0,"",INDEX(EmployeeTrackingSheet!$G$6:$G$1005,Calculations!P943,1))</f>
        <v/>
      </c>
      <c r="AB943" s="94" t="str">
        <f>IF(INDEX(EmployeeTrackingSheet!$H$6:$H$1005,Calculations!P943,1)=0,"",INDEX(EmployeeTrackingSheet!$H$6:$H$1005,Calculations!P943,1))</f>
        <v/>
      </c>
      <c r="AC943" s="47"/>
      <c r="AD943" s="47"/>
      <c r="AE943" s="47"/>
      <c r="AF943" s="47"/>
      <c r="AG943" s="47"/>
      <c r="AM943" s="47"/>
      <c r="AN943" s="47"/>
      <c r="AO943" s="47"/>
      <c r="AP943" s="47"/>
      <c r="AQ943" s="47"/>
      <c r="AR943" s="47"/>
      <c r="AS943" s="47"/>
      <c r="AT943" s="47"/>
      <c r="AU943" s="47"/>
      <c r="AV943" s="47"/>
      <c r="AW943" s="47"/>
      <c r="AX943" s="47"/>
      <c r="AY943" s="47"/>
      <c r="AZ943" s="47"/>
      <c r="BA943" s="47"/>
      <c r="BB943" s="47"/>
      <c r="BC943" s="47"/>
      <c r="BD943" s="47"/>
      <c r="BE943" s="47"/>
      <c r="BF943" s="47"/>
      <c r="BG943" s="47"/>
      <c r="BH943" s="47"/>
      <c r="BI943" s="47"/>
      <c r="BJ943" s="47"/>
      <c r="BK943" s="47"/>
      <c r="BL943" s="47"/>
      <c r="BM943" s="47"/>
      <c r="BN943" s="47"/>
      <c r="BO943" s="47"/>
      <c r="BP943" s="47"/>
      <c r="BQ943" s="47"/>
    </row>
    <row r="944" spans="16:69" x14ac:dyDescent="0.25">
      <c r="P944" s="34">
        <v>941</v>
      </c>
      <c r="Q944" s="147" t="str">
        <f>IF(INDEX(EmployeeTrackingSheet!$B$6:$B$1005,Calculations!P944,1)=0,"",INDEX(EmployeeTrackingSheet!$B$6:$B$1005,Calculations!P944,1))</f>
        <v/>
      </c>
      <c r="R944" s="91" t="str">
        <f t="shared" si="79"/>
        <v/>
      </c>
      <c r="S944" s="91" t="str">
        <f t="shared" si="80"/>
        <v/>
      </c>
      <c r="T944" s="92" t="str">
        <f t="shared" si="81"/>
        <v/>
      </c>
      <c r="U944" s="92" t="str">
        <f t="shared" si="82"/>
        <v/>
      </c>
      <c r="V944" s="90" t="str">
        <f>IF(INDEX(EmployeeTrackingSheet!$C$6:$C$1005,Calculations!P944,1)=0,"",INDEX(EmployeeTrackingSheet!$C$6:$C$1005,Calculations!P944,1))</f>
        <v/>
      </c>
      <c r="W944" s="90" t="str">
        <f>IF(INDEX(EmployeeTrackingSheet!$D$6:$D$1005,Calculations!P944,1)=0,"",INDEX(EmployeeTrackingSheet!$D$6:$D$1005,Calculations!P944,1))</f>
        <v/>
      </c>
      <c r="X944" s="269" t="str">
        <f>IF(INDEX(EmployeeTrackingSheet!$E$6:$E$1005,Calculations!P944,1)=0,"",INDEX(EmployeeTrackingSheet!$E$6:$E$1005,Calculations!P944,1))</f>
        <v/>
      </c>
      <c r="Y944" s="269" t="str">
        <f>IF(INDEX(EmployeeTrackingSheet!$F$6:$F$1005,Calculations!P944,1)=0,"",INDEX(EmployeeTrackingSheet!$F$6:$F$1005,Calculations!P944,1))</f>
        <v/>
      </c>
      <c r="Z944" s="94" t="str">
        <f t="shared" si="83"/>
        <v/>
      </c>
      <c r="AA944" s="94" t="str">
        <f>IF(INDEX(EmployeeTrackingSheet!$G$6:$G$1005,Calculations!P944,1)=0,"",INDEX(EmployeeTrackingSheet!$G$6:$G$1005,Calculations!P944,1))</f>
        <v/>
      </c>
      <c r="AB944" s="94" t="str">
        <f>IF(INDEX(EmployeeTrackingSheet!$H$6:$H$1005,Calculations!P944,1)=0,"",INDEX(EmployeeTrackingSheet!$H$6:$H$1005,Calculations!P944,1))</f>
        <v/>
      </c>
      <c r="AC944" s="47"/>
      <c r="AD944" s="47"/>
      <c r="AE944" s="47"/>
      <c r="AF944" s="47"/>
      <c r="AG944" s="47"/>
      <c r="AM944" s="47"/>
      <c r="AN944" s="47"/>
      <c r="AO944" s="47"/>
      <c r="AP944" s="47"/>
      <c r="AQ944" s="47"/>
      <c r="AR944" s="47"/>
      <c r="AS944" s="47"/>
      <c r="AT944" s="47"/>
      <c r="AU944" s="47"/>
      <c r="AV944" s="47"/>
      <c r="AW944" s="47"/>
      <c r="AX944" s="47"/>
      <c r="AY944" s="47"/>
      <c r="AZ944" s="47"/>
      <c r="BA944" s="47"/>
      <c r="BB944" s="47"/>
      <c r="BC944" s="47"/>
      <c r="BD944" s="47"/>
      <c r="BE944" s="47"/>
      <c r="BF944" s="47"/>
      <c r="BG944" s="47"/>
      <c r="BH944" s="47"/>
      <c r="BI944" s="47"/>
      <c r="BJ944" s="47"/>
      <c r="BK944" s="47"/>
      <c r="BL944" s="47"/>
      <c r="BM944" s="47"/>
      <c r="BN944" s="47"/>
      <c r="BO944" s="47"/>
      <c r="BP944" s="47"/>
      <c r="BQ944" s="47"/>
    </row>
    <row r="945" spans="16:69" x14ac:dyDescent="0.25">
      <c r="P945" s="34">
        <v>942</v>
      </c>
      <c r="Q945" s="147" t="str">
        <f>IF(INDEX(EmployeeTrackingSheet!$B$6:$B$1005,Calculations!P945,1)=0,"",INDEX(EmployeeTrackingSheet!$B$6:$B$1005,Calculations!P945,1))</f>
        <v/>
      </c>
      <c r="R945" s="91" t="str">
        <f t="shared" si="79"/>
        <v/>
      </c>
      <c r="S945" s="91" t="str">
        <f t="shared" si="80"/>
        <v/>
      </c>
      <c r="T945" s="92" t="str">
        <f t="shared" si="81"/>
        <v/>
      </c>
      <c r="U945" s="92" t="str">
        <f t="shared" si="82"/>
        <v/>
      </c>
      <c r="V945" s="90" t="str">
        <f>IF(INDEX(EmployeeTrackingSheet!$C$6:$C$1005,Calculations!P945,1)=0,"",INDEX(EmployeeTrackingSheet!$C$6:$C$1005,Calculations!P945,1))</f>
        <v/>
      </c>
      <c r="W945" s="90" t="str">
        <f>IF(INDEX(EmployeeTrackingSheet!$D$6:$D$1005,Calculations!P945,1)=0,"",INDEX(EmployeeTrackingSheet!$D$6:$D$1005,Calculations!P945,1))</f>
        <v/>
      </c>
      <c r="X945" s="269" t="str">
        <f>IF(INDEX(EmployeeTrackingSheet!$E$6:$E$1005,Calculations!P945,1)=0,"",INDEX(EmployeeTrackingSheet!$E$6:$E$1005,Calculations!P945,1))</f>
        <v/>
      </c>
      <c r="Y945" s="269" t="str">
        <f>IF(INDEX(EmployeeTrackingSheet!$F$6:$F$1005,Calculations!P945,1)=0,"",INDEX(EmployeeTrackingSheet!$F$6:$F$1005,Calculations!P945,1))</f>
        <v/>
      </c>
      <c r="Z945" s="94" t="str">
        <f t="shared" si="83"/>
        <v/>
      </c>
      <c r="AA945" s="94" t="str">
        <f>IF(INDEX(EmployeeTrackingSheet!$G$6:$G$1005,Calculations!P945,1)=0,"",INDEX(EmployeeTrackingSheet!$G$6:$G$1005,Calculations!P945,1))</f>
        <v/>
      </c>
      <c r="AB945" s="94" t="str">
        <f>IF(INDEX(EmployeeTrackingSheet!$H$6:$H$1005,Calculations!P945,1)=0,"",INDEX(EmployeeTrackingSheet!$H$6:$H$1005,Calculations!P945,1))</f>
        <v/>
      </c>
      <c r="AC945" s="47"/>
      <c r="AD945" s="47"/>
      <c r="AE945" s="47"/>
      <c r="AF945" s="47"/>
      <c r="AG945" s="47"/>
      <c r="AM945" s="47"/>
      <c r="AN945" s="47"/>
      <c r="AO945" s="47"/>
      <c r="AP945" s="47"/>
      <c r="AQ945" s="47"/>
      <c r="AR945" s="47"/>
      <c r="AS945" s="47"/>
      <c r="AT945" s="47"/>
      <c r="AU945" s="47"/>
      <c r="AV945" s="47"/>
      <c r="AW945" s="47"/>
      <c r="AX945" s="47"/>
      <c r="AY945" s="47"/>
      <c r="AZ945" s="47"/>
      <c r="BA945" s="47"/>
      <c r="BB945" s="47"/>
      <c r="BC945" s="47"/>
      <c r="BD945" s="47"/>
      <c r="BE945" s="47"/>
      <c r="BF945" s="47"/>
      <c r="BG945" s="47"/>
      <c r="BH945" s="47"/>
      <c r="BI945" s="47"/>
      <c r="BJ945" s="47"/>
      <c r="BK945" s="47"/>
      <c r="BL945" s="47"/>
      <c r="BM945" s="47"/>
      <c r="BN945" s="47"/>
      <c r="BO945" s="47"/>
      <c r="BP945" s="47"/>
      <c r="BQ945" s="47"/>
    </row>
    <row r="946" spans="16:69" x14ac:dyDescent="0.25">
      <c r="P946" s="34">
        <v>943</v>
      </c>
      <c r="Q946" s="147" t="str">
        <f>IF(INDEX(EmployeeTrackingSheet!$B$6:$B$1005,Calculations!P946,1)=0,"",INDEX(EmployeeTrackingSheet!$B$6:$B$1005,Calculations!P946,1))</f>
        <v/>
      </c>
      <c r="R946" s="91" t="str">
        <f t="shared" si="79"/>
        <v/>
      </c>
      <c r="S946" s="91" t="str">
        <f t="shared" si="80"/>
        <v/>
      </c>
      <c r="T946" s="92" t="str">
        <f t="shared" si="81"/>
        <v/>
      </c>
      <c r="U946" s="92" t="str">
        <f t="shared" si="82"/>
        <v/>
      </c>
      <c r="V946" s="90" t="str">
        <f>IF(INDEX(EmployeeTrackingSheet!$C$6:$C$1005,Calculations!P946,1)=0,"",INDEX(EmployeeTrackingSheet!$C$6:$C$1005,Calculations!P946,1))</f>
        <v/>
      </c>
      <c r="W946" s="90" t="str">
        <f>IF(INDEX(EmployeeTrackingSheet!$D$6:$D$1005,Calculations!P946,1)=0,"",INDEX(EmployeeTrackingSheet!$D$6:$D$1005,Calculations!P946,1))</f>
        <v/>
      </c>
      <c r="X946" s="269" t="str">
        <f>IF(INDEX(EmployeeTrackingSheet!$E$6:$E$1005,Calculations!P946,1)=0,"",INDEX(EmployeeTrackingSheet!$E$6:$E$1005,Calculations!P946,1))</f>
        <v/>
      </c>
      <c r="Y946" s="269" t="str">
        <f>IF(INDEX(EmployeeTrackingSheet!$F$6:$F$1005,Calculations!P946,1)=0,"",INDEX(EmployeeTrackingSheet!$F$6:$F$1005,Calculations!P946,1))</f>
        <v/>
      </c>
      <c r="Z946" s="94" t="str">
        <f t="shared" si="83"/>
        <v/>
      </c>
      <c r="AA946" s="94" t="str">
        <f>IF(INDEX(EmployeeTrackingSheet!$G$6:$G$1005,Calculations!P946,1)=0,"",INDEX(EmployeeTrackingSheet!$G$6:$G$1005,Calculations!P946,1))</f>
        <v/>
      </c>
      <c r="AB946" s="94" t="str">
        <f>IF(INDEX(EmployeeTrackingSheet!$H$6:$H$1005,Calculations!P946,1)=0,"",INDEX(EmployeeTrackingSheet!$H$6:$H$1005,Calculations!P946,1))</f>
        <v/>
      </c>
      <c r="AC946" s="47"/>
      <c r="AD946" s="47"/>
      <c r="AE946" s="47"/>
      <c r="AF946" s="47"/>
      <c r="AG946" s="47"/>
      <c r="AM946" s="47"/>
      <c r="AN946" s="47"/>
      <c r="AO946" s="47"/>
      <c r="AP946" s="47"/>
      <c r="AQ946" s="47"/>
      <c r="AR946" s="47"/>
      <c r="AS946" s="47"/>
      <c r="AT946" s="47"/>
      <c r="AU946" s="47"/>
      <c r="AV946" s="47"/>
      <c r="AW946" s="47"/>
      <c r="AX946" s="47"/>
      <c r="AY946" s="47"/>
      <c r="AZ946" s="47"/>
      <c r="BA946" s="47"/>
      <c r="BB946" s="47"/>
      <c r="BC946" s="47"/>
      <c r="BD946" s="47"/>
      <c r="BE946" s="47"/>
      <c r="BF946" s="47"/>
      <c r="BG946" s="47"/>
      <c r="BH946" s="47"/>
      <c r="BI946" s="47"/>
      <c r="BJ946" s="47"/>
      <c r="BK946" s="47"/>
      <c r="BL946" s="47"/>
      <c r="BM946" s="47"/>
      <c r="BN946" s="47"/>
      <c r="BO946" s="47"/>
      <c r="BP946" s="47"/>
      <c r="BQ946" s="47"/>
    </row>
    <row r="947" spans="16:69" x14ac:dyDescent="0.25">
      <c r="P947" s="34">
        <v>944</v>
      </c>
      <c r="Q947" s="147" t="str">
        <f>IF(INDEX(EmployeeTrackingSheet!$B$6:$B$1005,Calculations!P947,1)=0,"",INDEX(EmployeeTrackingSheet!$B$6:$B$1005,Calculations!P947,1))</f>
        <v/>
      </c>
      <c r="R947" s="91" t="str">
        <f t="shared" si="79"/>
        <v/>
      </c>
      <c r="S947" s="91" t="str">
        <f t="shared" si="80"/>
        <v/>
      </c>
      <c r="T947" s="92" t="str">
        <f t="shared" si="81"/>
        <v/>
      </c>
      <c r="U947" s="92" t="str">
        <f t="shared" si="82"/>
        <v/>
      </c>
      <c r="V947" s="90" t="str">
        <f>IF(INDEX(EmployeeTrackingSheet!$C$6:$C$1005,Calculations!P947,1)=0,"",INDEX(EmployeeTrackingSheet!$C$6:$C$1005,Calculations!P947,1))</f>
        <v/>
      </c>
      <c r="W947" s="90" t="str">
        <f>IF(INDEX(EmployeeTrackingSheet!$D$6:$D$1005,Calculations!P947,1)=0,"",INDEX(EmployeeTrackingSheet!$D$6:$D$1005,Calculations!P947,1))</f>
        <v/>
      </c>
      <c r="X947" s="269" t="str">
        <f>IF(INDEX(EmployeeTrackingSheet!$E$6:$E$1005,Calculations!P947,1)=0,"",INDEX(EmployeeTrackingSheet!$E$6:$E$1005,Calculations!P947,1))</f>
        <v/>
      </c>
      <c r="Y947" s="269" t="str">
        <f>IF(INDEX(EmployeeTrackingSheet!$F$6:$F$1005,Calculations!P947,1)=0,"",INDEX(EmployeeTrackingSheet!$F$6:$F$1005,Calculations!P947,1))</f>
        <v/>
      </c>
      <c r="Z947" s="94" t="str">
        <f t="shared" si="83"/>
        <v/>
      </c>
      <c r="AA947" s="94" t="str">
        <f>IF(INDEX(EmployeeTrackingSheet!$G$6:$G$1005,Calculations!P947,1)=0,"",INDEX(EmployeeTrackingSheet!$G$6:$G$1005,Calculations!P947,1))</f>
        <v/>
      </c>
      <c r="AB947" s="94" t="str">
        <f>IF(INDEX(EmployeeTrackingSheet!$H$6:$H$1005,Calculations!P947,1)=0,"",INDEX(EmployeeTrackingSheet!$H$6:$H$1005,Calculations!P947,1))</f>
        <v/>
      </c>
      <c r="AC947" s="47"/>
      <c r="AD947" s="47"/>
      <c r="AE947" s="47"/>
      <c r="AF947" s="47"/>
      <c r="AG947" s="47"/>
      <c r="AM947" s="47"/>
      <c r="AN947" s="47"/>
      <c r="AO947" s="47"/>
      <c r="AP947" s="47"/>
      <c r="AQ947" s="47"/>
      <c r="AR947" s="47"/>
      <c r="AS947" s="47"/>
      <c r="AT947" s="47"/>
      <c r="AU947" s="47"/>
      <c r="AV947" s="47"/>
      <c r="AW947" s="47"/>
      <c r="AX947" s="47"/>
      <c r="AY947" s="47"/>
      <c r="AZ947" s="47"/>
      <c r="BA947" s="47"/>
      <c r="BB947" s="47"/>
      <c r="BC947" s="47"/>
      <c r="BD947" s="47"/>
      <c r="BE947" s="47"/>
      <c r="BF947" s="47"/>
      <c r="BG947" s="47"/>
      <c r="BH947" s="47"/>
      <c r="BI947" s="47"/>
      <c r="BJ947" s="47"/>
      <c r="BK947" s="47"/>
      <c r="BL947" s="47"/>
      <c r="BM947" s="47"/>
      <c r="BN947" s="47"/>
      <c r="BO947" s="47"/>
      <c r="BP947" s="47"/>
      <c r="BQ947" s="47"/>
    </row>
    <row r="948" spans="16:69" x14ac:dyDescent="0.25">
      <c r="P948" s="34">
        <v>945</v>
      </c>
      <c r="Q948" s="147" t="str">
        <f>IF(INDEX(EmployeeTrackingSheet!$B$6:$B$1005,Calculations!P948,1)=0,"",INDEX(EmployeeTrackingSheet!$B$6:$B$1005,Calculations!P948,1))</f>
        <v/>
      </c>
      <c r="R948" s="91" t="str">
        <f t="shared" si="79"/>
        <v/>
      </c>
      <c r="S948" s="91" t="str">
        <f t="shared" si="80"/>
        <v/>
      </c>
      <c r="T948" s="92" t="str">
        <f t="shared" si="81"/>
        <v/>
      </c>
      <c r="U948" s="92" t="str">
        <f t="shared" si="82"/>
        <v/>
      </c>
      <c r="V948" s="90" t="str">
        <f>IF(INDEX(EmployeeTrackingSheet!$C$6:$C$1005,Calculations!P948,1)=0,"",INDEX(EmployeeTrackingSheet!$C$6:$C$1005,Calculations!P948,1))</f>
        <v/>
      </c>
      <c r="W948" s="90" t="str">
        <f>IF(INDEX(EmployeeTrackingSheet!$D$6:$D$1005,Calculations!P948,1)=0,"",INDEX(EmployeeTrackingSheet!$D$6:$D$1005,Calculations!P948,1))</f>
        <v/>
      </c>
      <c r="X948" s="269" t="str">
        <f>IF(INDEX(EmployeeTrackingSheet!$E$6:$E$1005,Calculations!P948,1)=0,"",INDEX(EmployeeTrackingSheet!$E$6:$E$1005,Calculations!P948,1))</f>
        <v/>
      </c>
      <c r="Y948" s="269" t="str">
        <f>IF(INDEX(EmployeeTrackingSheet!$F$6:$F$1005,Calculations!P948,1)=0,"",INDEX(EmployeeTrackingSheet!$F$6:$F$1005,Calculations!P948,1))</f>
        <v/>
      </c>
      <c r="Z948" s="94" t="str">
        <f t="shared" si="83"/>
        <v/>
      </c>
      <c r="AA948" s="94" t="str">
        <f>IF(INDEX(EmployeeTrackingSheet!$G$6:$G$1005,Calculations!P948,1)=0,"",INDEX(EmployeeTrackingSheet!$G$6:$G$1005,Calculations!P948,1))</f>
        <v/>
      </c>
      <c r="AB948" s="94" t="str">
        <f>IF(INDEX(EmployeeTrackingSheet!$H$6:$H$1005,Calculations!P948,1)=0,"",INDEX(EmployeeTrackingSheet!$H$6:$H$1005,Calculations!P948,1))</f>
        <v/>
      </c>
      <c r="AC948" s="47"/>
      <c r="AD948" s="47"/>
      <c r="AE948" s="47"/>
      <c r="AF948" s="47"/>
      <c r="AG948" s="47"/>
      <c r="AM948" s="47"/>
      <c r="AN948" s="47"/>
      <c r="AO948" s="47"/>
      <c r="AP948" s="47"/>
      <c r="AQ948" s="47"/>
      <c r="AR948" s="47"/>
      <c r="AS948" s="47"/>
      <c r="AT948" s="47"/>
      <c r="AU948" s="47"/>
      <c r="AV948" s="47"/>
      <c r="AW948" s="47"/>
      <c r="AX948" s="47"/>
      <c r="AY948" s="47"/>
      <c r="AZ948" s="47"/>
      <c r="BA948" s="47"/>
      <c r="BB948" s="47"/>
      <c r="BC948" s="47"/>
      <c r="BD948" s="47"/>
      <c r="BE948" s="47"/>
      <c r="BF948" s="47"/>
      <c r="BG948" s="47"/>
      <c r="BH948" s="47"/>
      <c r="BI948" s="47"/>
      <c r="BJ948" s="47"/>
      <c r="BK948" s="47"/>
      <c r="BL948" s="47"/>
      <c r="BM948" s="47"/>
      <c r="BN948" s="47"/>
      <c r="BO948" s="47"/>
      <c r="BP948" s="47"/>
      <c r="BQ948" s="47"/>
    </row>
    <row r="949" spans="16:69" x14ac:dyDescent="0.25">
      <c r="P949" s="34">
        <v>946</v>
      </c>
      <c r="Q949" s="147" t="str">
        <f>IF(INDEX(EmployeeTrackingSheet!$B$6:$B$1005,Calculations!P949,1)=0,"",INDEX(EmployeeTrackingSheet!$B$6:$B$1005,Calculations!P949,1))</f>
        <v/>
      </c>
      <c r="R949" s="91" t="str">
        <f t="shared" si="79"/>
        <v/>
      </c>
      <c r="S949" s="91" t="str">
        <f t="shared" si="80"/>
        <v/>
      </c>
      <c r="T949" s="92" t="str">
        <f t="shared" si="81"/>
        <v/>
      </c>
      <c r="U949" s="92" t="str">
        <f t="shared" si="82"/>
        <v/>
      </c>
      <c r="V949" s="90" t="str">
        <f>IF(INDEX(EmployeeTrackingSheet!$C$6:$C$1005,Calculations!P949,1)=0,"",INDEX(EmployeeTrackingSheet!$C$6:$C$1005,Calculations!P949,1))</f>
        <v/>
      </c>
      <c r="W949" s="90" t="str">
        <f>IF(INDEX(EmployeeTrackingSheet!$D$6:$D$1005,Calculations!P949,1)=0,"",INDEX(EmployeeTrackingSheet!$D$6:$D$1005,Calculations!P949,1))</f>
        <v/>
      </c>
      <c r="X949" s="269" t="str">
        <f>IF(INDEX(EmployeeTrackingSheet!$E$6:$E$1005,Calculations!P949,1)=0,"",INDEX(EmployeeTrackingSheet!$E$6:$E$1005,Calculations!P949,1))</f>
        <v/>
      </c>
      <c r="Y949" s="269" t="str">
        <f>IF(INDEX(EmployeeTrackingSheet!$F$6:$F$1005,Calculations!P949,1)=0,"",INDEX(EmployeeTrackingSheet!$F$6:$F$1005,Calculations!P949,1))</f>
        <v/>
      </c>
      <c r="Z949" s="94" t="str">
        <f t="shared" si="83"/>
        <v/>
      </c>
      <c r="AA949" s="94" t="str">
        <f>IF(INDEX(EmployeeTrackingSheet!$G$6:$G$1005,Calculations!P949,1)=0,"",INDEX(EmployeeTrackingSheet!$G$6:$G$1005,Calculations!P949,1))</f>
        <v/>
      </c>
      <c r="AB949" s="94" t="str">
        <f>IF(INDEX(EmployeeTrackingSheet!$H$6:$H$1005,Calculations!P949,1)=0,"",INDEX(EmployeeTrackingSheet!$H$6:$H$1005,Calculations!P949,1))</f>
        <v/>
      </c>
      <c r="AC949" s="47"/>
      <c r="AD949" s="47"/>
      <c r="AE949" s="47"/>
      <c r="AF949" s="47"/>
      <c r="AG949" s="47"/>
      <c r="AM949" s="47"/>
      <c r="AN949" s="47"/>
      <c r="AO949" s="47"/>
      <c r="AP949" s="47"/>
      <c r="AQ949" s="47"/>
      <c r="AR949" s="47"/>
      <c r="AS949" s="47"/>
      <c r="AT949" s="47"/>
      <c r="AU949" s="47"/>
      <c r="AV949" s="47"/>
      <c r="AW949" s="47"/>
      <c r="AX949" s="47"/>
      <c r="AY949" s="47"/>
      <c r="AZ949" s="47"/>
      <c r="BA949" s="47"/>
      <c r="BB949" s="47"/>
      <c r="BC949" s="47"/>
      <c r="BD949" s="47"/>
      <c r="BE949" s="47"/>
      <c r="BF949" s="47"/>
      <c r="BG949" s="47"/>
      <c r="BH949" s="47"/>
      <c r="BI949" s="47"/>
      <c r="BJ949" s="47"/>
      <c r="BK949" s="47"/>
      <c r="BL949" s="47"/>
      <c r="BM949" s="47"/>
      <c r="BN949" s="47"/>
      <c r="BO949" s="47"/>
      <c r="BP949" s="47"/>
      <c r="BQ949" s="47"/>
    </row>
    <row r="950" spans="16:69" x14ac:dyDescent="0.25">
      <c r="P950" s="34">
        <v>947</v>
      </c>
      <c r="Q950" s="147" t="str">
        <f>IF(INDEX(EmployeeTrackingSheet!$B$6:$B$1005,Calculations!P950,1)=0,"",INDEX(EmployeeTrackingSheet!$B$6:$B$1005,Calculations!P950,1))</f>
        <v/>
      </c>
      <c r="R950" s="91" t="str">
        <f t="shared" si="79"/>
        <v/>
      </c>
      <c r="S950" s="91" t="str">
        <f t="shared" si="80"/>
        <v/>
      </c>
      <c r="T950" s="92" t="str">
        <f t="shared" si="81"/>
        <v/>
      </c>
      <c r="U950" s="92" t="str">
        <f t="shared" si="82"/>
        <v/>
      </c>
      <c r="V950" s="90" t="str">
        <f>IF(INDEX(EmployeeTrackingSheet!$C$6:$C$1005,Calculations!P950,1)=0,"",INDEX(EmployeeTrackingSheet!$C$6:$C$1005,Calculations!P950,1))</f>
        <v/>
      </c>
      <c r="W950" s="90" t="str">
        <f>IF(INDEX(EmployeeTrackingSheet!$D$6:$D$1005,Calculations!P950,1)=0,"",INDEX(EmployeeTrackingSheet!$D$6:$D$1005,Calculations!P950,1))</f>
        <v/>
      </c>
      <c r="X950" s="269" t="str">
        <f>IF(INDEX(EmployeeTrackingSheet!$E$6:$E$1005,Calculations!P950,1)=0,"",INDEX(EmployeeTrackingSheet!$E$6:$E$1005,Calculations!P950,1))</f>
        <v/>
      </c>
      <c r="Y950" s="269" t="str">
        <f>IF(INDEX(EmployeeTrackingSheet!$F$6:$F$1005,Calculations!P950,1)=0,"",INDEX(EmployeeTrackingSheet!$F$6:$F$1005,Calculations!P950,1))</f>
        <v/>
      </c>
      <c r="Z950" s="94" t="str">
        <f t="shared" si="83"/>
        <v/>
      </c>
      <c r="AA950" s="94" t="str">
        <f>IF(INDEX(EmployeeTrackingSheet!$G$6:$G$1005,Calculations!P950,1)=0,"",INDEX(EmployeeTrackingSheet!$G$6:$G$1005,Calculations!P950,1))</f>
        <v/>
      </c>
      <c r="AB950" s="94" t="str">
        <f>IF(INDEX(EmployeeTrackingSheet!$H$6:$H$1005,Calculations!P950,1)=0,"",INDEX(EmployeeTrackingSheet!$H$6:$H$1005,Calculations!P950,1))</f>
        <v/>
      </c>
      <c r="AC950" s="47"/>
      <c r="AD950" s="47"/>
      <c r="AE950" s="47"/>
      <c r="AF950" s="47"/>
      <c r="AG950" s="47"/>
      <c r="AM950" s="47"/>
      <c r="AN950" s="47"/>
      <c r="AO950" s="47"/>
      <c r="AP950" s="47"/>
      <c r="AQ950" s="47"/>
      <c r="AR950" s="47"/>
      <c r="AS950" s="47"/>
      <c r="AT950" s="47"/>
      <c r="AU950" s="47"/>
      <c r="AV950" s="47"/>
      <c r="AW950" s="47"/>
      <c r="AX950" s="47"/>
      <c r="AY950" s="47"/>
      <c r="AZ950" s="47"/>
      <c r="BA950" s="47"/>
      <c r="BB950" s="47"/>
      <c r="BC950" s="47"/>
      <c r="BD950" s="47"/>
      <c r="BE950" s="47"/>
      <c r="BF950" s="47"/>
      <c r="BG950" s="47"/>
      <c r="BH950" s="47"/>
      <c r="BI950" s="47"/>
      <c r="BJ950" s="47"/>
      <c r="BK950" s="47"/>
      <c r="BL950" s="47"/>
      <c r="BM950" s="47"/>
      <c r="BN950" s="47"/>
      <c r="BO950" s="47"/>
      <c r="BP950" s="47"/>
      <c r="BQ950" s="47"/>
    </row>
    <row r="951" spans="16:69" x14ac:dyDescent="0.25">
      <c r="P951" s="34">
        <v>948</v>
      </c>
      <c r="Q951" s="147" t="str">
        <f>IF(INDEX(EmployeeTrackingSheet!$B$6:$B$1005,Calculations!P951,1)=0,"",INDEX(EmployeeTrackingSheet!$B$6:$B$1005,Calculations!P951,1))</f>
        <v/>
      </c>
      <c r="R951" s="91" t="str">
        <f t="shared" si="79"/>
        <v/>
      </c>
      <c r="S951" s="91" t="str">
        <f t="shared" si="80"/>
        <v/>
      </c>
      <c r="T951" s="92" t="str">
        <f t="shared" si="81"/>
        <v/>
      </c>
      <c r="U951" s="92" t="str">
        <f t="shared" si="82"/>
        <v/>
      </c>
      <c r="V951" s="90" t="str">
        <f>IF(INDEX(EmployeeTrackingSheet!$C$6:$C$1005,Calculations!P951,1)=0,"",INDEX(EmployeeTrackingSheet!$C$6:$C$1005,Calculations!P951,1))</f>
        <v/>
      </c>
      <c r="W951" s="90" t="str">
        <f>IF(INDEX(EmployeeTrackingSheet!$D$6:$D$1005,Calculations!P951,1)=0,"",INDEX(EmployeeTrackingSheet!$D$6:$D$1005,Calculations!P951,1))</f>
        <v/>
      </c>
      <c r="X951" s="269" t="str">
        <f>IF(INDEX(EmployeeTrackingSheet!$E$6:$E$1005,Calculations!P951,1)=0,"",INDEX(EmployeeTrackingSheet!$E$6:$E$1005,Calculations!P951,1))</f>
        <v/>
      </c>
      <c r="Y951" s="269" t="str">
        <f>IF(INDEX(EmployeeTrackingSheet!$F$6:$F$1005,Calculations!P951,1)=0,"",INDEX(EmployeeTrackingSheet!$F$6:$F$1005,Calculations!P951,1))</f>
        <v/>
      </c>
      <c r="Z951" s="94" t="str">
        <f t="shared" si="83"/>
        <v/>
      </c>
      <c r="AA951" s="94" t="str">
        <f>IF(INDEX(EmployeeTrackingSheet!$G$6:$G$1005,Calculations!P951,1)=0,"",INDEX(EmployeeTrackingSheet!$G$6:$G$1005,Calculations!P951,1))</f>
        <v/>
      </c>
      <c r="AB951" s="94" t="str">
        <f>IF(INDEX(EmployeeTrackingSheet!$H$6:$H$1005,Calculations!P951,1)=0,"",INDEX(EmployeeTrackingSheet!$H$6:$H$1005,Calculations!P951,1))</f>
        <v/>
      </c>
      <c r="AC951" s="47"/>
      <c r="AD951" s="47"/>
      <c r="AE951" s="47"/>
      <c r="AF951" s="47"/>
      <c r="AG951" s="47"/>
      <c r="AM951" s="47"/>
      <c r="AN951" s="47"/>
      <c r="AO951" s="47"/>
      <c r="AP951" s="47"/>
      <c r="AQ951" s="47"/>
      <c r="AR951" s="47"/>
      <c r="AS951" s="47"/>
      <c r="AT951" s="47"/>
      <c r="AU951" s="47"/>
      <c r="AV951" s="47"/>
      <c r="AW951" s="47"/>
      <c r="AX951" s="47"/>
      <c r="AY951" s="47"/>
      <c r="AZ951" s="47"/>
      <c r="BA951" s="47"/>
      <c r="BB951" s="47"/>
      <c r="BC951" s="47"/>
      <c r="BD951" s="47"/>
      <c r="BE951" s="47"/>
      <c r="BF951" s="47"/>
      <c r="BG951" s="47"/>
      <c r="BH951" s="47"/>
      <c r="BI951" s="47"/>
      <c r="BJ951" s="47"/>
      <c r="BK951" s="47"/>
      <c r="BL951" s="47"/>
      <c r="BM951" s="47"/>
      <c r="BN951" s="47"/>
      <c r="BO951" s="47"/>
      <c r="BP951" s="47"/>
      <c r="BQ951" s="47"/>
    </row>
    <row r="952" spans="16:69" x14ac:dyDescent="0.25">
      <c r="P952" s="34">
        <v>949</v>
      </c>
      <c r="Q952" s="147" t="str">
        <f>IF(INDEX(EmployeeTrackingSheet!$B$6:$B$1005,Calculations!P952,1)=0,"",INDEX(EmployeeTrackingSheet!$B$6:$B$1005,Calculations!P952,1))</f>
        <v/>
      </c>
      <c r="R952" s="91" t="str">
        <f t="shared" si="79"/>
        <v/>
      </c>
      <c r="S952" s="91" t="str">
        <f t="shared" si="80"/>
        <v/>
      </c>
      <c r="T952" s="92" t="str">
        <f t="shared" si="81"/>
        <v/>
      </c>
      <c r="U952" s="92" t="str">
        <f t="shared" si="82"/>
        <v/>
      </c>
      <c r="V952" s="90" t="str">
        <f>IF(INDEX(EmployeeTrackingSheet!$C$6:$C$1005,Calculations!P952,1)=0,"",INDEX(EmployeeTrackingSheet!$C$6:$C$1005,Calculations!P952,1))</f>
        <v/>
      </c>
      <c r="W952" s="90" t="str">
        <f>IF(INDEX(EmployeeTrackingSheet!$D$6:$D$1005,Calculations!P952,1)=0,"",INDEX(EmployeeTrackingSheet!$D$6:$D$1005,Calculations!P952,1))</f>
        <v/>
      </c>
      <c r="X952" s="269" t="str">
        <f>IF(INDEX(EmployeeTrackingSheet!$E$6:$E$1005,Calculations!P952,1)=0,"",INDEX(EmployeeTrackingSheet!$E$6:$E$1005,Calculations!P952,1))</f>
        <v/>
      </c>
      <c r="Y952" s="269" t="str">
        <f>IF(INDEX(EmployeeTrackingSheet!$F$6:$F$1005,Calculations!P952,1)=0,"",INDEX(EmployeeTrackingSheet!$F$6:$F$1005,Calculations!P952,1))</f>
        <v/>
      </c>
      <c r="Z952" s="94" t="str">
        <f t="shared" si="83"/>
        <v/>
      </c>
      <c r="AA952" s="94" t="str">
        <f>IF(INDEX(EmployeeTrackingSheet!$G$6:$G$1005,Calculations!P952,1)=0,"",INDEX(EmployeeTrackingSheet!$G$6:$G$1005,Calculations!P952,1))</f>
        <v/>
      </c>
      <c r="AB952" s="94" t="str">
        <f>IF(INDEX(EmployeeTrackingSheet!$H$6:$H$1005,Calculations!P952,1)=0,"",INDEX(EmployeeTrackingSheet!$H$6:$H$1005,Calculations!P952,1))</f>
        <v/>
      </c>
      <c r="AC952" s="47"/>
      <c r="AD952" s="47"/>
      <c r="AE952" s="47"/>
      <c r="AF952" s="47"/>
      <c r="AG952" s="47"/>
      <c r="AM952" s="47"/>
      <c r="AN952" s="47"/>
      <c r="AO952" s="47"/>
      <c r="AP952" s="47"/>
      <c r="AQ952" s="47"/>
      <c r="AR952" s="47"/>
      <c r="AS952" s="47"/>
      <c r="AT952" s="47"/>
      <c r="AU952" s="47"/>
      <c r="AV952" s="47"/>
      <c r="AW952" s="47"/>
      <c r="AX952" s="47"/>
      <c r="AY952" s="47"/>
      <c r="AZ952" s="47"/>
      <c r="BA952" s="47"/>
      <c r="BB952" s="47"/>
      <c r="BC952" s="47"/>
      <c r="BD952" s="47"/>
      <c r="BE952" s="47"/>
      <c r="BF952" s="47"/>
      <c r="BG952" s="47"/>
      <c r="BH952" s="47"/>
      <c r="BI952" s="47"/>
      <c r="BJ952" s="47"/>
      <c r="BK952" s="47"/>
      <c r="BL952" s="47"/>
      <c r="BM952" s="47"/>
      <c r="BN952" s="47"/>
      <c r="BO952" s="47"/>
      <c r="BP952" s="47"/>
      <c r="BQ952" s="47"/>
    </row>
    <row r="953" spans="16:69" x14ac:dyDescent="0.25">
      <c r="P953" s="34">
        <v>950</v>
      </c>
      <c r="Q953" s="147" t="str">
        <f>IF(INDEX(EmployeeTrackingSheet!$B$6:$B$1005,Calculations!P953,1)=0,"",INDEX(EmployeeTrackingSheet!$B$6:$B$1005,Calculations!P953,1))</f>
        <v/>
      </c>
      <c r="R953" s="91" t="str">
        <f t="shared" si="79"/>
        <v/>
      </c>
      <c r="S953" s="91" t="str">
        <f t="shared" si="80"/>
        <v/>
      </c>
      <c r="T953" s="92" t="str">
        <f t="shared" si="81"/>
        <v/>
      </c>
      <c r="U953" s="92" t="str">
        <f t="shared" si="82"/>
        <v/>
      </c>
      <c r="V953" s="90" t="str">
        <f>IF(INDEX(EmployeeTrackingSheet!$C$6:$C$1005,Calculations!P953,1)=0,"",INDEX(EmployeeTrackingSheet!$C$6:$C$1005,Calculations!P953,1))</f>
        <v/>
      </c>
      <c r="W953" s="90" t="str">
        <f>IF(INDEX(EmployeeTrackingSheet!$D$6:$D$1005,Calculations!P953,1)=0,"",INDEX(EmployeeTrackingSheet!$D$6:$D$1005,Calculations!P953,1))</f>
        <v/>
      </c>
      <c r="X953" s="269" t="str">
        <f>IF(INDEX(EmployeeTrackingSheet!$E$6:$E$1005,Calculations!P953,1)=0,"",INDEX(EmployeeTrackingSheet!$E$6:$E$1005,Calculations!P953,1))</f>
        <v/>
      </c>
      <c r="Y953" s="269" t="str">
        <f>IF(INDEX(EmployeeTrackingSheet!$F$6:$F$1005,Calculations!P953,1)=0,"",INDEX(EmployeeTrackingSheet!$F$6:$F$1005,Calculations!P953,1))</f>
        <v/>
      </c>
      <c r="Z953" s="94" t="str">
        <f t="shared" si="83"/>
        <v/>
      </c>
      <c r="AA953" s="94" t="str">
        <f>IF(INDEX(EmployeeTrackingSheet!$G$6:$G$1005,Calculations!P953,1)=0,"",INDEX(EmployeeTrackingSheet!$G$6:$G$1005,Calculations!P953,1))</f>
        <v/>
      </c>
      <c r="AB953" s="94" t="str">
        <f>IF(INDEX(EmployeeTrackingSheet!$H$6:$H$1005,Calculations!P953,1)=0,"",INDEX(EmployeeTrackingSheet!$H$6:$H$1005,Calculations!P953,1))</f>
        <v/>
      </c>
      <c r="AC953" s="47"/>
      <c r="AD953" s="47"/>
      <c r="AE953" s="47"/>
      <c r="AF953" s="47"/>
      <c r="AG953" s="47"/>
      <c r="AM953" s="47"/>
      <c r="AN953" s="47"/>
      <c r="AO953" s="47"/>
      <c r="AP953" s="47"/>
      <c r="AQ953" s="47"/>
      <c r="AR953" s="47"/>
      <c r="AS953" s="47"/>
      <c r="AT953" s="47"/>
      <c r="AU953" s="47"/>
      <c r="AV953" s="47"/>
      <c r="AW953" s="47"/>
      <c r="AX953" s="47"/>
      <c r="AY953" s="47"/>
      <c r="AZ953" s="47"/>
      <c r="BA953" s="47"/>
      <c r="BB953" s="47"/>
      <c r="BC953" s="47"/>
      <c r="BD953" s="47"/>
      <c r="BE953" s="47"/>
      <c r="BF953" s="47"/>
      <c r="BG953" s="47"/>
      <c r="BH953" s="47"/>
      <c r="BI953" s="47"/>
      <c r="BJ953" s="47"/>
      <c r="BK953" s="47"/>
      <c r="BL953" s="47"/>
      <c r="BM953" s="47"/>
      <c r="BN953" s="47"/>
      <c r="BO953" s="47"/>
      <c r="BP953" s="47"/>
      <c r="BQ953" s="47"/>
    </row>
    <row r="954" spans="16:69" x14ac:dyDescent="0.25">
      <c r="P954" s="34">
        <v>951</v>
      </c>
      <c r="Q954" s="147" t="str">
        <f>IF(INDEX(EmployeeTrackingSheet!$B$6:$B$1005,Calculations!P954,1)=0,"",INDEX(EmployeeTrackingSheet!$B$6:$B$1005,Calculations!P954,1))</f>
        <v/>
      </c>
      <c r="R954" s="91" t="str">
        <f t="shared" si="79"/>
        <v/>
      </c>
      <c r="S954" s="91" t="str">
        <f t="shared" si="80"/>
        <v/>
      </c>
      <c r="T954" s="92" t="str">
        <f t="shared" si="81"/>
        <v/>
      </c>
      <c r="U954" s="92" t="str">
        <f t="shared" si="82"/>
        <v/>
      </c>
      <c r="V954" s="90" t="str">
        <f>IF(INDEX(EmployeeTrackingSheet!$C$6:$C$1005,Calculations!P954,1)=0,"",INDEX(EmployeeTrackingSheet!$C$6:$C$1005,Calculations!P954,1))</f>
        <v/>
      </c>
      <c r="W954" s="90" t="str">
        <f>IF(INDEX(EmployeeTrackingSheet!$D$6:$D$1005,Calculations!P954,1)=0,"",INDEX(EmployeeTrackingSheet!$D$6:$D$1005,Calculations!P954,1))</f>
        <v/>
      </c>
      <c r="X954" s="269" t="str">
        <f>IF(INDEX(EmployeeTrackingSheet!$E$6:$E$1005,Calculations!P954,1)=0,"",INDEX(EmployeeTrackingSheet!$E$6:$E$1005,Calculations!P954,1))</f>
        <v/>
      </c>
      <c r="Y954" s="269" t="str">
        <f>IF(INDEX(EmployeeTrackingSheet!$F$6:$F$1005,Calculations!P954,1)=0,"",INDEX(EmployeeTrackingSheet!$F$6:$F$1005,Calculations!P954,1))</f>
        <v/>
      </c>
      <c r="Z954" s="94" t="str">
        <f t="shared" si="83"/>
        <v/>
      </c>
      <c r="AA954" s="94" t="str">
        <f>IF(INDEX(EmployeeTrackingSheet!$G$6:$G$1005,Calculations!P954,1)=0,"",INDEX(EmployeeTrackingSheet!$G$6:$G$1005,Calculations!P954,1))</f>
        <v/>
      </c>
      <c r="AB954" s="94" t="str">
        <f>IF(INDEX(EmployeeTrackingSheet!$H$6:$H$1005,Calculations!P954,1)=0,"",INDEX(EmployeeTrackingSheet!$H$6:$H$1005,Calculations!P954,1))</f>
        <v/>
      </c>
      <c r="AC954" s="47"/>
      <c r="AD954" s="47"/>
      <c r="AE954" s="47"/>
      <c r="AF954" s="47"/>
      <c r="AG954" s="47"/>
      <c r="AM954" s="47"/>
      <c r="AN954" s="47"/>
      <c r="AO954" s="47"/>
      <c r="AP954" s="47"/>
      <c r="AQ954" s="47"/>
      <c r="AR954" s="47"/>
      <c r="AS954" s="47"/>
      <c r="AT954" s="47"/>
      <c r="AU954" s="47"/>
      <c r="AV954" s="47"/>
      <c r="AW954" s="47"/>
      <c r="AX954" s="47"/>
      <c r="AY954" s="47"/>
      <c r="AZ954" s="47"/>
      <c r="BA954" s="47"/>
      <c r="BB954" s="47"/>
      <c r="BC954" s="47"/>
      <c r="BD954" s="47"/>
      <c r="BE954" s="47"/>
      <c r="BF954" s="47"/>
      <c r="BG954" s="47"/>
      <c r="BH954" s="47"/>
      <c r="BI954" s="47"/>
      <c r="BJ954" s="47"/>
      <c r="BK954" s="47"/>
      <c r="BL954" s="47"/>
      <c r="BM954" s="47"/>
      <c r="BN954" s="47"/>
      <c r="BO954" s="47"/>
      <c r="BP954" s="47"/>
      <c r="BQ954" s="47"/>
    </row>
    <row r="955" spans="16:69" x14ac:dyDescent="0.25">
      <c r="P955" s="34">
        <v>952</v>
      </c>
      <c r="Q955" s="147" t="str">
        <f>IF(INDEX(EmployeeTrackingSheet!$B$6:$B$1005,Calculations!P955,1)=0,"",INDEX(EmployeeTrackingSheet!$B$6:$B$1005,Calculations!P955,1))</f>
        <v/>
      </c>
      <c r="R955" s="91" t="str">
        <f t="shared" si="79"/>
        <v/>
      </c>
      <c r="S955" s="91" t="str">
        <f t="shared" si="80"/>
        <v/>
      </c>
      <c r="T955" s="92" t="str">
        <f t="shared" si="81"/>
        <v/>
      </c>
      <c r="U955" s="92" t="str">
        <f t="shared" si="82"/>
        <v/>
      </c>
      <c r="V955" s="90" t="str">
        <f>IF(INDEX(EmployeeTrackingSheet!$C$6:$C$1005,Calculations!P955,1)=0,"",INDEX(EmployeeTrackingSheet!$C$6:$C$1005,Calculations!P955,1))</f>
        <v/>
      </c>
      <c r="W955" s="90" t="str">
        <f>IF(INDEX(EmployeeTrackingSheet!$D$6:$D$1005,Calculations!P955,1)=0,"",INDEX(EmployeeTrackingSheet!$D$6:$D$1005,Calculations!P955,1))</f>
        <v/>
      </c>
      <c r="X955" s="269" t="str">
        <f>IF(INDEX(EmployeeTrackingSheet!$E$6:$E$1005,Calculations!P955,1)=0,"",INDEX(EmployeeTrackingSheet!$E$6:$E$1005,Calculations!P955,1))</f>
        <v/>
      </c>
      <c r="Y955" s="269" t="str">
        <f>IF(INDEX(EmployeeTrackingSheet!$F$6:$F$1005,Calculations!P955,1)=0,"",INDEX(EmployeeTrackingSheet!$F$6:$F$1005,Calculations!P955,1))</f>
        <v/>
      </c>
      <c r="Z955" s="94" t="str">
        <f t="shared" si="83"/>
        <v/>
      </c>
      <c r="AA955" s="94" t="str">
        <f>IF(INDEX(EmployeeTrackingSheet!$G$6:$G$1005,Calculations!P955,1)=0,"",INDEX(EmployeeTrackingSheet!$G$6:$G$1005,Calculations!P955,1))</f>
        <v/>
      </c>
      <c r="AB955" s="94" t="str">
        <f>IF(INDEX(EmployeeTrackingSheet!$H$6:$H$1005,Calculations!P955,1)=0,"",INDEX(EmployeeTrackingSheet!$H$6:$H$1005,Calculations!P955,1))</f>
        <v/>
      </c>
      <c r="AC955" s="47"/>
      <c r="AD955" s="47"/>
      <c r="AE955" s="47"/>
      <c r="AF955" s="47"/>
      <c r="AG955" s="47"/>
      <c r="AM955" s="47"/>
      <c r="AN955" s="47"/>
      <c r="AO955" s="47"/>
      <c r="AP955" s="47"/>
      <c r="AQ955" s="47"/>
      <c r="AR955" s="47"/>
      <c r="AS955" s="47"/>
      <c r="AT955" s="47"/>
      <c r="AU955" s="47"/>
      <c r="AV955" s="47"/>
      <c r="AW955" s="47"/>
      <c r="AX955" s="47"/>
      <c r="AY955" s="47"/>
      <c r="AZ955" s="47"/>
      <c r="BA955" s="47"/>
      <c r="BB955" s="47"/>
      <c r="BC955" s="47"/>
      <c r="BD955" s="47"/>
      <c r="BE955" s="47"/>
      <c r="BF955" s="47"/>
      <c r="BG955" s="47"/>
      <c r="BH955" s="47"/>
      <c r="BI955" s="47"/>
      <c r="BJ955" s="47"/>
      <c r="BK955" s="47"/>
      <c r="BL955" s="47"/>
      <c r="BM955" s="47"/>
      <c r="BN955" s="47"/>
      <c r="BO955" s="47"/>
      <c r="BP955" s="47"/>
      <c r="BQ955" s="47"/>
    </row>
    <row r="956" spans="16:69" x14ac:dyDescent="0.25">
      <c r="P956" s="34">
        <v>953</v>
      </c>
      <c r="Q956" s="147" t="str">
        <f>IF(INDEX(EmployeeTrackingSheet!$B$6:$B$1005,Calculations!P956,1)=0,"",INDEX(EmployeeTrackingSheet!$B$6:$B$1005,Calculations!P956,1))</f>
        <v/>
      </c>
      <c r="R956" s="91" t="str">
        <f t="shared" si="79"/>
        <v/>
      </c>
      <c r="S956" s="91" t="str">
        <f t="shared" si="80"/>
        <v/>
      </c>
      <c r="T956" s="92" t="str">
        <f t="shared" si="81"/>
        <v/>
      </c>
      <c r="U956" s="92" t="str">
        <f t="shared" si="82"/>
        <v/>
      </c>
      <c r="V956" s="90" t="str">
        <f>IF(INDEX(EmployeeTrackingSheet!$C$6:$C$1005,Calculations!P956,1)=0,"",INDEX(EmployeeTrackingSheet!$C$6:$C$1005,Calculations!P956,1))</f>
        <v/>
      </c>
      <c r="W956" s="90" t="str">
        <f>IF(INDEX(EmployeeTrackingSheet!$D$6:$D$1005,Calculations!P956,1)=0,"",INDEX(EmployeeTrackingSheet!$D$6:$D$1005,Calculations!P956,1))</f>
        <v/>
      </c>
      <c r="X956" s="269" t="str">
        <f>IF(INDEX(EmployeeTrackingSheet!$E$6:$E$1005,Calculations!P956,1)=0,"",INDEX(EmployeeTrackingSheet!$E$6:$E$1005,Calculations!P956,1))</f>
        <v/>
      </c>
      <c r="Y956" s="269" t="str">
        <f>IF(INDEX(EmployeeTrackingSheet!$F$6:$F$1005,Calculations!P956,1)=0,"",INDEX(EmployeeTrackingSheet!$F$6:$F$1005,Calculations!P956,1))</f>
        <v/>
      </c>
      <c r="Z956" s="94" t="str">
        <f t="shared" si="83"/>
        <v/>
      </c>
      <c r="AA956" s="94" t="str">
        <f>IF(INDEX(EmployeeTrackingSheet!$G$6:$G$1005,Calculations!P956,1)=0,"",INDEX(EmployeeTrackingSheet!$G$6:$G$1005,Calculations!P956,1))</f>
        <v/>
      </c>
      <c r="AB956" s="94" t="str">
        <f>IF(INDEX(EmployeeTrackingSheet!$H$6:$H$1005,Calculations!P956,1)=0,"",INDEX(EmployeeTrackingSheet!$H$6:$H$1005,Calculations!P956,1))</f>
        <v/>
      </c>
      <c r="AC956" s="47"/>
      <c r="AD956" s="47"/>
      <c r="AE956" s="47"/>
      <c r="AF956" s="47"/>
      <c r="AG956" s="47"/>
      <c r="AM956" s="47"/>
      <c r="AN956" s="47"/>
      <c r="AO956" s="47"/>
      <c r="AP956" s="47"/>
      <c r="AQ956" s="47"/>
      <c r="AR956" s="47"/>
      <c r="AS956" s="47"/>
      <c r="AT956" s="47"/>
      <c r="AU956" s="47"/>
      <c r="AV956" s="47"/>
      <c r="AW956" s="47"/>
      <c r="AX956" s="47"/>
      <c r="AY956" s="47"/>
      <c r="AZ956" s="47"/>
      <c r="BA956" s="47"/>
      <c r="BB956" s="47"/>
      <c r="BC956" s="47"/>
      <c r="BD956" s="47"/>
      <c r="BE956" s="47"/>
      <c r="BF956" s="47"/>
      <c r="BG956" s="47"/>
      <c r="BH956" s="47"/>
      <c r="BI956" s="47"/>
      <c r="BJ956" s="47"/>
      <c r="BK956" s="47"/>
      <c r="BL956" s="47"/>
      <c r="BM956" s="47"/>
      <c r="BN956" s="47"/>
      <c r="BO956" s="47"/>
      <c r="BP956" s="47"/>
      <c r="BQ956" s="47"/>
    </row>
    <row r="957" spans="16:69" x14ac:dyDescent="0.25">
      <c r="P957" s="34">
        <v>954</v>
      </c>
      <c r="Q957" s="147" t="str">
        <f>IF(INDEX(EmployeeTrackingSheet!$B$6:$B$1005,Calculations!P957,1)=0,"",INDEX(EmployeeTrackingSheet!$B$6:$B$1005,Calculations!P957,1))</f>
        <v/>
      </c>
      <c r="R957" s="91" t="str">
        <f t="shared" si="79"/>
        <v/>
      </c>
      <c r="S957" s="91" t="str">
        <f t="shared" si="80"/>
        <v/>
      </c>
      <c r="T957" s="92" t="str">
        <f t="shared" si="81"/>
        <v/>
      </c>
      <c r="U957" s="92" t="str">
        <f t="shared" si="82"/>
        <v/>
      </c>
      <c r="V957" s="90" t="str">
        <f>IF(INDEX(EmployeeTrackingSheet!$C$6:$C$1005,Calculations!P957,1)=0,"",INDEX(EmployeeTrackingSheet!$C$6:$C$1005,Calculations!P957,1))</f>
        <v/>
      </c>
      <c r="W957" s="90" t="str">
        <f>IF(INDEX(EmployeeTrackingSheet!$D$6:$D$1005,Calculations!P957,1)=0,"",INDEX(EmployeeTrackingSheet!$D$6:$D$1005,Calculations!P957,1))</f>
        <v/>
      </c>
      <c r="X957" s="269" t="str">
        <f>IF(INDEX(EmployeeTrackingSheet!$E$6:$E$1005,Calculations!P957,1)=0,"",INDEX(EmployeeTrackingSheet!$E$6:$E$1005,Calculations!P957,1))</f>
        <v/>
      </c>
      <c r="Y957" s="269" t="str">
        <f>IF(INDEX(EmployeeTrackingSheet!$F$6:$F$1005,Calculations!P957,1)=0,"",INDEX(EmployeeTrackingSheet!$F$6:$F$1005,Calculations!P957,1))</f>
        <v/>
      </c>
      <c r="Z957" s="94" t="str">
        <f t="shared" si="83"/>
        <v/>
      </c>
      <c r="AA957" s="94" t="str">
        <f>IF(INDEX(EmployeeTrackingSheet!$G$6:$G$1005,Calculations!P957,1)=0,"",INDEX(EmployeeTrackingSheet!$G$6:$G$1005,Calculations!P957,1))</f>
        <v/>
      </c>
      <c r="AB957" s="94" t="str">
        <f>IF(INDEX(EmployeeTrackingSheet!$H$6:$H$1005,Calculations!P957,1)=0,"",INDEX(EmployeeTrackingSheet!$H$6:$H$1005,Calculations!P957,1))</f>
        <v/>
      </c>
      <c r="AC957" s="47"/>
      <c r="AD957" s="47"/>
      <c r="AE957" s="47"/>
      <c r="AF957" s="47"/>
      <c r="AG957" s="47"/>
      <c r="AM957" s="47"/>
      <c r="AN957" s="47"/>
      <c r="AO957" s="47"/>
      <c r="AP957" s="47"/>
      <c r="AQ957" s="47"/>
      <c r="AR957" s="47"/>
      <c r="AS957" s="47"/>
      <c r="AT957" s="47"/>
      <c r="AU957" s="47"/>
      <c r="AV957" s="47"/>
      <c r="AW957" s="47"/>
      <c r="AX957" s="47"/>
      <c r="AY957" s="47"/>
      <c r="AZ957" s="47"/>
      <c r="BA957" s="47"/>
      <c r="BB957" s="47"/>
      <c r="BC957" s="47"/>
      <c r="BD957" s="47"/>
      <c r="BE957" s="47"/>
      <c r="BF957" s="47"/>
      <c r="BG957" s="47"/>
      <c r="BH957" s="47"/>
      <c r="BI957" s="47"/>
      <c r="BJ957" s="47"/>
      <c r="BK957" s="47"/>
      <c r="BL957" s="47"/>
      <c r="BM957" s="47"/>
      <c r="BN957" s="47"/>
      <c r="BO957" s="47"/>
      <c r="BP957" s="47"/>
      <c r="BQ957" s="47"/>
    </row>
    <row r="958" spans="16:69" x14ac:dyDescent="0.25">
      <c r="P958" s="34">
        <v>955</v>
      </c>
      <c r="Q958" s="147" t="str">
        <f>IF(INDEX(EmployeeTrackingSheet!$B$6:$B$1005,Calculations!P958,1)=0,"",INDEX(EmployeeTrackingSheet!$B$6:$B$1005,Calculations!P958,1))</f>
        <v/>
      </c>
      <c r="R958" s="91" t="str">
        <f t="shared" si="79"/>
        <v/>
      </c>
      <c r="S958" s="91" t="str">
        <f t="shared" si="80"/>
        <v/>
      </c>
      <c r="T958" s="92" t="str">
        <f t="shared" si="81"/>
        <v/>
      </c>
      <c r="U958" s="92" t="str">
        <f t="shared" si="82"/>
        <v/>
      </c>
      <c r="V958" s="90" t="str">
        <f>IF(INDEX(EmployeeTrackingSheet!$C$6:$C$1005,Calculations!P958,1)=0,"",INDEX(EmployeeTrackingSheet!$C$6:$C$1005,Calculations!P958,1))</f>
        <v/>
      </c>
      <c r="W958" s="90" t="str">
        <f>IF(INDEX(EmployeeTrackingSheet!$D$6:$D$1005,Calculations!P958,1)=0,"",INDEX(EmployeeTrackingSheet!$D$6:$D$1005,Calculations!P958,1))</f>
        <v/>
      </c>
      <c r="X958" s="269" t="str">
        <f>IF(INDEX(EmployeeTrackingSheet!$E$6:$E$1005,Calculations!P958,1)=0,"",INDEX(EmployeeTrackingSheet!$E$6:$E$1005,Calculations!P958,1))</f>
        <v/>
      </c>
      <c r="Y958" s="269" t="str">
        <f>IF(INDEX(EmployeeTrackingSheet!$F$6:$F$1005,Calculations!P958,1)=0,"",INDEX(EmployeeTrackingSheet!$F$6:$F$1005,Calculations!P958,1))</f>
        <v/>
      </c>
      <c r="Z958" s="94" t="str">
        <f t="shared" si="83"/>
        <v/>
      </c>
      <c r="AA958" s="94" t="str">
        <f>IF(INDEX(EmployeeTrackingSheet!$G$6:$G$1005,Calculations!P958,1)=0,"",INDEX(EmployeeTrackingSheet!$G$6:$G$1005,Calculations!P958,1))</f>
        <v/>
      </c>
      <c r="AB958" s="94" t="str">
        <f>IF(INDEX(EmployeeTrackingSheet!$H$6:$H$1005,Calculations!P958,1)=0,"",INDEX(EmployeeTrackingSheet!$H$6:$H$1005,Calculations!P958,1))</f>
        <v/>
      </c>
      <c r="AC958" s="47"/>
      <c r="AD958" s="47"/>
      <c r="AE958" s="47"/>
      <c r="AF958" s="47"/>
      <c r="AG958" s="47"/>
      <c r="AM958" s="47"/>
      <c r="AN958" s="47"/>
      <c r="AO958" s="47"/>
      <c r="AP958" s="47"/>
      <c r="AQ958" s="47"/>
      <c r="AR958" s="47"/>
      <c r="AS958" s="47"/>
      <c r="AT958" s="47"/>
      <c r="AU958" s="47"/>
      <c r="AV958" s="47"/>
      <c r="AW958" s="47"/>
      <c r="AX958" s="47"/>
      <c r="AY958" s="47"/>
      <c r="AZ958" s="47"/>
      <c r="BA958" s="47"/>
      <c r="BB958" s="47"/>
      <c r="BC958" s="47"/>
      <c r="BD958" s="47"/>
      <c r="BE958" s="47"/>
      <c r="BF958" s="47"/>
      <c r="BG958" s="47"/>
      <c r="BH958" s="47"/>
      <c r="BI958" s="47"/>
      <c r="BJ958" s="47"/>
      <c r="BK958" s="47"/>
      <c r="BL958" s="47"/>
      <c r="BM958" s="47"/>
      <c r="BN958" s="47"/>
      <c r="BO958" s="47"/>
      <c r="BP958" s="47"/>
      <c r="BQ958" s="47"/>
    </row>
    <row r="959" spans="16:69" x14ac:dyDescent="0.25">
      <c r="P959" s="34">
        <v>956</v>
      </c>
      <c r="Q959" s="147" t="str">
        <f>IF(INDEX(EmployeeTrackingSheet!$B$6:$B$1005,Calculations!P959,1)=0,"",INDEX(EmployeeTrackingSheet!$B$6:$B$1005,Calculations!P959,1))</f>
        <v/>
      </c>
      <c r="R959" s="91" t="str">
        <f t="shared" si="79"/>
        <v/>
      </c>
      <c r="S959" s="91" t="str">
        <f t="shared" si="80"/>
        <v/>
      </c>
      <c r="T959" s="92" t="str">
        <f t="shared" si="81"/>
        <v/>
      </c>
      <c r="U959" s="92" t="str">
        <f t="shared" si="82"/>
        <v/>
      </c>
      <c r="V959" s="90" t="str">
        <f>IF(INDEX(EmployeeTrackingSheet!$C$6:$C$1005,Calculations!P959,1)=0,"",INDEX(EmployeeTrackingSheet!$C$6:$C$1005,Calculations!P959,1))</f>
        <v/>
      </c>
      <c r="W959" s="90" t="str">
        <f>IF(INDEX(EmployeeTrackingSheet!$D$6:$D$1005,Calculations!P959,1)=0,"",INDEX(EmployeeTrackingSheet!$D$6:$D$1005,Calculations!P959,1))</f>
        <v/>
      </c>
      <c r="X959" s="269" t="str">
        <f>IF(INDEX(EmployeeTrackingSheet!$E$6:$E$1005,Calculations!P959,1)=0,"",INDEX(EmployeeTrackingSheet!$E$6:$E$1005,Calculations!P959,1))</f>
        <v/>
      </c>
      <c r="Y959" s="269" t="str">
        <f>IF(INDEX(EmployeeTrackingSheet!$F$6:$F$1005,Calculations!P959,1)=0,"",INDEX(EmployeeTrackingSheet!$F$6:$F$1005,Calculations!P959,1))</f>
        <v/>
      </c>
      <c r="Z959" s="94" t="str">
        <f t="shared" si="83"/>
        <v/>
      </c>
      <c r="AA959" s="94" t="str">
        <f>IF(INDEX(EmployeeTrackingSheet!$G$6:$G$1005,Calculations!P959,1)=0,"",INDEX(EmployeeTrackingSheet!$G$6:$G$1005,Calculations!P959,1))</f>
        <v/>
      </c>
      <c r="AB959" s="94" t="str">
        <f>IF(INDEX(EmployeeTrackingSheet!$H$6:$H$1005,Calculations!P959,1)=0,"",INDEX(EmployeeTrackingSheet!$H$6:$H$1005,Calculations!P959,1))</f>
        <v/>
      </c>
      <c r="AC959" s="47"/>
      <c r="AD959" s="47"/>
      <c r="AE959" s="47"/>
      <c r="AF959" s="47"/>
      <c r="AG959" s="47"/>
      <c r="AM959" s="47"/>
      <c r="AN959" s="47"/>
      <c r="AO959" s="47"/>
      <c r="AP959" s="47"/>
      <c r="AQ959" s="47"/>
      <c r="AR959" s="47"/>
      <c r="AS959" s="47"/>
      <c r="AT959" s="47"/>
      <c r="AU959" s="47"/>
      <c r="AV959" s="47"/>
      <c r="AW959" s="47"/>
      <c r="AX959" s="47"/>
      <c r="AY959" s="47"/>
      <c r="AZ959" s="47"/>
      <c r="BA959" s="47"/>
      <c r="BB959" s="47"/>
      <c r="BC959" s="47"/>
      <c r="BD959" s="47"/>
      <c r="BE959" s="47"/>
      <c r="BF959" s="47"/>
      <c r="BG959" s="47"/>
      <c r="BH959" s="47"/>
      <c r="BI959" s="47"/>
      <c r="BJ959" s="47"/>
      <c r="BK959" s="47"/>
      <c r="BL959" s="47"/>
      <c r="BM959" s="47"/>
      <c r="BN959" s="47"/>
      <c r="BO959" s="47"/>
      <c r="BP959" s="47"/>
      <c r="BQ959" s="47"/>
    </row>
    <row r="960" spans="16:69" x14ac:dyDescent="0.25">
      <c r="P960" s="34">
        <v>957</v>
      </c>
      <c r="Q960" s="147" t="str">
        <f>IF(INDEX(EmployeeTrackingSheet!$B$6:$B$1005,Calculations!P960,1)=0,"",INDEX(EmployeeTrackingSheet!$B$6:$B$1005,Calculations!P960,1))</f>
        <v/>
      </c>
      <c r="R960" s="91" t="str">
        <f t="shared" si="79"/>
        <v/>
      </c>
      <c r="S960" s="91" t="str">
        <f t="shared" si="80"/>
        <v/>
      </c>
      <c r="T960" s="92" t="str">
        <f t="shared" si="81"/>
        <v/>
      </c>
      <c r="U960" s="92" t="str">
        <f t="shared" si="82"/>
        <v/>
      </c>
      <c r="V960" s="90" t="str">
        <f>IF(INDEX(EmployeeTrackingSheet!$C$6:$C$1005,Calculations!P960,1)=0,"",INDEX(EmployeeTrackingSheet!$C$6:$C$1005,Calculations!P960,1))</f>
        <v/>
      </c>
      <c r="W960" s="90" t="str">
        <f>IF(INDEX(EmployeeTrackingSheet!$D$6:$D$1005,Calculations!P960,1)=0,"",INDEX(EmployeeTrackingSheet!$D$6:$D$1005,Calculations!P960,1))</f>
        <v/>
      </c>
      <c r="X960" s="269" t="str">
        <f>IF(INDEX(EmployeeTrackingSheet!$E$6:$E$1005,Calculations!P960,1)=0,"",INDEX(EmployeeTrackingSheet!$E$6:$E$1005,Calculations!P960,1))</f>
        <v/>
      </c>
      <c r="Y960" s="269" t="str">
        <f>IF(INDEX(EmployeeTrackingSheet!$F$6:$F$1005,Calculations!P960,1)=0,"",INDEX(EmployeeTrackingSheet!$F$6:$F$1005,Calculations!P960,1))</f>
        <v/>
      </c>
      <c r="Z960" s="94" t="str">
        <f t="shared" si="83"/>
        <v/>
      </c>
      <c r="AA960" s="94" t="str">
        <f>IF(INDEX(EmployeeTrackingSheet!$G$6:$G$1005,Calculations!P960,1)=0,"",INDEX(EmployeeTrackingSheet!$G$6:$G$1005,Calculations!P960,1))</f>
        <v/>
      </c>
      <c r="AB960" s="94" t="str">
        <f>IF(INDEX(EmployeeTrackingSheet!$H$6:$H$1005,Calculations!P960,1)=0,"",INDEX(EmployeeTrackingSheet!$H$6:$H$1005,Calculations!P960,1))</f>
        <v/>
      </c>
      <c r="AC960" s="47"/>
      <c r="AD960" s="47"/>
      <c r="AE960" s="47"/>
      <c r="AF960" s="47"/>
      <c r="AG960" s="47"/>
      <c r="AM960" s="47"/>
      <c r="AN960" s="47"/>
      <c r="AO960" s="47"/>
      <c r="AP960" s="47"/>
      <c r="AQ960" s="47"/>
      <c r="AR960" s="47"/>
      <c r="AS960" s="47"/>
      <c r="AT960" s="47"/>
      <c r="AU960" s="47"/>
      <c r="AV960" s="47"/>
      <c r="AW960" s="47"/>
      <c r="AX960" s="47"/>
      <c r="AY960" s="47"/>
      <c r="AZ960" s="47"/>
      <c r="BA960" s="47"/>
      <c r="BB960" s="47"/>
      <c r="BC960" s="47"/>
      <c r="BD960" s="47"/>
      <c r="BE960" s="47"/>
      <c r="BF960" s="47"/>
      <c r="BG960" s="47"/>
      <c r="BH960" s="47"/>
      <c r="BI960" s="47"/>
      <c r="BJ960" s="47"/>
      <c r="BK960" s="47"/>
      <c r="BL960" s="47"/>
      <c r="BM960" s="47"/>
      <c r="BN960" s="47"/>
      <c r="BO960" s="47"/>
      <c r="BP960" s="47"/>
      <c r="BQ960" s="47"/>
    </row>
    <row r="961" spans="16:69" x14ac:dyDescent="0.25">
      <c r="P961" s="34">
        <v>958</v>
      </c>
      <c r="Q961" s="147" t="str">
        <f>IF(INDEX(EmployeeTrackingSheet!$B$6:$B$1005,Calculations!P961,1)=0,"",INDEX(EmployeeTrackingSheet!$B$6:$B$1005,Calculations!P961,1))</f>
        <v/>
      </c>
      <c r="R961" s="91" t="str">
        <f t="shared" si="79"/>
        <v/>
      </c>
      <c r="S961" s="91" t="str">
        <f t="shared" si="80"/>
        <v/>
      </c>
      <c r="T961" s="92" t="str">
        <f t="shared" si="81"/>
        <v/>
      </c>
      <c r="U961" s="92" t="str">
        <f t="shared" si="82"/>
        <v/>
      </c>
      <c r="V961" s="90" t="str">
        <f>IF(INDEX(EmployeeTrackingSheet!$C$6:$C$1005,Calculations!P961,1)=0,"",INDEX(EmployeeTrackingSheet!$C$6:$C$1005,Calculations!P961,1))</f>
        <v/>
      </c>
      <c r="W961" s="90" t="str">
        <f>IF(INDEX(EmployeeTrackingSheet!$D$6:$D$1005,Calculations!P961,1)=0,"",INDEX(EmployeeTrackingSheet!$D$6:$D$1005,Calculations!P961,1))</f>
        <v/>
      </c>
      <c r="X961" s="269" t="str">
        <f>IF(INDEX(EmployeeTrackingSheet!$E$6:$E$1005,Calculations!P961,1)=0,"",INDEX(EmployeeTrackingSheet!$E$6:$E$1005,Calculations!P961,1))</f>
        <v/>
      </c>
      <c r="Y961" s="269" t="str">
        <f>IF(INDEX(EmployeeTrackingSheet!$F$6:$F$1005,Calculations!P961,1)=0,"",INDEX(EmployeeTrackingSheet!$F$6:$F$1005,Calculations!P961,1))</f>
        <v/>
      </c>
      <c r="Z961" s="94" t="str">
        <f t="shared" si="83"/>
        <v/>
      </c>
      <c r="AA961" s="94" t="str">
        <f>IF(INDEX(EmployeeTrackingSheet!$G$6:$G$1005,Calculations!P961,1)=0,"",INDEX(EmployeeTrackingSheet!$G$6:$G$1005,Calculations!P961,1))</f>
        <v/>
      </c>
      <c r="AB961" s="94" t="str">
        <f>IF(INDEX(EmployeeTrackingSheet!$H$6:$H$1005,Calculations!P961,1)=0,"",INDEX(EmployeeTrackingSheet!$H$6:$H$1005,Calculations!P961,1))</f>
        <v/>
      </c>
      <c r="AC961" s="47"/>
      <c r="AD961" s="47"/>
      <c r="AE961" s="47"/>
      <c r="AF961" s="47"/>
      <c r="AG961" s="47"/>
      <c r="AM961" s="47"/>
      <c r="AN961" s="47"/>
      <c r="AO961" s="47"/>
      <c r="AP961" s="47"/>
      <c r="AQ961" s="47"/>
      <c r="AR961" s="47"/>
      <c r="AS961" s="47"/>
      <c r="AT961" s="47"/>
      <c r="AU961" s="47"/>
      <c r="AV961" s="47"/>
      <c r="AW961" s="47"/>
      <c r="AX961" s="47"/>
      <c r="AY961" s="47"/>
      <c r="AZ961" s="47"/>
      <c r="BA961" s="47"/>
      <c r="BB961" s="47"/>
      <c r="BC961" s="47"/>
      <c r="BD961" s="47"/>
      <c r="BE961" s="47"/>
      <c r="BF961" s="47"/>
      <c r="BG961" s="47"/>
      <c r="BH961" s="47"/>
      <c r="BI961" s="47"/>
      <c r="BJ961" s="47"/>
      <c r="BK961" s="47"/>
      <c r="BL961" s="47"/>
      <c r="BM961" s="47"/>
      <c r="BN961" s="47"/>
      <c r="BO961" s="47"/>
      <c r="BP961" s="47"/>
      <c r="BQ961" s="47"/>
    </row>
    <row r="962" spans="16:69" x14ac:dyDescent="0.25">
      <c r="P962" s="34">
        <v>959</v>
      </c>
      <c r="Q962" s="147" t="str">
        <f>IF(INDEX(EmployeeTrackingSheet!$B$6:$B$1005,Calculations!P962,1)=0,"",INDEX(EmployeeTrackingSheet!$B$6:$B$1005,Calculations!P962,1))</f>
        <v/>
      </c>
      <c r="R962" s="91" t="str">
        <f t="shared" si="79"/>
        <v/>
      </c>
      <c r="S962" s="91" t="str">
        <f t="shared" si="80"/>
        <v/>
      </c>
      <c r="T962" s="92" t="str">
        <f t="shared" si="81"/>
        <v/>
      </c>
      <c r="U962" s="92" t="str">
        <f t="shared" si="82"/>
        <v/>
      </c>
      <c r="V962" s="90" t="str">
        <f>IF(INDEX(EmployeeTrackingSheet!$C$6:$C$1005,Calculations!P962,1)=0,"",INDEX(EmployeeTrackingSheet!$C$6:$C$1005,Calculations!P962,1))</f>
        <v/>
      </c>
      <c r="W962" s="90" t="str">
        <f>IF(INDEX(EmployeeTrackingSheet!$D$6:$D$1005,Calculations!P962,1)=0,"",INDEX(EmployeeTrackingSheet!$D$6:$D$1005,Calculations!P962,1))</f>
        <v/>
      </c>
      <c r="X962" s="269" t="str">
        <f>IF(INDEX(EmployeeTrackingSheet!$E$6:$E$1005,Calculations!P962,1)=0,"",INDEX(EmployeeTrackingSheet!$E$6:$E$1005,Calculations!P962,1))</f>
        <v/>
      </c>
      <c r="Y962" s="269" t="str">
        <f>IF(INDEX(EmployeeTrackingSheet!$F$6:$F$1005,Calculations!P962,1)=0,"",INDEX(EmployeeTrackingSheet!$F$6:$F$1005,Calculations!P962,1))</f>
        <v/>
      </c>
      <c r="Z962" s="94" t="str">
        <f t="shared" si="83"/>
        <v/>
      </c>
      <c r="AA962" s="94" t="str">
        <f>IF(INDEX(EmployeeTrackingSheet!$G$6:$G$1005,Calculations!P962,1)=0,"",INDEX(EmployeeTrackingSheet!$G$6:$G$1005,Calculations!P962,1))</f>
        <v/>
      </c>
      <c r="AB962" s="94" t="str">
        <f>IF(INDEX(EmployeeTrackingSheet!$H$6:$H$1005,Calculations!P962,1)=0,"",INDEX(EmployeeTrackingSheet!$H$6:$H$1005,Calculations!P962,1))</f>
        <v/>
      </c>
      <c r="AC962" s="47"/>
      <c r="AD962" s="47"/>
      <c r="AE962" s="47"/>
      <c r="AF962" s="47"/>
      <c r="AG962" s="47"/>
      <c r="AM962" s="47"/>
      <c r="AN962" s="47"/>
      <c r="AO962" s="47"/>
      <c r="AP962" s="47"/>
      <c r="AQ962" s="47"/>
      <c r="AR962" s="47"/>
      <c r="AS962" s="47"/>
      <c r="AT962" s="47"/>
      <c r="AU962" s="47"/>
      <c r="AV962" s="47"/>
      <c r="AW962" s="47"/>
      <c r="AX962" s="47"/>
      <c r="AY962" s="47"/>
      <c r="AZ962" s="47"/>
      <c r="BA962" s="47"/>
      <c r="BB962" s="47"/>
      <c r="BC962" s="47"/>
      <c r="BD962" s="47"/>
      <c r="BE962" s="47"/>
      <c r="BF962" s="47"/>
      <c r="BG962" s="47"/>
      <c r="BH962" s="47"/>
      <c r="BI962" s="47"/>
      <c r="BJ962" s="47"/>
      <c r="BK962" s="47"/>
      <c r="BL962" s="47"/>
      <c r="BM962" s="47"/>
      <c r="BN962" s="47"/>
      <c r="BO962" s="47"/>
      <c r="BP962" s="47"/>
      <c r="BQ962" s="47"/>
    </row>
    <row r="963" spans="16:69" x14ac:dyDescent="0.25">
      <c r="P963" s="34">
        <v>960</v>
      </c>
      <c r="Q963" s="147" t="str">
        <f>IF(INDEX(EmployeeTrackingSheet!$B$6:$B$1005,Calculations!P963,1)=0,"",INDEX(EmployeeTrackingSheet!$B$6:$B$1005,Calculations!P963,1))</f>
        <v/>
      </c>
      <c r="R963" s="91" t="str">
        <f t="shared" si="79"/>
        <v/>
      </c>
      <c r="S963" s="91" t="str">
        <f t="shared" si="80"/>
        <v/>
      </c>
      <c r="T963" s="92" t="str">
        <f t="shared" si="81"/>
        <v/>
      </c>
      <c r="U963" s="92" t="str">
        <f t="shared" si="82"/>
        <v/>
      </c>
      <c r="V963" s="90" t="str">
        <f>IF(INDEX(EmployeeTrackingSheet!$C$6:$C$1005,Calculations!P963,1)=0,"",INDEX(EmployeeTrackingSheet!$C$6:$C$1005,Calculations!P963,1))</f>
        <v/>
      </c>
      <c r="W963" s="90" t="str">
        <f>IF(INDEX(EmployeeTrackingSheet!$D$6:$D$1005,Calculations!P963,1)=0,"",INDEX(EmployeeTrackingSheet!$D$6:$D$1005,Calculations!P963,1))</f>
        <v/>
      </c>
      <c r="X963" s="269" t="str">
        <f>IF(INDEX(EmployeeTrackingSheet!$E$6:$E$1005,Calculations!P963,1)=0,"",INDEX(EmployeeTrackingSheet!$E$6:$E$1005,Calculations!P963,1))</f>
        <v/>
      </c>
      <c r="Y963" s="269" t="str">
        <f>IF(INDEX(EmployeeTrackingSheet!$F$6:$F$1005,Calculations!P963,1)=0,"",INDEX(EmployeeTrackingSheet!$F$6:$F$1005,Calculations!P963,1))</f>
        <v/>
      </c>
      <c r="Z963" s="94" t="str">
        <f t="shared" si="83"/>
        <v/>
      </c>
      <c r="AA963" s="94" t="str">
        <f>IF(INDEX(EmployeeTrackingSheet!$G$6:$G$1005,Calculations!P963,1)=0,"",INDEX(EmployeeTrackingSheet!$G$6:$G$1005,Calculations!P963,1))</f>
        <v/>
      </c>
      <c r="AB963" s="94" t="str">
        <f>IF(INDEX(EmployeeTrackingSheet!$H$6:$H$1005,Calculations!P963,1)=0,"",INDEX(EmployeeTrackingSheet!$H$6:$H$1005,Calculations!P963,1))</f>
        <v/>
      </c>
      <c r="AC963" s="47"/>
      <c r="AD963" s="47"/>
      <c r="AE963" s="47"/>
      <c r="AF963" s="47"/>
      <c r="AG963" s="47"/>
      <c r="AM963" s="47"/>
      <c r="AN963" s="47"/>
      <c r="AO963" s="47"/>
      <c r="AP963" s="47"/>
      <c r="AQ963" s="47"/>
      <c r="AR963" s="47"/>
      <c r="AS963" s="47"/>
      <c r="AT963" s="47"/>
      <c r="AU963" s="47"/>
      <c r="AV963" s="47"/>
      <c r="AW963" s="47"/>
      <c r="AX963" s="47"/>
      <c r="AY963" s="47"/>
      <c r="AZ963" s="47"/>
      <c r="BA963" s="47"/>
      <c r="BB963" s="47"/>
      <c r="BC963" s="47"/>
      <c r="BD963" s="47"/>
      <c r="BE963" s="47"/>
      <c r="BF963" s="47"/>
      <c r="BG963" s="47"/>
      <c r="BH963" s="47"/>
      <c r="BI963" s="47"/>
      <c r="BJ963" s="47"/>
      <c r="BK963" s="47"/>
      <c r="BL963" s="47"/>
      <c r="BM963" s="47"/>
      <c r="BN963" s="47"/>
      <c r="BO963" s="47"/>
      <c r="BP963" s="47"/>
      <c r="BQ963" s="47"/>
    </row>
    <row r="964" spans="16:69" x14ac:dyDescent="0.25">
      <c r="P964" s="34">
        <v>961</v>
      </c>
      <c r="Q964" s="147" t="str">
        <f>IF(INDEX(EmployeeTrackingSheet!$B$6:$B$1005,Calculations!P964,1)=0,"",INDEX(EmployeeTrackingSheet!$B$6:$B$1005,Calculations!P964,1))</f>
        <v/>
      </c>
      <c r="R964" s="91" t="str">
        <f t="shared" si="79"/>
        <v/>
      </c>
      <c r="S964" s="91" t="str">
        <f t="shared" si="80"/>
        <v/>
      </c>
      <c r="T964" s="92" t="str">
        <f t="shared" si="81"/>
        <v/>
      </c>
      <c r="U964" s="92" t="str">
        <f t="shared" si="82"/>
        <v/>
      </c>
      <c r="V964" s="90" t="str">
        <f>IF(INDEX(EmployeeTrackingSheet!$C$6:$C$1005,Calculations!P964,1)=0,"",INDEX(EmployeeTrackingSheet!$C$6:$C$1005,Calculations!P964,1))</f>
        <v/>
      </c>
      <c r="W964" s="90" t="str">
        <f>IF(INDEX(EmployeeTrackingSheet!$D$6:$D$1005,Calculations!P964,1)=0,"",INDEX(EmployeeTrackingSheet!$D$6:$D$1005,Calculations!P964,1))</f>
        <v/>
      </c>
      <c r="X964" s="269" t="str">
        <f>IF(INDEX(EmployeeTrackingSheet!$E$6:$E$1005,Calculations!P964,1)=0,"",INDEX(EmployeeTrackingSheet!$E$6:$E$1005,Calculations!P964,1))</f>
        <v/>
      </c>
      <c r="Y964" s="269" t="str">
        <f>IF(INDEX(EmployeeTrackingSheet!$F$6:$F$1005,Calculations!P964,1)=0,"",INDEX(EmployeeTrackingSheet!$F$6:$F$1005,Calculations!P964,1))</f>
        <v/>
      </c>
      <c r="Z964" s="94" t="str">
        <f t="shared" si="83"/>
        <v/>
      </c>
      <c r="AA964" s="94" t="str">
        <f>IF(INDEX(EmployeeTrackingSheet!$G$6:$G$1005,Calculations!P964,1)=0,"",INDEX(EmployeeTrackingSheet!$G$6:$G$1005,Calculations!P964,1))</f>
        <v/>
      </c>
      <c r="AB964" s="94" t="str">
        <f>IF(INDEX(EmployeeTrackingSheet!$H$6:$H$1005,Calculations!P964,1)=0,"",INDEX(EmployeeTrackingSheet!$H$6:$H$1005,Calculations!P964,1))</f>
        <v/>
      </c>
      <c r="AC964" s="47"/>
      <c r="AD964" s="47"/>
      <c r="AE964" s="47"/>
      <c r="AF964" s="47"/>
      <c r="AG964" s="47"/>
      <c r="AM964" s="47"/>
      <c r="AN964" s="47"/>
      <c r="AO964" s="47"/>
      <c r="AP964" s="47"/>
      <c r="AQ964" s="47"/>
      <c r="AR964" s="47"/>
      <c r="AS964" s="47"/>
      <c r="AT964" s="47"/>
      <c r="AU964" s="47"/>
      <c r="AV964" s="47"/>
      <c r="AW964" s="47"/>
      <c r="AX964" s="47"/>
      <c r="AY964" s="47"/>
      <c r="AZ964" s="47"/>
      <c r="BA964" s="47"/>
      <c r="BB964" s="47"/>
      <c r="BC964" s="47"/>
      <c r="BD964" s="47"/>
      <c r="BE964" s="47"/>
      <c r="BF964" s="47"/>
      <c r="BG964" s="47"/>
      <c r="BH964" s="47"/>
      <c r="BI964" s="47"/>
      <c r="BJ964" s="47"/>
      <c r="BK964" s="47"/>
      <c r="BL964" s="47"/>
      <c r="BM964" s="47"/>
      <c r="BN964" s="47"/>
      <c r="BO964" s="47"/>
      <c r="BP964" s="47"/>
      <c r="BQ964" s="47"/>
    </row>
    <row r="965" spans="16:69" x14ac:dyDescent="0.25">
      <c r="P965" s="34">
        <v>962</v>
      </c>
      <c r="Q965" s="147" t="str">
        <f>IF(INDEX(EmployeeTrackingSheet!$B$6:$B$1005,Calculations!P965,1)=0,"",INDEX(EmployeeTrackingSheet!$B$6:$B$1005,Calculations!P965,1))</f>
        <v/>
      </c>
      <c r="R965" s="91" t="str">
        <f t="shared" ref="R965:R998" si="84">IF(LEN($Q965)=0,"",YEAR($Q965))</f>
        <v/>
      </c>
      <c r="S965" s="91" t="str">
        <f t="shared" ref="S965:S998" si="85">IF(LEN($Q965)=0,"",MONTH($Q965))</f>
        <v/>
      </c>
      <c r="T965" s="92" t="str">
        <f t="shared" ref="T965:T998" si="86">IF(LEN($Q965)=0,"",WEEKNUM($Q965))</f>
        <v/>
      </c>
      <c r="U965" s="92" t="str">
        <f t="shared" ref="U965:U998" si="87">IF(LEN($Q965)=0,"",DAY($Q965))</f>
        <v/>
      </c>
      <c r="V965" s="90" t="str">
        <f>IF(INDEX(EmployeeTrackingSheet!$C$6:$C$1005,Calculations!P965,1)=0,"",INDEX(EmployeeTrackingSheet!$C$6:$C$1005,Calculations!P965,1))</f>
        <v/>
      </c>
      <c r="W965" s="90" t="str">
        <f>IF(INDEX(EmployeeTrackingSheet!$D$6:$D$1005,Calculations!P965,1)=0,"",INDEX(EmployeeTrackingSheet!$D$6:$D$1005,Calculations!P965,1))</f>
        <v/>
      </c>
      <c r="X965" s="269" t="str">
        <f>IF(INDEX(EmployeeTrackingSheet!$E$6:$E$1005,Calculations!P965,1)=0,"",INDEX(EmployeeTrackingSheet!$E$6:$E$1005,Calculations!P965,1))</f>
        <v/>
      </c>
      <c r="Y965" s="269" t="str">
        <f>IF(INDEX(EmployeeTrackingSheet!$F$6:$F$1005,Calculations!P965,1)=0,"",INDEX(EmployeeTrackingSheet!$F$6:$F$1005,Calculations!P965,1))</f>
        <v/>
      </c>
      <c r="Z965" s="94" t="str">
        <f t="shared" ref="Z965:Z998" si="88">IFERROR(WEEKNUM(DATE(YEAR($Q965),$S965,$U965),1)-WEEKNUM(DATE(YEAR($Q965),$S965,1),1)+1,"")</f>
        <v/>
      </c>
      <c r="AA965" s="94" t="str">
        <f>IF(INDEX(EmployeeTrackingSheet!$G$6:$G$1005,Calculations!P965,1)=0,"",INDEX(EmployeeTrackingSheet!$G$6:$G$1005,Calculations!P965,1))</f>
        <v/>
      </c>
      <c r="AB965" s="94" t="str">
        <f>IF(INDEX(EmployeeTrackingSheet!$H$6:$H$1005,Calculations!P965,1)=0,"",INDEX(EmployeeTrackingSheet!$H$6:$H$1005,Calculations!P965,1))</f>
        <v/>
      </c>
      <c r="AC965" s="47"/>
      <c r="AD965" s="47"/>
      <c r="AE965" s="47"/>
      <c r="AF965" s="47"/>
      <c r="AG965" s="47"/>
      <c r="AM965" s="47"/>
      <c r="AN965" s="47"/>
      <c r="AO965" s="47"/>
      <c r="AP965" s="47"/>
      <c r="AQ965" s="47"/>
      <c r="AR965" s="47"/>
      <c r="AS965" s="47"/>
      <c r="AT965" s="47"/>
      <c r="AU965" s="47"/>
      <c r="AV965" s="47"/>
      <c r="AW965" s="47"/>
      <c r="AX965" s="47"/>
      <c r="AY965" s="47"/>
      <c r="AZ965" s="47"/>
      <c r="BA965" s="47"/>
      <c r="BB965" s="47"/>
      <c r="BC965" s="47"/>
      <c r="BD965" s="47"/>
      <c r="BE965" s="47"/>
      <c r="BF965" s="47"/>
      <c r="BG965" s="47"/>
      <c r="BH965" s="47"/>
      <c r="BI965" s="47"/>
      <c r="BJ965" s="47"/>
      <c r="BK965" s="47"/>
      <c r="BL965" s="47"/>
      <c r="BM965" s="47"/>
      <c r="BN965" s="47"/>
      <c r="BO965" s="47"/>
      <c r="BP965" s="47"/>
      <c r="BQ965" s="47"/>
    </row>
    <row r="966" spans="16:69" x14ac:dyDescent="0.25">
      <c r="P966" s="34">
        <v>963</v>
      </c>
      <c r="Q966" s="147" t="str">
        <f>IF(INDEX(EmployeeTrackingSheet!$B$6:$B$1005,Calculations!P966,1)=0,"",INDEX(EmployeeTrackingSheet!$B$6:$B$1005,Calculations!P966,1))</f>
        <v/>
      </c>
      <c r="R966" s="91" t="str">
        <f t="shared" si="84"/>
        <v/>
      </c>
      <c r="S966" s="91" t="str">
        <f t="shared" si="85"/>
        <v/>
      </c>
      <c r="T966" s="92" t="str">
        <f t="shared" si="86"/>
        <v/>
      </c>
      <c r="U966" s="92" t="str">
        <f t="shared" si="87"/>
        <v/>
      </c>
      <c r="V966" s="90" t="str">
        <f>IF(INDEX(EmployeeTrackingSheet!$C$6:$C$1005,Calculations!P966,1)=0,"",INDEX(EmployeeTrackingSheet!$C$6:$C$1005,Calculations!P966,1))</f>
        <v/>
      </c>
      <c r="W966" s="90" t="str">
        <f>IF(INDEX(EmployeeTrackingSheet!$D$6:$D$1005,Calculations!P966,1)=0,"",INDEX(EmployeeTrackingSheet!$D$6:$D$1005,Calculations!P966,1))</f>
        <v/>
      </c>
      <c r="X966" s="269" t="str">
        <f>IF(INDEX(EmployeeTrackingSheet!$E$6:$E$1005,Calculations!P966,1)=0,"",INDEX(EmployeeTrackingSheet!$E$6:$E$1005,Calculations!P966,1))</f>
        <v/>
      </c>
      <c r="Y966" s="269" t="str">
        <f>IF(INDEX(EmployeeTrackingSheet!$F$6:$F$1005,Calculations!P966,1)=0,"",INDEX(EmployeeTrackingSheet!$F$6:$F$1005,Calculations!P966,1))</f>
        <v/>
      </c>
      <c r="Z966" s="94" t="str">
        <f t="shared" si="88"/>
        <v/>
      </c>
      <c r="AA966" s="94" t="str">
        <f>IF(INDEX(EmployeeTrackingSheet!$G$6:$G$1005,Calculations!P966,1)=0,"",INDEX(EmployeeTrackingSheet!$G$6:$G$1005,Calculations!P966,1))</f>
        <v/>
      </c>
      <c r="AB966" s="94" t="str">
        <f>IF(INDEX(EmployeeTrackingSheet!$H$6:$H$1005,Calculations!P966,1)=0,"",INDEX(EmployeeTrackingSheet!$H$6:$H$1005,Calculations!P966,1))</f>
        <v/>
      </c>
      <c r="AC966" s="47"/>
      <c r="AD966" s="47"/>
      <c r="AE966" s="47"/>
      <c r="AF966" s="47"/>
      <c r="AG966" s="47"/>
      <c r="AM966" s="47"/>
      <c r="AN966" s="47"/>
      <c r="AO966" s="47"/>
      <c r="AP966" s="47"/>
      <c r="AQ966" s="47"/>
      <c r="AR966" s="47"/>
      <c r="AS966" s="47"/>
      <c r="AT966" s="47"/>
      <c r="AU966" s="47"/>
      <c r="AV966" s="47"/>
      <c r="AW966" s="47"/>
      <c r="AX966" s="47"/>
      <c r="AY966" s="47"/>
      <c r="AZ966" s="47"/>
      <c r="BA966" s="47"/>
      <c r="BB966" s="47"/>
      <c r="BC966" s="47"/>
      <c r="BD966" s="47"/>
      <c r="BE966" s="47"/>
      <c r="BF966" s="47"/>
      <c r="BG966" s="47"/>
      <c r="BH966" s="47"/>
      <c r="BI966" s="47"/>
      <c r="BJ966" s="47"/>
      <c r="BK966" s="47"/>
      <c r="BL966" s="47"/>
      <c r="BM966" s="47"/>
      <c r="BN966" s="47"/>
      <c r="BO966" s="47"/>
      <c r="BP966" s="47"/>
      <c r="BQ966" s="47"/>
    </row>
    <row r="967" spans="16:69" x14ac:dyDescent="0.25">
      <c r="P967" s="34">
        <v>964</v>
      </c>
      <c r="Q967" s="147" t="str">
        <f>IF(INDEX(EmployeeTrackingSheet!$B$6:$B$1005,Calculations!P967,1)=0,"",INDEX(EmployeeTrackingSheet!$B$6:$B$1005,Calculations!P967,1))</f>
        <v/>
      </c>
      <c r="R967" s="91" t="str">
        <f t="shared" si="84"/>
        <v/>
      </c>
      <c r="S967" s="91" t="str">
        <f t="shared" si="85"/>
        <v/>
      </c>
      <c r="T967" s="92" t="str">
        <f t="shared" si="86"/>
        <v/>
      </c>
      <c r="U967" s="92" t="str">
        <f t="shared" si="87"/>
        <v/>
      </c>
      <c r="V967" s="90" t="str">
        <f>IF(INDEX(EmployeeTrackingSheet!$C$6:$C$1005,Calculations!P967,1)=0,"",INDEX(EmployeeTrackingSheet!$C$6:$C$1005,Calculations!P967,1))</f>
        <v/>
      </c>
      <c r="W967" s="90" t="str">
        <f>IF(INDEX(EmployeeTrackingSheet!$D$6:$D$1005,Calculations!P967,1)=0,"",INDEX(EmployeeTrackingSheet!$D$6:$D$1005,Calculations!P967,1))</f>
        <v/>
      </c>
      <c r="X967" s="269" t="str">
        <f>IF(INDEX(EmployeeTrackingSheet!$E$6:$E$1005,Calculations!P967,1)=0,"",INDEX(EmployeeTrackingSheet!$E$6:$E$1005,Calculations!P967,1))</f>
        <v/>
      </c>
      <c r="Y967" s="269" t="str">
        <f>IF(INDEX(EmployeeTrackingSheet!$F$6:$F$1005,Calculations!P967,1)=0,"",INDEX(EmployeeTrackingSheet!$F$6:$F$1005,Calculations!P967,1))</f>
        <v/>
      </c>
      <c r="Z967" s="94" t="str">
        <f t="shared" si="88"/>
        <v/>
      </c>
      <c r="AA967" s="94" t="str">
        <f>IF(INDEX(EmployeeTrackingSheet!$G$6:$G$1005,Calculations!P967,1)=0,"",INDEX(EmployeeTrackingSheet!$G$6:$G$1005,Calculations!P967,1))</f>
        <v/>
      </c>
      <c r="AB967" s="94" t="str">
        <f>IF(INDEX(EmployeeTrackingSheet!$H$6:$H$1005,Calculations!P967,1)=0,"",INDEX(EmployeeTrackingSheet!$H$6:$H$1005,Calculations!P967,1))</f>
        <v/>
      </c>
      <c r="AC967" s="47"/>
      <c r="AD967" s="47"/>
      <c r="AE967" s="47"/>
      <c r="AF967" s="47"/>
      <c r="AG967" s="47"/>
      <c r="AM967" s="47"/>
      <c r="AN967" s="47"/>
      <c r="AO967" s="47"/>
      <c r="AP967" s="47"/>
      <c r="AQ967" s="47"/>
      <c r="AR967" s="47"/>
      <c r="AS967" s="47"/>
      <c r="AT967" s="47"/>
      <c r="AU967" s="47"/>
      <c r="AV967" s="47"/>
      <c r="AW967" s="47"/>
      <c r="AX967" s="47"/>
      <c r="AY967" s="47"/>
      <c r="AZ967" s="47"/>
      <c r="BA967" s="47"/>
      <c r="BB967" s="47"/>
      <c r="BC967" s="47"/>
      <c r="BD967" s="47"/>
      <c r="BE967" s="47"/>
      <c r="BF967" s="47"/>
      <c r="BG967" s="47"/>
      <c r="BH967" s="47"/>
      <c r="BI967" s="47"/>
      <c r="BJ967" s="47"/>
      <c r="BK967" s="47"/>
      <c r="BL967" s="47"/>
      <c r="BM967" s="47"/>
      <c r="BN967" s="47"/>
      <c r="BO967" s="47"/>
      <c r="BP967" s="47"/>
      <c r="BQ967" s="47"/>
    </row>
    <row r="968" spans="16:69" x14ac:dyDescent="0.25">
      <c r="P968" s="34">
        <v>965</v>
      </c>
      <c r="Q968" s="147" t="str">
        <f>IF(INDEX(EmployeeTrackingSheet!$B$6:$B$1005,Calculations!P968,1)=0,"",INDEX(EmployeeTrackingSheet!$B$6:$B$1005,Calculations!P968,1))</f>
        <v/>
      </c>
      <c r="R968" s="91" t="str">
        <f t="shared" si="84"/>
        <v/>
      </c>
      <c r="S968" s="91" t="str">
        <f t="shared" si="85"/>
        <v/>
      </c>
      <c r="T968" s="92" t="str">
        <f t="shared" si="86"/>
        <v/>
      </c>
      <c r="U968" s="92" t="str">
        <f t="shared" si="87"/>
        <v/>
      </c>
      <c r="V968" s="90" t="str">
        <f>IF(INDEX(EmployeeTrackingSheet!$C$6:$C$1005,Calculations!P968,1)=0,"",INDEX(EmployeeTrackingSheet!$C$6:$C$1005,Calculations!P968,1))</f>
        <v/>
      </c>
      <c r="W968" s="90" t="str">
        <f>IF(INDEX(EmployeeTrackingSheet!$D$6:$D$1005,Calculations!P968,1)=0,"",INDEX(EmployeeTrackingSheet!$D$6:$D$1005,Calculations!P968,1))</f>
        <v/>
      </c>
      <c r="X968" s="269" t="str">
        <f>IF(INDEX(EmployeeTrackingSheet!$E$6:$E$1005,Calculations!P968,1)=0,"",INDEX(EmployeeTrackingSheet!$E$6:$E$1005,Calculations!P968,1))</f>
        <v/>
      </c>
      <c r="Y968" s="269" t="str">
        <f>IF(INDEX(EmployeeTrackingSheet!$F$6:$F$1005,Calculations!P968,1)=0,"",INDEX(EmployeeTrackingSheet!$F$6:$F$1005,Calculations!P968,1))</f>
        <v/>
      </c>
      <c r="Z968" s="94" t="str">
        <f t="shared" si="88"/>
        <v/>
      </c>
      <c r="AA968" s="94" t="str">
        <f>IF(INDEX(EmployeeTrackingSheet!$G$6:$G$1005,Calculations!P968,1)=0,"",INDEX(EmployeeTrackingSheet!$G$6:$G$1005,Calculations!P968,1))</f>
        <v/>
      </c>
      <c r="AB968" s="94" t="str">
        <f>IF(INDEX(EmployeeTrackingSheet!$H$6:$H$1005,Calculations!P968,1)=0,"",INDEX(EmployeeTrackingSheet!$H$6:$H$1005,Calculations!P968,1))</f>
        <v/>
      </c>
      <c r="AC968" s="47"/>
      <c r="AD968" s="47"/>
      <c r="AE968" s="47"/>
      <c r="AF968" s="47"/>
      <c r="AG968" s="47"/>
      <c r="AM968" s="47"/>
      <c r="AN968" s="47"/>
      <c r="AO968" s="47"/>
      <c r="AP968" s="47"/>
      <c r="AQ968" s="47"/>
      <c r="AR968" s="47"/>
      <c r="AS968" s="47"/>
      <c r="AT968" s="47"/>
      <c r="AU968" s="47"/>
      <c r="AV968" s="47"/>
      <c r="AW968" s="47"/>
      <c r="AX968" s="47"/>
      <c r="AY968" s="47"/>
      <c r="AZ968" s="47"/>
      <c r="BA968" s="47"/>
      <c r="BB968" s="47"/>
      <c r="BC968" s="47"/>
      <c r="BD968" s="47"/>
      <c r="BE968" s="47"/>
      <c r="BF968" s="47"/>
      <c r="BG968" s="47"/>
      <c r="BH968" s="47"/>
      <c r="BI968" s="47"/>
      <c r="BJ968" s="47"/>
      <c r="BK968" s="47"/>
      <c r="BL968" s="47"/>
      <c r="BM968" s="47"/>
      <c r="BN968" s="47"/>
      <c r="BO968" s="47"/>
      <c r="BP968" s="47"/>
      <c r="BQ968" s="47"/>
    </row>
    <row r="969" spans="16:69" x14ac:dyDescent="0.25">
      <c r="P969" s="34">
        <v>966</v>
      </c>
      <c r="Q969" s="147" t="str">
        <f>IF(INDEX(EmployeeTrackingSheet!$B$6:$B$1005,Calculations!P969,1)=0,"",INDEX(EmployeeTrackingSheet!$B$6:$B$1005,Calculations!P969,1))</f>
        <v/>
      </c>
      <c r="R969" s="91" t="str">
        <f t="shared" si="84"/>
        <v/>
      </c>
      <c r="S969" s="91" t="str">
        <f t="shared" si="85"/>
        <v/>
      </c>
      <c r="T969" s="92" t="str">
        <f t="shared" si="86"/>
        <v/>
      </c>
      <c r="U969" s="92" t="str">
        <f t="shared" si="87"/>
        <v/>
      </c>
      <c r="V969" s="90" t="str">
        <f>IF(INDEX(EmployeeTrackingSheet!$C$6:$C$1005,Calculations!P969,1)=0,"",INDEX(EmployeeTrackingSheet!$C$6:$C$1005,Calculations!P969,1))</f>
        <v/>
      </c>
      <c r="W969" s="90" t="str">
        <f>IF(INDEX(EmployeeTrackingSheet!$D$6:$D$1005,Calculations!P969,1)=0,"",INDEX(EmployeeTrackingSheet!$D$6:$D$1005,Calculations!P969,1))</f>
        <v/>
      </c>
      <c r="X969" s="269" t="str">
        <f>IF(INDEX(EmployeeTrackingSheet!$E$6:$E$1005,Calculations!P969,1)=0,"",INDEX(EmployeeTrackingSheet!$E$6:$E$1005,Calculations!P969,1))</f>
        <v/>
      </c>
      <c r="Y969" s="269" t="str">
        <f>IF(INDEX(EmployeeTrackingSheet!$F$6:$F$1005,Calculations!P969,1)=0,"",INDEX(EmployeeTrackingSheet!$F$6:$F$1005,Calculations!P969,1))</f>
        <v/>
      </c>
      <c r="Z969" s="94" t="str">
        <f t="shared" si="88"/>
        <v/>
      </c>
      <c r="AA969" s="94" t="str">
        <f>IF(INDEX(EmployeeTrackingSheet!$G$6:$G$1005,Calculations!P969,1)=0,"",INDEX(EmployeeTrackingSheet!$G$6:$G$1005,Calculations!P969,1))</f>
        <v/>
      </c>
      <c r="AB969" s="94" t="str">
        <f>IF(INDEX(EmployeeTrackingSheet!$H$6:$H$1005,Calculations!P969,1)=0,"",INDEX(EmployeeTrackingSheet!$H$6:$H$1005,Calculations!P969,1))</f>
        <v/>
      </c>
      <c r="AC969" s="47"/>
      <c r="AD969" s="47"/>
      <c r="AE969" s="47"/>
      <c r="AF969" s="47"/>
      <c r="AG969" s="47"/>
      <c r="AM969" s="47"/>
      <c r="AN969" s="47"/>
      <c r="AO969" s="47"/>
      <c r="AP969" s="47"/>
      <c r="AQ969" s="47"/>
      <c r="AR969" s="47"/>
      <c r="AS969" s="47"/>
      <c r="AT969" s="47"/>
      <c r="AU969" s="47"/>
      <c r="AV969" s="47"/>
      <c r="AW969" s="47"/>
      <c r="AX969" s="47"/>
      <c r="AY969" s="47"/>
      <c r="AZ969" s="47"/>
      <c r="BA969" s="47"/>
      <c r="BB969" s="47"/>
      <c r="BC969" s="47"/>
      <c r="BD969" s="47"/>
      <c r="BE969" s="47"/>
      <c r="BF969" s="47"/>
      <c r="BG969" s="47"/>
      <c r="BH969" s="47"/>
      <c r="BI969" s="47"/>
      <c r="BJ969" s="47"/>
      <c r="BK969" s="47"/>
      <c r="BL969" s="47"/>
      <c r="BM969" s="47"/>
      <c r="BN969" s="47"/>
      <c r="BO969" s="47"/>
      <c r="BP969" s="47"/>
      <c r="BQ969" s="47"/>
    </row>
    <row r="970" spans="16:69" x14ac:dyDescent="0.25">
      <c r="P970" s="34">
        <v>967</v>
      </c>
      <c r="Q970" s="147" t="str">
        <f>IF(INDEX(EmployeeTrackingSheet!$B$6:$B$1005,Calculations!P970,1)=0,"",INDEX(EmployeeTrackingSheet!$B$6:$B$1005,Calculations!P970,1))</f>
        <v/>
      </c>
      <c r="R970" s="91" t="str">
        <f t="shared" si="84"/>
        <v/>
      </c>
      <c r="S970" s="91" t="str">
        <f t="shared" si="85"/>
        <v/>
      </c>
      <c r="T970" s="92" t="str">
        <f t="shared" si="86"/>
        <v/>
      </c>
      <c r="U970" s="92" t="str">
        <f t="shared" si="87"/>
        <v/>
      </c>
      <c r="V970" s="90" t="str">
        <f>IF(INDEX(EmployeeTrackingSheet!$C$6:$C$1005,Calculations!P970,1)=0,"",INDEX(EmployeeTrackingSheet!$C$6:$C$1005,Calculations!P970,1))</f>
        <v/>
      </c>
      <c r="W970" s="90" t="str">
        <f>IF(INDEX(EmployeeTrackingSheet!$D$6:$D$1005,Calculations!P970,1)=0,"",INDEX(EmployeeTrackingSheet!$D$6:$D$1005,Calculations!P970,1))</f>
        <v/>
      </c>
      <c r="X970" s="269" t="str">
        <f>IF(INDEX(EmployeeTrackingSheet!$E$6:$E$1005,Calculations!P970,1)=0,"",INDEX(EmployeeTrackingSheet!$E$6:$E$1005,Calculations!P970,1))</f>
        <v/>
      </c>
      <c r="Y970" s="269" t="str">
        <f>IF(INDEX(EmployeeTrackingSheet!$F$6:$F$1005,Calculations!P970,1)=0,"",INDEX(EmployeeTrackingSheet!$F$6:$F$1005,Calculations!P970,1))</f>
        <v/>
      </c>
      <c r="Z970" s="94" t="str">
        <f t="shared" si="88"/>
        <v/>
      </c>
      <c r="AA970" s="94" t="str">
        <f>IF(INDEX(EmployeeTrackingSheet!$G$6:$G$1005,Calculations!P970,1)=0,"",INDEX(EmployeeTrackingSheet!$G$6:$G$1005,Calculations!P970,1))</f>
        <v/>
      </c>
      <c r="AB970" s="94" t="str">
        <f>IF(INDEX(EmployeeTrackingSheet!$H$6:$H$1005,Calculations!P970,1)=0,"",INDEX(EmployeeTrackingSheet!$H$6:$H$1005,Calculations!P970,1))</f>
        <v/>
      </c>
      <c r="AC970" s="47"/>
      <c r="AD970" s="47"/>
      <c r="AE970" s="47"/>
      <c r="AF970" s="47"/>
      <c r="AG970" s="47"/>
      <c r="AM970" s="47"/>
      <c r="AN970" s="47"/>
      <c r="AO970" s="47"/>
      <c r="AP970" s="47"/>
      <c r="AQ970" s="47"/>
      <c r="AR970" s="47"/>
      <c r="AS970" s="47"/>
      <c r="AT970" s="47"/>
      <c r="AU970" s="47"/>
      <c r="AV970" s="47"/>
      <c r="AW970" s="47"/>
      <c r="AX970" s="47"/>
      <c r="AY970" s="47"/>
      <c r="AZ970" s="47"/>
      <c r="BA970" s="47"/>
      <c r="BB970" s="47"/>
      <c r="BC970" s="47"/>
      <c r="BD970" s="47"/>
      <c r="BE970" s="47"/>
      <c r="BF970" s="47"/>
      <c r="BG970" s="47"/>
      <c r="BH970" s="47"/>
      <c r="BI970" s="47"/>
      <c r="BJ970" s="47"/>
      <c r="BK970" s="47"/>
      <c r="BL970" s="47"/>
      <c r="BM970" s="47"/>
      <c r="BN970" s="47"/>
      <c r="BO970" s="47"/>
      <c r="BP970" s="47"/>
      <c r="BQ970" s="47"/>
    </row>
    <row r="971" spans="16:69" x14ac:dyDescent="0.25">
      <c r="P971" s="34">
        <v>968</v>
      </c>
      <c r="Q971" s="147" t="str">
        <f>IF(INDEX(EmployeeTrackingSheet!$B$6:$B$1005,Calculations!P971,1)=0,"",INDEX(EmployeeTrackingSheet!$B$6:$B$1005,Calculations!P971,1))</f>
        <v/>
      </c>
      <c r="R971" s="91" t="str">
        <f t="shared" si="84"/>
        <v/>
      </c>
      <c r="S971" s="91" t="str">
        <f t="shared" si="85"/>
        <v/>
      </c>
      <c r="T971" s="92" t="str">
        <f t="shared" si="86"/>
        <v/>
      </c>
      <c r="U971" s="92" t="str">
        <f t="shared" si="87"/>
        <v/>
      </c>
      <c r="V971" s="90" t="str">
        <f>IF(INDEX(EmployeeTrackingSheet!$C$6:$C$1005,Calculations!P971,1)=0,"",INDEX(EmployeeTrackingSheet!$C$6:$C$1005,Calculations!P971,1))</f>
        <v/>
      </c>
      <c r="W971" s="90" t="str">
        <f>IF(INDEX(EmployeeTrackingSheet!$D$6:$D$1005,Calculations!P971,1)=0,"",INDEX(EmployeeTrackingSheet!$D$6:$D$1005,Calculations!P971,1))</f>
        <v/>
      </c>
      <c r="X971" s="269" t="str">
        <f>IF(INDEX(EmployeeTrackingSheet!$E$6:$E$1005,Calculations!P971,1)=0,"",INDEX(EmployeeTrackingSheet!$E$6:$E$1005,Calculations!P971,1))</f>
        <v/>
      </c>
      <c r="Y971" s="269" t="str">
        <f>IF(INDEX(EmployeeTrackingSheet!$F$6:$F$1005,Calculations!P971,1)=0,"",INDEX(EmployeeTrackingSheet!$F$6:$F$1005,Calculations!P971,1))</f>
        <v/>
      </c>
      <c r="Z971" s="94" t="str">
        <f t="shared" si="88"/>
        <v/>
      </c>
      <c r="AA971" s="94" t="str">
        <f>IF(INDEX(EmployeeTrackingSheet!$G$6:$G$1005,Calculations!P971,1)=0,"",INDEX(EmployeeTrackingSheet!$G$6:$G$1005,Calculations!P971,1))</f>
        <v/>
      </c>
      <c r="AB971" s="94" t="str">
        <f>IF(INDEX(EmployeeTrackingSheet!$H$6:$H$1005,Calculations!P971,1)=0,"",INDEX(EmployeeTrackingSheet!$H$6:$H$1005,Calculations!P971,1))</f>
        <v/>
      </c>
      <c r="AC971" s="47"/>
      <c r="AD971" s="47"/>
      <c r="AE971" s="47"/>
      <c r="AF971" s="47"/>
      <c r="AG971" s="47"/>
      <c r="AM971" s="47"/>
      <c r="AN971" s="47"/>
      <c r="AO971" s="47"/>
      <c r="AP971" s="47"/>
      <c r="AQ971" s="47"/>
      <c r="AR971" s="47"/>
      <c r="AS971" s="47"/>
      <c r="AT971" s="47"/>
      <c r="AU971" s="47"/>
      <c r="AV971" s="47"/>
      <c r="AW971" s="47"/>
      <c r="AX971" s="47"/>
      <c r="AY971" s="47"/>
      <c r="AZ971" s="47"/>
      <c r="BA971" s="47"/>
      <c r="BB971" s="47"/>
      <c r="BC971" s="47"/>
      <c r="BD971" s="47"/>
      <c r="BE971" s="47"/>
      <c r="BF971" s="47"/>
      <c r="BG971" s="47"/>
      <c r="BH971" s="47"/>
      <c r="BI971" s="47"/>
      <c r="BJ971" s="47"/>
      <c r="BK971" s="47"/>
      <c r="BL971" s="47"/>
      <c r="BM971" s="47"/>
      <c r="BN971" s="47"/>
      <c r="BO971" s="47"/>
      <c r="BP971" s="47"/>
      <c r="BQ971" s="47"/>
    </row>
    <row r="972" spans="16:69" x14ac:dyDescent="0.25">
      <c r="P972" s="34">
        <v>969</v>
      </c>
      <c r="Q972" s="147" t="str">
        <f>IF(INDEX(EmployeeTrackingSheet!$B$6:$B$1005,Calculations!P972,1)=0,"",INDEX(EmployeeTrackingSheet!$B$6:$B$1005,Calculations!P972,1))</f>
        <v/>
      </c>
      <c r="R972" s="91" t="str">
        <f t="shared" si="84"/>
        <v/>
      </c>
      <c r="S972" s="91" t="str">
        <f t="shared" si="85"/>
        <v/>
      </c>
      <c r="T972" s="92" t="str">
        <f t="shared" si="86"/>
        <v/>
      </c>
      <c r="U972" s="92" t="str">
        <f t="shared" si="87"/>
        <v/>
      </c>
      <c r="V972" s="90" t="str">
        <f>IF(INDEX(EmployeeTrackingSheet!$C$6:$C$1005,Calculations!P972,1)=0,"",INDEX(EmployeeTrackingSheet!$C$6:$C$1005,Calculations!P972,1))</f>
        <v/>
      </c>
      <c r="W972" s="90" t="str">
        <f>IF(INDEX(EmployeeTrackingSheet!$D$6:$D$1005,Calculations!P972,1)=0,"",INDEX(EmployeeTrackingSheet!$D$6:$D$1005,Calculations!P972,1))</f>
        <v/>
      </c>
      <c r="X972" s="269" t="str">
        <f>IF(INDEX(EmployeeTrackingSheet!$E$6:$E$1005,Calculations!P972,1)=0,"",INDEX(EmployeeTrackingSheet!$E$6:$E$1005,Calculations!P972,1))</f>
        <v/>
      </c>
      <c r="Y972" s="269" t="str">
        <f>IF(INDEX(EmployeeTrackingSheet!$F$6:$F$1005,Calculations!P972,1)=0,"",INDEX(EmployeeTrackingSheet!$F$6:$F$1005,Calculations!P972,1))</f>
        <v/>
      </c>
      <c r="Z972" s="94" t="str">
        <f t="shared" si="88"/>
        <v/>
      </c>
      <c r="AA972" s="94" t="str">
        <f>IF(INDEX(EmployeeTrackingSheet!$G$6:$G$1005,Calculations!P972,1)=0,"",INDEX(EmployeeTrackingSheet!$G$6:$G$1005,Calculations!P972,1))</f>
        <v/>
      </c>
      <c r="AB972" s="94" t="str">
        <f>IF(INDEX(EmployeeTrackingSheet!$H$6:$H$1005,Calculations!P972,1)=0,"",INDEX(EmployeeTrackingSheet!$H$6:$H$1005,Calculations!P972,1))</f>
        <v/>
      </c>
      <c r="AC972" s="47"/>
      <c r="AD972" s="47"/>
      <c r="AE972" s="47"/>
      <c r="AF972" s="47"/>
      <c r="AG972" s="47"/>
      <c r="AM972" s="47"/>
      <c r="AN972" s="47"/>
      <c r="AO972" s="47"/>
      <c r="AP972" s="47"/>
      <c r="AQ972" s="47"/>
      <c r="AR972" s="47"/>
      <c r="AS972" s="47"/>
      <c r="AT972" s="47"/>
      <c r="AU972" s="47"/>
      <c r="AV972" s="47"/>
      <c r="AW972" s="47"/>
      <c r="AX972" s="47"/>
      <c r="AY972" s="47"/>
      <c r="AZ972" s="47"/>
      <c r="BA972" s="47"/>
      <c r="BB972" s="47"/>
      <c r="BC972" s="47"/>
      <c r="BD972" s="47"/>
      <c r="BE972" s="47"/>
      <c r="BF972" s="47"/>
      <c r="BG972" s="47"/>
      <c r="BH972" s="47"/>
      <c r="BI972" s="47"/>
      <c r="BJ972" s="47"/>
      <c r="BK972" s="47"/>
      <c r="BL972" s="47"/>
      <c r="BM972" s="47"/>
      <c r="BN972" s="47"/>
      <c r="BO972" s="47"/>
      <c r="BP972" s="47"/>
      <c r="BQ972" s="47"/>
    </row>
    <row r="973" spans="16:69" x14ac:dyDescent="0.25">
      <c r="P973" s="34">
        <v>970</v>
      </c>
      <c r="Q973" s="147" t="str">
        <f>IF(INDEX(EmployeeTrackingSheet!$B$6:$B$1005,Calculations!P973,1)=0,"",INDEX(EmployeeTrackingSheet!$B$6:$B$1005,Calculations!P973,1))</f>
        <v/>
      </c>
      <c r="R973" s="91" t="str">
        <f t="shared" si="84"/>
        <v/>
      </c>
      <c r="S973" s="91" t="str">
        <f t="shared" si="85"/>
        <v/>
      </c>
      <c r="T973" s="92" t="str">
        <f t="shared" si="86"/>
        <v/>
      </c>
      <c r="U973" s="92" t="str">
        <f t="shared" si="87"/>
        <v/>
      </c>
      <c r="V973" s="90" t="str">
        <f>IF(INDEX(EmployeeTrackingSheet!$C$6:$C$1005,Calculations!P973,1)=0,"",INDEX(EmployeeTrackingSheet!$C$6:$C$1005,Calculations!P973,1))</f>
        <v/>
      </c>
      <c r="W973" s="90" t="str">
        <f>IF(INDEX(EmployeeTrackingSheet!$D$6:$D$1005,Calculations!P973,1)=0,"",INDEX(EmployeeTrackingSheet!$D$6:$D$1005,Calculations!P973,1))</f>
        <v/>
      </c>
      <c r="X973" s="269" t="str">
        <f>IF(INDEX(EmployeeTrackingSheet!$E$6:$E$1005,Calculations!P973,1)=0,"",INDEX(EmployeeTrackingSheet!$E$6:$E$1005,Calculations!P973,1))</f>
        <v/>
      </c>
      <c r="Y973" s="269" t="str">
        <f>IF(INDEX(EmployeeTrackingSheet!$F$6:$F$1005,Calculations!P973,1)=0,"",INDEX(EmployeeTrackingSheet!$F$6:$F$1005,Calculations!P973,1))</f>
        <v/>
      </c>
      <c r="Z973" s="94" t="str">
        <f t="shared" si="88"/>
        <v/>
      </c>
      <c r="AA973" s="94" t="str">
        <f>IF(INDEX(EmployeeTrackingSheet!$G$6:$G$1005,Calculations!P973,1)=0,"",INDEX(EmployeeTrackingSheet!$G$6:$G$1005,Calculations!P973,1))</f>
        <v/>
      </c>
      <c r="AB973" s="94" t="str">
        <f>IF(INDEX(EmployeeTrackingSheet!$H$6:$H$1005,Calculations!P973,1)=0,"",INDEX(EmployeeTrackingSheet!$H$6:$H$1005,Calculations!P973,1))</f>
        <v/>
      </c>
      <c r="AC973" s="47"/>
      <c r="AD973" s="47"/>
      <c r="AE973" s="47"/>
      <c r="AF973" s="47"/>
      <c r="AG973" s="47"/>
      <c r="AM973" s="47"/>
      <c r="AN973" s="47"/>
      <c r="AO973" s="47"/>
      <c r="AP973" s="47"/>
      <c r="AQ973" s="47"/>
      <c r="AR973" s="47"/>
      <c r="AS973" s="47"/>
      <c r="AT973" s="47"/>
      <c r="AU973" s="47"/>
      <c r="AV973" s="47"/>
      <c r="AW973" s="47"/>
      <c r="AX973" s="47"/>
      <c r="AY973" s="47"/>
      <c r="AZ973" s="47"/>
      <c r="BA973" s="47"/>
      <c r="BB973" s="47"/>
      <c r="BC973" s="47"/>
      <c r="BD973" s="47"/>
      <c r="BE973" s="47"/>
      <c r="BF973" s="47"/>
      <c r="BG973" s="47"/>
      <c r="BH973" s="47"/>
      <c r="BI973" s="47"/>
      <c r="BJ973" s="47"/>
      <c r="BK973" s="47"/>
      <c r="BL973" s="47"/>
      <c r="BM973" s="47"/>
      <c r="BN973" s="47"/>
      <c r="BO973" s="47"/>
      <c r="BP973" s="47"/>
      <c r="BQ973" s="47"/>
    </row>
    <row r="974" spans="16:69" x14ac:dyDescent="0.25">
      <c r="P974" s="34">
        <v>971</v>
      </c>
      <c r="Q974" s="147" t="str">
        <f>IF(INDEX(EmployeeTrackingSheet!$B$6:$B$1005,Calculations!P974,1)=0,"",INDEX(EmployeeTrackingSheet!$B$6:$B$1005,Calculations!P974,1))</f>
        <v/>
      </c>
      <c r="R974" s="91" t="str">
        <f t="shared" si="84"/>
        <v/>
      </c>
      <c r="S974" s="91" t="str">
        <f t="shared" si="85"/>
        <v/>
      </c>
      <c r="T974" s="92" t="str">
        <f t="shared" si="86"/>
        <v/>
      </c>
      <c r="U974" s="92" t="str">
        <f t="shared" si="87"/>
        <v/>
      </c>
      <c r="V974" s="90" t="str">
        <f>IF(INDEX(EmployeeTrackingSheet!$C$6:$C$1005,Calculations!P974,1)=0,"",INDEX(EmployeeTrackingSheet!$C$6:$C$1005,Calculations!P974,1))</f>
        <v/>
      </c>
      <c r="W974" s="90" t="str">
        <f>IF(INDEX(EmployeeTrackingSheet!$D$6:$D$1005,Calculations!P974,1)=0,"",INDEX(EmployeeTrackingSheet!$D$6:$D$1005,Calculations!P974,1))</f>
        <v/>
      </c>
      <c r="X974" s="269" t="str">
        <f>IF(INDEX(EmployeeTrackingSheet!$E$6:$E$1005,Calculations!P974,1)=0,"",INDEX(EmployeeTrackingSheet!$E$6:$E$1005,Calculations!P974,1))</f>
        <v/>
      </c>
      <c r="Y974" s="269" t="str">
        <f>IF(INDEX(EmployeeTrackingSheet!$F$6:$F$1005,Calculations!P974,1)=0,"",INDEX(EmployeeTrackingSheet!$F$6:$F$1005,Calculations!P974,1))</f>
        <v/>
      </c>
      <c r="Z974" s="94" t="str">
        <f t="shared" si="88"/>
        <v/>
      </c>
      <c r="AA974" s="94" t="str">
        <f>IF(INDEX(EmployeeTrackingSheet!$G$6:$G$1005,Calculations!P974,1)=0,"",INDEX(EmployeeTrackingSheet!$G$6:$G$1005,Calculations!P974,1))</f>
        <v/>
      </c>
      <c r="AB974" s="94" t="str">
        <f>IF(INDEX(EmployeeTrackingSheet!$H$6:$H$1005,Calculations!P974,1)=0,"",INDEX(EmployeeTrackingSheet!$H$6:$H$1005,Calculations!P974,1))</f>
        <v/>
      </c>
      <c r="AC974" s="47"/>
      <c r="AD974" s="47"/>
      <c r="AE974" s="47"/>
      <c r="AF974" s="47"/>
      <c r="AG974" s="47"/>
      <c r="AM974" s="47"/>
      <c r="AN974" s="47"/>
      <c r="AO974" s="47"/>
      <c r="AP974" s="47"/>
      <c r="AQ974" s="47"/>
      <c r="AR974" s="47"/>
      <c r="AS974" s="47"/>
      <c r="AT974" s="47"/>
      <c r="AU974" s="47"/>
      <c r="AV974" s="47"/>
      <c r="AW974" s="47"/>
      <c r="AX974" s="47"/>
      <c r="AY974" s="47"/>
      <c r="AZ974" s="47"/>
      <c r="BA974" s="47"/>
      <c r="BB974" s="47"/>
      <c r="BC974" s="47"/>
      <c r="BD974" s="47"/>
      <c r="BE974" s="47"/>
      <c r="BF974" s="47"/>
      <c r="BG974" s="47"/>
      <c r="BH974" s="47"/>
      <c r="BI974" s="47"/>
      <c r="BJ974" s="47"/>
      <c r="BK974" s="47"/>
      <c r="BL974" s="47"/>
      <c r="BM974" s="47"/>
      <c r="BN974" s="47"/>
      <c r="BO974" s="47"/>
      <c r="BP974" s="47"/>
      <c r="BQ974" s="47"/>
    </row>
    <row r="975" spans="16:69" x14ac:dyDescent="0.25">
      <c r="P975" s="34">
        <v>972</v>
      </c>
      <c r="Q975" s="147" t="str">
        <f>IF(INDEX(EmployeeTrackingSheet!$B$6:$B$1005,Calculations!P975,1)=0,"",INDEX(EmployeeTrackingSheet!$B$6:$B$1005,Calculations!P975,1))</f>
        <v/>
      </c>
      <c r="R975" s="91" t="str">
        <f t="shared" si="84"/>
        <v/>
      </c>
      <c r="S975" s="91" t="str">
        <f t="shared" si="85"/>
        <v/>
      </c>
      <c r="T975" s="92" t="str">
        <f t="shared" si="86"/>
        <v/>
      </c>
      <c r="U975" s="92" t="str">
        <f t="shared" si="87"/>
        <v/>
      </c>
      <c r="V975" s="90" t="str">
        <f>IF(INDEX(EmployeeTrackingSheet!$C$6:$C$1005,Calculations!P975,1)=0,"",INDEX(EmployeeTrackingSheet!$C$6:$C$1005,Calculations!P975,1))</f>
        <v/>
      </c>
      <c r="W975" s="90" t="str">
        <f>IF(INDEX(EmployeeTrackingSheet!$D$6:$D$1005,Calculations!P975,1)=0,"",INDEX(EmployeeTrackingSheet!$D$6:$D$1005,Calculations!P975,1))</f>
        <v/>
      </c>
      <c r="X975" s="269" t="str">
        <f>IF(INDEX(EmployeeTrackingSheet!$E$6:$E$1005,Calculations!P975,1)=0,"",INDEX(EmployeeTrackingSheet!$E$6:$E$1005,Calculations!P975,1))</f>
        <v/>
      </c>
      <c r="Y975" s="269" t="str">
        <f>IF(INDEX(EmployeeTrackingSheet!$F$6:$F$1005,Calculations!P975,1)=0,"",INDEX(EmployeeTrackingSheet!$F$6:$F$1005,Calculations!P975,1))</f>
        <v/>
      </c>
      <c r="Z975" s="94" t="str">
        <f t="shared" si="88"/>
        <v/>
      </c>
      <c r="AA975" s="94" t="str">
        <f>IF(INDEX(EmployeeTrackingSheet!$G$6:$G$1005,Calculations!P975,1)=0,"",INDEX(EmployeeTrackingSheet!$G$6:$G$1005,Calculations!P975,1))</f>
        <v/>
      </c>
      <c r="AB975" s="94" t="str">
        <f>IF(INDEX(EmployeeTrackingSheet!$H$6:$H$1005,Calculations!P975,1)=0,"",INDEX(EmployeeTrackingSheet!$H$6:$H$1005,Calculations!P975,1))</f>
        <v/>
      </c>
      <c r="AC975" s="47"/>
      <c r="AD975" s="47"/>
      <c r="AE975" s="47"/>
      <c r="AF975" s="47"/>
      <c r="AG975" s="47"/>
      <c r="AM975" s="47"/>
      <c r="AN975" s="47"/>
      <c r="AO975" s="47"/>
      <c r="AP975" s="47"/>
      <c r="AQ975" s="47"/>
      <c r="AR975" s="47"/>
      <c r="AS975" s="47"/>
      <c r="AT975" s="47"/>
      <c r="AU975" s="47"/>
      <c r="AV975" s="47"/>
      <c r="AW975" s="47"/>
      <c r="AX975" s="47"/>
      <c r="AY975" s="47"/>
      <c r="AZ975" s="47"/>
      <c r="BA975" s="47"/>
      <c r="BB975" s="47"/>
      <c r="BC975" s="47"/>
      <c r="BD975" s="47"/>
      <c r="BE975" s="47"/>
      <c r="BF975" s="47"/>
      <c r="BG975" s="47"/>
      <c r="BH975" s="47"/>
      <c r="BI975" s="47"/>
      <c r="BJ975" s="47"/>
      <c r="BK975" s="47"/>
      <c r="BL975" s="47"/>
      <c r="BM975" s="47"/>
      <c r="BN975" s="47"/>
      <c r="BO975" s="47"/>
      <c r="BP975" s="47"/>
      <c r="BQ975" s="47"/>
    </row>
    <row r="976" spans="16:69" x14ac:dyDescent="0.25">
      <c r="P976" s="34">
        <v>973</v>
      </c>
      <c r="Q976" s="147" t="str">
        <f>IF(INDEX(EmployeeTrackingSheet!$B$6:$B$1005,Calculations!P976,1)=0,"",INDEX(EmployeeTrackingSheet!$B$6:$B$1005,Calculations!P976,1))</f>
        <v/>
      </c>
      <c r="R976" s="91" t="str">
        <f t="shared" si="84"/>
        <v/>
      </c>
      <c r="S976" s="91" t="str">
        <f t="shared" si="85"/>
        <v/>
      </c>
      <c r="T976" s="92" t="str">
        <f t="shared" si="86"/>
        <v/>
      </c>
      <c r="U976" s="92" t="str">
        <f t="shared" si="87"/>
        <v/>
      </c>
      <c r="V976" s="90" t="str">
        <f>IF(INDEX(EmployeeTrackingSheet!$C$6:$C$1005,Calculations!P976,1)=0,"",INDEX(EmployeeTrackingSheet!$C$6:$C$1005,Calculations!P976,1))</f>
        <v/>
      </c>
      <c r="W976" s="90" t="str">
        <f>IF(INDEX(EmployeeTrackingSheet!$D$6:$D$1005,Calculations!P976,1)=0,"",INDEX(EmployeeTrackingSheet!$D$6:$D$1005,Calculations!P976,1))</f>
        <v/>
      </c>
      <c r="X976" s="269" t="str">
        <f>IF(INDEX(EmployeeTrackingSheet!$E$6:$E$1005,Calculations!P976,1)=0,"",INDEX(EmployeeTrackingSheet!$E$6:$E$1005,Calculations!P976,1))</f>
        <v/>
      </c>
      <c r="Y976" s="269" t="str">
        <f>IF(INDEX(EmployeeTrackingSheet!$F$6:$F$1005,Calculations!P976,1)=0,"",INDEX(EmployeeTrackingSheet!$F$6:$F$1005,Calculations!P976,1))</f>
        <v/>
      </c>
      <c r="Z976" s="94" t="str">
        <f t="shared" si="88"/>
        <v/>
      </c>
      <c r="AA976" s="94" t="str">
        <f>IF(INDEX(EmployeeTrackingSheet!$G$6:$G$1005,Calculations!P976,1)=0,"",INDEX(EmployeeTrackingSheet!$G$6:$G$1005,Calculations!P976,1))</f>
        <v/>
      </c>
      <c r="AB976" s="94" t="str">
        <f>IF(INDEX(EmployeeTrackingSheet!$H$6:$H$1005,Calculations!P976,1)=0,"",INDEX(EmployeeTrackingSheet!$H$6:$H$1005,Calculations!P976,1))</f>
        <v/>
      </c>
      <c r="AC976" s="47"/>
      <c r="AD976" s="47"/>
      <c r="AE976" s="47"/>
      <c r="AF976" s="47"/>
      <c r="AG976" s="47"/>
      <c r="AM976" s="47"/>
      <c r="AN976" s="47"/>
      <c r="AO976" s="47"/>
      <c r="AP976" s="47"/>
      <c r="AQ976" s="47"/>
      <c r="AR976" s="47"/>
      <c r="AS976" s="47"/>
      <c r="AT976" s="47"/>
      <c r="AU976" s="47"/>
      <c r="AV976" s="47"/>
      <c r="AW976" s="47"/>
      <c r="AX976" s="47"/>
      <c r="AY976" s="47"/>
      <c r="AZ976" s="47"/>
      <c r="BA976" s="47"/>
      <c r="BB976" s="47"/>
      <c r="BC976" s="47"/>
      <c r="BD976" s="47"/>
      <c r="BE976" s="47"/>
      <c r="BF976" s="47"/>
      <c r="BG976" s="47"/>
      <c r="BH976" s="47"/>
      <c r="BI976" s="47"/>
      <c r="BJ976" s="47"/>
      <c r="BK976" s="47"/>
      <c r="BL976" s="47"/>
      <c r="BM976" s="47"/>
      <c r="BN976" s="47"/>
      <c r="BO976" s="47"/>
      <c r="BP976" s="47"/>
      <c r="BQ976" s="47"/>
    </row>
    <row r="977" spans="16:69" x14ac:dyDescent="0.25">
      <c r="P977" s="34">
        <v>974</v>
      </c>
      <c r="Q977" s="147" t="str">
        <f>IF(INDEX(EmployeeTrackingSheet!$B$6:$B$1005,Calculations!P977,1)=0,"",INDEX(EmployeeTrackingSheet!$B$6:$B$1005,Calculations!P977,1))</f>
        <v/>
      </c>
      <c r="R977" s="91" t="str">
        <f t="shared" si="84"/>
        <v/>
      </c>
      <c r="S977" s="91" t="str">
        <f t="shared" si="85"/>
        <v/>
      </c>
      <c r="T977" s="92" t="str">
        <f t="shared" si="86"/>
        <v/>
      </c>
      <c r="U977" s="92" t="str">
        <f t="shared" si="87"/>
        <v/>
      </c>
      <c r="V977" s="90" t="str">
        <f>IF(INDEX(EmployeeTrackingSheet!$C$6:$C$1005,Calculations!P977,1)=0,"",INDEX(EmployeeTrackingSheet!$C$6:$C$1005,Calculations!P977,1))</f>
        <v/>
      </c>
      <c r="W977" s="90" t="str">
        <f>IF(INDEX(EmployeeTrackingSheet!$D$6:$D$1005,Calculations!P977,1)=0,"",INDEX(EmployeeTrackingSheet!$D$6:$D$1005,Calculations!P977,1))</f>
        <v/>
      </c>
      <c r="X977" s="269" t="str">
        <f>IF(INDEX(EmployeeTrackingSheet!$E$6:$E$1005,Calculations!P977,1)=0,"",INDEX(EmployeeTrackingSheet!$E$6:$E$1005,Calculations!P977,1))</f>
        <v/>
      </c>
      <c r="Y977" s="269" t="str">
        <f>IF(INDEX(EmployeeTrackingSheet!$F$6:$F$1005,Calculations!P977,1)=0,"",INDEX(EmployeeTrackingSheet!$F$6:$F$1005,Calculations!P977,1))</f>
        <v/>
      </c>
      <c r="Z977" s="94" t="str">
        <f t="shared" si="88"/>
        <v/>
      </c>
      <c r="AA977" s="94" t="str">
        <f>IF(INDEX(EmployeeTrackingSheet!$G$6:$G$1005,Calculations!P977,1)=0,"",INDEX(EmployeeTrackingSheet!$G$6:$G$1005,Calculations!P977,1))</f>
        <v/>
      </c>
      <c r="AB977" s="94" t="str">
        <f>IF(INDEX(EmployeeTrackingSheet!$H$6:$H$1005,Calculations!P977,1)=0,"",INDEX(EmployeeTrackingSheet!$H$6:$H$1005,Calculations!P977,1))</f>
        <v/>
      </c>
      <c r="AC977" s="47"/>
      <c r="AD977" s="47"/>
      <c r="AE977" s="47"/>
      <c r="AF977" s="47"/>
      <c r="AG977" s="47"/>
      <c r="AM977" s="47"/>
      <c r="AN977" s="47"/>
      <c r="AO977" s="47"/>
      <c r="AP977" s="47"/>
      <c r="AQ977" s="47"/>
      <c r="AR977" s="47"/>
      <c r="AS977" s="47"/>
      <c r="AT977" s="47"/>
      <c r="AU977" s="47"/>
      <c r="AV977" s="47"/>
      <c r="AW977" s="47"/>
      <c r="AX977" s="47"/>
      <c r="AY977" s="47"/>
      <c r="AZ977" s="47"/>
      <c r="BA977" s="47"/>
      <c r="BB977" s="47"/>
      <c r="BC977" s="47"/>
      <c r="BD977" s="47"/>
      <c r="BE977" s="47"/>
      <c r="BF977" s="47"/>
      <c r="BG977" s="47"/>
      <c r="BH977" s="47"/>
      <c r="BI977" s="47"/>
      <c r="BJ977" s="47"/>
      <c r="BK977" s="47"/>
      <c r="BL977" s="47"/>
      <c r="BM977" s="47"/>
      <c r="BN977" s="47"/>
      <c r="BO977" s="47"/>
      <c r="BP977" s="47"/>
      <c r="BQ977" s="47"/>
    </row>
    <row r="978" spans="16:69" x14ac:dyDescent="0.25">
      <c r="P978" s="34">
        <v>975</v>
      </c>
      <c r="Q978" s="147" t="str">
        <f>IF(INDEX(EmployeeTrackingSheet!$B$6:$B$1005,Calculations!P978,1)=0,"",INDEX(EmployeeTrackingSheet!$B$6:$B$1005,Calculations!P978,1))</f>
        <v/>
      </c>
      <c r="R978" s="91" t="str">
        <f t="shared" si="84"/>
        <v/>
      </c>
      <c r="S978" s="91" t="str">
        <f t="shared" si="85"/>
        <v/>
      </c>
      <c r="T978" s="92" t="str">
        <f t="shared" si="86"/>
        <v/>
      </c>
      <c r="U978" s="92" t="str">
        <f t="shared" si="87"/>
        <v/>
      </c>
      <c r="V978" s="90" t="str">
        <f>IF(INDEX(EmployeeTrackingSheet!$C$6:$C$1005,Calculations!P978,1)=0,"",INDEX(EmployeeTrackingSheet!$C$6:$C$1005,Calculations!P978,1))</f>
        <v/>
      </c>
      <c r="W978" s="90" t="str">
        <f>IF(INDEX(EmployeeTrackingSheet!$D$6:$D$1005,Calculations!P978,1)=0,"",INDEX(EmployeeTrackingSheet!$D$6:$D$1005,Calculations!P978,1))</f>
        <v/>
      </c>
      <c r="X978" s="269" t="str">
        <f>IF(INDEX(EmployeeTrackingSheet!$E$6:$E$1005,Calculations!P978,1)=0,"",INDEX(EmployeeTrackingSheet!$E$6:$E$1005,Calculations!P978,1))</f>
        <v/>
      </c>
      <c r="Y978" s="269" t="str">
        <f>IF(INDEX(EmployeeTrackingSheet!$F$6:$F$1005,Calculations!P978,1)=0,"",INDEX(EmployeeTrackingSheet!$F$6:$F$1005,Calculations!P978,1))</f>
        <v/>
      </c>
      <c r="Z978" s="94" t="str">
        <f t="shared" si="88"/>
        <v/>
      </c>
      <c r="AA978" s="94" t="str">
        <f>IF(INDEX(EmployeeTrackingSheet!$G$6:$G$1005,Calculations!P978,1)=0,"",INDEX(EmployeeTrackingSheet!$G$6:$G$1005,Calculations!P978,1))</f>
        <v/>
      </c>
      <c r="AB978" s="94" t="str">
        <f>IF(INDEX(EmployeeTrackingSheet!$H$6:$H$1005,Calculations!P978,1)=0,"",INDEX(EmployeeTrackingSheet!$H$6:$H$1005,Calculations!P978,1))</f>
        <v/>
      </c>
      <c r="AC978" s="47"/>
      <c r="AD978" s="47"/>
      <c r="AE978" s="47"/>
      <c r="AF978" s="47"/>
      <c r="AG978" s="47"/>
      <c r="AM978" s="47"/>
      <c r="AN978" s="47"/>
      <c r="AO978" s="47"/>
      <c r="AP978" s="47"/>
      <c r="AQ978" s="47"/>
      <c r="AR978" s="47"/>
      <c r="AS978" s="47"/>
      <c r="AT978" s="47"/>
      <c r="AU978" s="47"/>
      <c r="AV978" s="47"/>
      <c r="AW978" s="47"/>
      <c r="AX978" s="47"/>
      <c r="AY978" s="47"/>
      <c r="AZ978" s="47"/>
      <c r="BA978" s="47"/>
      <c r="BB978" s="47"/>
      <c r="BC978" s="47"/>
      <c r="BD978" s="47"/>
      <c r="BE978" s="47"/>
      <c r="BF978" s="47"/>
      <c r="BG978" s="47"/>
      <c r="BH978" s="47"/>
      <c r="BI978" s="47"/>
      <c r="BJ978" s="47"/>
      <c r="BK978" s="47"/>
      <c r="BL978" s="47"/>
      <c r="BM978" s="47"/>
      <c r="BN978" s="47"/>
      <c r="BO978" s="47"/>
      <c r="BP978" s="47"/>
      <c r="BQ978" s="47"/>
    </row>
    <row r="979" spans="16:69" x14ac:dyDescent="0.25">
      <c r="P979" s="34">
        <v>976</v>
      </c>
      <c r="Q979" s="147" t="str">
        <f>IF(INDEX(EmployeeTrackingSheet!$B$6:$B$1005,Calculations!P979,1)=0,"",INDEX(EmployeeTrackingSheet!$B$6:$B$1005,Calculations!P979,1))</f>
        <v/>
      </c>
      <c r="R979" s="91" t="str">
        <f t="shared" si="84"/>
        <v/>
      </c>
      <c r="S979" s="91" t="str">
        <f t="shared" si="85"/>
        <v/>
      </c>
      <c r="T979" s="92" t="str">
        <f t="shared" si="86"/>
        <v/>
      </c>
      <c r="U979" s="92" t="str">
        <f t="shared" si="87"/>
        <v/>
      </c>
      <c r="V979" s="90" t="str">
        <f>IF(INDEX(EmployeeTrackingSheet!$C$6:$C$1005,Calculations!P979,1)=0,"",INDEX(EmployeeTrackingSheet!$C$6:$C$1005,Calculations!P979,1))</f>
        <v/>
      </c>
      <c r="W979" s="90" t="str">
        <f>IF(INDEX(EmployeeTrackingSheet!$D$6:$D$1005,Calculations!P979,1)=0,"",INDEX(EmployeeTrackingSheet!$D$6:$D$1005,Calculations!P979,1))</f>
        <v/>
      </c>
      <c r="X979" s="269" t="str">
        <f>IF(INDEX(EmployeeTrackingSheet!$E$6:$E$1005,Calculations!P979,1)=0,"",INDEX(EmployeeTrackingSheet!$E$6:$E$1005,Calculations!P979,1))</f>
        <v/>
      </c>
      <c r="Y979" s="269" t="str">
        <f>IF(INDEX(EmployeeTrackingSheet!$F$6:$F$1005,Calculations!P979,1)=0,"",INDEX(EmployeeTrackingSheet!$F$6:$F$1005,Calculations!P979,1))</f>
        <v/>
      </c>
      <c r="Z979" s="94" t="str">
        <f t="shared" si="88"/>
        <v/>
      </c>
      <c r="AA979" s="94" t="str">
        <f>IF(INDEX(EmployeeTrackingSheet!$G$6:$G$1005,Calculations!P979,1)=0,"",INDEX(EmployeeTrackingSheet!$G$6:$G$1005,Calculations!P979,1))</f>
        <v/>
      </c>
      <c r="AB979" s="94" t="str">
        <f>IF(INDEX(EmployeeTrackingSheet!$H$6:$H$1005,Calculations!P979,1)=0,"",INDEX(EmployeeTrackingSheet!$H$6:$H$1005,Calculations!P979,1))</f>
        <v/>
      </c>
      <c r="AC979" s="47"/>
      <c r="AD979" s="47"/>
      <c r="AE979" s="47"/>
      <c r="AF979" s="47"/>
      <c r="AG979" s="47"/>
      <c r="AM979" s="47"/>
      <c r="AN979" s="47"/>
      <c r="AO979" s="47"/>
      <c r="AP979" s="47"/>
      <c r="AQ979" s="47"/>
      <c r="AR979" s="47"/>
      <c r="AS979" s="47"/>
      <c r="AT979" s="47"/>
      <c r="AU979" s="47"/>
      <c r="AV979" s="47"/>
      <c r="AW979" s="47"/>
      <c r="AX979" s="47"/>
      <c r="AY979" s="47"/>
      <c r="AZ979" s="47"/>
      <c r="BA979" s="47"/>
      <c r="BB979" s="47"/>
      <c r="BC979" s="47"/>
      <c r="BD979" s="47"/>
      <c r="BE979" s="47"/>
      <c r="BF979" s="47"/>
      <c r="BG979" s="47"/>
      <c r="BH979" s="47"/>
      <c r="BI979" s="47"/>
      <c r="BJ979" s="47"/>
      <c r="BK979" s="47"/>
      <c r="BL979" s="47"/>
      <c r="BM979" s="47"/>
      <c r="BN979" s="47"/>
      <c r="BO979" s="47"/>
      <c r="BP979" s="47"/>
      <c r="BQ979" s="47"/>
    </row>
    <row r="980" spans="16:69" x14ac:dyDescent="0.25">
      <c r="P980" s="34">
        <v>977</v>
      </c>
      <c r="Q980" s="147" t="str">
        <f>IF(INDEX(EmployeeTrackingSheet!$B$6:$B$1005,Calculations!P980,1)=0,"",INDEX(EmployeeTrackingSheet!$B$6:$B$1005,Calculations!P980,1))</f>
        <v/>
      </c>
      <c r="R980" s="91" t="str">
        <f t="shared" si="84"/>
        <v/>
      </c>
      <c r="S980" s="91" t="str">
        <f t="shared" si="85"/>
        <v/>
      </c>
      <c r="T980" s="92" t="str">
        <f t="shared" si="86"/>
        <v/>
      </c>
      <c r="U980" s="92" t="str">
        <f t="shared" si="87"/>
        <v/>
      </c>
      <c r="V980" s="90" t="str">
        <f>IF(INDEX(EmployeeTrackingSheet!$C$6:$C$1005,Calculations!P980,1)=0,"",INDEX(EmployeeTrackingSheet!$C$6:$C$1005,Calculations!P980,1))</f>
        <v/>
      </c>
      <c r="W980" s="90" t="str">
        <f>IF(INDEX(EmployeeTrackingSheet!$D$6:$D$1005,Calculations!P980,1)=0,"",INDEX(EmployeeTrackingSheet!$D$6:$D$1005,Calculations!P980,1))</f>
        <v/>
      </c>
      <c r="X980" s="269" t="str">
        <f>IF(INDEX(EmployeeTrackingSheet!$E$6:$E$1005,Calculations!P980,1)=0,"",INDEX(EmployeeTrackingSheet!$E$6:$E$1005,Calculations!P980,1))</f>
        <v/>
      </c>
      <c r="Y980" s="269" t="str">
        <f>IF(INDEX(EmployeeTrackingSheet!$F$6:$F$1005,Calculations!P980,1)=0,"",INDEX(EmployeeTrackingSheet!$F$6:$F$1005,Calculations!P980,1))</f>
        <v/>
      </c>
      <c r="Z980" s="94" t="str">
        <f t="shared" si="88"/>
        <v/>
      </c>
      <c r="AA980" s="94" t="str">
        <f>IF(INDEX(EmployeeTrackingSheet!$G$6:$G$1005,Calculations!P980,1)=0,"",INDEX(EmployeeTrackingSheet!$G$6:$G$1005,Calculations!P980,1))</f>
        <v/>
      </c>
      <c r="AB980" s="94" t="str">
        <f>IF(INDEX(EmployeeTrackingSheet!$H$6:$H$1005,Calculations!P980,1)=0,"",INDEX(EmployeeTrackingSheet!$H$6:$H$1005,Calculations!P980,1))</f>
        <v/>
      </c>
      <c r="AC980" s="47"/>
      <c r="AD980" s="47"/>
      <c r="AE980" s="47"/>
      <c r="AF980" s="47"/>
      <c r="AG980" s="47"/>
      <c r="AM980" s="47"/>
      <c r="AN980" s="47"/>
      <c r="AO980" s="47"/>
      <c r="AP980" s="47"/>
      <c r="AQ980" s="47"/>
      <c r="AR980" s="47"/>
      <c r="AS980" s="47"/>
      <c r="AT980" s="47"/>
      <c r="AU980" s="47"/>
      <c r="AV980" s="47"/>
      <c r="AW980" s="47"/>
      <c r="AX980" s="47"/>
      <c r="AY980" s="47"/>
      <c r="AZ980" s="47"/>
      <c r="BA980" s="47"/>
      <c r="BB980" s="47"/>
      <c r="BC980" s="47"/>
      <c r="BD980" s="47"/>
      <c r="BE980" s="47"/>
      <c r="BF980" s="47"/>
      <c r="BG980" s="47"/>
      <c r="BH980" s="47"/>
      <c r="BI980" s="47"/>
      <c r="BJ980" s="47"/>
      <c r="BK980" s="47"/>
      <c r="BL980" s="47"/>
      <c r="BM980" s="47"/>
      <c r="BN980" s="47"/>
      <c r="BO980" s="47"/>
      <c r="BP980" s="47"/>
      <c r="BQ980" s="47"/>
    </row>
    <row r="981" spans="16:69" x14ac:dyDescent="0.25">
      <c r="P981" s="34">
        <v>978</v>
      </c>
      <c r="Q981" s="147" t="str">
        <f>IF(INDEX(EmployeeTrackingSheet!$B$6:$B$1005,Calculations!P981,1)=0,"",INDEX(EmployeeTrackingSheet!$B$6:$B$1005,Calculations!P981,1))</f>
        <v/>
      </c>
      <c r="R981" s="91" t="str">
        <f t="shared" si="84"/>
        <v/>
      </c>
      <c r="S981" s="91" t="str">
        <f t="shared" si="85"/>
        <v/>
      </c>
      <c r="T981" s="92" t="str">
        <f t="shared" si="86"/>
        <v/>
      </c>
      <c r="U981" s="92" t="str">
        <f t="shared" si="87"/>
        <v/>
      </c>
      <c r="V981" s="90" t="str">
        <f>IF(INDEX(EmployeeTrackingSheet!$C$6:$C$1005,Calculations!P981,1)=0,"",INDEX(EmployeeTrackingSheet!$C$6:$C$1005,Calculations!P981,1))</f>
        <v/>
      </c>
      <c r="W981" s="90" t="str">
        <f>IF(INDEX(EmployeeTrackingSheet!$D$6:$D$1005,Calculations!P981,1)=0,"",INDEX(EmployeeTrackingSheet!$D$6:$D$1005,Calculations!P981,1))</f>
        <v/>
      </c>
      <c r="X981" s="269" t="str">
        <f>IF(INDEX(EmployeeTrackingSheet!$E$6:$E$1005,Calculations!P981,1)=0,"",INDEX(EmployeeTrackingSheet!$E$6:$E$1005,Calculations!P981,1))</f>
        <v/>
      </c>
      <c r="Y981" s="269" t="str">
        <f>IF(INDEX(EmployeeTrackingSheet!$F$6:$F$1005,Calculations!P981,1)=0,"",INDEX(EmployeeTrackingSheet!$F$6:$F$1005,Calculations!P981,1))</f>
        <v/>
      </c>
      <c r="Z981" s="94" t="str">
        <f t="shared" si="88"/>
        <v/>
      </c>
      <c r="AA981" s="94" t="str">
        <f>IF(INDEX(EmployeeTrackingSheet!$G$6:$G$1005,Calculations!P981,1)=0,"",INDEX(EmployeeTrackingSheet!$G$6:$G$1005,Calculations!P981,1))</f>
        <v/>
      </c>
      <c r="AB981" s="94" t="str">
        <f>IF(INDEX(EmployeeTrackingSheet!$H$6:$H$1005,Calculations!P981,1)=0,"",INDEX(EmployeeTrackingSheet!$H$6:$H$1005,Calculations!P981,1))</f>
        <v/>
      </c>
      <c r="AC981" s="47"/>
      <c r="AD981" s="47"/>
      <c r="AE981" s="47"/>
      <c r="AF981" s="47"/>
      <c r="AG981" s="47"/>
      <c r="AM981" s="47"/>
      <c r="AN981" s="47"/>
      <c r="AO981" s="47"/>
      <c r="AP981" s="47"/>
      <c r="AQ981" s="47"/>
      <c r="AR981" s="47"/>
      <c r="AS981" s="47"/>
      <c r="AT981" s="47"/>
      <c r="AU981" s="47"/>
      <c r="AV981" s="47"/>
      <c r="AW981" s="47"/>
      <c r="AX981" s="47"/>
      <c r="AY981" s="47"/>
      <c r="AZ981" s="47"/>
      <c r="BA981" s="47"/>
      <c r="BB981" s="47"/>
      <c r="BC981" s="47"/>
      <c r="BD981" s="47"/>
      <c r="BE981" s="47"/>
      <c r="BF981" s="47"/>
      <c r="BG981" s="47"/>
      <c r="BH981" s="47"/>
      <c r="BI981" s="47"/>
      <c r="BJ981" s="47"/>
      <c r="BK981" s="47"/>
      <c r="BL981" s="47"/>
      <c r="BM981" s="47"/>
      <c r="BN981" s="47"/>
      <c r="BO981" s="47"/>
      <c r="BP981" s="47"/>
      <c r="BQ981" s="47"/>
    </row>
    <row r="982" spans="16:69" x14ac:dyDescent="0.25">
      <c r="P982" s="34">
        <v>979</v>
      </c>
      <c r="Q982" s="147" t="str">
        <f>IF(INDEX(EmployeeTrackingSheet!$B$6:$B$1005,Calculations!P982,1)=0,"",INDEX(EmployeeTrackingSheet!$B$6:$B$1005,Calculations!P982,1))</f>
        <v/>
      </c>
      <c r="R982" s="91" t="str">
        <f t="shared" si="84"/>
        <v/>
      </c>
      <c r="S982" s="91" t="str">
        <f t="shared" si="85"/>
        <v/>
      </c>
      <c r="T982" s="92" t="str">
        <f t="shared" si="86"/>
        <v/>
      </c>
      <c r="U982" s="92" t="str">
        <f t="shared" si="87"/>
        <v/>
      </c>
      <c r="V982" s="90" t="str">
        <f>IF(INDEX(EmployeeTrackingSheet!$C$6:$C$1005,Calculations!P982,1)=0,"",INDEX(EmployeeTrackingSheet!$C$6:$C$1005,Calculations!P982,1))</f>
        <v/>
      </c>
      <c r="W982" s="90" t="str">
        <f>IF(INDEX(EmployeeTrackingSheet!$D$6:$D$1005,Calculations!P982,1)=0,"",INDEX(EmployeeTrackingSheet!$D$6:$D$1005,Calculations!P982,1))</f>
        <v/>
      </c>
      <c r="X982" s="269" t="str">
        <f>IF(INDEX(EmployeeTrackingSheet!$E$6:$E$1005,Calculations!P982,1)=0,"",INDEX(EmployeeTrackingSheet!$E$6:$E$1005,Calculations!P982,1))</f>
        <v/>
      </c>
      <c r="Y982" s="269" t="str">
        <f>IF(INDEX(EmployeeTrackingSheet!$F$6:$F$1005,Calculations!P982,1)=0,"",INDEX(EmployeeTrackingSheet!$F$6:$F$1005,Calculations!P982,1))</f>
        <v/>
      </c>
      <c r="Z982" s="94" t="str">
        <f t="shared" si="88"/>
        <v/>
      </c>
      <c r="AA982" s="94" t="str">
        <f>IF(INDEX(EmployeeTrackingSheet!$G$6:$G$1005,Calculations!P982,1)=0,"",INDEX(EmployeeTrackingSheet!$G$6:$G$1005,Calculations!P982,1))</f>
        <v/>
      </c>
      <c r="AB982" s="94" t="str">
        <f>IF(INDEX(EmployeeTrackingSheet!$H$6:$H$1005,Calculations!P982,1)=0,"",INDEX(EmployeeTrackingSheet!$H$6:$H$1005,Calculations!P982,1))</f>
        <v/>
      </c>
      <c r="AC982" s="47"/>
      <c r="AD982" s="47"/>
      <c r="AE982" s="47"/>
      <c r="AF982" s="47"/>
      <c r="AG982" s="47"/>
      <c r="AM982" s="47"/>
      <c r="AN982" s="47"/>
      <c r="AO982" s="47"/>
      <c r="AP982" s="47"/>
      <c r="AQ982" s="47"/>
      <c r="AR982" s="47"/>
      <c r="AS982" s="47"/>
      <c r="AT982" s="47"/>
      <c r="AU982" s="47"/>
      <c r="AV982" s="47"/>
      <c r="AW982" s="47"/>
      <c r="AX982" s="47"/>
      <c r="AY982" s="47"/>
      <c r="AZ982" s="47"/>
      <c r="BA982" s="47"/>
      <c r="BB982" s="47"/>
      <c r="BC982" s="47"/>
      <c r="BD982" s="47"/>
      <c r="BE982" s="47"/>
      <c r="BF982" s="47"/>
      <c r="BG982" s="47"/>
      <c r="BH982" s="47"/>
      <c r="BI982" s="47"/>
      <c r="BJ982" s="47"/>
      <c r="BK982" s="47"/>
      <c r="BL982" s="47"/>
      <c r="BM982" s="47"/>
      <c r="BN982" s="47"/>
      <c r="BO982" s="47"/>
      <c r="BP982" s="47"/>
      <c r="BQ982" s="47"/>
    </row>
    <row r="983" spans="16:69" x14ac:dyDescent="0.25">
      <c r="P983" s="34">
        <v>980</v>
      </c>
      <c r="Q983" s="147" t="str">
        <f>IF(INDEX(EmployeeTrackingSheet!$B$6:$B$1005,Calculations!P983,1)=0,"",INDEX(EmployeeTrackingSheet!$B$6:$B$1005,Calculations!P983,1))</f>
        <v/>
      </c>
      <c r="R983" s="91" t="str">
        <f t="shared" si="84"/>
        <v/>
      </c>
      <c r="S983" s="91" t="str">
        <f t="shared" si="85"/>
        <v/>
      </c>
      <c r="T983" s="92" t="str">
        <f t="shared" si="86"/>
        <v/>
      </c>
      <c r="U983" s="92" t="str">
        <f t="shared" si="87"/>
        <v/>
      </c>
      <c r="V983" s="90" t="str">
        <f>IF(INDEX(EmployeeTrackingSheet!$C$6:$C$1005,Calculations!P983,1)=0,"",INDEX(EmployeeTrackingSheet!$C$6:$C$1005,Calculations!P983,1))</f>
        <v/>
      </c>
      <c r="W983" s="90" t="str">
        <f>IF(INDEX(EmployeeTrackingSheet!$D$6:$D$1005,Calculations!P983,1)=0,"",INDEX(EmployeeTrackingSheet!$D$6:$D$1005,Calculations!P983,1))</f>
        <v/>
      </c>
      <c r="X983" s="269" t="str">
        <f>IF(INDEX(EmployeeTrackingSheet!$E$6:$E$1005,Calculations!P983,1)=0,"",INDEX(EmployeeTrackingSheet!$E$6:$E$1005,Calculations!P983,1))</f>
        <v/>
      </c>
      <c r="Y983" s="269" t="str">
        <f>IF(INDEX(EmployeeTrackingSheet!$F$6:$F$1005,Calculations!P983,1)=0,"",INDEX(EmployeeTrackingSheet!$F$6:$F$1005,Calculations!P983,1))</f>
        <v/>
      </c>
      <c r="Z983" s="94" t="str">
        <f t="shared" si="88"/>
        <v/>
      </c>
      <c r="AA983" s="94" t="str">
        <f>IF(INDEX(EmployeeTrackingSheet!$G$6:$G$1005,Calculations!P983,1)=0,"",INDEX(EmployeeTrackingSheet!$G$6:$G$1005,Calculations!P983,1))</f>
        <v/>
      </c>
      <c r="AB983" s="94" t="str">
        <f>IF(INDEX(EmployeeTrackingSheet!$H$6:$H$1005,Calculations!P983,1)=0,"",INDEX(EmployeeTrackingSheet!$H$6:$H$1005,Calculations!P983,1))</f>
        <v/>
      </c>
      <c r="AC983" s="47"/>
      <c r="AD983" s="47"/>
      <c r="AE983" s="47"/>
      <c r="AF983" s="47"/>
      <c r="AG983" s="47"/>
      <c r="AM983" s="47"/>
      <c r="AN983" s="47"/>
      <c r="AO983" s="47"/>
      <c r="AP983" s="47"/>
      <c r="AQ983" s="47"/>
      <c r="AR983" s="47"/>
      <c r="AS983" s="47"/>
      <c r="AT983" s="47"/>
      <c r="AU983" s="47"/>
      <c r="AV983" s="47"/>
      <c r="AW983" s="47"/>
      <c r="AX983" s="47"/>
      <c r="AY983" s="47"/>
      <c r="AZ983" s="47"/>
      <c r="BA983" s="47"/>
      <c r="BB983" s="47"/>
      <c r="BC983" s="47"/>
      <c r="BD983" s="47"/>
      <c r="BE983" s="47"/>
      <c r="BF983" s="47"/>
      <c r="BG983" s="47"/>
      <c r="BH983" s="47"/>
      <c r="BI983" s="47"/>
      <c r="BJ983" s="47"/>
      <c r="BK983" s="47"/>
      <c r="BL983" s="47"/>
      <c r="BM983" s="47"/>
      <c r="BN983" s="47"/>
      <c r="BO983" s="47"/>
      <c r="BP983" s="47"/>
      <c r="BQ983" s="47"/>
    </row>
    <row r="984" spans="16:69" x14ac:dyDescent="0.25">
      <c r="P984" s="34">
        <v>981</v>
      </c>
      <c r="Q984" s="147" t="str">
        <f>IF(INDEX(EmployeeTrackingSheet!$B$6:$B$1005,Calculations!P984,1)=0,"",INDEX(EmployeeTrackingSheet!$B$6:$B$1005,Calculations!P984,1))</f>
        <v/>
      </c>
      <c r="R984" s="91" t="str">
        <f t="shared" si="84"/>
        <v/>
      </c>
      <c r="S984" s="91" t="str">
        <f t="shared" si="85"/>
        <v/>
      </c>
      <c r="T984" s="92" t="str">
        <f t="shared" si="86"/>
        <v/>
      </c>
      <c r="U984" s="92" t="str">
        <f t="shared" si="87"/>
        <v/>
      </c>
      <c r="V984" s="90" t="str">
        <f>IF(INDEX(EmployeeTrackingSheet!$C$6:$C$1005,Calculations!P984,1)=0,"",INDEX(EmployeeTrackingSheet!$C$6:$C$1005,Calculations!P984,1))</f>
        <v/>
      </c>
      <c r="W984" s="90" t="str">
        <f>IF(INDEX(EmployeeTrackingSheet!$D$6:$D$1005,Calculations!P984,1)=0,"",INDEX(EmployeeTrackingSheet!$D$6:$D$1005,Calculations!P984,1))</f>
        <v/>
      </c>
      <c r="X984" s="269" t="str">
        <f>IF(INDEX(EmployeeTrackingSheet!$E$6:$E$1005,Calculations!P984,1)=0,"",INDEX(EmployeeTrackingSheet!$E$6:$E$1005,Calculations!P984,1))</f>
        <v/>
      </c>
      <c r="Y984" s="269" t="str">
        <f>IF(INDEX(EmployeeTrackingSheet!$F$6:$F$1005,Calculations!P984,1)=0,"",INDEX(EmployeeTrackingSheet!$F$6:$F$1005,Calculations!P984,1))</f>
        <v/>
      </c>
      <c r="Z984" s="94" t="str">
        <f t="shared" si="88"/>
        <v/>
      </c>
      <c r="AA984" s="94" t="str">
        <f>IF(INDEX(EmployeeTrackingSheet!$G$6:$G$1005,Calculations!P984,1)=0,"",INDEX(EmployeeTrackingSheet!$G$6:$G$1005,Calculations!P984,1))</f>
        <v/>
      </c>
      <c r="AB984" s="94" t="str">
        <f>IF(INDEX(EmployeeTrackingSheet!$H$6:$H$1005,Calculations!P984,1)=0,"",INDEX(EmployeeTrackingSheet!$H$6:$H$1005,Calculations!P984,1))</f>
        <v/>
      </c>
      <c r="AC984" s="47"/>
      <c r="AD984" s="47"/>
      <c r="AE984" s="47"/>
      <c r="AF984" s="47"/>
      <c r="AG984" s="47"/>
      <c r="AM984" s="47"/>
      <c r="AN984" s="47"/>
      <c r="AO984" s="47"/>
      <c r="AP984" s="47"/>
      <c r="AQ984" s="47"/>
      <c r="AR984" s="47"/>
      <c r="AS984" s="47"/>
      <c r="AT984" s="47"/>
      <c r="AU984" s="47"/>
      <c r="AV984" s="47"/>
      <c r="AW984" s="47"/>
      <c r="AX984" s="47"/>
      <c r="AY984" s="47"/>
      <c r="AZ984" s="47"/>
      <c r="BA984" s="47"/>
      <c r="BB984" s="47"/>
      <c r="BC984" s="47"/>
      <c r="BD984" s="47"/>
      <c r="BE984" s="47"/>
      <c r="BF984" s="47"/>
      <c r="BG984" s="47"/>
      <c r="BH984" s="47"/>
      <c r="BI984" s="47"/>
      <c r="BJ984" s="47"/>
      <c r="BK984" s="47"/>
      <c r="BL984" s="47"/>
      <c r="BM984" s="47"/>
      <c r="BN984" s="47"/>
      <c r="BO984" s="47"/>
      <c r="BP984" s="47"/>
      <c r="BQ984" s="47"/>
    </row>
    <row r="985" spans="16:69" x14ac:dyDescent="0.25">
      <c r="P985" s="34">
        <v>982</v>
      </c>
      <c r="Q985" s="147" t="str">
        <f>IF(INDEX(EmployeeTrackingSheet!$B$6:$B$1005,Calculations!P985,1)=0,"",INDEX(EmployeeTrackingSheet!$B$6:$B$1005,Calculations!P985,1))</f>
        <v/>
      </c>
      <c r="R985" s="91" t="str">
        <f t="shared" si="84"/>
        <v/>
      </c>
      <c r="S985" s="91" t="str">
        <f t="shared" si="85"/>
        <v/>
      </c>
      <c r="T985" s="92" t="str">
        <f t="shared" si="86"/>
        <v/>
      </c>
      <c r="U985" s="92" t="str">
        <f t="shared" si="87"/>
        <v/>
      </c>
      <c r="V985" s="90" t="str">
        <f>IF(INDEX(EmployeeTrackingSheet!$C$6:$C$1005,Calculations!P985,1)=0,"",INDEX(EmployeeTrackingSheet!$C$6:$C$1005,Calculations!P985,1))</f>
        <v/>
      </c>
      <c r="W985" s="90" t="str">
        <f>IF(INDEX(EmployeeTrackingSheet!$D$6:$D$1005,Calculations!P985,1)=0,"",INDEX(EmployeeTrackingSheet!$D$6:$D$1005,Calculations!P985,1))</f>
        <v/>
      </c>
      <c r="X985" s="269" t="str">
        <f>IF(INDEX(EmployeeTrackingSheet!$E$6:$E$1005,Calculations!P985,1)=0,"",INDEX(EmployeeTrackingSheet!$E$6:$E$1005,Calculations!P985,1))</f>
        <v/>
      </c>
      <c r="Y985" s="269" t="str">
        <f>IF(INDEX(EmployeeTrackingSheet!$F$6:$F$1005,Calculations!P985,1)=0,"",INDEX(EmployeeTrackingSheet!$F$6:$F$1005,Calculations!P985,1))</f>
        <v/>
      </c>
      <c r="Z985" s="94" t="str">
        <f t="shared" si="88"/>
        <v/>
      </c>
      <c r="AA985" s="94" t="str">
        <f>IF(INDEX(EmployeeTrackingSheet!$G$6:$G$1005,Calculations!P985,1)=0,"",INDEX(EmployeeTrackingSheet!$G$6:$G$1005,Calculations!P985,1))</f>
        <v/>
      </c>
      <c r="AB985" s="94" t="str">
        <f>IF(INDEX(EmployeeTrackingSheet!$H$6:$H$1005,Calculations!P985,1)=0,"",INDEX(EmployeeTrackingSheet!$H$6:$H$1005,Calculations!P985,1))</f>
        <v/>
      </c>
      <c r="AC985" s="47"/>
      <c r="AD985" s="47"/>
      <c r="AE985" s="47"/>
      <c r="AF985" s="47"/>
      <c r="AG985" s="47"/>
      <c r="AM985" s="47"/>
      <c r="AN985" s="47"/>
      <c r="AO985" s="47"/>
      <c r="AP985" s="47"/>
      <c r="AQ985" s="47"/>
      <c r="AR985" s="47"/>
      <c r="AS985" s="47"/>
      <c r="AT985" s="47"/>
      <c r="AU985" s="47"/>
      <c r="AV985" s="47"/>
      <c r="AW985" s="47"/>
      <c r="AX985" s="47"/>
      <c r="AY985" s="47"/>
      <c r="AZ985" s="47"/>
      <c r="BA985" s="47"/>
      <c r="BB985" s="47"/>
      <c r="BC985" s="47"/>
      <c r="BD985" s="47"/>
      <c r="BE985" s="47"/>
      <c r="BF985" s="47"/>
      <c r="BG985" s="47"/>
      <c r="BH985" s="47"/>
      <c r="BI985" s="47"/>
      <c r="BJ985" s="47"/>
      <c r="BK985" s="47"/>
      <c r="BL985" s="47"/>
      <c r="BM985" s="47"/>
      <c r="BN985" s="47"/>
      <c r="BO985" s="47"/>
      <c r="BP985" s="47"/>
      <c r="BQ985" s="47"/>
    </row>
    <row r="986" spans="16:69" x14ac:dyDescent="0.25">
      <c r="P986" s="34">
        <v>983</v>
      </c>
      <c r="Q986" s="147" t="str">
        <f>IF(INDEX(EmployeeTrackingSheet!$B$6:$B$1005,Calculations!P986,1)=0,"",INDEX(EmployeeTrackingSheet!$B$6:$B$1005,Calculations!P986,1))</f>
        <v/>
      </c>
      <c r="R986" s="91" t="str">
        <f t="shared" si="84"/>
        <v/>
      </c>
      <c r="S986" s="91" t="str">
        <f t="shared" si="85"/>
        <v/>
      </c>
      <c r="T986" s="92" t="str">
        <f t="shared" si="86"/>
        <v/>
      </c>
      <c r="U986" s="92" t="str">
        <f t="shared" si="87"/>
        <v/>
      </c>
      <c r="V986" s="90" t="str">
        <f>IF(INDEX(EmployeeTrackingSheet!$C$6:$C$1005,Calculations!P986,1)=0,"",INDEX(EmployeeTrackingSheet!$C$6:$C$1005,Calculations!P986,1))</f>
        <v/>
      </c>
      <c r="W986" s="90" t="str">
        <f>IF(INDEX(EmployeeTrackingSheet!$D$6:$D$1005,Calculations!P986,1)=0,"",INDEX(EmployeeTrackingSheet!$D$6:$D$1005,Calculations!P986,1))</f>
        <v/>
      </c>
      <c r="X986" s="269" t="str">
        <f>IF(INDEX(EmployeeTrackingSheet!$E$6:$E$1005,Calculations!P986,1)=0,"",INDEX(EmployeeTrackingSheet!$E$6:$E$1005,Calculations!P986,1))</f>
        <v/>
      </c>
      <c r="Y986" s="269" t="str">
        <f>IF(INDEX(EmployeeTrackingSheet!$F$6:$F$1005,Calculations!P986,1)=0,"",INDEX(EmployeeTrackingSheet!$F$6:$F$1005,Calculations!P986,1))</f>
        <v/>
      </c>
      <c r="Z986" s="94" t="str">
        <f t="shared" si="88"/>
        <v/>
      </c>
      <c r="AA986" s="94" t="str">
        <f>IF(INDEX(EmployeeTrackingSheet!$G$6:$G$1005,Calculations!P986,1)=0,"",INDEX(EmployeeTrackingSheet!$G$6:$G$1005,Calculations!P986,1))</f>
        <v/>
      </c>
      <c r="AB986" s="94" t="str">
        <f>IF(INDEX(EmployeeTrackingSheet!$H$6:$H$1005,Calculations!P986,1)=0,"",INDEX(EmployeeTrackingSheet!$H$6:$H$1005,Calculations!P986,1))</f>
        <v/>
      </c>
      <c r="AC986" s="47"/>
      <c r="AD986" s="47"/>
      <c r="AE986" s="47"/>
      <c r="AF986" s="47"/>
      <c r="AG986" s="47"/>
      <c r="AM986" s="47"/>
      <c r="AN986" s="47"/>
      <c r="AO986" s="47"/>
      <c r="AP986" s="47"/>
      <c r="AQ986" s="47"/>
      <c r="AR986" s="47"/>
      <c r="AS986" s="47"/>
      <c r="AT986" s="47"/>
      <c r="AU986" s="47"/>
      <c r="AV986" s="47"/>
      <c r="AW986" s="47"/>
      <c r="AX986" s="47"/>
      <c r="AY986" s="47"/>
      <c r="AZ986" s="47"/>
      <c r="BA986" s="47"/>
      <c r="BB986" s="47"/>
      <c r="BC986" s="47"/>
      <c r="BD986" s="47"/>
      <c r="BE986" s="47"/>
      <c r="BF986" s="47"/>
      <c r="BG986" s="47"/>
      <c r="BH986" s="47"/>
      <c r="BI986" s="47"/>
      <c r="BJ986" s="47"/>
      <c r="BK986" s="47"/>
      <c r="BL986" s="47"/>
      <c r="BM986" s="47"/>
      <c r="BN986" s="47"/>
      <c r="BO986" s="47"/>
      <c r="BP986" s="47"/>
      <c r="BQ986" s="47"/>
    </row>
    <row r="987" spans="16:69" x14ac:dyDescent="0.25">
      <c r="P987" s="34">
        <v>984</v>
      </c>
      <c r="Q987" s="147" t="str">
        <f>IF(INDEX(EmployeeTrackingSheet!$B$6:$B$1005,Calculations!P987,1)=0,"",INDEX(EmployeeTrackingSheet!$B$6:$B$1005,Calculations!P987,1))</f>
        <v/>
      </c>
      <c r="R987" s="91" t="str">
        <f t="shared" si="84"/>
        <v/>
      </c>
      <c r="S987" s="91" t="str">
        <f t="shared" si="85"/>
        <v/>
      </c>
      <c r="T987" s="92" t="str">
        <f t="shared" si="86"/>
        <v/>
      </c>
      <c r="U987" s="92" t="str">
        <f t="shared" si="87"/>
        <v/>
      </c>
      <c r="V987" s="90" t="str">
        <f>IF(INDEX(EmployeeTrackingSheet!$C$6:$C$1005,Calculations!P987,1)=0,"",INDEX(EmployeeTrackingSheet!$C$6:$C$1005,Calculations!P987,1))</f>
        <v/>
      </c>
      <c r="W987" s="90" t="str">
        <f>IF(INDEX(EmployeeTrackingSheet!$D$6:$D$1005,Calculations!P987,1)=0,"",INDEX(EmployeeTrackingSheet!$D$6:$D$1005,Calculations!P987,1))</f>
        <v/>
      </c>
      <c r="X987" s="269" t="str">
        <f>IF(INDEX(EmployeeTrackingSheet!$E$6:$E$1005,Calculations!P987,1)=0,"",INDEX(EmployeeTrackingSheet!$E$6:$E$1005,Calculations!P987,1))</f>
        <v/>
      </c>
      <c r="Y987" s="269" t="str">
        <f>IF(INDEX(EmployeeTrackingSheet!$F$6:$F$1005,Calculations!P987,1)=0,"",INDEX(EmployeeTrackingSheet!$F$6:$F$1005,Calculations!P987,1))</f>
        <v/>
      </c>
      <c r="Z987" s="94" t="str">
        <f t="shared" si="88"/>
        <v/>
      </c>
      <c r="AA987" s="94" t="str">
        <f>IF(INDEX(EmployeeTrackingSheet!$G$6:$G$1005,Calculations!P987,1)=0,"",INDEX(EmployeeTrackingSheet!$G$6:$G$1005,Calculations!P987,1))</f>
        <v/>
      </c>
      <c r="AB987" s="94" t="str">
        <f>IF(INDEX(EmployeeTrackingSheet!$H$6:$H$1005,Calculations!P987,1)=0,"",INDEX(EmployeeTrackingSheet!$H$6:$H$1005,Calculations!P987,1))</f>
        <v/>
      </c>
      <c r="AC987" s="47"/>
      <c r="AD987" s="47"/>
      <c r="AE987" s="47"/>
      <c r="AF987" s="47"/>
      <c r="AG987" s="47"/>
      <c r="AM987" s="47"/>
      <c r="AN987" s="47"/>
      <c r="AO987" s="47"/>
      <c r="AP987" s="47"/>
      <c r="AQ987" s="47"/>
      <c r="AR987" s="47"/>
      <c r="AS987" s="47"/>
      <c r="AT987" s="47"/>
      <c r="AU987" s="47"/>
      <c r="AV987" s="47"/>
      <c r="AW987" s="47"/>
      <c r="AX987" s="47"/>
      <c r="AY987" s="47"/>
      <c r="AZ987" s="47"/>
      <c r="BA987" s="47"/>
      <c r="BB987" s="47"/>
      <c r="BC987" s="47"/>
      <c r="BD987" s="47"/>
      <c r="BE987" s="47"/>
      <c r="BF987" s="47"/>
      <c r="BG987" s="47"/>
      <c r="BH987" s="47"/>
      <c r="BI987" s="47"/>
      <c r="BJ987" s="47"/>
      <c r="BK987" s="47"/>
      <c r="BL987" s="47"/>
      <c r="BM987" s="47"/>
      <c r="BN987" s="47"/>
      <c r="BO987" s="47"/>
      <c r="BP987" s="47"/>
      <c r="BQ987" s="47"/>
    </row>
    <row r="988" spans="16:69" x14ac:dyDescent="0.25">
      <c r="P988" s="34">
        <v>985</v>
      </c>
      <c r="Q988" s="147" t="str">
        <f>IF(INDEX(EmployeeTrackingSheet!$B$6:$B$1005,Calculations!P988,1)=0,"",INDEX(EmployeeTrackingSheet!$B$6:$B$1005,Calculations!P988,1))</f>
        <v/>
      </c>
      <c r="R988" s="91" t="str">
        <f t="shared" si="84"/>
        <v/>
      </c>
      <c r="S988" s="91" t="str">
        <f t="shared" si="85"/>
        <v/>
      </c>
      <c r="T988" s="92" t="str">
        <f t="shared" si="86"/>
        <v/>
      </c>
      <c r="U988" s="92" t="str">
        <f t="shared" si="87"/>
        <v/>
      </c>
      <c r="V988" s="90" t="str">
        <f>IF(INDEX(EmployeeTrackingSheet!$C$6:$C$1005,Calculations!P988,1)=0,"",INDEX(EmployeeTrackingSheet!$C$6:$C$1005,Calculations!P988,1))</f>
        <v/>
      </c>
      <c r="W988" s="90" t="str">
        <f>IF(INDEX(EmployeeTrackingSheet!$D$6:$D$1005,Calculations!P988,1)=0,"",INDEX(EmployeeTrackingSheet!$D$6:$D$1005,Calculations!P988,1))</f>
        <v/>
      </c>
      <c r="X988" s="269" t="str">
        <f>IF(INDEX(EmployeeTrackingSheet!$E$6:$E$1005,Calculations!P988,1)=0,"",INDEX(EmployeeTrackingSheet!$E$6:$E$1005,Calculations!P988,1))</f>
        <v/>
      </c>
      <c r="Y988" s="269" t="str">
        <f>IF(INDEX(EmployeeTrackingSheet!$F$6:$F$1005,Calculations!P988,1)=0,"",INDEX(EmployeeTrackingSheet!$F$6:$F$1005,Calculations!P988,1))</f>
        <v/>
      </c>
      <c r="Z988" s="94" t="str">
        <f t="shared" si="88"/>
        <v/>
      </c>
      <c r="AA988" s="94" t="str">
        <f>IF(INDEX(EmployeeTrackingSheet!$G$6:$G$1005,Calculations!P988,1)=0,"",INDEX(EmployeeTrackingSheet!$G$6:$G$1005,Calculations!P988,1))</f>
        <v/>
      </c>
      <c r="AB988" s="94" t="str">
        <f>IF(INDEX(EmployeeTrackingSheet!$H$6:$H$1005,Calculations!P988,1)=0,"",INDEX(EmployeeTrackingSheet!$H$6:$H$1005,Calculations!P988,1))</f>
        <v/>
      </c>
      <c r="AC988" s="47"/>
      <c r="AD988" s="47"/>
      <c r="AE988" s="47"/>
      <c r="AF988" s="47"/>
      <c r="AG988" s="47"/>
      <c r="AM988" s="47"/>
      <c r="AN988" s="47"/>
      <c r="AO988" s="47"/>
      <c r="AP988" s="47"/>
      <c r="AQ988" s="47"/>
      <c r="AR988" s="47"/>
      <c r="AS988" s="47"/>
      <c r="AT988" s="47"/>
      <c r="AU988" s="47"/>
      <c r="AV988" s="47"/>
      <c r="AW988" s="47"/>
      <c r="AX988" s="47"/>
      <c r="AY988" s="47"/>
      <c r="AZ988" s="47"/>
      <c r="BA988" s="47"/>
      <c r="BB988" s="47"/>
      <c r="BC988" s="47"/>
      <c r="BD988" s="47"/>
      <c r="BE988" s="47"/>
      <c r="BF988" s="47"/>
      <c r="BG988" s="47"/>
      <c r="BH988" s="47"/>
      <c r="BI988" s="47"/>
      <c r="BJ988" s="47"/>
      <c r="BK988" s="47"/>
      <c r="BL988" s="47"/>
      <c r="BM988" s="47"/>
      <c r="BN988" s="47"/>
      <c r="BO988" s="47"/>
      <c r="BP988" s="47"/>
      <c r="BQ988" s="47"/>
    </row>
    <row r="989" spans="16:69" x14ac:dyDescent="0.25">
      <c r="P989" s="34">
        <v>986</v>
      </c>
      <c r="Q989" s="147" t="str">
        <f>IF(INDEX(EmployeeTrackingSheet!$B$6:$B$1005,Calculations!P989,1)=0,"",INDEX(EmployeeTrackingSheet!$B$6:$B$1005,Calculations!P989,1))</f>
        <v/>
      </c>
      <c r="R989" s="91" t="str">
        <f t="shared" si="84"/>
        <v/>
      </c>
      <c r="S989" s="91" t="str">
        <f t="shared" si="85"/>
        <v/>
      </c>
      <c r="T989" s="92" t="str">
        <f t="shared" si="86"/>
        <v/>
      </c>
      <c r="U989" s="92" t="str">
        <f t="shared" si="87"/>
        <v/>
      </c>
      <c r="V989" s="90" t="str">
        <f>IF(INDEX(EmployeeTrackingSheet!$C$6:$C$1005,Calculations!P989,1)=0,"",INDEX(EmployeeTrackingSheet!$C$6:$C$1005,Calculations!P989,1))</f>
        <v/>
      </c>
      <c r="W989" s="90" t="str">
        <f>IF(INDEX(EmployeeTrackingSheet!$D$6:$D$1005,Calculations!P989,1)=0,"",INDEX(EmployeeTrackingSheet!$D$6:$D$1005,Calculations!P989,1))</f>
        <v/>
      </c>
      <c r="X989" s="269" t="str">
        <f>IF(INDEX(EmployeeTrackingSheet!$E$6:$E$1005,Calculations!P989,1)=0,"",INDEX(EmployeeTrackingSheet!$E$6:$E$1005,Calculations!P989,1))</f>
        <v/>
      </c>
      <c r="Y989" s="269" t="str">
        <f>IF(INDEX(EmployeeTrackingSheet!$F$6:$F$1005,Calculations!P989,1)=0,"",INDEX(EmployeeTrackingSheet!$F$6:$F$1005,Calculations!P989,1))</f>
        <v/>
      </c>
      <c r="Z989" s="94" t="str">
        <f t="shared" si="88"/>
        <v/>
      </c>
      <c r="AA989" s="94" t="str">
        <f>IF(INDEX(EmployeeTrackingSheet!$G$6:$G$1005,Calculations!P989,1)=0,"",INDEX(EmployeeTrackingSheet!$G$6:$G$1005,Calculations!P989,1))</f>
        <v/>
      </c>
      <c r="AB989" s="94" t="str">
        <f>IF(INDEX(EmployeeTrackingSheet!$H$6:$H$1005,Calculations!P989,1)=0,"",INDEX(EmployeeTrackingSheet!$H$6:$H$1005,Calculations!P989,1))</f>
        <v/>
      </c>
      <c r="AC989" s="47"/>
      <c r="AD989" s="47"/>
      <c r="AE989" s="47"/>
      <c r="AF989" s="47"/>
      <c r="AG989" s="47"/>
      <c r="AM989" s="47"/>
      <c r="AN989" s="47"/>
      <c r="AO989" s="47"/>
      <c r="AP989" s="47"/>
      <c r="AQ989" s="47"/>
      <c r="AR989" s="47"/>
      <c r="AS989" s="47"/>
      <c r="AT989" s="47"/>
      <c r="AU989" s="47"/>
      <c r="AV989" s="47"/>
      <c r="AW989" s="47"/>
      <c r="AX989" s="47"/>
      <c r="AY989" s="47"/>
      <c r="AZ989" s="47"/>
      <c r="BA989" s="47"/>
      <c r="BB989" s="47"/>
      <c r="BC989" s="47"/>
      <c r="BD989" s="47"/>
      <c r="BE989" s="47"/>
      <c r="BF989" s="47"/>
      <c r="BG989" s="47"/>
      <c r="BH989" s="47"/>
      <c r="BI989" s="47"/>
      <c r="BJ989" s="47"/>
      <c r="BK989" s="47"/>
      <c r="BL989" s="47"/>
      <c r="BM989" s="47"/>
      <c r="BN989" s="47"/>
      <c r="BO989" s="47"/>
      <c r="BP989" s="47"/>
      <c r="BQ989" s="47"/>
    </row>
    <row r="990" spans="16:69" x14ac:dyDescent="0.25">
      <c r="P990" s="34">
        <v>987</v>
      </c>
      <c r="Q990" s="147" t="str">
        <f>IF(INDEX(EmployeeTrackingSheet!$B$6:$B$1005,Calculations!P990,1)=0,"",INDEX(EmployeeTrackingSheet!$B$6:$B$1005,Calculations!P990,1))</f>
        <v/>
      </c>
      <c r="R990" s="91" t="str">
        <f t="shared" si="84"/>
        <v/>
      </c>
      <c r="S990" s="91" t="str">
        <f t="shared" si="85"/>
        <v/>
      </c>
      <c r="T990" s="92" t="str">
        <f t="shared" si="86"/>
        <v/>
      </c>
      <c r="U990" s="92" t="str">
        <f t="shared" si="87"/>
        <v/>
      </c>
      <c r="V990" s="90" t="str">
        <f>IF(INDEX(EmployeeTrackingSheet!$C$6:$C$1005,Calculations!P990,1)=0,"",INDEX(EmployeeTrackingSheet!$C$6:$C$1005,Calculations!P990,1))</f>
        <v/>
      </c>
      <c r="W990" s="90" t="str">
        <f>IF(INDEX(EmployeeTrackingSheet!$D$6:$D$1005,Calculations!P990,1)=0,"",INDEX(EmployeeTrackingSheet!$D$6:$D$1005,Calculations!P990,1))</f>
        <v/>
      </c>
      <c r="X990" s="269" t="str">
        <f>IF(INDEX(EmployeeTrackingSheet!$E$6:$E$1005,Calculations!P990,1)=0,"",INDEX(EmployeeTrackingSheet!$E$6:$E$1005,Calculations!P990,1))</f>
        <v/>
      </c>
      <c r="Y990" s="269" t="str">
        <f>IF(INDEX(EmployeeTrackingSheet!$F$6:$F$1005,Calculations!P990,1)=0,"",INDEX(EmployeeTrackingSheet!$F$6:$F$1005,Calculations!P990,1))</f>
        <v/>
      </c>
      <c r="Z990" s="94" t="str">
        <f t="shared" si="88"/>
        <v/>
      </c>
      <c r="AA990" s="94" t="str">
        <f>IF(INDEX(EmployeeTrackingSheet!$G$6:$G$1005,Calculations!P990,1)=0,"",INDEX(EmployeeTrackingSheet!$G$6:$G$1005,Calculations!P990,1))</f>
        <v/>
      </c>
      <c r="AB990" s="94" t="str">
        <f>IF(INDEX(EmployeeTrackingSheet!$H$6:$H$1005,Calculations!P990,1)=0,"",INDEX(EmployeeTrackingSheet!$H$6:$H$1005,Calculations!P990,1))</f>
        <v/>
      </c>
      <c r="AC990" s="47"/>
      <c r="AD990" s="47"/>
      <c r="AE990" s="47"/>
      <c r="AF990" s="47"/>
      <c r="AG990" s="47"/>
      <c r="AM990" s="47"/>
      <c r="AN990" s="47"/>
      <c r="AO990" s="47"/>
      <c r="AP990" s="47"/>
      <c r="AQ990" s="47"/>
      <c r="AR990" s="47"/>
      <c r="AS990" s="47"/>
      <c r="AT990" s="47"/>
      <c r="AU990" s="47"/>
      <c r="AV990" s="47"/>
      <c r="AW990" s="47"/>
      <c r="AX990" s="47"/>
      <c r="AY990" s="47"/>
      <c r="AZ990" s="47"/>
      <c r="BA990" s="47"/>
      <c r="BB990" s="47"/>
      <c r="BC990" s="47"/>
      <c r="BD990" s="47"/>
      <c r="BE990" s="47"/>
      <c r="BF990" s="47"/>
      <c r="BG990" s="47"/>
      <c r="BH990" s="47"/>
      <c r="BI990" s="47"/>
      <c r="BJ990" s="47"/>
      <c r="BK990" s="47"/>
      <c r="BL990" s="47"/>
      <c r="BM990" s="47"/>
      <c r="BN990" s="47"/>
      <c r="BO990" s="47"/>
      <c r="BP990" s="47"/>
      <c r="BQ990" s="47"/>
    </row>
    <row r="991" spans="16:69" x14ac:dyDescent="0.25">
      <c r="P991" s="34">
        <v>988</v>
      </c>
      <c r="Q991" s="147" t="str">
        <f>IF(INDEX(EmployeeTrackingSheet!$B$6:$B$1005,Calculations!P991,1)=0,"",INDEX(EmployeeTrackingSheet!$B$6:$B$1005,Calculations!P991,1))</f>
        <v/>
      </c>
      <c r="R991" s="91" t="str">
        <f t="shared" si="84"/>
        <v/>
      </c>
      <c r="S991" s="91" t="str">
        <f t="shared" si="85"/>
        <v/>
      </c>
      <c r="T991" s="92" t="str">
        <f t="shared" si="86"/>
        <v/>
      </c>
      <c r="U991" s="92" t="str">
        <f t="shared" si="87"/>
        <v/>
      </c>
      <c r="V991" s="90" t="str">
        <f>IF(INDEX(EmployeeTrackingSheet!$C$6:$C$1005,Calculations!P991,1)=0,"",INDEX(EmployeeTrackingSheet!$C$6:$C$1005,Calculations!P991,1))</f>
        <v/>
      </c>
      <c r="W991" s="90" t="str">
        <f>IF(INDEX(EmployeeTrackingSheet!$D$6:$D$1005,Calculations!P991,1)=0,"",INDEX(EmployeeTrackingSheet!$D$6:$D$1005,Calculations!P991,1))</f>
        <v/>
      </c>
      <c r="X991" s="269" t="str">
        <f>IF(INDEX(EmployeeTrackingSheet!$E$6:$E$1005,Calculations!P991,1)=0,"",INDEX(EmployeeTrackingSheet!$E$6:$E$1005,Calculations!P991,1))</f>
        <v/>
      </c>
      <c r="Y991" s="269" t="str">
        <f>IF(INDEX(EmployeeTrackingSheet!$F$6:$F$1005,Calculations!P991,1)=0,"",INDEX(EmployeeTrackingSheet!$F$6:$F$1005,Calculations!P991,1))</f>
        <v/>
      </c>
      <c r="Z991" s="94" t="str">
        <f t="shared" si="88"/>
        <v/>
      </c>
      <c r="AA991" s="94" t="str">
        <f>IF(INDEX(EmployeeTrackingSheet!$G$6:$G$1005,Calculations!P991,1)=0,"",INDEX(EmployeeTrackingSheet!$G$6:$G$1005,Calculations!P991,1))</f>
        <v/>
      </c>
      <c r="AB991" s="94" t="str">
        <f>IF(INDEX(EmployeeTrackingSheet!$H$6:$H$1005,Calculations!P991,1)=0,"",INDEX(EmployeeTrackingSheet!$H$6:$H$1005,Calculations!P991,1))</f>
        <v/>
      </c>
      <c r="AC991" s="47"/>
      <c r="AD991" s="47"/>
      <c r="AE991" s="47"/>
      <c r="AF991" s="47"/>
      <c r="AG991" s="47"/>
      <c r="AM991" s="47"/>
      <c r="AN991" s="47"/>
      <c r="AO991" s="47"/>
      <c r="AP991" s="47"/>
      <c r="AQ991" s="47"/>
      <c r="AR991" s="47"/>
      <c r="AS991" s="47"/>
      <c r="AT991" s="47"/>
      <c r="AU991" s="47"/>
      <c r="AV991" s="47"/>
      <c r="AW991" s="47"/>
      <c r="AX991" s="47"/>
      <c r="AY991" s="47"/>
      <c r="AZ991" s="47"/>
      <c r="BA991" s="47"/>
      <c r="BB991" s="47"/>
      <c r="BC991" s="47"/>
      <c r="BD991" s="47"/>
      <c r="BE991" s="47"/>
      <c r="BF991" s="47"/>
      <c r="BG991" s="47"/>
      <c r="BH991" s="47"/>
      <c r="BI991" s="47"/>
      <c r="BJ991" s="47"/>
      <c r="BK991" s="47"/>
      <c r="BL991" s="47"/>
      <c r="BM991" s="47"/>
      <c r="BN991" s="47"/>
      <c r="BO991" s="47"/>
      <c r="BP991" s="47"/>
      <c r="BQ991" s="47"/>
    </row>
    <row r="992" spans="16:69" x14ac:dyDescent="0.25">
      <c r="P992" s="34">
        <v>989</v>
      </c>
      <c r="Q992" s="147" t="str">
        <f>IF(INDEX(EmployeeTrackingSheet!$B$6:$B$1005,Calculations!P992,1)=0,"",INDEX(EmployeeTrackingSheet!$B$6:$B$1005,Calculations!P992,1))</f>
        <v/>
      </c>
      <c r="R992" s="91" t="str">
        <f t="shared" si="84"/>
        <v/>
      </c>
      <c r="S992" s="91" t="str">
        <f t="shared" si="85"/>
        <v/>
      </c>
      <c r="T992" s="92" t="str">
        <f t="shared" si="86"/>
        <v/>
      </c>
      <c r="U992" s="92" t="str">
        <f t="shared" si="87"/>
        <v/>
      </c>
      <c r="V992" s="90" t="str">
        <f>IF(INDEX(EmployeeTrackingSheet!$C$6:$C$1005,Calculations!P992,1)=0,"",INDEX(EmployeeTrackingSheet!$C$6:$C$1005,Calculations!P992,1))</f>
        <v/>
      </c>
      <c r="W992" s="90" t="str">
        <f>IF(INDEX(EmployeeTrackingSheet!$D$6:$D$1005,Calculations!P992,1)=0,"",INDEX(EmployeeTrackingSheet!$D$6:$D$1005,Calculations!P992,1))</f>
        <v/>
      </c>
      <c r="X992" s="269" t="str">
        <f>IF(INDEX(EmployeeTrackingSheet!$E$6:$E$1005,Calculations!P992,1)=0,"",INDEX(EmployeeTrackingSheet!$E$6:$E$1005,Calculations!P992,1))</f>
        <v/>
      </c>
      <c r="Y992" s="269" t="str">
        <f>IF(INDEX(EmployeeTrackingSheet!$F$6:$F$1005,Calculations!P992,1)=0,"",INDEX(EmployeeTrackingSheet!$F$6:$F$1005,Calculations!P992,1))</f>
        <v/>
      </c>
      <c r="Z992" s="94" t="str">
        <f t="shared" si="88"/>
        <v/>
      </c>
      <c r="AA992" s="94" t="str">
        <f>IF(INDEX(EmployeeTrackingSheet!$G$6:$G$1005,Calculations!P992,1)=0,"",INDEX(EmployeeTrackingSheet!$G$6:$G$1005,Calculations!P992,1))</f>
        <v/>
      </c>
      <c r="AB992" s="94" t="str">
        <f>IF(INDEX(EmployeeTrackingSheet!$H$6:$H$1005,Calculations!P992,1)=0,"",INDEX(EmployeeTrackingSheet!$H$6:$H$1005,Calculations!P992,1))</f>
        <v/>
      </c>
      <c r="AC992" s="47"/>
      <c r="AD992" s="47"/>
      <c r="AE992" s="47"/>
      <c r="AF992" s="47"/>
      <c r="AG992" s="47"/>
      <c r="AM992" s="47"/>
      <c r="AN992" s="47"/>
      <c r="AO992" s="47"/>
      <c r="AP992" s="47"/>
      <c r="AQ992" s="47"/>
      <c r="AR992" s="47"/>
      <c r="AS992" s="47"/>
      <c r="AT992" s="47"/>
      <c r="AU992" s="47"/>
      <c r="AV992" s="47"/>
      <c r="AW992" s="47"/>
      <c r="AX992" s="47"/>
      <c r="AY992" s="47"/>
      <c r="AZ992" s="47"/>
      <c r="BA992" s="47"/>
      <c r="BB992" s="47"/>
      <c r="BC992" s="47"/>
      <c r="BD992" s="47"/>
      <c r="BE992" s="47"/>
      <c r="BF992" s="47"/>
      <c r="BG992" s="47"/>
      <c r="BH992" s="47"/>
      <c r="BI992" s="47"/>
      <c r="BJ992" s="47"/>
      <c r="BK992" s="47"/>
      <c r="BL992" s="47"/>
      <c r="BM992" s="47"/>
      <c r="BN992" s="47"/>
      <c r="BO992" s="47"/>
      <c r="BP992" s="47"/>
      <c r="BQ992" s="47"/>
    </row>
    <row r="993" spans="16:69" x14ac:dyDescent="0.25">
      <c r="P993" s="34">
        <v>990</v>
      </c>
      <c r="Q993" s="147" t="str">
        <f>IF(INDEX(EmployeeTrackingSheet!$B$6:$B$1005,Calculations!P993,1)=0,"",INDEX(EmployeeTrackingSheet!$B$6:$B$1005,Calculations!P993,1))</f>
        <v/>
      </c>
      <c r="R993" s="91" t="str">
        <f t="shared" si="84"/>
        <v/>
      </c>
      <c r="S993" s="91" t="str">
        <f t="shared" si="85"/>
        <v/>
      </c>
      <c r="T993" s="92" t="str">
        <f t="shared" si="86"/>
        <v/>
      </c>
      <c r="U993" s="92" t="str">
        <f t="shared" si="87"/>
        <v/>
      </c>
      <c r="V993" s="90" t="str">
        <f>IF(INDEX(EmployeeTrackingSheet!$C$6:$C$1005,Calculations!P993,1)=0,"",INDEX(EmployeeTrackingSheet!$C$6:$C$1005,Calculations!P993,1))</f>
        <v/>
      </c>
      <c r="W993" s="90" t="str">
        <f>IF(INDEX(EmployeeTrackingSheet!$D$6:$D$1005,Calculations!P993,1)=0,"",INDEX(EmployeeTrackingSheet!$D$6:$D$1005,Calculations!P993,1))</f>
        <v/>
      </c>
      <c r="X993" s="269" t="str">
        <f>IF(INDEX(EmployeeTrackingSheet!$E$6:$E$1005,Calculations!P993,1)=0,"",INDEX(EmployeeTrackingSheet!$E$6:$E$1005,Calculations!P993,1))</f>
        <v/>
      </c>
      <c r="Y993" s="269" t="str">
        <f>IF(INDEX(EmployeeTrackingSheet!$F$6:$F$1005,Calculations!P993,1)=0,"",INDEX(EmployeeTrackingSheet!$F$6:$F$1005,Calculations!P993,1))</f>
        <v/>
      </c>
      <c r="Z993" s="94" t="str">
        <f t="shared" si="88"/>
        <v/>
      </c>
      <c r="AA993" s="94" t="str">
        <f>IF(INDEX(EmployeeTrackingSheet!$G$6:$G$1005,Calculations!P993,1)=0,"",INDEX(EmployeeTrackingSheet!$G$6:$G$1005,Calculations!P993,1))</f>
        <v/>
      </c>
      <c r="AB993" s="94" t="str">
        <f>IF(INDEX(EmployeeTrackingSheet!$H$6:$H$1005,Calculations!P993,1)=0,"",INDEX(EmployeeTrackingSheet!$H$6:$H$1005,Calculations!P993,1))</f>
        <v/>
      </c>
      <c r="AC993" s="47"/>
      <c r="AD993" s="47"/>
      <c r="AE993" s="47"/>
      <c r="AF993" s="47"/>
      <c r="AG993" s="47"/>
      <c r="AM993" s="47"/>
      <c r="AN993" s="47"/>
      <c r="AO993" s="47"/>
      <c r="AP993" s="47"/>
      <c r="AQ993" s="47"/>
      <c r="AR993" s="47"/>
      <c r="AS993" s="47"/>
      <c r="AT993" s="47"/>
      <c r="AU993" s="47"/>
      <c r="AV993" s="47"/>
      <c r="AW993" s="47"/>
      <c r="AX993" s="47"/>
      <c r="AY993" s="47"/>
      <c r="AZ993" s="47"/>
      <c r="BA993" s="47"/>
      <c r="BB993" s="47"/>
      <c r="BC993" s="47"/>
      <c r="BD993" s="47"/>
      <c r="BE993" s="47"/>
      <c r="BF993" s="47"/>
      <c r="BG993" s="47"/>
      <c r="BH993" s="47"/>
      <c r="BI993" s="47"/>
      <c r="BJ993" s="47"/>
      <c r="BK993" s="47"/>
      <c r="BL993" s="47"/>
      <c r="BM993" s="47"/>
      <c r="BN993" s="47"/>
      <c r="BO993" s="47"/>
      <c r="BP993" s="47"/>
      <c r="BQ993" s="47"/>
    </row>
    <row r="994" spans="16:69" x14ac:dyDescent="0.25">
      <c r="P994" s="34">
        <v>991</v>
      </c>
      <c r="Q994" s="147" t="str">
        <f>IF(INDEX(EmployeeTrackingSheet!$B$6:$B$1005,Calculations!P994,1)=0,"",INDEX(EmployeeTrackingSheet!$B$6:$B$1005,Calculations!P994,1))</f>
        <v/>
      </c>
      <c r="R994" s="91" t="str">
        <f t="shared" si="84"/>
        <v/>
      </c>
      <c r="S994" s="91" t="str">
        <f t="shared" si="85"/>
        <v/>
      </c>
      <c r="T994" s="92" t="str">
        <f t="shared" si="86"/>
        <v/>
      </c>
      <c r="U994" s="92" t="str">
        <f t="shared" si="87"/>
        <v/>
      </c>
      <c r="V994" s="90" t="str">
        <f>IF(INDEX(EmployeeTrackingSheet!$C$6:$C$1005,Calculations!P994,1)=0,"",INDEX(EmployeeTrackingSheet!$C$6:$C$1005,Calculations!P994,1))</f>
        <v/>
      </c>
      <c r="W994" s="90" t="str">
        <f>IF(INDEX(EmployeeTrackingSheet!$D$6:$D$1005,Calculations!P994,1)=0,"",INDEX(EmployeeTrackingSheet!$D$6:$D$1005,Calculations!P994,1))</f>
        <v/>
      </c>
      <c r="X994" s="269" t="str">
        <f>IF(INDEX(EmployeeTrackingSheet!$E$6:$E$1005,Calculations!P994,1)=0,"",INDEX(EmployeeTrackingSheet!$E$6:$E$1005,Calculations!P994,1))</f>
        <v/>
      </c>
      <c r="Y994" s="269" t="str">
        <f>IF(INDEX(EmployeeTrackingSheet!$F$6:$F$1005,Calculations!P994,1)=0,"",INDEX(EmployeeTrackingSheet!$F$6:$F$1005,Calculations!P994,1))</f>
        <v/>
      </c>
      <c r="Z994" s="94" t="str">
        <f t="shared" si="88"/>
        <v/>
      </c>
      <c r="AA994" s="94" t="str">
        <f>IF(INDEX(EmployeeTrackingSheet!$G$6:$G$1005,Calculations!P994,1)=0,"",INDEX(EmployeeTrackingSheet!$G$6:$G$1005,Calculations!P994,1))</f>
        <v/>
      </c>
      <c r="AB994" s="94" t="str">
        <f>IF(INDEX(EmployeeTrackingSheet!$H$6:$H$1005,Calculations!P994,1)=0,"",INDEX(EmployeeTrackingSheet!$H$6:$H$1005,Calculations!P994,1))</f>
        <v/>
      </c>
      <c r="AC994" s="47"/>
      <c r="AD994" s="47"/>
      <c r="AE994" s="47"/>
      <c r="AF994" s="47"/>
      <c r="AG994" s="47"/>
      <c r="AM994" s="47"/>
      <c r="AN994" s="47"/>
      <c r="AO994" s="47"/>
      <c r="AP994" s="47"/>
      <c r="AQ994" s="47"/>
      <c r="AR994" s="47"/>
      <c r="AS994" s="47"/>
      <c r="AT994" s="47"/>
      <c r="AU994" s="47"/>
      <c r="AV994" s="47"/>
      <c r="AW994" s="47"/>
      <c r="AX994" s="47"/>
      <c r="AY994" s="47"/>
      <c r="AZ994" s="47"/>
      <c r="BA994" s="47"/>
      <c r="BB994" s="47"/>
      <c r="BC994" s="47"/>
      <c r="BD994" s="47"/>
      <c r="BE994" s="47"/>
      <c r="BF994" s="47"/>
      <c r="BG994" s="47"/>
      <c r="BH994" s="47"/>
      <c r="BI994" s="47"/>
      <c r="BJ994" s="47"/>
      <c r="BK994" s="47"/>
      <c r="BL994" s="47"/>
      <c r="BM994" s="47"/>
      <c r="BN994" s="47"/>
      <c r="BO994" s="47"/>
      <c r="BP994" s="47"/>
      <c r="BQ994" s="47"/>
    </row>
    <row r="995" spans="16:69" x14ac:dyDescent="0.25">
      <c r="P995" s="34">
        <v>992</v>
      </c>
      <c r="Q995" s="147" t="str">
        <f>IF(INDEX(EmployeeTrackingSheet!$B$6:$B$1005,Calculations!P995,1)=0,"",INDEX(EmployeeTrackingSheet!$B$6:$B$1005,Calculations!P995,1))</f>
        <v/>
      </c>
      <c r="R995" s="91" t="str">
        <f t="shared" si="84"/>
        <v/>
      </c>
      <c r="S995" s="91" t="str">
        <f t="shared" si="85"/>
        <v/>
      </c>
      <c r="T995" s="92" t="str">
        <f t="shared" si="86"/>
        <v/>
      </c>
      <c r="U995" s="92" t="str">
        <f t="shared" si="87"/>
        <v/>
      </c>
      <c r="V995" s="90" t="str">
        <f>IF(INDEX(EmployeeTrackingSheet!$C$6:$C$1005,Calculations!P995,1)=0,"",INDEX(EmployeeTrackingSheet!$C$6:$C$1005,Calculations!P995,1))</f>
        <v/>
      </c>
      <c r="W995" s="90" t="str">
        <f>IF(INDEX(EmployeeTrackingSheet!$D$6:$D$1005,Calculations!P995,1)=0,"",INDEX(EmployeeTrackingSheet!$D$6:$D$1005,Calculations!P995,1))</f>
        <v/>
      </c>
      <c r="X995" s="269" t="str">
        <f>IF(INDEX(EmployeeTrackingSheet!$E$6:$E$1005,Calculations!P995,1)=0,"",INDEX(EmployeeTrackingSheet!$E$6:$E$1005,Calculations!P995,1))</f>
        <v/>
      </c>
      <c r="Y995" s="269" t="str">
        <f>IF(INDEX(EmployeeTrackingSheet!$F$6:$F$1005,Calculations!P995,1)=0,"",INDEX(EmployeeTrackingSheet!$F$6:$F$1005,Calculations!P995,1))</f>
        <v/>
      </c>
      <c r="Z995" s="94" t="str">
        <f t="shared" si="88"/>
        <v/>
      </c>
      <c r="AA995" s="94" t="str">
        <f>IF(INDEX(EmployeeTrackingSheet!$G$6:$G$1005,Calculations!P995,1)=0,"",INDEX(EmployeeTrackingSheet!$G$6:$G$1005,Calculations!P995,1))</f>
        <v/>
      </c>
      <c r="AB995" s="94" t="str">
        <f>IF(INDEX(EmployeeTrackingSheet!$H$6:$H$1005,Calculations!P995,1)=0,"",INDEX(EmployeeTrackingSheet!$H$6:$H$1005,Calculations!P995,1))</f>
        <v/>
      </c>
      <c r="AC995" s="47"/>
      <c r="AD995" s="47"/>
      <c r="AE995" s="47"/>
      <c r="AF995" s="47"/>
      <c r="AG995" s="47"/>
      <c r="AM995" s="47"/>
      <c r="AN995" s="47"/>
      <c r="AO995" s="47"/>
      <c r="AP995" s="47"/>
      <c r="AQ995" s="47"/>
      <c r="AR995" s="47"/>
      <c r="AS995" s="47"/>
      <c r="AT995" s="47"/>
      <c r="AU995" s="47"/>
      <c r="AV995" s="47"/>
      <c r="AW995" s="47"/>
      <c r="AX995" s="47"/>
      <c r="AY995" s="47"/>
      <c r="AZ995" s="47"/>
      <c r="BA995" s="47"/>
      <c r="BB995" s="47"/>
      <c r="BC995" s="47"/>
      <c r="BD995" s="47"/>
      <c r="BE995" s="47"/>
      <c r="BF995" s="47"/>
      <c r="BG995" s="47"/>
      <c r="BH995" s="47"/>
      <c r="BI995" s="47"/>
      <c r="BJ995" s="47"/>
      <c r="BK995" s="47"/>
      <c r="BL995" s="47"/>
      <c r="BM995" s="47"/>
      <c r="BN995" s="47"/>
      <c r="BO995" s="47"/>
      <c r="BP995" s="47"/>
      <c r="BQ995" s="47"/>
    </row>
    <row r="996" spans="16:69" x14ac:dyDescent="0.25">
      <c r="P996" s="34">
        <v>993</v>
      </c>
      <c r="Q996" s="147" t="str">
        <f>IF(INDEX(EmployeeTrackingSheet!$B$6:$B$1005,Calculations!P996,1)=0,"",INDEX(EmployeeTrackingSheet!$B$6:$B$1005,Calculations!P996,1))</f>
        <v/>
      </c>
      <c r="R996" s="91" t="str">
        <f t="shared" si="84"/>
        <v/>
      </c>
      <c r="S996" s="91" t="str">
        <f t="shared" si="85"/>
        <v/>
      </c>
      <c r="T996" s="92" t="str">
        <f t="shared" si="86"/>
        <v/>
      </c>
      <c r="U996" s="92" t="str">
        <f t="shared" si="87"/>
        <v/>
      </c>
      <c r="V996" s="90" t="str">
        <f>IF(INDEX(EmployeeTrackingSheet!$C$6:$C$1005,Calculations!P996,1)=0,"",INDEX(EmployeeTrackingSheet!$C$6:$C$1005,Calculations!P996,1))</f>
        <v/>
      </c>
      <c r="W996" s="90" t="str">
        <f>IF(INDEX(EmployeeTrackingSheet!$D$6:$D$1005,Calculations!P996,1)=0,"",INDEX(EmployeeTrackingSheet!$D$6:$D$1005,Calculations!P996,1))</f>
        <v/>
      </c>
      <c r="X996" s="269" t="str">
        <f>IF(INDEX(EmployeeTrackingSheet!$E$6:$E$1005,Calculations!P996,1)=0,"",INDEX(EmployeeTrackingSheet!$E$6:$E$1005,Calculations!P996,1))</f>
        <v/>
      </c>
      <c r="Y996" s="269" t="str">
        <f>IF(INDEX(EmployeeTrackingSheet!$F$6:$F$1005,Calculations!P996,1)=0,"",INDEX(EmployeeTrackingSheet!$F$6:$F$1005,Calculations!P996,1))</f>
        <v/>
      </c>
      <c r="Z996" s="94" t="str">
        <f t="shared" si="88"/>
        <v/>
      </c>
      <c r="AA996" s="94" t="str">
        <f>IF(INDEX(EmployeeTrackingSheet!$G$6:$G$1005,Calculations!P996,1)=0,"",INDEX(EmployeeTrackingSheet!$G$6:$G$1005,Calculations!P996,1))</f>
        <v/>
      </c>
      <c r="AB996" s="94" t="str">
        <f>IF(INDEX(EmployeeTrackingSheet!$H$6:$H$1005,Calculations!P996,1)=0,"",INDEX(EmployeeTrackingSheet!$H$6:$H$1005,Calculations!P996,1))</f>
        <v/>
      </c>
      <c r="AC996" s="47"/>
      <c r="AD996" s="47"/>
      <c r="AE996" s="47"/>
      <c r="AF996" s="47"/>
      <c r="AG996" s="47"/>
      <c r="AM996" s="47"/>
      <c r="AN996" s="47"/>
      <c r="AO996" s="47"/>
      <c r="AP996" s="47"/>
      <c r="AQ996" s="47"/>
      <c r="AR996" s="47"/>
      <c r="AS996" s="47"/>
      <c r="AT996" s="47"/>
      <c r="AU996" s="47"/>
      <c r="AV996" s="47"/>
      <c r="AW996" s="47"/>
      <c r="AX996" s="47"/>
      <c r="AY996" s="47"/>
      <c r="AZ996" s="47"/>
      <c r="BA996" s="47"/>
      <c r="BB996" s="47"/>
      <c r="BC996" s="47"/>
      <c r="BD996" s="47"/>
      <c r="BE996" s="47"/>
      <c r="BF996" s="47"/>
      <c r="BG996" s="47"/>
      <c r="BH996" s="47"/>
      <c r="BI996" s="47"/>
      <c r="BJ996" s="47"/>
      <c r="BK996" s="47"/>
      <c r="BL996" s="47"/>
      <c r="BM996" s="47"/>
      <c r="BN996" s="47"/>
      <c r="BO996" s="47"/>
      <c r="BP996" s="47"/>
      <c r="BQ996" s="47"/>
    </row>
    <row r="997" spans="16:69" x14ac:dyDescent="0.25">
      <c r="P997" s="34">
        <v>994</v>
      </c>
      <c r="Q997" s="147" t="str">
        <f>IF(INDEX(EmployeeTrackingSheet!$B$6:$B$1005,Calculations!P997,1)=0,"",INDEX(EmployeeTrackingSheet!$B$6:$B$1005,Calculations!P997,1))</f>
        <v/>
      </c>
      <c r="R997" s="91" t="str">
        <f t="shared" si="84"/>
        <v/>
      </c>
      <c r="S997" s="91" t="str">
        <f t="shared" si="85"/>
        <v/>
      </c>
      <c r="T997" s="92" t="str">
        <f t="shared" si="86"/>
        <v/>
      </c>
      <c r="U997" s="92" t="str">
        <f t="shared" si="87"/>
        <v/>
      </c>
      <c r="V997" s="90" t="str">
        <f>IF(INDEX(EmployeeTrackingSheet!$C$6:$C$1005,Calculations!P997,1)=0,"",INDEX(EmployeeTrackingSheet!$C$6:$C$1005,Calculations!P997,1))</f>
        <v/>
      </c>
      <c r="W997" s="90" t="str">
        <f>IF(INDEX(EmployeeTrackingSheet!$D$6:$D$1005,Calculations!P997,1)=0,"",INDEX(EmployeeTrackingSheet!$D$6:$D$1005,Calculations!P997,1))</f>
        <v/>
      </c>
      <c r="X997" s="269" t="str">
        <f>IF(INDEX(EmployeeTrackingSheet!$E$6:$E$1005,Calculations!P997,1)=0,"",INDEX(EmployeeTrackingSheet!$E$6:$E$1005,Calculations!P997,1))</f>
        <v/>
      </c>
      <c r="Y997" s="269" t="str">
        <f>IF(INDEX(EmployeeTrackingSheet!$F$6:$F$1005,Calculations!P997,1)=0,"",INDEX(EmployeeTrackingSheet!$F$6:$F$1005,Calculations!P997,1))</f>
        <v/>
      </c>
      <c r="Z997" s="94" t="str">
        <f t="shared" si="88"/>
        <v/>
      </c>
      <c r="AA997" s="94" t="str">
        <f>IF(INDEX(EmployeeTrackingSheet!$G$6:$G$1005,Calculations!P997,1)=0,"",INDEX(EmployeeTrackingSheet!$G$6:$G$1005,Calculations!P997,1))</f>
        <v/>
      </c>
      <c r="AB997" s="94" t="str">
        <f>IF(INDEX(EmployeeTrackingSheet!$H$6:$H$1005,Calculations!P997,1)=0,"",INDEX(EmployeeTrackingSheet!$H$6:$H$1005,Calculations!P997,1))</f>
        <v/>
      </c>
      <c r="AC997" s="47"/>
      <c r="AD997" s="47"/>
      <c r="AE997" s="47"/>
      <c r="AF997" s="47"/>
      <c r="AG997" s="47"/>
      <c r="AM997" s="47"/>
      <c r="AN997" s="47"/>
      <c r="AO997" s="47"/>
      <c r="AP997" s="47"/>
      <c r="AQ997" s="47"/>
      <c r="AR997" s="47"/>
      <c r="AS997" s="47"/>
      <c r="AT997" s="47"/>
      <c r="AU997" s="47"/>
      <c r="AV997" s="47"/>
      <c r="AW997" s="47"/>
      <c r="AX997" s="47"/>
      <c r="AY997" s="47"/>
      <c r="AZ997" s="47"/>
      <c r="BA997" s="47"/>
      <c r="BB997" s="47"/>
      <c r="BC997" s="47"/>
      <c r="BD997" s="47"/>
      <c r="BE997" s="47"/>
      <c r="BF997" s="47"/>
      <c r="BG997" s="47"/>
      <c r="BH997" s="47"/>
      <c r="BI997" s="47"/>
      <c r="BJ997" s="47"/>
      <c r="BK997" s="47"/>
      <c r="BL997" s="47"/>
      <c r="BM997" s="47"/>
      <c r="BN997" s="47"/>
      <c r="BO997" s="47"/>
      <c r="BP997" s="47"/>
      <c r="BQ997" s="47"/>
    </row>
    <row r="998" spans="16:69" x14ac:dyDescent="0.25">
      <c r="P998" s="34">
        <v>995</v>
      </c>
      <c r="Q998" s="147" t="str">
        <f>IF(INDEX(EmployeeTrackingSheet!$B$6:$B$1005,Calculations!P998,1)=0,"",INDEX(EmployeeTrackingSheet!$B$6:$B$1005,Calculations!P998,1))</f>
        <v/>
      </c>
      <c r="R998" s="91" t="str">
        <f t="shared" si="84"/>
        <v/>
      </c>
      <c r="S998" s="91" t="str">
        <f t="shared" si="85"/>
        <v/>
      </c>
      <c r="T998" s="92" t="str">
        <f t="shared" si="86"/>
        <v/>
      </c>
      <c r="U998" s="92" t="str">
        <f t="shared" si="87"/>
        <v/>
      </c>
      <c r="V998" s="90" t="str">
        <f>IF(INDEX(EmployeeTrackingSheet!$C$6:$C$1005,Calculations!P998,1)=0,"",INDEX(EmployeeTrackingSheet!$C$6:$C$1005,Calculations!P998,1))</f>
        <v/>
      </c>
      <c r="W998" s="90" t="str">
        <f>IF(INDEX(EmployeeTrackingSheet!$D$6:$D$1005,Calculations!P998,1)=0,"",INDEX(EmployeeTrackingSheet!$D$6:$D$1005,Calculations!P998,1))</f>
        <v/>
      </c>
      <c r="X998" s="269" t="str">
        <f>IF(INDEX(EmployeeTrackingSheet!$E$6:$E$1005,Calculations!P998,1)=0,"",INDEX(EmployeeTrackingSheet!$E$6:$E$1005,Calculations!P998,1))</f>
        <v/>
      </c>
      <c r="Y998" s="269" t="str">
        <f>IF(INDEX(EmployeeTrackingSheet!$F$6:$F$1005,Calculations!P998,1)=0,"",INDEX(EmployeeTrackingSheet!$F$6:$F$1005,Calculations!P998,1))</f>
        <v/>
      </c>
      <c r="Z998" s="94" t="str">
        <f t="shared" si="88"/>
        <v/>
      </c>
      <c r="AA998" s="94" t="str">
        <f>IF(INDEX(EmployeeTrackingSheet!$G$6:$G$1005,Calculations!P998,1)=0,"",INDEX(EmployeeTrackingSheet!$G$6:$G$1005,Calculations!P998,1))</f>
        <v/>
      </c>
      <c r="AB998" s="94" t="str">
        <f>IF(INDEX(EmployeeTrackingSheet!$H$6:$H$1005,Calculations!P998,1)=0,"",INDEX(EmployeeTrackingSheet!$H$6:$H$1005,Calculations!P998,1))</f>
        <v/>
      </c>
      <c r="AC998" s="47"/>
      <c r="AD998" s="47"/>
      <c r="AE998" s="47"/>
      <c r="AF998" s="47"/>
      <c r="AG998" s="47"/>
      <c r="AM998" s="47"/>
      <c r="AN998" s="47"/>
      <c r="AO998" s="47"/>
      <c r="AP998" s="47"/>
      <c r="AQ998" s="47"/>
      <c r="AR998" s="47"/>
      <c r="AS998" s="47"/>
      <c r="AT998" s="47"/>
      <c r="AU998" s="47"/>
      <c r="AV998" s="47"/>
      <c r="AW998" s="47"/>
      <c r="AX998" s="47"/>
      <c r="AY998" s="47"/>
      <c r="AZ998" s="47"/>
      <c r="BA998" s="47"/>
      <c r="BB998" s="47"/>
      <c r="BC998" s="47"/>
      <c r="BD998" s="47"/>
      <c r="BE998" s="47"/>
      <c r="BF998" s="47"/>
      <c r="BG998" s="47"/>
      <c r="BH998" s="47"/>
      <c r="BI998" s="47"/>
      <c r="BJ998" s="47"/>
      <c r="BK998" s="47"/>
      <c r="BL998" s="47"/>
      <c r="BM998" s="47"/>
      <c r="BN998" s="47"/>
      <c r="BO998" s="47"/>
      <c r="BP998" s="47"/>
      <c r="BQ998" s="47"/>
    </row>
  </sheetData>
  <mergeCells count="5">
    <mergeCell ref="B4:B5"/>
    <mergeCell ref="C6:C7"/>
    <mergeCell ref="D6:D7"/>
    <mergeCell ref="AC1:AG3"/>
    <mergeCell ref="J4:J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9</vt:i4>
      </vt:variant>
    </vt:vector>
  </HeadingPairs>
  <TitlesOfParts>
    <vt:vector size="16" baseType="lpstr">
      <vt:lpstr>Dashboard</vt:lpstr>
      <vt:lpstr>EmployeeTrackingSheet</vt:lpstr>
      <vt:lpstr>EmployeeTimesheet</vt:lpstr>
      <vt:lpstr>Checklist</vt:lpstr>
      <vt:lpstr>Settings</vt:lpstr>
      <vt:lpstr>Calculations</vt:lpstr>
      <vt:lpstr>ToU</vt:lpstr>
      <vt:lpstr>Checklist!Print_Area</vt:lpstr>
      <vt:lpstr>Dashboard!Print_Area</vt:lpstr>
      <vt:lpstr>EmployeeTimesheet!Print_Area</vt:lpstr>
      <vt:lpstr>EmployeeTrackingSheet!Print_Area</vt:lpstr>
      <vt:lpstr>Settings!Print_Area</vt:lpstr>
      <vt:lpstr>ToU!Print_Area</vt:lpstr>
      <vt:lpstr>Checklist!Table1</vt:lpstr>
      <vt:lpstr>Table1</vt:lpstr>
      <vt:lpstr>Table2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2022-08-31T07:09:31Z</cp:lastPrinted>
  <dcterms:created xsi:type="dcterms:W3CDTF">2020-06-09T10:57:53Z</dcterms:created>
  <dcterms:modified xsi:type="dcterms:W3CDTF">2022-09-02T13:19:14Z</dcterms:modified>
  <dc:title>Covid Tracking V2 Template</dc:title>
  <dc:subject>Covid Tracking V2</dc:subject>
  <dc:description>Covid Tracking V2 template by Master Productivity Kit — masterproductivitykit.com</dc:description>
  <cp:keywords>Master Productivity Kit, Excel template, Google Sheets template</cp:keywords>
  <cp:category>Business Template</cp:category>
</cp:coreProperties>
</file>