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882_GE McKinsey Matrix Excel Template\"/>
    </mc:Choice>
  </mc:AlternateContent>
  <xr:revisionPtr revIDLastSave="0" documentId="8_{A1A533EB-BBE2-4E0A-B611-B0E3BF5D158D}" xr6:coauthVersionLast="47" xr6:coauthVersionMax="47" xr10:uidLastSave="{00000000-0000-0000-0000-000000000000}"/>
  <bookViews>
    <workbookView showSheetTabs="0" xWindow="-120" yWindow="-120" windowWidth="29040" windowHeight="15840" xr2:uid="{00000000-000D-0000-FFFF-FFFF00000000}"/>
  </bookViews>
  <sheets>
    <sheet name="Dashboard" sheetId="1" r:id="rId1"/>
    <sheet name="BusinessTable" sheetId="4" r:id="rId2"/>
    <sheet name="ListByCategory" sheetId="5" r:id="rId3"/>
    <sheet name="Settings" sheetId="3" r:id="rId4"/>
    <sheet name="Calculation" sheetId="7" state="hidden" r:id="rId5"/>
  </sheets>
  <definedNames>
    <definedName name="AveragePerf">ListByCategory!$D$110</definedName>
    <definedName name="categories">Settings!$I$7:$I$15</definedName>
    <definedName name="catSymbols">Settings!$J$7:$J$15</definedName>
    <definedName name="CorePlayer">ListByCategory!$D$58</definedName>
    <definedName name="HighPerf">ListByCategory!$F$58</definedName>
    <definedName name="HighPot">ListByCategory!$D$6</definedName>
    <definedName name="Inconsistent">ListByCategory!$B$58</definedName>
    <definedName name="PotentialGem">ListByCategory!$B$6</definedName>
    <definedName name="_xlnm.Print_Area" localSheetId="1">OFFSET(BusinessTable!$B$5,0,0,COUNTA(BusinessTable!$B$6:$B$20)+1,10)</definedName>
    <definedName name="_xlnm.Print_Area" localSheetId="0">Dashboard!$B$2:$N$31</definedName>
    <definedName name="_xlnm.Print_Area" localSheetId="2">ListByCategory!$B$2:$F$161</definedName>
    <definedName name="_xlnm.Print_Area" localSheetId="3">Settings!$B$2:$K$29</definedName>
    <definedName name="_xlnm.Print_Titles" localSheetId="1">BusinessTable!$5:$5</definedName>
    <definedName name="Risk">ListByCategory!$B$110</definedName>
    <definedName name="SolidPerf">ListByCategory!$F$110</definedName>
    <definedName name="Star">ListByCategory!$F$6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7" i="7" l="1"/>
  <c r="AC6" i="7"/>
  <c r="AC5" i="7"/>
  <c r="AC2" i="7" s="1"/>
  <c r="AA24" i="7"/>
  <c r="AA23" i="7"/>
  <c r="AA22" i="7"/>
  <c r="AA21" i="7"/>
  <c r="AA20" i="7"/>
  <c r="AA19" i="7"/>
  <c r="AA18" i="7"/>
  <c r="AA17" i="7"/>
  <c r="AA16" i="7"/>
  <c r="AA15" i="7"/>
  <c r="AA14" i="7"/>
  <c r="AA13" i="7"/>
  <c r="AA12" i="7"/>
  <c r="AA11" i="7"/>
  <c r="AA10" i="7"/>
  <c r="AA9" i="7"/>
  <c r="AA8" i="7"/>
  <c r="AA7" i="7"/>
  <c r="AA6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10" i="7"/>
  <c r="W9" i="7"/>
  <c r="W8" i="7"/>
  <c r="W7" i="7"/>
  <c r="W6" i="7"/>
  <c r="K7" i="1"/>
  <c r="M7" i="1"/>
  <c r="J15" i="3"/>
  <c r="J14" i="3"/>
  <c r="J13" i="3"/>
  <c r="J12" i="3"/>
  <c r="J11" i="3"/>
  <c r="J10" i="3"/>
  <c r="J9" i="3"/>
  <c r="J8" i="3"/>
  <c r="J7" i="3"/>
  <c r="P7" i="7" l="1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I18" i="7" l="1"/>
  <c r="H18" i="7"/>
  <c r="D18" i="7"/>
  <c r="B18" i="7"/>
  <c r="U19" i="7" s="1"/>
  <c r="I17" i="7"/>
  <c r="H17" i="7"/>
  <c r="D17" i="7"/>
  <c r="B17" i="7"/>
  <c r="U18" i="7" s="1"/>
  <c r="I16" i="7"/>
  <c r="H16" i="7"/>
  <c r="D16" i="7"/>
  <c r="B16" i="7"/>
  <c r="U17" i="7" s="1"/>
  <c r="I15" i="7"/>
  <c r="H15" i="7"/>
  <c r="D15" i="7"/>
  <c r="B15" i="7"/>
  <c r="U16" i="7" s="1"/>
  <c r="I14" i="7"/>
  <c r="H14" i="7"/>
  <c r="D14" i="7"/>
  <c r="B14" i="7"/>
  <c r="U15" i="7" s="1"/>
  <c r="I13" i="7"/>
  <c r="H13" i="7"/>
  <c r="D13" i="7"/>
  <c r="B13" i="7"/>
  <c r="U14" i="7" s="1"/>
  <c r="I12" i="7"/>
  <c r="H12" i="7"/>
  <c r="D12" i="7"/>
  <c r="B12" i="7"/>
  <c r="U13" i="7" s="1"/>
  <c r="I11" i="7"/>
  <c r="H11" i="7"/>
  <c r="D11" i="7"/>
  <c r="B11" i="7"/>
  <c r="U12" i="7" s="1"/>
  <c r="I10" i="7"/>
  <c r="H10" i="7"/>
  <c r="D10" i="7"/>
  <c r="B10" i="7"/>
  <c r="U11" i="7" s="1"/>
  <c r="I9" i="7"/>
  <c r="H9" i="7"/>
  <c r="D9" i="7"/>
  <c r="B9" i="7"/>
  <c r="U10" i="7" s="1"/>
  <c r="I8" i="7"/>
  <c r="H8" i="7"/>
  <c r="D8" i="7"/>
  <c r="B8" i="7"/>
  <c r="U9" i="7" s="1"/>
  <c r="I7" i="7"/>
  <c r="H7" i="7"/>
  <c r="D7" i="7"/>
  <c r="B7" i="7"/>
  <c r="U8" i="7" s="1"/>
  <c r="I6" i="7"/>
  <c r="H6" i="7"/>
  <c r="D6" i="7"/>
  <c r="B6" i="7"/>
  <c r="U7" i="7" s="1"/>
  <c r="I5" i="7"/>
  <c r="H5" i="7"/>
  <c r="D5" i="7"/>
  <c r="B5" i="7"/>
  <c r="U6" i="7" s="1"/>
  <c r="I4" i="7"/>
  <c r="H4" i="7"/>
  <c r="D4" i="7"/>
  <c r="B4" i="7"/>
  <c r="F109" i="5"/>
  <c r="D109" i="5"/>
  <c r="B109" i="5"/>
  <c r="F57" i="5"/>
  <c r="D57" i="5"/>
  <c r="B57" i="5"/>
  <c r="F5" i="5"/>
  <c r="D5" i="5"/>
  <c r="B5" i="5"/>
  <c r="P5" i="7"/>
  <c r="P6" i="7"/>
  <c r="P8" i="7"/>
  <c r="P9" i="7"/>
  <c r="P10" i="7"/>
  <c r="P11" i="7"/>
  <c r="P12" i="7"/>
  <c r="P4" i="7"/>
  <c r="K5" i="7" l="1"/>
  <c r="K9" i="7"/>
  <c r="K13" i="7"/>
  <c r="K17" i="7"/>
  <c r="K7" i="7"/>
  <c r="K11" i="7"/>
  <c r="K15" i="7"/>
  <c r="J5" i="7"/>
  <c r="J7" i="7"/>
  <c r="J9" i="7"/>
  <c r="J11" i="7"/>
  <c r="J13" i="7"/>
  <c r="J15" i="7"/>
  <c r="J17" i="7"/>
  <c r="J4" i="7"/>
  <c r="J6" i="7"/>
  <c r="J8" i="7"/>
  <c r="J10" i="7"/>
  <c r="J12" i="7"/>
  <c r="J14" i="7"/>
  <c r="J16" i="7"/>
  <c r="J18" i="7"/>
  <c r="K6" i="7"/>
  <c r="K12" i="7"/>
  <c r="K18" i="7"/>
  <c r="K4" i="7"/>
  <c r="K8" i="7"/>
  <c r="K10" i="7"/>
  <c r="K14" i="7"/>
  <c r="K16" i="7"/>
  <c r="S5" i="7"/>
  <c r="S8" i="7"/>
  <c r="S6" i="7"/>
  <c r="S4" i="7"/>
  <c r="S12" i="7"/>
  <c r="S11" i="7"/>
  <c r="S10" i="7"/>
  <c r="S9" i="7"/>
  <c r="S7" i="7"/>
  <c r="AA5" i="7"/>
  <c r="AA2" i="7" s="1"/>
  <c r="Y5" i="7"/>
  <c r="Y2" i="7" s="1"/>
  <c r="W5" i="7"/>
  <c r="W2" i="7" s="1"/>
  <c r="I7" i="1"/>
  <c r="G7" i="1"/>
  <c r="E7" i="1"/>
  <c r="D3" i="7"/>
  <c r="E3" i="7"/>
  <c r="F3" i="7"/>
  <c r="G3" i="7"/>
  <c r="H3" i="7"/>
  <c r="I3" i="7"/>
  <c r="L3" i="7"/>
  <c r="B3" i="7"/>
  <c r="C5" i="7"/>
  <c r="C6" i="7"/>
  <c r="C8" i="7"/>
  <c r="C9" i="7"/>
  <c r="C10" i="7"/>
  <c r="C11" i="7"/>
  <c r="C12" i="7"/>
  <c r="C13" i="7"/>
  <c r="C14" i="7"/>
  <c r="C15" i="7"/>
  <c r="C16" i="7"/>
  <c r="C17" i="7"/>
  <c r="C18" i="7"/>
  <c r="C4" i="7"/>
  <c r="G5" i="7" l="1"/>
  <c r="F5" i="7"/>
  <c r="E5" i="7"/>
  <c r="F12" i="7"/>
  <c r="G12" i="7"/>
  <c r="E12" i="7"/>
  <c r="G18" i="7"/>
  <c r="F18" i="7"/>
  <c r="E18" i="7"/>
  <c r="G10" i="7"/>
  <c r="F10" i="7"/>
  <c r="E10" i="7"/>
  <c r="F11" i="7"/>
  <c r="G11" i="7"/>
  <c r="E11" i="7"/>
  <c r="G17" i="7"/>
  <c r="F17" i="7"/>
  <c r="E17" i="7"/>
  <c r="F9" i="7"/>
  <c r="G9" i="7"/>
  <c r="E9" i="7"/>
  <c r="G16" i="7"/>
  <c r="F16" i="7"/>
  <c r="E16" i="7"/>
  <c r="G8" i="7"/>
  <c r="F8" i="7"/>
  <c r="E8" i="7"/>
  <c r="G15" i="7"/>
  <c r="E15" i="7"/>
  <c r="F15" i="7"/>
  <c r="G4" i="7"/>
  <c r="F4" i="7"/>
  <c r="E4" i="7"/>
  <c r="F14" i="7"/>
  <c r="E14" i="7"/>
  <c r="G14" i="7"/>
  <c r="F6" i="7"/>
  <c r="E6" i="7"/>
  <c r="G6" i="7"/>
  <c r="G13" i="7"/>
  <c r="F13" i="7"/>
  <c r="E13" i="7"/>
  <c r="C7" i="7"/>
  <c r="U5" i="7"/>
  <c r="E7" i="7" l="1"/>
  <c r="G7" i="7"/>
  <c r="F7" i="7"/>
  <c r="U2" i="7"/>
  <c r="L5" i="7"/>
  <c r="M5" i="7" s="1"/>
  <c r="J6" i="4"/>
  <c r="L4" i="7" s="1"/>
  <c r="M4" i="7" s="1"/>
  <c r="L12" i="7"/>
  <c r="M12" i="7" s="1"/>
  <c r="L13" i="7"/>
  <c r="M13" i="7" s="1"/>
  <c r="L6" i="7"/>
  <c r="M6" i="7" s="1"/>
  <c r="L14" i="7"/>
  <c r="M14" i="7" s="1"/>
  <c r="L7" i="7"/>
  <c r="L15" i="7"/>
  <c r="M15" i="7" s="1"/>
  <c r="L8" i="7"/>
  <c r="M8" i="7" s="1"/>
  <c r="L16" i="7"/>
  <c r="M16" i="7" s="1"/>
  <c r="L9" i="7"/>
  <c r="M9" i="7" s="1"/>
  <c r="L17" i="7"/>
  <c r="M17" i="7" s="1"/>
  <c r="L10" i="7"/>
  <c r="M10" i="7" s="1"/>
  <c r="L18" i="7"/>
  <c r="M18" i="7" s="1"/>
  <c r="L11" i="7"/>
  <c r="M11" i="7" s="1"/>
  <c r="M7" i="7" l="1"/>
  <c r="N4" i="7" a="1"/>
  <c r="N4" i="7" s="1"/>
  <c r="Q8" i="7"/>
  <c r="Q17" i="7" s="1"/>
  <c r="Q10" i="7"/>
  <c r="Q5" i="7"/>
  <c r="Q6" i="7"/>
  <c r="Q9" i="7"/>
  <c r="Q19" i="7" l="1"/>
  <c r="Q4" i="7"/>
  <c r="Q20" i="7" s="1"/>
  <c r="N17" i="7" a="1"/>
  <c r="N17" i="7" s="1"/>
  <c r="N15" i="7" a="1"/>
  <c r="N15" i="7" s="1"/>
  <c r="N13" i="7" a="1"/>
  <c r="N13" i="7" s="1"/>
  <c r="N12" i="7" a="1"/>
  <c r="N12" i="7" s="1"/>
  <c r="N9" i="7" a="1"/>
  <c r="N9" i="7" s="1"/>
  <c r="N10" i="7" a="1"/>
  <c r="N10" i="7" s="1"/>
  <c r="N14" i="7" a="1"/>
  <c r="N14" i="7" s="1"/>
  <c r="N16" i="7" a="1"/>
  <c r="N16" i="7" s="1"/>
  <c r="N18" i="7" a="1"/>
  <c r="N18" i="7" s="1"/>
  <c r="N6" i="7" a="1"/>
  <c r="N6" i="7" s="1"/>
  <c r="N8" i="7" a="1"/>
  <c r="N8" i="7" s="1"/>
  <c r="N5" i="7" a="1"/>
  <c r="N5" i="7" s="1"/>
  <c r="N11" i="7" a="1"/>
  <c r="N11" i="7" s="1"/>
  <c r="N7" i="7" a="1"/>
  <c r="N7" i="7" s="1"/>
  <c r="Q11" i="7"/>
  <c r="Q16" i="7" s="1"/>
  <c r="Q7" i="7"/>
  <c r="Q18" i="7" s="1"/>
  <c r="Q12" i="7"/>
  <c r="Q15" i="7" s="1"/>
  <c r="B6" i="5" l="1" a="1"/>
  <c r="B6" i="5" s="1"/>
  <c r="F111" i="5" a="1"/>
  <c r="F111" i="5" s="1"/>
  <c r="D59" i="5" a="1"/>
  <c r="D59" i="5" s="1"/>
  <c r="F6" i="5" a="1"/>
  <c r="F6" i="5" s="1"/>
  <c r="F7" i="5" a="1"/>
  <c r="F7" i="5" s="1"/>
  <c r="F58" i="5" a="1"/>
  <c r="F58" i="5" s="1"/>
  <c r="B110" i="5" a="1"/>
  <c r="B110" i="5" s="1"/>
  <c r="B58" i="5" a="1"/>
  <c r="B58" i="5" s="1"/>
  <c r="D7" i="5" a="1"/>
  <c r="D7" i="5" s="1"/>
  <c r="F59" i="5" a="1"/>
  <c r="F59" i="5" s="1"/>
  <c r="B111" i="5" a="1"/>
  <c r="B111" i="5" s="1"/>
  <c r="F110" i="5" a="1"/>
  <c r="F110" i="5" s="1"/>
  <c r="B59" i="5" a="1"/>
  <c r="B59" i="5" s="1"/>
  <c r="B7" i="5" a="1"/>
  <c r="B7" i="5" s="1"/>
  <c r="D58" i="5" a="1"/>
  <c r="D58" i="5" s="1"/>
  <c r="D6" i="5" a="1"/>
  <c r="D6" i="5" s="1"/>
  <c r="D110" i="5" a="1"/>
  <c r="D110" i="5" s="1"/>
  <c r="D111" i="5" a="1"/>
  <c r="D111" i="5" s="1"/>
  <c r="B153" i="5" a="1"/>
  <c r="B153" i="5" s="1"/>
  <c r="R6" i="7"/>
  <c r="R9" i="7"/>
  <c r="R7" i="7"/>
  <c r="R12" i="7"/>
  <c r="R5" i="7"/>
  <c r="R11" i="7"/>
  <c r="R10" i="7"/>
  <c r="R8" i="7"/>
  <c r="B29" i="5" a="1"/>
  <c r="B29" i="5" s="1"/>
  <c r="F51" i="5" a="1"/>
  <c r="F51" i="5" s="1"/>
  <c r="F10" i="5" a="1"/>
  <c r="F10" i="5" s="1"/>
  <c r="F54" i="5" a="1"/>
  <c r="F54" i="5" s="1"/>
  <c r="F21" i="5" a="1"/>
  <c r="F21" i="5" s="1"/>
  <c r="F55" i="5" a="1"/>
  <c r="F55" i="5" s="1"/>
  <c r="F32" i="5" a="1"/>
  <c r="F32" i="5" s="1"/>
  <c r="F147" i="5" a="1"/>
  <c r="F147" i="5" s="1"/>
  <c r="F40" i="5" a="1"/>
  <c r="F40" i="5" s="1"/>
  <c r="D69" i="5" a="1"/>
  <c r="D69" i="5" s="1"/>
  <c r="F46" i="5" a="1"/>
  <c r="F46" i="5" s="1"/>
  <c r="F89" i="5" a="1"/>
  <c r="F89" i="5" s="1"/>
  <c r="F47" i="5" a="1"/>
  <c r="F47" i="5" s="1"/>
  <c r="D104" i="5" a="1"/>
  <c r="D104" i="5" s="1"/>
  <c r="F50" i="5" a="1"/>
  <c r="F50" i="5" s="1"/>
  <c r="D50" i="5" a="1"/>
  <c r="D50" i="5" s="1"/>
  <c r="B87" i="5" a="1"/>
  <c r="B87" i="5" s="1"/>
  <c r="F18" i="5" a="1"/>
  <c r="F18" i="5" s="1"/>
  <c r="D53" i="5" a="1"/>
  <c r="D53" i="5" s="1"/>
  <c r="D100" i="5" a="1"/>
  <c r="D100" i="5" s="1"/>
  <c r="B45" i="5" a="1"/>
  <c r="B45" i="5" s="1"/>
  <c r="D52" i="5" a="1"/>
  <c r="D52" i="5" s="1"/>
  <c r="F97" i="5" a="1"/>
  <c r="F97" i="5" s="1"/>
  <c r="D74" i="5" a="1"/>
  <c r="D74" i="5" s="1"/>
  <c r="F12" i="5" a="1"/>
  <c r="F12" i="5" s="1"/>
  <c r="D28" i="5" a="1"/>
  <c r="D28" i="5" s="1"/>
  <c r="B32" i="5" a="1"/>
  <c r="B32" i="5" s="1"/>
  <c r="F94" i="5" a="1"/>
  <c r="F94" i="5" s="1"/>
  <c r="B74" i="5" a="1"/>
  <c r="B74" i="5" s="1"/>
  <c r="D154" i="5" a="1"/>
  <c r="D154" i="5" s="1"/>
  <c r="F15" i="5" a="1"/>
  <c r="F15" i="5" s="1"/>
  <c r="F107" i="5" a="1"/>
  <c r="F107" i="5" s="1"/>
  <c r="D86" i="5" a="1"/>
  <c r="D86" i="5" s="1"/>
  <c r="D65" i="5" a="1"/>
  <c r="D65" i="5" s="1"/>
  <c r="D35" i="5" a="1"/>
  <c r="D35" i="5" s="1"/>
  <c r="B46" i="5" a="1"/>
  <c r="B46" i="5" s="1"/>
  <c r="D99" i="5" a="1"/>
  <c r="D99" i="5" s="1"/>
  <c r="B76" i="5" a="1"/>
  <c r="B76" i="5" s="1"/>
  <c r="B155" i="5" a="1"/>
  <c r="B155" i="5" s="1"/>
  <c r="B83" i="5" a="1"/>
  <c r="B83" i="5" s="1"/>
  <c r="B132" i="5" a="1"/>
  <c r="B132" i="5" s="1"/>
  <c r="D30" i="5" a="1"/>
  <c r="D30" i="5" s="1"/>
  <c r="B36" i="5" a="1"/>
  <c r="B36" i="5" s="1"/>
  <c r="B96" i="5" a="1"/>
  <c r="B96" i="5" s="1"/>
  <c r="D75" i="5" a="1"/>
  <c r="D75" i="5" s="1"/>
  <c r="F149" i="5" a="1"/>
  <c r="F149" i="5" s="1"/>
  <c r="D106" i="5" a="1"/>
  <c r="D106" i="5" s="1"/>
  <c r="B85" i="5" a="1"/>
  <c r="B85" i="5" s="1"/>
  <c r="F146" i="5" a="1"/>
  <c r="F146" i="5" s="1"/>
  <c r="D17" i="5" a="1"/>
  <c r="D17" i="5" s="1"/>
  <c r="B10" i="5" a="1"/>
  <c r="B10" i="5" s="1"/>
  <c r="D87" i="5" a="1"/>
  <c r="D87" i="5" s="1"/>
  <c r="F66" i="5" a="1"/>
  <c r="F66" i="5" s="1"/>
  <c r="D144" i="5" a="1"/>
  <c r="D144" i="5" s="1"/>
  <c r="D120" i="5" a="1"/>
  <c r="D120" i="5" s="1"/>
  <c r="F153" i="5" a="1"/>
  <c r="F153" i="5" s="1"/>
  <c r="F131" i="5" a="1"/>
  <c r="F131" i="5" s="1"/>
  <c r="B64" i="5" a="1"/>
  <c r="B64" i="5" s="1"/>
  <c r="D136" i="5" a="1"/>
  <c r="D136" i="5" s="1"/>
  <c r="F114" i="5" a="1"/>
  <c r="F114" i="5" s="1"/>
  <c r="B136" i="5" a="1"/>
  <c r="B136" i="5" s="1"/>
  <c r="B117" i="5" a="1"/>
  <c r="B117" i="5" s="1"/>
  <c r="D145" i="5" a="1"/>
  <c r="D145" i="5" s="1"/>
  <c r="D123" i="5" a="1"/>
  <c r="D123" i="5" s="1"/>
  <c r="D140" i="5" a="1"/>
  <c r="D140" i="5" s="1"/>
  <c r="F118" i="5" a="1"/>
  <c r="F118" i="5" s="1"/>
  <c r="F132" i="5" a="1"/>
  <c r="F132" i="5" s="1"/>
  <c r="F155" i="5" a="1"/>
  <c r="F155" i="5" s="1"/>
  <c r="D62" i="5" a="1"/>
  <c r="D62" i="5" s="1"/>
  <c r="D119" i="5" a="1"/>
  <c r="D119" i="5" s="1"/>
  <c r="F45" i="5" a="1"/>
  <c r="F45" i="5" s="1"/>
  <c r="D66" i="5" a="1"/>
  <c r="D66" i="5" s="1"/>
  <c r="B53" i="5" a="1"/>
  <c r="B53" i="5" s="1"/>
  <c r="D49" i="5" a="1"/>
  <c r="D49" i="5" s="1"/>
  <c r="F81" i="5" a="1"/>
  <c r="F81" i="5" s="1"/>
  <c r="B13" i="5" a="1"/>
  <c r="B13" i="5" s="1"/>
  <c r="D48" i="5" a="1"/>
  <c r="D48" i="5" s="1"/>
  <c r="B77" i="5" a="1"/>
  <c r="B77" i="5" s="1"/>
  <c r="F157" i="5" a="1"/>
  <c r="F157" i="5" s="1"/>
  <c r="B33" i="5" a="1"/>
  <c r="B33" i="5" s="1"/>
  <c r="D24" i="5" a="1"/>
  <c r="D24" i="5" s="1"/>
  <c r="B24" i="5" a="1"/>
  <c r="B24" i="5" s="1"/>
  <c r="B92" i="5" a="1"/>
  <c r="B92" i="5" s="1"/>
  <c r="D71" i="5" a="1"/>
  <c r="D71" i="5" s="1"/>
  <c r="B151" i="5" a="1"/>
  <c r="B151" i="5" s="1"/>
  <c r="F11" i="5" a="1"/>
  <c r="F11" i="5" s="1"/>
  <c r="B105" i="5" a="1"/>
  <c r="B105" i="5" s="1"/>
  <c r="F83" i="5" a="1"/>
  <c r="F83" i="5" s="1"/>
  <c r="F156" i="5" a="1"/>
  <c r="F156" i="5" s="1"/>
  <c r="D31" i="5" a="1"/>
  <c r="D31" i="5" s="1"/>
  <c r="B38" i="5" a="1"/>
  <c r="B38" i="5" s="1"/>
  <c r="F96" i="5" a="1"/>
  <c r="F96" i="5" s="1"/>
  <c r="D73" i="5" a="1"/>
  <c r="D73" i="5" s="1"/>
  <c r="D153" i="5" a="1"/>
  <c r="D153" i="5" s="1"/>
  <c r="D80" i="5" a="1"/>
  <c r="D80" i="5" s="1"/>
  <c r="F112" i="5" a="1"/>
  <c r="F112" i="5" s="1"/>
  <c r="D26" i="5" a="1"/>
  <c r="D26" i="5" s="1"/>
  <c r="B28" i="5" a="1"/>
  <c r="B28" i="5" s="1"/>
  <c r="D93" i="5" a="1"/>
  <c r="D93" i="5" s="1"/>
  <c r="F72" i="5" a="1"/>
  <c r="F72" i="5" s="1"/>
  <c r="F9" i="5" a="1"/>
  <c r="F9" i="5" s="1"/>
  <c r="F103" i="5" a="1"/>
  <c r="F103" i="5" s="1"/>
  <c r="D82" i="5" a="1"/>
  <c r="D82" i="5" s="1"/>
  <c r="D127" i="5" a="1"/>
  <c r="D127" i="5" s="1"/>
  <c r="D13" i="5" a="1"/>
  <c r="D13" i="5" s="1"/>
  <c r="B106" i="5" a="1"/>
  <c r="B106" i="5" s="1"/>
  <c r="F84" i="5" a="1"/>
  <c r="F84" i="5" s="1"/>
  <c r="B62" i="5" a="1"/>
  <c r="B62" i="5" s="1"/>
  <c r="B142" i="5" a="1"/>
  <c r="B142" i="5" s="1"/>
  <c r="D118" i="5" a="1"/>
  <c r="D118" i="5" s="1"/>
  <c r="D151" i="5" a="1"/>
  <c r="D151" i="5" s="1"/>
  <c r="D129" i="5" a="1"/>
  <c r="D129" i="5" s="1"/>
  <c r="D61" i="5" a="1"/>
  <c r="D61" i="5" s="1"/>
  <c r="F133" i="5" a="1"/>
  <c r="F133" i="5" s="1"/>
  <c r="B112" i="5" a="1"/>
  <c r="B112" i="5" s="1"/>
  <c r="D133" i="5" a="1"/>
  <c r="D133" i="5" s="1"/>
  <c r="D114" i="5" a="1"/>
  <c r="D114" i="5" s="1"/>
  <c r="B143" i="5" a="1"/>
  <c r="B143" i="5" s="1"/>
  <c r="B119" i="5" a="1"/>
  <c r="B119" i="5" s="1"/>
  <c r="B138" i="5" a="1"/>
  <c r="B138" i="5" s="1"/>
  <c r="D116" i="5" a="1"/>
  <c r="D116" i="5" s="1"/>
  <c r="D130" i="5" a="1"/>
  <c r="D130" i="5" s="1"/>
  <c r="B78" i="5" a="1"/>
  <c r="B78" i="5" s="1"/>
  <c r="F69" i="5" a="1"/>
  <c r="F69" i="5" s="1"/>
  <c r="F138" i="5" a="1"/>
  <c r="F138" i="5" s="1"/>
  <c r="F38" i="5" a="1"/>
  <c r="F38" i="5" s="1"/>
  <c r="D46" i="5" a="1"/>
  <c r="D46" i="5" s="1"/>
  <c r="B21" i="5" a="1"/>
  <c r="B21" i="5" s="1"/>
  <c r="F44" i="5" a="1"/>
  <c r="F44" i="5" s="1"/>
  <c r="F141" i="5" a="1"/>
  <c r="F141" i="5" s="1"/>
  <c r="B99" i="5" a="1"/>
  <c r="B99" i="5" s="1"/>
  <c r="F42" i="5" a="1"/>
  <c r="F42" i="5" s="1"/>
  <c r="F33" i="5" a="1"/>
  <c r="F33" i="5" s="1"/>
  <c r="D55" i="5" a="1"/>
  <c r="D55" i="5" s="1"/>
  <c r="F105" i="5" a="1"/>
  <c r="F105" i="5" s="1"/>
  <c r="D20" i="5" a="1"/>
  <c r="D20" i="5" s="1"/>
  <c r="B16" i="5" a="1"/>
  <c r="B16" i="5" s="1"/>
  <c r="D89" i="5" a="1"/>
  <c r="D89" i="5" s="1"/>
  <c r="B69" i="5" a="1"/>
  <c r="B69" i="5" s="1"/>
  <c r="F39" i="5" a="1"/>
  <c r="F39" i="5" s="1"/>
  <c r="B55" i="5" a="1"/>
  <c r="B55" i="5" s="1"/>
  <c r="D102" i="5" a="1"/>
  <c r="D102" i="5" s="1"/>
  <c r="B81" i="5" a="1"/>
  <c r="B81" i="5" s="1"/>
  <c r="B137" i="5" a="1"/>
  <c r="B137" i="5" s="1"/>
  <c r="D27" i="5" a="1"/>
  <c r="D27" i="5" s="1"/>
  <c r="B30" i="5" a="1"/>
  <c r="B30" i="5" s="1"/>
  <c r="B94" i="5" a="1"/>
  <c r="B94" i="5" s="1"/>
  <c r="F70" i="5" a="1"/>
  <c r="F70" i="5" s="1"/>
  <c r="B147" i="5" a="1"/>
  <c r="B147" i="5" s="1"/>
  <c r="D78" i="5" a="1"/>
  <c r="D78" i="5" s="1"/>
  <c r="F154" i="5" a="1"/>
  <c r="F154" i="5" s="1"/>
  <c r="D22" i="5" a="1"/>
  <c r="D22" i="5" s="1"/>
  <c r="B20" i="5" a="1"/>
  <c r="B20" i="5" s="1"/>
  <c r="F90" i="5" a="1"/>
  <c r="F90" i="5" s="1"/>
  <c r="D70" i="5" a="1"/>
  <c r="D70" i="5" s="1"/>
  <c r="B51" i="5" a="1"/>
  <c r="B51" i="5" s="1"/>
  <c r="B101" i="5" a="1"/>
  <c r="B101" i="5" s="1"/>
  <c r="F77" i="5" a="1"/>
  <c r="F77" i="5" s="1"/>
  <c r="D60" i="5" a="1"/>
  <c r="D60" i="5" s="1"/>
  <c r="D9" i="5" a="1"/>
  <c r="D9" i="5" s="1"/>
  <c r="D103" i="5" a="1"/>
  <c r="D103" i="5" s="1"/>
  <c r="B82" i="5" a="1"/>
  <c r="B82" i="5" s="1"/>
  <c r="B144" i="5" a="1"/>
  <c r="B144" i="5" s="1"/>
  <c r="D137" i="5" a="1"/>
  <c r="D137" i="5" s="1"/>
  <c r="F115" i="5" a="1"/>
  <c r="F115" i="5" s="1"/>
  <c r="B149" i="5" a="1"/>
  <c r="B149" i="5" s="1"/>
  <c r="B127" i="5" a="1"/>
  <c r="B127" i="5" s="1"/>
  <c r="F158" i="5" a="1"/>
  <c r="F158" i="5" s="1"/>
  <c r="D131" i="5" a="1"/>
  <c r="D131" i="5" s="1"/>
  <c r="B61" i="5" a="1"/>
  <c r="B61" i="5" s="1"/>
  <c r="B131" i="5" a="1"/>
  <c r="B131" i="5" s="1"/>
  <c r="B66" i="5" a="1"/>
  <c r="B66" i="5" s="1"/>
  <c r="F140" i="5" a="1"/>
  <c r="F140" i="5" s="1"/>
  <c r="F116" i="5" a="1"/>
  <c r="F116" i="5" s="1"/>
  <c r="D135" i="5" a="1"/>
  <c r="D135" i="5" s="1"/>
  <c r="F113" i="5" a="1"/>
  <c r="F113" i="5" s="1"/>
  <c r="B128" i="5" a="1"/>
  <c r="B128" i="5" s="1"/>
  <c r="F98" i="5" a="1"/>
  <c r="F98" i="5" s="1"/>
  <c r="B90" i="5" a="1"/>
  <c r="B90" i="5" s="1"/>
  <c r="D117" i="5" a="1"/>
  <c r="D117" i="5" s="1"/>
  <c r="F30" i="5" a="1"/>
  <c r="F30" i="5" s="1"/>
  <c r="F53" i="5" a="1"/>
  <c r="F53" i="5" s="1"/>
  <c r="F101" i="5" a="1"/>
  <c r="F101" i="5" s="1"/>
  <c r="D37" i="5" a="1"/>
  <c r="D37" i="5" s="1"/>
  <c r="D43" i="5" a="1"/>
  <c r="D43" i="5" s="1"/>
  <c r="D79" i="5" a="1"/>
  <c r="D79" i="5" s="1"/>
  <c r="F34" i="5" a="1"/>
  <c r="F34" i="5" s="1"/>
  <c r="F24" i="5" a="1"/>
  <c r="F24" i="5" s="1"/>
  <c r="D51" i="5" a="1"/>
  <c r="D51" i="5" s="1"/>
  <c r="D92" i="5" a="1"/>
  <c r="D92" i="5" s="1"/>
  <c r="D16" i="5" a="1"/>
  <c r="D16" i="5" s="1"/>
  <c r="B8" i="5" a="1"/>
  <c r="B8" i="5" s="1"/>
  <c r="F86" i="5" a="1"/>
  <c r="F86" i="5" s="1"/>
  <c r="F65" i="5" a="1"/>
  <c r="F65" i="5" s="1"/>
  <c r="F35" i="5" a="1"/>
  <c r="F35" i="5" s="1"/>
  <c r="B47" i="5" a="1"/>
  <c r="B47" i="5" s="1"/>
  <c r="F99" i="5" a="1"/>
  <c r="F99" i="5" s="1"/>
  <c r="F78" i="5" a="1"/>
  <c r="F78" i="5" s="1"/>
  <c r="B118" i="5" a="1"/>
  <c r="B118" i="5" s="1"/>
  <c r="D23" i="5" a="1"/>
  <c r="D23" i="5" s="1"/>
  <c r="B22" i="5" a="1"/>
  <c r="B22" i="5" s="1"/>
  <c r="D91" i="5" a="1"/>
  <c r="D91" i="5" s="1"/>
  <c r="B68" i="5" a="1"/>
  <c r="B68" i="5" s="1"/>
  <c r="D96" i="5" a="1"/>
  <c r="D96" i="5" s="1"/>
  <c r="F75" i="5" a="1"/>
  <c r="F75" i="5" s="1"/>
  <c r="F150" i="5" a="1"/>
  <c r="F150" i="5" s="1"/>
  <c r="D18" i="5" a="1"/>
  <c r="D18" i="5" s="1"/>
  <c r="B12" i="5" a="1"/>
  <c r="B12" i="5" s="1"/>
  <c r="B88" i="5" a="1"/>
  <c r="B88" i="5" s="1"/>
  <c r="D67" i="5" a="1"/>
  <c r="D67" i="5" s="1"/>
  <c r="B43" i="5" a="1"/>
  <c r="B43" i="5" s="1"/>
  <c r="D98" i="5" a="1"/>
  <c r="D98" i="5" s="1"/>
  <c r="B75" i="5" a="1"/>
  <c r="B75" i="5" s="1"/>
  <c r="B157" i="5" a="1"/>
  <c r="B157" i="5" s="1"/>
  <c r="B50" i="5" a="1"/>
  <c r="B50" i="5" s="1"/>
  <c r="F100" i="5" a="1"/>
  <c r="F100" i="5" s="1"/>
  <c r="F79" i="5" a="1"/>
  <c r="F79" i="5" s="1"/>
  <c r="F124" i="5" a="1"/>
  <c r="F124" i="5" s="1"/>
  <c r="F134" i="5" a="1"/>
  <c r="F134" i="5" s="1"/>
  <c r="B113" i="5" a="1"/>
  <c r="B113" i="5" s="1"/>
  <c r="D146" i="5" a="1"/>
  <c r="D146" i="5" s="1"/>
  <c r="D124" i="5" a="1"/>
  <c r="D124" i="5" s="1"/>
  <c r="B156" i="5" a="1"/>
  <c r="B156" i="5" s="1"/>
  <c r="F126" i="5" a="1"/>
  <c r="F126" i="5" s="1"/>
  <c r="D158" i="5" a="1"/>
  <c r="D158" i="5" s="1"/>
  <c r="B129" i="5" a="1"/>
  <c r="B129" i="5" s="1"/>
  <c r="D63" i="5" a="1"/>
  <c r="D63" i="5" s="1"/>
  <c r="D138" i="5" a="1"/>
  <c r="D138" i="5" s="1"/>
  <c r="B114" i="5" a="1"/>
  <c r="B114" i="5" s="1"/>
  <c r="B133" i="5" a="1"/>
  <c r="B133" i="5" s="1"/>
  <c r="F144" i="5" a="1"/>
  <c r="F144" i="5" s="1"/>
  <c r="D125" i="5" a="1"/>
  <c r="D125" i="5" s="1"/>
  <c r="B11" i="5" a="1"/>
  <c r="B11" i="5" s="1"/>
  <c r="B134" i="5" a="1"/>
  <c r="B134" i="5" s="1"/>
  <c r="F142" i="5" a="1"/>
  <c r="F142" i="5" s="1"/>
  <c r="F20" i="5" a="1"/>
  <c r="F20" i="5" s="1"/>
  <c r="F49" i="5" a="1"/>
  <c r="F49" i="5" s="1"/>
  <c r="D84" i="5" a="1"/>
  <c r="D84" i="5" s="1"/>
  <c r="F28" i="5" a="1"/>
  <c r="F28" i="5" s="1"/>
  <c r="F52" i="5" a="1"/>
  <c r="F52" i="5" s="1"/>
  <c r="D122" i="5" a="1"/>
  <c r="D122" i="5" s="1"/>
  <c r="F25" i="5" a="1"/>
  <c r="F25" i="5" s="1"/>
  <c r="F13" i="5" a="1"/>
  <c r="F13" i="5" s="1"/>
  <c r="D47" i="5" a="1"/>
  <c r="D47" i="5" s="1"/>
  <c r="F71" i="5" a="1"/>
  <c r="F71" i="5" s="1"/>
  <c r="D12" i="5" a="1"/>
  <c r="D12" i="5" s="1"/>
  <c r="D105" i="5" a="1"/>
  <c r="D105" i="5" s="1"/>
  <c r="B84" i="5" a="1"/>
  <c r="B84" i="5" s="1"/>
  <c r="D159" i="5" a="1"/>
  <c r="D159" i="5" s="1"/>
  <c r="F31" i="5" a="1"/>
  <c r="F31" i="5" s="1"/>
  <c r="B39" i="5" a="1"/>
  <c r="B39" i="5" s="1"/>
  <c r="B97" i="5" a="1"/>
  <c r="B97" i="5" s="1"/>
  <c r="D76" i="5" a="1"/>
  <c r="D76" i="5" s="1"/>
  <c r="F159" i="5" a="1"/>
  <c r="F159" i="5" s="1"/>
  <c r="D19" i="5" a="1"/>
  <c r="D19" i="5" s="1"/>
  <c r="B14" i="5" a="1"/>
  <c r="B14" i="5" s="1"/>
  <c r="F88" i="5" a="1"/>
  <c r="F88" i="5" s="1"/>
  <c r="F64" i="5" a="1"/>
  <c r="F64" i="5" s="1"/>
  <c r="F93" i="5" a="1"/>
  <c r="F93" i="5" s="1"/>
  <c r="B73" i="5" a="1"/>
  <c r="B73" i="5" s="1"/>
  <c r="D113" i="5" a="1"/>
  <c r="D113" i="5" s="1"/>
  <c r="D14" i="5" a="1"/>
  <c r="D14" i="5" s="1"/>
  <c r="F106" i="5" a="1"/>
  <c r="F106" i="5" s="1"/>
  <c r="D85" i="5" a="1"/>
  <c r="D85" i="5" s="1"/>
  <c r="B63" i="5" a="1"/>
  <c r="B63" i="5" s="1"/>
  <c r="B35" i="5" a="1"/>
  <c r="B35" i="5" s="1"/>
  <c r="F95" i="5" a="1"/>
  <c r="F95" i="5" s="1"/>
  <c r="D72" i="5" a="1"/>
  <c r="D72" i="5" s="1"/>
  <c r="D155" i="5" a="1"/>
  <c r="D155" i="5" s="1"/>
  <c r="B42" i="5" a="1"/>
  <c r="B42" i="5" s="1"/>
  <c r="B98" i="5" a="1"/>
  <c r="B98" i="5" s="1"/>
  <c r="D77" i="5" a="1"/>
  <c r="D77" i="5" s="1"/>
  <c r="F68" i="5" a="1"/>
  <c r="F68" i="5" s="1"/>
  <c r="D132" i="5" a="1"/>
  <c r="D132" i="5" s="1"/>
  <c r="D64" i="5" a="1"/>
  <c r="D64" i="5" s="1"/>
  <c r="D141" i="5" a="1"/>
  <c r="D141" i="5" s="1"/>
  <c r="B122" i="5" a="1"/>
  <c r="B122" i="5" s="1"/>
  <c r="F148" i="5" a="1"/>
  <c r="F148" i="5" s="1"/>
  <c r="B124" i="5" a="1"/>
  <c r="B124" i="5" s="1"/>
  <c r="F145" i="5" a="1"/>
  <c r="F145" i="5" s="1"/>
  <c r="D126" i="5" a="1"/>
  <c r="D126" i="5" s="1"/>
  <c r="F60" i="5" a="1"/>
  <c r="F60" i="5" s="1"/>
  <c r="F135" i="5" a="1"/>
  <c r="F135" i="5" s="1"/>
  <c r="D152" i="5" a="1"/>
  <c r="D152" i="5" s="1"/>
  <c r="D128" i="5" a="1"/>
  <c r="D128" i="5" s="1"/>
  <c r="D142" i="5" a="1"/>
  <c r="D142" i="5" s="1"/>
  <c r="F122" i="5" a="1"/>
  <c r="F122" i="5" s="1"/>
  <c r="D34" i="5" a="1"/>
  <c r="D34" i="5" s="1"/>
  <c r="D21" i="5" a="1"/>
  <c r="D21" i="5" s="1"/>
  <c r="D112" i="5" a="1"/>
  <c r="D112" i="5" s="1"/>
  <c r="B121" i="5" a="1"/>
  <c r="B121" i="5" s="1"/>
  <c r="F8" i="5" a="1"/>
  <c r="F8" i="5" s="1"/>
  <c r="D45" i="5" a="1"/>
  <c r="D45" i="5" s="1"/>
  <c r="B60" i="5" a="1"/>
  <c r="B60" i="5" s="1"/>
  <c r="F17" i="5" a="1"/>
  <c r="F17" i="5" s="1"/>
  <c r="D44" i="5" a="1"/>
  <c r="D44" i="5" s="1"/>
  <c r="D147" i="5" a="1"/>
  <c r="D147" i="5" s="1"/>
  <c r="F14" i="5" a="1"/>
  <c r="F14" i="5" s="1"/>
  <c r="B37" i="5" a="1"/>
  <c r="B37" i="5" s="1"/>
  <c r="D41" i="5" a="1"/>
  <c r="D41" i="5" s="1"/>
  <c r="D40" i="5" a="1"/>
  <c r="D40" i="5" s="1"/>
  <c r="D8" i="5" a="1"/>
  <c r="D8" i="5" s="1"/>
  <c r="F102" i="5" a="1"/>
  <c r="F102" i="5" s="1"/>
  <c r="D81" i="5" a="1"/>
  <c r="D81" i="5" s="1"/>
  <c r="F139" i="5" a="1"/>
  <c r="F139" i="5" s="1"/>
  <c r="F27" i="5" a="1"/>
  <c r="F27" i="5" s="1"/>
  <c r="B31" i="5" a="1"/>
  <c r="B31" i="5" s="1"/>
  <c r="D94" i="5" a="1"/>
  <c r="D94" i="5" s="1"/>
  <c r="F73" i="5" a="1"/>
  <c r="F73" i="5" s="1"/>
  <c r="B150" i="5" a="1"/>
  <c r="B150" i="5" s="1"/>
  <c r="D15" i="5" a="1"/>
  <c r="D15" i="5" s="1"/>
  <c r="D107" i="5" a="1"/>
  <c r="D107" i="5" s="1"/>
  <c r="B86" i="5" a="1"/>
  <c r="B86" i="5" s="1"/>
  <c r="B154" i="5" a="1"/>
  <c r="B154" i="5" s="1"/>
  <c r="B91" i="5" a="1"/>
  <c r="B91" i="5" s="1"/>
  <c r="F67" i="5" a="1"/>
  <c r="F67" i="5" s="1"/>
  <c r="D42" i="5" a="1"/>
  <c r="D42" i="5" s="1"/>
  <c r="D10" i="5" a="1"/>
  <c r="D10" i="5" s="1"/>
  <c r="B104" i="5" a="1"/>
  <c r="B104" i="5" s="1"/>
  <c r="F82" i="5" a="1"/>
  <c r="F82" i="5" s="1"/>
  <c r="D149" i="5" a="1"/>
  <c r="D149" i="5" s="1"/>
  <c r="B27" i="5" a="1"/>
  <c r="B27" i="5" s="1"/>
  <c r="B93" i="5" a="1"/>
  <c r="B93" i="5" s="1"/>
  <c r="B70" i="5" a="1"/>
  <c r="B70" i="5" s="1"/>
  <c r="D29" i="5" a="1"/>
  <c r="D29" i="5" s="1"/>
  <c r="B34" i="5" a="1"/>
  <c r="B34" i="5" s="1"/>
  <c r="D95" i="5" a="1"/>
  <c r="D95" i="5" s="1"/>
  <c r="F74" i="5" a="1"/>
  <c r="F74" i="5" s="1"/>
  <c r="B152" i="5" a="1"/>
  <c r="B152" i="5" s="1"/>
  <c r="B130" i="5" a="1"/>
  <c r="B130" i="5" s="1"/>
  <c r="F61" i="5" a="1"/>
  <c r="F61" i="5" s="1"/>
  <c r="D139" i="5" a="1"/>
  <c r="D139" i="5" s="1"/>
  <c r="F117" i="5" a="1"/>
  <c r="F117" i="5" s="1"/>
  <c r="B146" i="5" a="1"/>
  <c r="B146" i="5" s="1"/>
  <c r="F121" i="5" a="1"/>
  <c r="F121" i="5" s="1"/>
  <c r="D143" i="5" a="1"/>
  <c r="D143" i="5" s="1"/>
  <c r="F123" i="5" a="1"/>
  <c r="F123" i="5" s="1"/>
  <c r="B158" i="5" a="1"/>
  <c r="B158" i="5" s="1"/>
  <c r="F130" i="5" a="1"/>
  <c r="F130" i="5" s="1"/>
  <c r="D150" i="5" a="1"/>
  <c r="D150" i="5" s="1"/>
  <c r="F125" i="5" a="1"/>
  <c r="F125" i="5" s="1"/>
  <c r="B140" i="5" a="1"/>
  <c r="B140" i="5" s="1"/>
  <c r="F120" i="5" a="1"/>
  <c r="F120" i="5" s="1"/>
  <c r="F151" i="5" a="1"/>
  <c r="F151" i="5" s="1"/>
  <c r="F62" i="5" a="1"/>
  <c r="F62" i="5" s="1"/>
  <c r="D156" i="5" a="1"/>
  <c r="D156" i="5" s="1"/>
  <c r="B126" i="5" a="1"/>
  <c r="B126" i="5" s="1"/>
  <c r="B25" i="5" a="1"/>
  <c r="B25" i="5" s="1"/>
  <c r="F37" i="5" a="1"/>
  <c r="F37" i="5" s="1"/>
  <c r="F43" i="5" a="1"/>
  <c r="F43" i="5" s="1"/>
  <c r="B49" i="5" a="1"/>
  <c r="B49" i="5" s="1"/>
  <c r="F26" i="5" a="1"/>
  <c r="F26" i="5" s="1"/>
  <c r="F48" i="5" a="1"/>
  <c r="F48" i="5" s="1"/>
  <c r="B41" i="5" a="1"/>
  <c r="B41" i="5" s="1"/>
  <c r="B107" i="5" a="1"/>
  <c r="B107" i="5" s="1"/>
  <c r="D33" i="5" a="1"/>
  <c r="D33" i="5" s="1"/>
  <c r="D36" i="5" a="1"/>
  <c r="D36" i="5" s="1"/>
  <c r="B48" i="5" a="1"/>
  <c r="B48" i="5" s="1"/>
  <c r="B100" i="5" a="1"/>
  <c r="B100" i="5" s="1"/>
  <c r="B79" i="5" a="1"/>
  <c r="B79" i="5" s="1"/>
  <c r="B120" i="5" a="1"/>
  <c r="B120" i="5" s="1"/>
  <c r="F23" i="5" a="1"/>
  <c r="F23" i="5" s="1"/>
  <c r="B23" i="5" a="1"/>
  <c r="B23" i="5" s="1"/>
  <c r="F91" i="5" a="1"/>
  <c r="F91" i="5" s="1"/>
  <c r="B71" i="5" a="1"/>
  <c r="B71" i="5" s="1"/>
  <c r="D148" i="5" a="1"/>
  <c r="D148" i="5" s="1"/>
  <c r="D11" i="5" a="1"/>
  <c r="D11" i="5" s="1"/>
  <c r="F104" i="5" a="1"/>
  <c r="F104" i="5" s="1"/>
  <c r="D83" i="5" a="1"/>
  <c r="D83" i="5" s="1"/>
  <c r="D134" i="5" a="1"/>
  <c r="D134" i="5" s="1"/>
  <c r="D88" i="5" a="1"/>
  <c r="D88" i="5" s="1"/>
  <c r="F63" i="5" a="1"/>
  <c r="F63" i="5" s="1"/>
  <c r="D38" i="5" a="1"/>
  <c r="D38" i="5" s="1"/>
  <c r="B52" i="5" a="1"/>
  <c r="B52" i="5" s="1"/>
  <c r="D101" i="5" a="1"/>
  <c r="D101" i="5" s="1"/>
  <c r="B80" i="5" a="1"/>
  <c r="B80" i="5" s="1"/>
  <c r="F129" i="5" a="1"/>
  <c r="F129" i="5" s="1"/>
  <c r="B19" i="5" a="1"/>
  <c r="B19" i="5" s="1"/>
  <c r="D90" i="5" a="1"/>
  <c r="D90" i="5" s="1"/>
  <c r="B67" i="5" a="1"/>
  <c r="B67" i="5" s="1"/>
  <c r="D25" i="5" a="1"/>
  <c r="D25" i="5" s="1"/>
  <c r="B26" i="5" a="1"/>
  <c r="B26" i="5" s="1"/>
  <c r="F92" i="5" a="1"/>
  <c r="F92" i="5" s="1"/>
  <c r="B72" i="5" a="1"/>
  <c r="B72" i="5" s="1"/>
  <c r="B65" i="5" a="1"/>
  <c r="B65" i="5" s="1"/>
  <c r="F127" i="5" a="1"/>
  <c r="F127" i="5" s="1"/>
  <c r="B159" i="5" a="1"/>
  <c r="B159" i="5" s="1"/>
  <c r="F136" i="5" a="1"/>
  <c r="F136" i="5" s="1"/>
  <c r="B115" i="5" a="1"/>
  <c r="B115" i="5" s="1"/>
  <c r="F143" i="5" a="1"/>
  <c r="F143" i="5" s="1"/>
  <c r="F119" i="5" a="1"/>
  <c r="F119" i="5" s="1"/>
  <c r="B141" i="5" a="1"/>
  <c r="B141" i="5" s="1"/>
  <c r="D121" i="5" a="1"/>
  <c r="D121" i="5" s="1"/>
  <c r="F152" i="5" a="1"/>
  <c r="F152" i="5" s="1"/>
  <c r="F128" i="5" a="1"/>
  <c r="F128" i="5" s="1"/>
  <c r="B145" i="5" a="1"/>
  <c r="B145" i="5" s="1"/>
  <c r="B123" i="5" a="1"/>
  <c r="B123" i="5" s="1"/>
  <c r="F137" i="5" a="1"/>
  <c r="F137" i="5" s="1"/>
  <c r="B116" i="5" a="1"/>
  <c r="B116" i="5" s="1"/>
  <c r="F85" i="5" a="1"/>
  <c r="F85" i="5" s="1"/>
  <c r="F87" i="5" a="1"/>
  <c r="F87" i="5" s="1"/>
  <c r="B125" i="5" a="1"/>
  <c r="B125" i="5" s="1"/>
  <c r="B148" i="5" a="1"/>
  <c r="B148" i="5" s="1"/>
  <c r="B103" i="5" a="1"/>
  <c r="B103" i="5" s="1"/>
  <c r="F29" i="5" a="1"/>
  <c r="F29" i="5" s="1"/>
  <c r="D54" i="5" a="1"/>
  <c r="D54" i="5" s="1"/>
  <c r="B17" i="5" a="1"/>
  <c r="B17" i="5" s="1"/>
  <c r="F16" i="5" a="1"/>
  <c r="F16" i="5" s="1"/>
  <c r="F36" i="5" a="1"/>
  <c r="F36" i="5" s="1"/>
  <c r="B9" i="5" a="1"/>
  <c r="B9" i="5" s="1"/>
  <c r="B95" i="5" a="1"/>
  <c r="B95" i="5" s="1"/>
  <c r="F22" i="5" a="1"/>
  <c r="F22" i="5" s="1"/>
  <c r="D32" i="5" a="1"/>
  <c r="D32" i="5" s="1"/>
  <c r="B40" i="5" a="1"/>
  <c r="B40" i="5" s="1"/>
  <c r="D97" i="5" a="1"/>
  <c r="D97" i="5" s="1"/>
  <c r="F76" i="5" a="1"/>
  <c r="F76" i="5" s="1"/>
  <c r="D157" i="5" a="1"/>
  <c r="D157" i="5" s="1"/>
  <c r="F19" i="5" a="1"/>
  <c r="F19" i="5" s="1"/>
  <c r="B15" i="5" a="1"/>
  <c r="B15" i="5" s="1"/>
  <c r="B89" i="5" a="1"/>
  <c r="B89" i="5" s="1"/>
  <c r="D68" i="5" a="1"/>
  <c r="D68" i="5" s="1"/>
  <c r="D39" i="5" a="1"/>
  <c r="D39" i="5" s="1"/>
  <c r="B54" i="5" a="1"/>
  <c r="B54" i="5" s="1"/>
  <c r="B102" i="5" a="1"/>
  <c r="B102" i="5" s="1"/>
  <c r="F80" i="5" a="1"/>
  <c r="F80" i="5" s="1"/>
  <c r="D115" i="5" a="1"/>
  <c r="D115" i="5" s="1"/>
  <c r="B44" i="5" a="1"/>
  <c r="B44" i="5" s="1"/>
  <c r="B18" i="5" a="1"/>
  <c r="B18" i="5" s="1"/>
  <c r="B139" i="5" a="1"/>
  <c r="B139" i="5" s="1"/>
  <c r="B135" i="5" a="1"/>
  <c r="B135" i="5" s="1"/>
  <c r="F41" i="5" a="1"/>
  <c r="F41" i="5" s="1"/>
  <c r="R4" i="7"/>
</calcChain>
</file>

<file path=xl/sharedStrings.xml><?xml version="1.0" encoding="utf-8"?>
<sst xmlns="http://schemas.openxmlformats.org/spreadsheetml/2006/main" count="158" uniqueCount="100">
  <si>
    <t>High</t>
  </si>
  <si>
    <t>EVALUATION LEVELS</t>
  </si>
  <si>
    <t>LVL</t>
  </si>
  <si>
    <t>Active</t>
  </si>
  <si>
    <t>POTENTIAL</t>
  </si>
  <si>
    <t>PERFORMANCE</t>
  </si>
  <si>
    <t>Categorites</t>
  </si>
  <si>
    <t>Count</t>
  </si>
  <si>
    <t>ID</t>
  </si>
  <si>
    <t>ALL</t>
  </si>
  <si>
    <t>Filtered ID</t>
  </si>
  <si>
    <t>Green</t>
  </si>
  <si>
    <t>Light Green</t>
  </si>
  <si>
    <t>Yellow</t>
  </si>
  <si>
    <t>Red</t>
  </si>
  <si>
    <t>Graph Data</t>
  </si>
  <si>
    <t>No</t>
  </si>
  <si>
    <t>%</t>
  </si>
  <si>
    <t>COUNT BY CATEGORY</t>
  </si>
  <si>
    <t>DASHBOARD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</si>
  <si>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</si>
  <si>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</si>
  <si>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</si>
  <si>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</si>
  <si>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</si>
  <si>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</si>
  <si>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</si>
  <si>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</si>
  <si>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SETTINGS</t>
  </si>
  <si>
    <t>LIST BY CATEGORY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</si>
  <si>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</si>
  <si>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Con. Frmt</t>
  </si>
  <si>
    <t>BUSINESS ID</t>
  </si>
  <si>
    <t>BUSINESS NAME</t>
  </si>
  <si>
    <t>STRATEGIC INITIATIVES</t>
  </si>
  <si>
    <t>PROFITABILITY</t>
  </si>
  <si>
    <t>INDUSTRY</t>
  </si>
  <si>
    <t>Technology</t>
  </si>
  <si>
    <t>Pharmaceuticals</t>
  </si>
  <si>
    <t>E-commerce</t>
  </si>
  <si>
    <t>Automotive</t>
  </si>
  <si>
    <t>Consumer Electronics</t>
  </si>
  <si>
    <t>Retail</t>
  </si>
  <si>
    <t>Energy</t>
  </si>
  <si>
    <t>Media</t>
  </si>
  <si>
    <t>Manufacturing</t>
  </si>
  <si>
    <t>Healthcare</t>
  </si>
  <si>
    <t>Tech Innovations Inc.</t>
  </si>
  <si>
    <t>Pharma Solutions Ltd.</t>
  </si>
  <si>
    <t>E-commerce Ventures</t>
  </si>
  <si>
    <t>Auto Dynamics Corp.</t>
  </si>
  <si>
    <t>Consumer Electronics Co.</t>
  </si>
  <si>
    <t>Retail Revolution Ltd.</t>
  </si>
  <si>
    <t>Energy Utility Systems</t>
  </si>
  <si>
    <t>Print Media Enterprises</t>
  </si>
  <si>
    <t>Local Manufacturing Co.</t>
  </si>
  <si>
    <t>AI Solutions Innovate</t>
  </si>
  <si>
    <t>Healthcare Technologies</t>
  </si>
  <si>
    <t>Sustainable Retailers Inc.</t>
  </si>
  <si>
    <t>Expand product portfolio; Invest in R&amp;D</t>
  </si>
  <si>
    <t>Seek strategic partnerships; Launch new products</t>
  </si>
  <si>
    <t>Improve user experience; Increase marketing efforts</t>
  </si>
  <si>
    <t>Develop fuel-efficient models; Enhance marketing</t>
  </si>
  <si>
    <t>Upgrade product features; Expand distribution</t>
  </si>
  <si>
    <t>Implement cost-cutting measures; Explore partnerships</t>
  </si>
  <si>
    <t>Invest in renewable energy sources; Enhance customer service</t>
  </si>
  <si>
    <t>Digital transformation; Explore online subscriptions</t>
  </si>
  <si>
    <t>Explore new markets; Optimize production processes</t>
  </si>
  <si>
    <t>Develop AI applications for new industries; Expand globally</t>
  </si>
  <si>
    <t>Launch telemedicine services; Collaborate with healthcare providers</t>
  </si>
  <si>
    <t>Emphasize eco-friendly products; Collaborate with sustainable brands</t>
  </si>
  <si>
    <t>Medium</t>
  </si>
  <si>
    <t>Low</t>
  </si>
  <si>
    <t>Very Low</t>
  </si>
  <si>
    <t>RESPONSIBLE</t>
  </si>
  <si>
    <t>Olivia Turner</t>
  </si>
  <si>
    <t>Noah Mitchell</t>
  </si>
  <si>
    <t>Ava Reynolds</t>
  </si>
  <si>
    <t>Liam Bennett</t>
  </si>
  <si>
    <t>Sophia Evans</t>
  </si>
  <si>
    <t>Jackson Foster</t>
  </si>
  <si>
    <t>Very High</t>
  </si>
  <si>
    <t>Divest or Exit</t>
  </si>
  <si>
    <t>Invest and Grow</t>
  </si>
  <si>
    <t>Selective Investment</t>
  </si>
  <si>
    <t>Harvest or Divest</t>
  </si>
  <si>
    <t>Invest to Improve or Collaborate</t>
  </si>
  <si>
    <t>BUSINESS STRENGTH  - MARKET ATTRACTIVENESS</t>
  </si>
  <si>
    <t>BUSINESS STRENGTH</t>
  </si>
  <si>
    <t>MARKET ATTRACTIVENESS</t>
  </si>
  <si>
    <t>Maintain</t>
  </si>
  <si>
    <t>Invest to Build</t>
  </si>
  <si>
    <t>Manage For Earnings</t>
  </si>
  <si>
    <t>Build Selectively</t>
  </si>
  <si>
    <t>Orange</t>
  </si>
  <si>
    <t>Blue</t>
  </si>
  <si>
    <t>GE MCKINSEY MATRIX</t>
  </si>
  <si>
    <t>BUSINESS TABLE</t>
  </si>
  <si>
    <t>MCKINSEY CATEGORIZATION</t>
  </si>
  <si>
    <t>MCKINSEY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</si>
</sst>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[$$-409]#,##0.00"/>
  </numFmts>
  <fonts count="3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9"/>
      <color theme="0"/>
      <name val="Arial"/>
      <family val="2"/>
      <charset val="162"/>
    </font>
    <font>
      <sz val="10"/>
      <color theme="1"/>
      <name val="Arial"/>
      <family val="2"/>
      <scheme val="minor"/>
    </font>
    <font>
      <sz val="11"/>
      <color theme="1"/>
      <name val="Arial"/>
      <family val="2"/>
    </font>
    <font>
      <b/>
      <sz val="11.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rgb="FF70AD47"/>
      <name val="Arial"/>
      <family val="2"/>
    </font>
    <font>
      <sz val="9"/>
      <color theme="3" tint="0.39997558519241921"/>
      <name val="Arial"/>
      <family val="2"/>
    </font>
    <font>
      <sz val="11"/>
      <color rgb="FF1F4E78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13"/>
      <color theme="1"/>
      <name val="Arial"/>
      <family val="2"/>
      <scheme val="minor"/>
    </font>
    <font>
      <b/>
      <sz val="13"/>
      <color theme="0"/>
      <name val="Arial"/>
      <family val="2"/>
      <scheme val="minor"/>
    </font>
    <font>
      <b/>
      <sz val="11.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1F6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2F2F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/>
      <bottom style="medium">
        <color rgb="FF78A8C6"/>
      </bottom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3" tint="0.59996337778862885"/>
      </top>
      <bottom/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" fillId="0" borderId="0"/>
  </cellStyleXfs>
  <cellXfs count="1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1"/>
    </xf>
    <xf numFmtId="0" fontId="6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3" fillId="2" borderId="0" xfId="2" applyFill="1" applyAlignment="1">
      <alignment vertical="center"/>
    </xf>
    <xf numFmtId="0" fontId="4" fillId="2" borderId="0" xfId="0" applyFont="1" applyFill="1"/>
    <xf numFmtId="0" fontId="0" fillId="2" borderId="0" xfId="0" applyFill="1" applyAlignment="1">
      <alignment vertical="center"/>
    </xf>
    <xf numFmtId="0" fontId="0" fillId="8" borderId="0" xfId="0" applyFill="1"/>
    <xf numFmtId="0" fontId="13" fillId="8" borderId="0" xfId="3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5" xfId="2" applyBorder="1" applyAlignment="1">
      <alignment vertical="center"/>
    </xf>
    <xf numFmtId="0" fontId="3" fillId="0" borderId="6" xfId="2" applyBorder="1" applyAlignment="1">
      <alignment vertical="center"/>
    </xf>
    <xf numFmtId="0" fontId="3" fillId="0" borderId="7" xfId="2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1" xfId="0" quotePrefix="1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3" fillId="2" borderId="0" xfId="2" applyFill="1" applyAlignment="1">
      <alignment horizontal="center" vertical="center"/>
    </xf>
    <xf numFmtId="0" fontId="0" fillId="9" borderId="4" xfId="0" applyFill="1" applyBorder="1" applyAlignment="1" applyProtection="1">
      <alignment horizontal="center" vertical="center" shrinkToFit="1"/>
      <protection hidden="1"/>
    </xf>
    <xf numFmtId="49" fontId="7" fillId="4" borderId="0" xfId="0" applyNumberFormat="1" applyFont="1" applyFill="1" applyAlignment="1">
      <alignment horizontal="left" vertical="center" indent="2"/>
    </xf>
    <xf numFmtId="49" fontId="10" fillId="6" borderId="0" xfId="0" applyNumberFormat="1" applyFont="1" applyFill="1" applyAlignment="1">
      <alignment horizontal="left" vertical="center" indent="2"/>
    </xf>
    <xf numFmtId="0" fontId="0" fillId="2" borderId="0" xfId="0" applyFill="1" applyAlignment="1">
      <alignment shrinkToFit="1"/>
    </xf>
    <xf numFmtId="0" fontId="8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 shrinkToFit="1"/>
    </xf>
    <xf numFmtId="0" fontId="16" fillId="2" borderId="0" xfId="4" applyFont="1" applyFill="1" applyAlignment="1" applyProtection="1">
      <alignment vertical="center"/>
      <protection locked="0"/>
    </xf>
    <xf numFmtId="0" fontId="17" fillId="2" borderId="0" xfId="4" applyFont="1" applyFill="1" applyAlignment="1" applyProtection="1">
      <alignment vertical="center"/>
      <protection locked="0"/>
    </xf>
    <xf numFmtId="0" fontId="18" fillId="2" borderId="0" xfId="4" applyFont="1" applyFill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 applyAlignment="1">
      <alignment vertical="center"/>
    </xf>
    <xf numFmtId="49" fontId="7" fillId="4" borderId="0" xfId="0" applyNumberFormat="1" applyFont="1" applyFill="1" applyAlignment="1">
      <alignment horizontal="left" vertical="center" indent="6"/>
    </xf>
    <xf numFmtId="49" fontId="7" fillId="4" borderId="0" xfId="0" applyNumberFormat="1" applyFont="1" applyFill="1" applyAlignment="1">
      <alignment horizontal="left" vertical="center" indent="9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23" fillId="2" borderId="0" xfId="0" applyFont="1" applyFill="1"/>
    <xf numFmtId="0" fontId="27" fillId="2" borderId="0" xfId="0" applyFont="1" applyFill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0" fontId="25" fillId="14" borderId="16" xfId="0" applyFont="1" applyFill="1" applyBorder="1" applyAlignment="1">
      <alignment horizontal="center" vertical="center" wrapText="1" shrinkToFit="1"/>
    </xf>
    <xf numFmtId="0" fontId="25" fillId="16" borderId="17" xfId="0" applyFont="1" applyFill="1" applyBorder="1" applyAlignment="1">
      <alignment horizontal="center" vertical="center" wrapText="1" shrinkToFit="1"/>
    </xf>
    <xf numFmtId="0" fontId="24" fillId="2" borderId="0" xfId="2" applyFont="1" applyFill="1" applyAlignment="1">
      <alignment vertical="center"/>
    </xf>
    <xf numFmtId="0" fontId="24" fillId="12" borderId="5" xfId="2" applyFont="1" applyFill="1" applyBorder="1" applyAlignment="1">
      <alignment vertical="center"/>
    </xf>
    <xf numFmtId="0" fontId="24" fillId="12" borderId="6" xfId="2" applyFont="1" applyFill="1" applyBorder="1" applyAlignment="1">
      <alignment vertical="center"/>
    </xf>
    <xf numFmtId="0" fontId="24" fillId="12" borderId="7" xfId="2" applyFont="1" applyFill="1" applyBorder="1" applyAlignment="1">
      <alignment vertical="center"/>
    </xf>
    <xf numFmtId="0" fontId="24" fillId="2" borderId="0" xfId="0" applyFont="1" applyFill="1"/>
    <xf numFmtId="0" fontId="26" fillId="2" borderId="0" xfId="0" applyFont="1" applyFill="1"/>
    <xf numFmtId="0" fontId="26" fillId="12" borderId="8" xfId="0" applyFont="1" applyFill="1" applyBorder="1"/>
    <xf numFmtId="0" fontId="28" fillId="12" borderId="24" xfId="0" applyFont="1" applyFill="1" applyBorder="1" applyAlignment="1">
      <alignment horizontal="center" vertical="center"/>
    </xf>
    <xf numFmtId="0" fontId="28" fillId="12" borderId="0" xfId="0" applyFont="1" applyFill="1"/>
    <xf numFmtId="0" fontId="28" fillId="12" borderId="24" xfId="0" applyFont="1" applyFill="1" applyBorder="1" applyAlignment="1" applyProtection="1">
      <alignment horizontal="center" vertical="center"/>
      <protection hidden="1"/>
    </xf>
    <xf numFmtId="0" fontId="26" fillId="12" borderId="9" xfId="0" applyFont="1" applyFill="1" applyBorder="1"/>
    <xf numFmtId="0" fontId="24" fillId="12" borderId="8" xfId="0" applyFont="1" applyFill="1" applyBorder="1"/>
    <xf numFmtId="0" fontId="30" fillId="12" borderId="0" xfId="0" applyFont="1" applyFill="1"/>
    <xf numFmtId="0" fontId="24" fillId="12" borderId="9" xfId="0" applyFont="1" applyFill="1" applyBorder="1"/>
    <xf numFmtId="0" fontId="24" fillId="12" borderId="0" xfId="0" applyFont="1" applyFill="1"/>
    <xf numFmtId="0" fontId="24" fillId="13" borderId="8" xfId="0" applyFont="1" applyFill="1" applyBorder="1"/>
    <xf numFmtId="0" fontId="24" fillId="13" borderId="0" xfId="0" applyFont="1" applyFill="1"/>
    <xf numFmtId="0" fontId="24" fillId="13" borderId="9" xfId="0" applyFont="1" applyFill="1" applyBorder="1"/>
    <xf numFmtId="0" fontId="24" fillId="0" borderId="8" xfId="0" applyFont="1" applyBorder="1"/>
    <xf numFmtId="0" fontId="24" fillId="0" borderId="0" xfId="0" applyFont="1"/>
    <xf numFmtId="0" fontId="24" fillId="0" borderId="9" xfId="0" applyFont="1" applyBorder="1"/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7" fillId="4" borderId="0" xfId="0" applyFont="1" applyFill="1" applyAlignment="1">
      <alignment horizontal="left" vertical="center" indent="6"/>
    </xf>
    <xf numFmtId="0" fontId="0" fillId="11" borderId="29" xfId="0" applyFill="1" applyBorder="1" applyAlignment="1" applyProtection="1">
      <alignment horizontal="center" vertical="center" shrinkToFit="1"/>
      <protection hidden="1"/>
    </xf>
    <xf numFmtId="0" fontId="0" fillId="10" borderId="29" xfId="0" applyFill="1" applyBorder="1" applyAlignment="1" applyProtection="1">
      <alignment horizontal="center" vertical="center" shrinkToFit="1"/>
      <protection hidden="1"/>
    </xf>
    <xf numFmtId="0" fontId="1" fillId="0" borderId="2" xfId="6" applyBorder="1" applyAlignment="1">
      <alignment horizontal="left" wrapText="1" indent="1"/>
    </xf>
    <xf numFmtId="0" fontId="1" fillId="2" borderId="0" xfId="6" applyFill="1"/>
    <xf numFmtId="0" fontId="1" fillId="0" borderId="3" xfId="6" applyBorder="1" applyAlignment="1">
      <alignment horizontal="left" indent="1"/>
    </xf>
    <xf numFmtId="0" fontId="1" fillId="0" borderId="3" xfId="6" applyBorder="1" applyAlignment="1">
      <alignment horizontal="left" vertical="center" wrapText="1" indent="1"/>
    </xf>
    <xf numFmtId="0" fontId="1" fillId="0" borderId="3" xfId="6" applyBorder="1" applyAlignment="1">
      <alignment horizontal="left" vertical="top" wrapText="1" indent="2"/>
    </xf>
    <xf numFmtId="0" fontId="14" fillId="0" borderId="3" xfId="6" applyFont="1" applyBorder="1" applyAlignment="1">
      <alignment horizontal="left" indent="1"/>
    </xf>
    <xf numFmtId="0" fontId="1" fillId="0" borderId="14" xfId="6" applyBorder="1" applyAlignment="1">
      <alignment horizontal="left" indent="1"/>
    </xf>
    <xf numFmtId="0" fontId="32" fillId="2" borderId="0" xfId="0" applyFont="1" applyFill="1" applyAlignment="1">
      <alignment vertical="center"/>
    </xf>
    <xf numFmtId="49" fontId="33" fillId="6" borderId="0" xfId="0" applyNumberFormat="1" applyFont="1" applyFill="1" applyAlignment="1">
      <alignment horizontal="left" vertical="center" indent="1"/>
    </xf>
    <xf numFmtId="49" fontId="33" fillId="6" borderId="0" xfId="0" applyNumberFormat="1" applyFont="1" applyFill="1" applyAlignment="1">
      <alignment horizontal="left" vertical="center" indent="6"/>
    </xf>
    <xf numFmtId="0" fontId="33" fillId="6" borderId="0" xfId="0" applyFont="1" applyFill="1" applyAlignment="1">
      <alignment horizontal="center" vertical="center"/>
    </xf>
    <xf numFmtId="0" fontId="34" fillId="7" borderId="0" xfId="0" applyFont="1" applyFill="1" applyAlignment="1">
      <alignment horizontal="right" vertical="center"/>
    </xf>
    <xf numFmtId="0" fontId="33" fillId="2" borderId="0" xfId="0" applyFont="1" applyFill="1" applyAlignment="1">
      <alignment horizontal="center" vertical="center"/>
    </xf>
    <xf numFmtId="49" fontId="33" fillId="6" borderId="0" xfId="0" applyNumberFormat="1" applyFont="1" applyFill="1" applyAlignment="1">
      <alignment horizontal="left" vertical="center" indent="9"/>
    </xf>
    <xf numFmtId="0" fontId="34" fillId="2" borderId="0" xfId="0" applyFont="1" applyFill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36" fillId="3" borderId="1" xfId="0" applyFont="1" applyFill="1" applyBorder="1" applyAlignment="1" applyProtection="1">
      <alignment horizontal="center" vertical="center" shrinkToFit="1"/>
      <protection hidden="1"/>
    </xf>
    <xf numFmtId="0" fontId="33" fillId="3" borderId="1" xfId="0" applyFont="1" applyFill="1" applyBorder="1" applyAlignment="1" applyProtection="1">
      <alignment horizontal="center" vertical="center"/>
      <protection hidden="1"/>
    </xf>
    <xf numFmtId="0" fontId="33" fillId="3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15" xfId="0" applyBorder="1" applyAlignment="1" applyProtection="1">
      <alignment vertical="center" shrinkToFit="1"/>
      <protection locked="0"/>
    </xf>
    <xf numFmtId="0" fontId="29" fillId="13" borderId="25" xfId="0" applyFont="1" applyFill="1" applyBorder="1" applyAlignment="1" applyProtection="1">
      <alignment horizontal="center" vertical="center" shrinkToFit="1"/>
      <protection locked="0"/>
    </xf>
    <xf numFmtId="165" fontId="31" fillId="2" borderId="28" xfId="0" applyNumberFormat="1" applyFont="1" applyFill="1" applyBorder="1" applyAlignment="1" applyProtection="1">
      <alignment horizontal="center" vertical="center" shrinkToFit="1"/>
      <protection hidden="1"/>
    </xf>
    <xf numFmtId="0" fontId="25" fillId="14" borderId="17" xfId="0" applyFont="1" applyFill="1" applyBorder="1" applyAlignment="1">
      <alignment horizontal="center" vertical="center" wrapText="1" shrinkToFit="1"/>
    </xf>
    <xf numFmtId="0" fontId="25" fillId="14" borderId="27" xfId="0" applyFont="1" applyFill="1" applyBorder="1" applyAlignment="1">
      <alignment horizontal="center" vertical="center" wrapText="1" shrinkToFit="1"/>
    </xf>
    <xf numFmtId="0" fontId="25" fillId="14" borderId="26" xfId="0" applyFont="1" applyFill="1" applyBorder="1" applyAlignment="1">
      <alignment horizontal="center" vertical="center" wrapText="1" shrinkToFit="1"/>
    </xf>
    <xf numFmtId="0" fontId="27" fillId="2" borderId="0" xfId="2" applyFont="1" applyFill="1" applyAlignment="1">
      <alignment horizontal="center" vertical="center" shrinkToFit="1"/>
    </xf>
    <xf numFmtId="0" fontId="22" fillId="15" borderId="15" xfId="0" applyFont="1" applyFill="1" applyBorder="1" applyAlignment="1">
      <alignment horizontal="center" vertical="center" shrinkToFit="1"/>
    </xf>
    <xf numFmtId="0" fontId="25" fillId="15" borderId="15" xfId="0" applyFont="1" applyFill="1" applyBorder="1" applyAlignment="1">
      <alignment horizontal="center" vertical="center" shrinkToFit="1"/>
    </xf>
    <xf numFmtId="0" fontId="0" fillId="2" borderId="15" xfId="0" applyFill="1" applyBorder="1" applyAlignment="1" applyProtection="1">
      <alignment horizontal="center" vertical="center" shrinkToFit="1"/>
      <protection hidden="1"/>
    </xf>
    <xf numFmtId="0" fontId="0" fillId="0" borderId="15" xfId="0" applyBorder="1" applyAlignment="1" applyProtection="1">
      <alignment horizontal="left" vertical="center" shrinkToFit="1"/>
      <protection locked="0"/>
    </xf>
    <xf numFmtId="0" fontId="0" fillId="0" borderId="22" xfId="0" applyBorder="1" applyAlignment="1" applyProtection="1">
      <alignment horizontal="left" vertical="center" shrinkToFit="1"/>
      <protection locked="0"/>
    </xf>
    <xf numFmtId="0" fontId="24" fillId="0" borderId="10" xfId="0" applyFont="1" applyBorder="1"/>
    <xf numFmtId="0" fontId="24" fillId="0" borderId="11" xfId="0" applyFont="1" applyBorder="1"/>
    <xf numFmtId="9" fontId="24" fillId="0" borderId="11" xfId="1" applyFont="1" applyFill="1" applyBorder="1"/>
    <xf numFmtId="0" fontId="24" fillId="0" borderId="12" xfId="0" applyFont="1" applyBorder="1"/>
    <xf numFmtId="0" fontId="0" fillId="0" borderId="0" xfId="0" applyAlignment="1" applyProtection="1">
      <alignment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25" fillId="14" borderId="15" xfId="0" applyFont="1" applyFill="1" applyBorder="1" applyAlignment="1">
      <alignment horizontal="center" vertical="center" wrapText="1" shrinkToFit="1"/>
    </xf>
    <xf numFmtId="0" fontId="25" fillId="14" borderId="22" xfId="0" applyFont="1" applyFill="1" applyBorder="1" applyAlignment="1">
      <alignment horizontal="center" vertical="center" wrapText="1" shrinkToFit="1"/>
    </xf>
    <xf numFmtId="0" fontId="25" fillId="17" borderId="13" xfId="0" applyFont="1" applyFill="1" applyBorder="1" applyAlignment="1" applyProtection="1">
      <alignment horizontal="center" vertical="center" shrinkToFit="1"/>
      <protection hidden="1"/>
    </xf>
    <xf numFmtId="0" fontId="0" fillId="19" borderId="4" xfId="0" applyFill="1" applyBorder="1" applyAlignment="1" applyProtection="1">
      <alignment horizontal="center" vertical="center" shrinkToFit="1"/>
      <protection hidden="1"/>
    </xf>
    <xf numFmtId="0" fontId="0" fillId="24" borderId="4" xfId="0" applyFill="1" applyBorder="1" applyAlignment="1" applyProtection="1">
      <alignment horizontal="center" vertical="center" shrinkToFit="1"/>
      <protection hidden="1"/>
    </xf>
    <xf numFmtId="0" fontId="0" fillId="25" borderId="29" xfId="0" applyFill="1" applyBorder="1" applyAlignment="1" applyProtection="1">
      <alignment horizontal="center" vertical="center" shrinkToFit="1"/>
      <protection hidden="1"/>
    </xf>
    <xf numFmtId="0" fontId="37" fillId="21" borderId="0" xfId="2" applyFont="1" applyFill="1" applyAlignment="1" applyProtection="1">
      <alignment horizontal="center" vertical="center" shrinkToFit="1"/>
      <protection hidden="1"/>
    </xf>
    <xf numFmtId="0" fontId="37" fillId="18" borderId="4" xfId="0" applyFont="1" applyFill="1" applyBorder="1" applyAlignment="1" applyProtection="1">
      <alignment horizontal="center" vertical="center" shrinkToFit="1"/>
      <protection hidden="1"/>
    </xf>
    <xf numFmtId="0" fontId="37" fillId="21" borderId="13" xfId="0" applyFont="1" applyFill="1" applyBorder="1" applyAlignment="1" applyProtection="1">
      <alignment horizontal="center" vertical="center" shrinkToFit="1"/>
      <protection hidden="1"/>
    </xf>
    <xf numFmtId="0" fontId="37" fillId="20" borderId="0" xfId="2" applyFont="1" applyFill="1" applyAlignment="1" applyProtection="1">
      <alignment horizontal="center" vertical="center" shrinkToFit="1"/>
      <protection hidden="1"/>
    </xf>
    <xf numFmtId="0" fontId="37" fillId="23" borderId="0" xfId="2" applyFont="1" applyFill="1" applyAlignment="1" applyProtection="1">
      <alignment horizontal="center" vertical="center" shrinkToFit="1"/>
      <protection hidden="1"/>
    </xf>
    <xf numFmtId="0" fontId="37" fillId="23" borderId="13" xfId="0" applyFont="1" applyFill="1" applyBorder="1" applyAlignment="1" applyProtection="1">
      <alignment horizontal="center" vertical="center" shrinkToFit="1"/>
      <protection hidden="1"/>
    </xf>
    <xf numFmtId="0" fontId="37" fillId="22" borderId="13" xfId="0" applyFont="1" applyFill="1" applyBorder="1" applyAlignment="1" applyProtection="1">
      <alignment horizontal="center" vertical="center" shrinkToFit="1"/>
      <protection hidden="1"/>
    </xf>
    <xf numFmtId="0" fontId="25" fillId="15" borderId="15" xfId="0" applyFont="1" applyFill="1" applyBorder="1" applyAlignment="1">
      <alignment horizontal="center" vertical="center" wrapText="1" shrinkToFit="1"/>
    </xf>
    <xf numFmtId="165" fontId="31" fillId="2" borderId="31" xfId="0" applyNumberFormat="1" applyFont="1" applyFill="1" applyBorder="1" applyAlignment="1" applyProtection="1">
      <alignment horizontal="center" vertical="center" shrinkToFit="1"/>
      <protection hidden="1"/>
    </xf>
    <xf numFmtId="0" fontId="0" fillId="26" borderId="30" xfId="0" applyFill="1" applyBorder="1"/>
  </cellXfs>
  <cellStyles count="7">
    <cellStyle name="Hyperlink" xfId="3" builtinId="8"/>
    <cellStyle name="Normal" xfId="0" builtinId="0"/>
    <cellStyle name="Normal 2" xfId="2" xr:uid="{322E45EE-A728-4DDB-BFB9-AE33B0B9012A}"/>
    <cellStyle name="Normal 2 2" xfId="4" xr:uid="{29DF7E0B-E184-48A9-95CD-8CA82C368B80}"/>
    <cellStyle name="Normal 3 2" xfId="5" xr:uid="{FF54C382-D992-40ED-B71E-746C6E71563A}"/>
    <cellStyle name="Normal 3 2 2" xfId="6" xr:uid="{9C932817-4C51-43C4-8331-7F5771F49655}"/>
    <cellStyle name="Percent" xfId="1" builtinId="5"/>
  </cellStyles>
  <dxfs count="15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3" tint="0.59996337778862885"/>
        </top>
        <bottom style="thin">
          <color theme="3" tint="0.59996337778862885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6795556505021"/>
        </right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left" vertical="center" textRotation="0" wrapText="0" indent="0" justifyLastLine="0" shrinkToFit="1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alignment horizontal="left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  <protection locked="0" hidden="0"/>
    </dxf>
    <dxf>
      <alignment horizontal="left" vertical="center" textRotation="0" wrapText="0" indent="0" justifyLastLine="0" shrinkToFit="1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alignment horizontal="left" vertical="center" textRotation="0" wrapText="0" indent="0" justifyLastLine="0" shrinkToFit="1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alignment horizontal="center" vertical="center" textRotation="0" wrapText="0" indent="0" justifyLastLine="0" shrinkToFit="1" readingOrder="0"/>
      <border diagonalUp="0" diagonalDown="0" outline="0">
        <left/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border>
        <top style="thin">
          <color theme="0" tint="-0.14999847407452621"/>
        </top>
      </border>
    </dxf>
    <dxf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alignment horizontal="center" vertical="center" textRotation="0" wrapText="0" indent="0" justifyLastLine="0" shrinkToFit="1" readingOrder="0"/>
    </dxf>
    <dxf>
      <border>
        <bottom style="thin">
          <color theme="0" tint="-0.149998474074526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orbel"/>
        <family val="2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/>
      </border>
    </dxf>
  </dxfs>
  <tableStyles count="1" defaultTableStyle="TableStyleMedium2" defaultPivotStyle="PivotStyleLight16">
    <tableStyle name="Invisible" pivot="0" table="0" count="0" xr9:uid="{0728DDE9-59E2-48DE-850C-E30338A44982}"/>
  </tableStyles>
  <colors>
    <mruColors>
      <color rgb="FFCCCCCC"/>
      <color rgb="FFA6A6A6"/>
      <color rgb="FFFBCCBD"/>
      <color rgb="FFC3FDEE"/>
      <color rgb="FF06D6A0"/>
      <color rgb="FFF78C6B"/>
      <color rgb="FFEF476F"/>
      <color rgb="FFFFD166"/>
      <color rgb="FF89DAF3"/>
      <color rgb="FFBDE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Total Score Group</a:t>
            </a:r>
            <a:r>
              <a:rPr lang="tr-TR" baseline="0"/>
              <a:t> by Colors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ubbleChart>
        <c:varyColors val="0"/>
        <c:ser>
          <c:idx val="0"/>
          <c:order val="0"/>
          <c:spPr>
            <a:solidFill>
              <a:schemeClr val="accent1">
                <a:alpha val="75000"/>
              </a:schemeClr>
            </a:solidFill>
            <a:ln w="2540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F476F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88-4AD0-904D-95770B8BEE70}"/>
              </c:ext>
            </c:extLst>
          </c:dPt>
          <c:dPt>
            <c:idx val="1"/>
            <c:invertIfNegative val="0"/>
            <c:bubble3D val="0"/>
            <c:spPr>
              <a:solidFill>
                <a:srgbClr val="F78C6B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88-4AD0-904D-95770B8BEE70}"/>
              </c:ext>
            </c:extLst>
          </c:dPt>
          <c:dPt>
            <c:idx val="2"/>
            <c:invertIfNegative val="0"/>
            <c:bubble3D val="0"/>
            <c:spPr>
              <a:solidFill>
                <a:srgbClr val="FFD166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588-4AD0-904D-95770B8BEE70}"/>
              </c:ext>
            </c:extLst>
          </c:dPt>
          <c:dPt>
            <c:idx val="3"/>
            <c:invertIfNegative val="0"/>
            <c:bubble3D val="0"/>
            <c:spPr>
              <a:solidFill>
                <a:srgbClr val="06D6A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588-4AD0-904D-95770B8BEE70}"/>
              </c:ext>
            </c:extLst>
          </c:dPt>
          <c:dPt>
            <c:idx val="4"/>
            <c:invertIfNegative val="0"/>
            <c:bubble3D val="0"/>
            <c:spPr>
              <a:solidFill>
                <a:srgbClr val="118AB2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588-4AD0-904D-95770B8BEE70}"/>
              </c:ext>
            </c:extLst>
          </c:dPt>
          <c:dPt>
            <c:idx val="5"/>
            <c:invertIfNegative val="0"/>
            <c:bubble3D val="0"/>
            <c:spPr>
              <a:solidFill>
                <a:srgbClr val="073B4C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588-4AD0-904D-95770B8BEE70}"/>
              </c:ext>
            </c:extLst>
          </c:dPt>
          <c:dLbls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588-4AD0-904D-95770B8BEE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Calculation!$P$15:$P$20</c:f>
              <c:strCache>
                <c:ptCount val="6"/>
                <c:pt idx="0">
                  <c:v>Red</c:v>
                </c:pt>
                <c:pt idx="1">
                  <c:v>Orange</c:v>
                </c:pt>
                <c:pt idx="2">
                  <c:v>Yellow</c:v>
                </c:pt>
                <c:pt idx="3">
                  <c:v>Light Green</c:v>
                </c:pt>
                <c:pt idx="4">
                  <c:v>Green</c:v>
                </c:pt>
                <c:pt idx="5">
                  <c:v>Blue</c:v>
                </c:pt>
              </c:strCache>
            </c:strRef>
          </c:xVal>
          <c:yVal>
            <c:numRef>
              <c:f>Calculation!$Q$15:$Q$20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</c:numCache>
            </c:numRef>
          </c:yVal>
          <c:bubbleSize>
            <c:numLit>
              <c:formatCode>General</c:formatCode>
              <c:ptCount val="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C-2588-4AD0-904D-95770B8BEE7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1293384783"/>
        <c:axId val="154484943"/>
      </c:bubbleChart>
      <c:valAx>
        <c:axId val="129338478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154484943"/>
        <c:crosses val="autoZero"/>
        <c:crossBetween val="midCat"/>
      </c:valAx>
      <c:valAx>
        <c:axId val="15448494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293384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consistent"/><Relationship Id="rId18" Type="http://schemas.openxmlformats.org/officeDocument/2006/relationships/image" Target="../media/image3.png"/><Relationship Id="rId3" Type="http://schemas.openxmlformats.org/officeDocument/2006/relationships/hyperlink" Target="#SolidPerf"/><Relationship Id="rId21" Type="http://schemas.microsoft.com/office/2007/relationships/hdphoto" Target="../media/hdphoto1.wdp"/><Relationship Id="rId7" Type="http://schemas.openxmlformats.org/officeDocument/2006/relationships/hyperlink" Target="#PotentialGem"/><Relationship Id="rId12" Type="http://schemas.openxmlformats.org/officeDocument/2006/relationships/hyperlink" Target="#Settings!A7"/><Relationship Id="rId2" Type="http://schemas.openxmlformats.org/officeDocument/2006/relationships/hyperlink" Target="#HighPerf"/><Relationship Id="rId16" Type="http://schemas.openxmlformats.org/officeDocument/2006/relationships/chart" Target="../charts/chart1.xml"/><Relationship Id="rId20" Type="http://schemas.openxmlformats.org/officeDocument/2006/relationships/image" Target="../media/image4.png"/><Relationship Id="rId1" Type="http://schemas.openxmlformats.org/officeDocument/2006/relationships/hyperlink" Target="#Star"/><Relationship Id="rId6" Type="http://schemas.openxmlformats.org/officeDocument/2006/relationships/hyperlink" Target="#AveragePerf"/><Relationship Id="rId11" Type="http://schemas.openxmlformats.org/officeDocument/2006/relationships/hyperlink" Target="#BusinessTable!A6"/><Relationship Id="rId5" Type="http://schemas.openxmlformats.org/officeDocument/2006/relationships/hyperlink" Target="#CorePlayer"/><Relationship Id="rId10" Type="http://schemas.openxmlformats.org/officeDocument/2006/relationships/image" Target="../media/image1.png"/><Relationship Id="rId4" Type="http://schemas.openxmlformats.org/officeDocument/2006/relationships/hyperlink" Target="#HighPot"/><Relationship Id="rId9" Type="http://schemas.openxmlformats.org/officeDocument/2006/relationships/hyperlink" Target="#Risk"/><Relationship Id="rId14" Type="http://schemas.openxmlformats.org/officeDocument/2006/relationships/image" Target="../media/image2.png"/><Relationship Id="rId22" Type="http://schemas.openxmlformats.org/officeDocument/2006/relationships/image" Target="../media/image7.png"/><Relationship Id="rId2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5.png"/><Relationship Id="rId7" Type="http://schemas.openxmlformats.org/officeDocument/2006/relationships/image" Target="../media/image3.png"/><Relationship Id="rId2" Type="http://schemas.openxmlformats.org/officeDocument/2006/relationships/hyperlink" Target="#Dashboard!C8"/><Relationship Id="rId1" Type="http://schemas.openxmlformats.org/officeDocument/2006/relationships/image" Target="../media/image1.png"/><Relationship Id="rId5" Type="http://schemas.openxmlformats.org/officeDocument/2006/relationships/image" Target="../media/image2.png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Dashboard!C8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image" Target="../media/image5.png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Dashboard!C8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63499</xdr:colOff>
      <xdr:row>10</xdr:row>
      <xdr:rowOff>49741</xdr:rowOff>
    </xdr:from>
    <xdr:to>
      <xdr:col>2</xdr:col>
      <xdr:colOff>211733</xdr:colOff>
      <xdr:row>25</xdr:row>
      <xdr:rowOff>21841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id="{8F0B5DDB-55FA-4AD0-9C8C-0EDA8F15811C}"/>
            </a:ext>
          </a:extLst>
        </xdr:cNvPr>
        <xdr:cNvSpPr/>
      </xdr:nvSpPr>
      <xdr:spPr>
        <a:xfrm flipV="1">
          <a:off x="558799" y="1611841"/>
          <a:ext cx="148234" cy="3744000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t"/>
        <a:lstStyle/>
        <a:p>
          <a:pPr algn="l"/>
          <a:endParaRPr lang="en-US" sz="1100">
            <a:latin typeface="Arial" panose="020B0503020204020204" pitchFamily="34" charset="0"/>
          </a:endParaRPr>
        </a:p>
      </xdr:txBody>
    </xdr:sp>
    <xdr:clientData/>
  </xdr:twoCellAnchor>
  <xdr:twoCellAnchor editAs="absolute">
    <xdr:from>
      <xdr:col>2</xdr:col>
      <xdr:colOff>508726</xdr:colOff>
      <xdr:row>26</xdr:row>
      <xdr:rowOff>163448</xdr:rowOff>
    </xdr:from>
    <xdr:to>
      <xdr:col>8</xdr:col>
      <xdr:colOff>914401</xdr:colOff>
      <xdr:row>27</xdr:row>
      <xdr:rowOff>116948</xdr:rowOff>
    </xdr:to>
    <xdr:sp macro="" textlink="">
      <xdr:nvSpPr>
        <xdr:cNvPr id="63" name="Arrow: Down 62">
          <a:extLst>
            <a:ext uri="{FF2B5EF4-FFF2-40B4-BE49-F238E27FC236}">
              <a16:creationId xmlns:a16="http://schemas.microsoft.com/office/drawing/2014/main" id="{B5D5D850-CD4F-4630-94D0-5AC21945D1D3}"/>
            </a:ext>
          </a:extLst>
        </xdr:cNvPr>
        <xdr:cNvSpPr/>
      </xdr:nvSpPr>
      <xdr:spPr>
        <a:xfrm rot="5400000" flipV="1">
          <a:off x="3578026" y="3113948"/>
          <a:ext cx="144000" cy="5292000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t"/>
        <a:lstStyle/>
        <a:p>
          <a:pPr algn="l"/>
          <a:endParaRPr lang="en-US" sz="1100">
            <a:latin typeface="Arial" panose="020B0503020204020204" pitchFamily="34" charset="0"/>
          </a:endParaRPr>
        </a:p>
      </xdr:txBody>
    </xdr:sp>
    <xdr:clientData/>
  </xdr:twoCellAnchor>
  <xdr:twoCellAnchor editAs="absolute">
    <xdr:from>
      <xdr:col>4</xdr:col>
      <xdr:colOff>587850</xdr:colOff>
      <xdr:row>27</xdr:row>
      <xdr:rowOff>152400</xdr:rowOff>
    </xdr:from>
    <xdr:to>
      <xdr:col>6</xdr:col>
      <xdr:colOff>759075</xdr:colOff>
      <xdr:row>28</xdr:row>
      <xdr:rowOff>134127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75453DC-561D-42B3-BE10-3652A08C87B4}"/>
            </a:ext>
          </a:extLst>
        </xdr:cNvPr>
        <xdr:cNvSpPr txBox="1"/>
      </xdr:nvSpPr>
      <xdr:spPr>
        <a:xfrm>
          <a:off x="2711925" y="5867400"/>
          <a:ext cx="180000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25400" tIns="0" rIns="25400" bIns="0" rtlCol="0" anchor="ctr">
          <a:noAutofit/>
        </a:bodyPr>
        <a:lstStyle/>
        <a:p>
          <a:pPr algn="ctr"/>
          <a:r>
            <a:rPr lang="tr-TR" sz="1100" b="0">
              <a:latin typeface="Arial" panose="020B0503020204020204" pitchFamily="34" charset="0"/>
              <a:cs typeface="Arial" panose="020B0504020200020000" pitchFamily="34" charset="0"/>
            </a:rPr>
            <a:t>COMPETITIVE POSITION</a:t>
          </a:r>
        </a:p>
      </xdr:txBody>
    </xdr:sp>
    <xdr:clientData/>
  </xdr:twoCellAnchor>
  <xdr:twoCellAnchor editAs="absolute">
    <xdr:from>
      <xdr:col>1</xdr:col>
      <xdr:colOff>143547</xdr:colOff>
      <xdr:row>13</xdr:row>
      <xdr:rowOff>193069</xdr:rowOff>
    </xdr:from>
    <xdr:to>
      <xdr:col>2</xdr:col>
      <xdr:colOff>63890</xdr:colOff>
      <xdr:row>21</xdr:row>
      <xdr:rowOff>69019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D9E0EEF-91AB-4424-891E-035BA3CF726A}"/>
            </a:ext>
          </a:extLst>
        </xdr:cNvPr>
        <xdr:cNvSpPr txBox="1"/>
      </xdr:nvSpPr>
      <xdr:spPr>
        <a:xfrm rot="16200000">
          <a:off x="-424806" y="3371272"/>
          <a:ext cx="1800000" cy="1679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25400" tIns="0" rIns="25400" bIns="0" rtlCol="0" anchor="ctr">
          <a:noAutofit/>
        </a:bodyPr>
        <a:lstStyle/>
        <a:p>
          <a:pPr algn="ctr"/>
          <a:r>
            <a:rPr lang="tr-TR" sz="1100" b="0">
              <a:latin typeface="Arial" panose="020B0503020204020204" pitchFamily="34" charset="0"/>
              <a:cs typeface="Arial" panose="020B0504020200020000" pitchFamily="34" charset="0"/>
            </a:rPr>
            <a:t>MARKET ATTACTIVENESS</a:t>
          </a:r>
          <a:endParaRPr lang="en-US" sz="1100" b="0"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838199</xdr:colOff>
      <xdr:row>10</xdr:row>
      <xdr:rowOff>76200</xdr:rowOff>
    </xdr:from>
    <xdr:to>
      <xdr:col>8</xdr:col>
      <xdr:colOff>973424</xdr:colOff>
      <xdr:row>15</xdr:row>
      <xdr:rowOff>4800</xdr:rowOff>
    </xdr:to>
    <xdr:sp macro="" textlink="ListByCategory!F5">
      <xdr:nvSpPr>
        <xdr:cNvPr id="41" name="Rectangle 40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D2CDC456-E906-4F65-A07E-30E0896ABDF7}"/>
            </a:ext>
          </a:extLst>
        </xdr:cNvPr>
        <xdr:cNvSpPr/>
      </xdr:nvSpPr>
      <xdr:spPr>
        <a:xfrm>
          <a:off x="4591049" y="163830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151D558A-576D-4A9A-8403-A000D66B9724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INVEST AND GROW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1179675</xdr:colOff>
      <xdr:row>12</xdr:row>
      <xdr:rowOff>32310</xdr:rowOff>
    </xdr:from>
    <xdr:to>
      <xdr:col>8</xdr:col>
      <xdr:colOff>522900</xdr:colOff>
      <xdr:row>13</xdr:row>
      <xdr:rowOff>38100</xdr:rowOff>
    </xdr:to>
    <xdr:sp macro="" textlink="Calculation!Q4">
      <xdr:nvSpPr>
        <xdr:cNvPr id="65" name="Rectangle: Rounded Corners 64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23C51DC8-19CE-4B45-9346-F2FEA765E24E}"/>
            </a:ext>
          </a:extLst>
        </xdr:cNvPr>
        <xdr:cNvSpPr/>
      </xdr:nvSpPr>
      <xdr:spPr>
        <a:xfrm>
          <a:off x="4932525" y="2146860"/>
          <a:ext cx="972000" cy="253440"/>
        </a:xfrm>
        <a:prstGeom prst="roundRect">
          <a:avLst>
            <a:gd name="adj" fmla="val 50000"/>
          </a:avLst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B1EAD712-C603-4CE5-9880-1B907D59E6A6}" type="TxLink">
            <a:rPr lang="en-US" sz="1100" b="1" i="0" u="none" strike="noStrike">
              <a:solidFill>
                <a:schemeClr val="bg1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</a:t>
          </a:fld>
          <a:endParaRPr lang="en-US" sz="1100" b="1">
            <a:solidFill>
              <a:schemeClr val="bg1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838199</xdr:colOff>
      <xdr:row>15</xdr:row>
      <xdr:rowOff>52387</xdr:rowOff>
    </xdr:from>
    <xdr:to>
      <xdr:col>8</xdr:col>
      <xdr:colOff>973424</xdr:colOff>
      <xdr:row>20</xdr:row>
      <xdr:rowOff>38137</xdr:rowOff>
    </xdr:to>
    <xdr:sp macro="" textlink="ListByCategory!F57">
      <xdr:nvSpPr>
        <xdr:cNvPr id="49" name="Rectangle 48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40334AC9-0D9B-4466-9B20-CEDC8DB8D6F6}"/>
            </a:ext>
          </a:extLst>
        </xdr:cNvPr>
        <xdr:cNvSpPr/>
      </xdr:nvSpPr>
      <xdr:spPr>
        <a:xfrm>
          <a:off x="4591049" y="2909887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B0225886-1A9F-4AC1-94C7-F2E57BF753F3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SELECTIVE INVESTMENT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1179675</xdr:colOff>
      <xdr:row>17</xdr:row>
      <xdr:rowOff>65647</xdr:rowOff>
    </xdr:from>
    <xdr:to>
      <xdr:col>8</xdr:col>
      <xdr:colOff>522900</xdr:colOff>
      <xdr:row>18</xdr:row>
      <xdr:rowOff>71437</xdr:rowOff>
    </xdr:to>
    <xdr:sp macro="" textlink="Calculation!Q5">
      <xdr:nvSpPr>
        <xdr:cNvPr id="66" name="Rectangle: Rounded Corners 65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CEE242A2-0A3F-4BEA-A012-23106D3E8BFC}"/>
            </a:ext>
          </a:extLst>
        </xdr:cNvPr>
        <xdr:cNvSpPr/>
      </xdr:nvSpPr>
      <xdr:spPr>
        <a:xfrm>
          <a:off x="4932525" y="3418447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F5C8891E-9F11-4076-B54B-0F59C9420B0D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838199</xdr:colOff>
      <xdr:row>20</xdr:row>
      <xdr:rowOff>76200</xdr:rowOff>
    </xdr:from>
    <xdr:to>
      <xdr:col>8</xdr:col>
      <xdr:colOff>973424</xdr:colOff>
      <xdr:row>25</xdr:row>
      <xdr:rowOff>61950</xdr:rowOff>
    </xdr:to>
    <xdr:sp macro="" textlink="ListByCategory!F109">
      <xdr:nvSpPr>
        <xdr:cNvPr id="52" name="Rectangle 51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AFC67E73-0F1E-40AE-95E5-1CA87AEFB922}"/>
            </a:ext>
          </a:extLst>
        </xdr:cNvPr>
        <xdr:cNvSpPr/>
      </xdr:nvSpPr>
      <xdr:spPr>
        <a:xfrm>
          <a:off x="4591049" y="417195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2B33936B-0967-4A63-969C-1A1C9241E945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HARVEST OR DIVEST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1179675</xdr:colOff>
      <xdr:row>22</xdr:row>
      <xdr:rowOff>89460</xdr:rowOff>
    </xdr:from>
    <xdr:to>
      <xdr:col>8</xdr:col>
      <xdr:colOff>522900</xdr:colOff>
      <xdr:row>23</xdr:row>
      <xdr:rowOff>95250</xdr:rowOff>
    </xdr:to>
    <xdr:sp macro="" textlink="Calculation!Q9">
      <xdr:nvSpPr>
        <xdr:cNvPr id="67" name="Rectangle: Rounded Corners 66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17E4823A-B9F0-4AC8-BEA1-CD7782278723}"/>
            </a:ext>
          </a:extLst>
        </xdr:cNvPr>
        <xdr:cNvSpPr/>
      </xdr:nvSpPr>
      <xdr:spPr>
        <a:xfrm>
          <a:off x="4932525" y="4680510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4876F36E-1AFE-48FD-A875-857A7A8215EA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1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676274</xdr:colOff>
      <xdr:row>10</xdr:row>
      <xdr:rowOff>76200</xdr:rowOff>
    </xdr:from>
    <xdr:to>
      <xdr:col>6</xdr:col>
      <xdr:colOff>811499</xdr:colOff>
      <xdr:row>15</xdr:row>
      <xdr:rowOff>4800</xdr:rowOff>
    </xdr:to>
    <xdr:sp macro="" textlink="ListByCategory!D5">
      <xdr:nvSpPr>
        <xdr:cNvPr id="40" name="Rectangle 39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8AAF0DE4-1AD9-4C73-A6E5-27FB851A89AE}"/>
            </a:ext>
          </a:extLst>
        </xdr:cNvPr>
        <xdr:cNvSpPr/>
      </xdr:nvSpPr>
      <xdr:spPr>
        <a:xfrm>
          <a:off x="2800349" y="163830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40FD3D10-C6AB-4197-86C1-5912BADE52EE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INVEST TO BUILD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1017750</xdr:colOff>
      <xdr:row>12</xdr:row>
      <xdr:rowOff>32310</xdr:rowOff>
    </xdr:from>
    <xdr:to>
      <xdr:col>6</xdr:col>
      <xdr:colOff>360975</xdr:colOff>
      <xdr:row>13</xdr:row>
      <xdr:rowOff>38100</xdr:rowOff>
    </xdr:to>
    <xdr:sp macro="" textlink="Calculation!Q6">
      <xdr:nvSpPr>
        <xdr:cNvPr id="68" name="Rectangle: Rounded Corners 67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7EFC7C53-569F-4B21-B6F6-98936E348793}"/>
            </a:ext>
          </a:extLst>
        </xdr:cNvPr>
        <xdr:cNvSpPr/>
      </xdr:nvSpPr>
      <xdr:spPr>
        <a:xfrm>
          <a:off x="3141825" y="2146860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894F5CDD-01F5-4CC7-8596-A39CB1EFBF4C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2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676274</xdr:colOff>
      <xdr:row>15</xdr:row>
      <xdr:rowOff>52387</xdr:rowOff>
    </xdr:from>
    <xdr:to>
      <xdr:col>6</xdr:col>
      <xdr:colOff>811499</xdr:colOff>
      <xdr:row>20</xdr:row>
      <xdr:rowOff>38137</xdr:rowOff>
    </xdr:to>
    <xdr:sp macro="" textlink="ListByCategory!D57">
      <xdr:nvSpPr>
        <xdr:cNvPr id="48" name="Rectangle 47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93D9AD60-96BC-4CFE-A246-A1B5F3015DA8}"/>
            </a:ext>
          </a:extLst>
        </xdr:cNvPr>
        <xdr:cNvSpPr/>
      </xdr:nvSpPr>
      <xdr:spPr>
        <a:xfrm>
          <a:off x="2800349" y="2909887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A2BA4839-98EF-4A3C-8AFF-59071CE3D963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MAINTAIN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1017750</xdr:colOff>
      <xdr:row>17</xdr:row>
      <xdr:rowOff>65647</xdr:rowOff>
    </xdr:from>
    <xdr:to>
      <xdr:col>6</xdr:col>
      <xdr:colOff>360975</xdr:colOff>
      <xdr:row>18</xdr:row>
      <xdr:rowOff>71437</xdr:rowOff>
    </xdr:to>
    <xdr:sp macro="" textlink="Calculation!Q8">
      <xdr:nvSpPr>
        <xdr:cNvPr id="69" name="Rectangle: Rounded Corners 68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EEFDD04E-9755-4C6F-AED5-D8CC08218C09}"/>
            </a:ext>
          </a:extLst>
        </xdr:cNvPr>
        <xdr:cNvSpPr/>
      </xdr:nvSpPr>
      <xdr:spPr>
        <a:xfrm>
          <a:off x="3141825" y="3418447"/>
          <a:ext cx="972000" cy="253440"/>
        </a:xfrm>
        <a:prstGeom prst="roundRect">
          <a:avLst>
            <a:gd name="adj" fmla="val 50000"/>
          </a:avLst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A5031D7F-0972-4EB6-BEB6-CA0BCD38A823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3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676274</xdr:colOff>
      <xdr:row>20</xdr:row>
      <xdr:rowOff>76200</xdr:rowOff>
    </xdr:from>
    <xdr:to>
      <xdr:col>6</xdr:col>
      <xdr:colOff>811499</xdr:colOff>
      <xdr:row>25</xdr:row>
      <xdr:rowOff>61950</xdr:rowOff>
    </xdr:to>
    <xdr:sp macro="" textlink="ListByCategory!D109">
      <xdr:nvSpPr>
        <xdr:cNvPr id="51" name="Rectangle 50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A4431289-17BB-4117-A1D8-EAFE96B8A1FF}"/>
            </a:ext>
          </a:extLst>
        </xdr:cNvPr>
        <xdr:cNvSpPr/>
      </xdr:nvSpPr>
      <xdr:spPr>
        <a:xfrm>
          <a:off x="2800349" y="417195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59EB9FB3-D33F-4655-A6EE-7ED9DE763D0C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MANAGE FOR EARNINGS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1017750</xdr:colOff>
      <xdr:row>22</xdr:row>
      <xdr:rowOff>89460</xdr:rowOff>
    </xdr:from>
    <xdr:to>
      <xdr:col>6</xdr:col>
      <xdr:colOff>360975</xdr:colOff>
      <xdr:row>23</xdr:row>
      <xdr:rowOff>95250</xdr:rowOff>
    </xdr:to>
    <xdr:sp macro="" textlink="Calculation!Q11">
      <xdr:nvSpPr>
        <xdr:cNvPr id="70" name="Rectangle: Rounded Corners 69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EEF606C4-D959-4040-8F2C-DCC0AF62A3FE}"/>
            </a:ext>
          </a:extLst>
        </xdr:cNvPr>
        <xdr:cNvSpPr/>
      </xdr:nvSpPr>
      <xdr:spPr>
        <a:xfrm>
          <a:off x="3141825" y="4680510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E475AA04-0526-495B-B26F-DCDC51D2105E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1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514349</xdr:colOff>
      <xdr:row>10</xdr:row>
      <xdr:rowOff>76200</xdr:rowOff>
    </xdr:from>
    <xdr:to>
      <xdr:col>4</xdr:col>
      <xdr:colOff>649574</xdr:colOff>
      <xdr:row>15</xdr:row>
      <xdr:rowOff>4800</xdr:rowOff>
    </xdr:to>
    <xdr:sp macro="" textlink="ListByCategory!B5">
      <xdr:nvSpPr>
        <xdr:cNvPr id="2" name="Rectangle 1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64F5316C-5148-4215-8211-21E8950A0CFB}"/>
            </a:ext>
          </a:extLst>
        </xdr:cNvPr>
        <xdr:cNvSpPr/>
      </xdr:nvSpPr>
      <xdr:spPr>
        <a:xfrm>
          <a:off x="1009649" y="163830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C938F0B8-B97D-46B1-B1A8-FCA77A00B029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INVEST TO IMPROVE OR COLLABORATE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855825</xdr:colOff>
      <xdr:row>12</xdr:row>
      <xdr:rowOff>32310</xdr:rowOff>
    </xdr:from>
    <xdr:to>
      <xdr:col>4</xdr:col>
      <xdr:colOff>199050</xdr:colOff>
      <xdr:row>13</xdr:row>
      <xdr:rowOff>38100</xdr:rowOff>
    </xdr:to>
    <xdr:sp macro="" textlink="Calculation!Q7">
      <xdr:nvSpPr>
        <xdr:cNvPr id="71" name="Rectangle: Rounded Corners 70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8C365A6F-02DA-447C-B55B-3E3800C3214E}"/>
            </a:ext>
          </a:extLst>
        </xdr:cNvPr>
        <xdr:cNvSpPr/>
      </xdr:nvSpPr>
      <xdr:spPr>
        <a:xfrm>
          <a:off x="1351125" y="2146860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97CABF09-45C6-4770-A5D4-0381199E78F2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1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514349</xdr:colOff>
      <xdr:row>15</xdr:row>
      <xdr:rowOff>52387</xdr:rowOff>
    </xdr:from>
    <xdr:to>
      <xdr:col>4</xdr:col>
      <xdr:colOff>649574</xdr:colOff>
      <xdr:row>20</xdr:row>
      <xdr:rowOff>38137</xdr:rowOff>
    </xdr:to>
    <xdr:sp macro="" textlink="ListByCategory!B57">
      <xdr:nvSpPr>
        <xdr:cNvPr id="42" name="Rectangle 41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B61A7ADB-196A-4F78-90A5-4C4808353D8A}"/>
            </a:ext>
          </a:extLst>
        </xdr:cNvPr>
        <xdr:cNvSpPr/>
      </xdr:nvSpPr>
      <xdr:spPr>
        <a:xfrm>
          <a:off x="1009649" y="2909887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9994B70D-431A-477A-8424-612CC6D5F69B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BUILD SELECTIVELY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855825</xdr:colOff>
      <xdr:row>17</xdr:row>
      <xdr:rowOff>65647</xdr:rowOff>
    </xdr:from>
    <xdr:to>
      <xdr:col>4</xdr:col>
      <xdr:colOff>199050</xdr:colOff>
      <xdr:row>18</xdr:row>
      <xdr:rowOff>71437</xdr:rowOff>
    </xdr:to>
    <xdr:sp macro="" textlink="Calculation!Q10">
      <xdr:nvSpPr>
        <xdr:cNvPr id="72" name="Rectangle: Rounded Corners 71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932CAA72-56DC-48E6-9B20-8BF0E533476A}"/>
            </a:ext>
          </a:extLst>
        </xdr:cNvPr>
        <xdr:cNvSpPr/>
      </xdr:nvSpPr>
      <xdr:spPr>
        <a:xfrm>
          <a:off x="1351125" y="3418447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94588B7A-FF24-472C-B169-335055B10D72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1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514349</xdr:colOff>
      <xdr:row>20</xdr:row>
      <xdr:rowOff>76200</xdr:rowOff>
    </xdr:from>
    <xdr:to>
      <xdr:col>4</xdr:col>
      <xdr:colOff>649574</xdr:colOff>
      <xdr:row>25</xdr:row>
      <xdr:rowOff>61950</xdr:rowOff>
    </xdr:to>
    <xdr:sp macro="" textlink="ListByCategory!B109">
      <xdr:nvSpPr>
        <xdr:cNvPr id="50" name="Rectangle 49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03BB1DBB-C010-4035-B9B4-099D0977C5A8}"/>
            </a:ext>
          </a:extLst>
        </xdr:cNvPr>
        <xdr:cNvSpPr/>
      </xdr:nvSpPr>
      <xdr:spPr>
        <a:xfrm>
          <a:off x="1009649" y="417195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C050F7FD-246F-468D-9D98-444549AF5689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DIVEST OR EXIT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855825</xdr:colOff>
      <xdr:row>22</xdr:row>
      <xdr:rowOff>89460</xdr:rowOff>
    </xdr:from>
    <xdr:to>
      <xdr:col>4</xdr:col>
      <xdr:colOff>199050</xdr:colOff>
      <xdr:row>23</xdr:row>
      <xdr:rowOff>95250</xdr:rowOff>
    </xdr:to>
    <xdr:sp macro="" textlink="Calculation!Q12">
      <xdr:nvSpPr>
        <xdr:cNvPr id="73" name="Rectangle: Rounded Corners 72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54D04CEB-076B-407D-906D-DE27EB547082}"/>
            </a:ext>
          </a:extLst>
        </xdr:cNvPr>
        <xdr:cNvSpPr/>
      </xdr:nvSpPr>
      <xdr:spPr>
        <a:xfrm>
          <a:off x="1351125" y="4680510"/>
          <a:ext cx="972000" cy="253440"/>
        </a:xfrm>
        <a:prstGeom prst="roundRect">
          <a:avLst>
            <a:gd name="adj" fmla="val 50000"/>
          </a:avLst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6C9D19C9-CFD1-46F7-B05A-E5AD495C8B93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1179675</xdr:colOff>
      <xdr:row>13</xdr:row>
      <xdr:rowOff>104775</xdr:rowOff>
    </xdr:from>
    <xdr:to>
      <xdr:col>8</xdr:col>
      <xdr:colOff>522900</xdr:colOff>
      <xdr:row>14</xdr:row>
      <xdr:rowOff>110565</xdr:rowOff>
    </xdr:to>
    <xdr:sp macro="" textlink="Calculation!R4">
      <xdr:nvSpPr>
        <xdr:cNvPr id="45" name="Rectangle: Rounded Corners 44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BA7100E5-B404-486A-90B7-94B76C1668BE}"/>
            </a:ext>
          </a:extLst>
        </xdr:cNvPr>
        <xdr:cNvSpPr/>
      </xdr:nvSpPr>
      <xdr:spPr>
        <a:xfrm>
          <a:off x="4932525" y="2466975"/>
          <a:ext cx="972000" cy="253440"/>
        </a:xfrm>
        <a:prstGeom prst="roundRect">
          <a:avLst>
            <a:gd name="adj" fmla="val 50000"/>
          </a:avLst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5FCB3B1C-6A67-4D96-8CC4-3B3DCAE2B5B8}" type="TxLink">
            <a:rPr lang="en-US" sz="1100" b="1" i="0" u="none" strike="noStrike">
              <a:solidFill>
                <a:schemeClr val="bg1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8,3%</a:t>
          </a:fld>
          <a:endParaRPr lang="en-US" sz="1100" b="1">
            <a:solidFill>
              <a:schemeClr val="bg1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1179675</xdr:colOff>
      <xdr:row>18</xdr:row>
      <xdr:rowOff>138112</xdr:rowOff>
    </xdr:from>
    <xdr:to>
      <xdr:col>8</xdr:col>
      <xdr:colOff>522900</xdr:colOff>
      <xdr:row>19</xdr:row>
      <xdr:rowOff>143902</xdr:rowOff>
    </xdr:to>
    <xdr:sp macro="" textlink="Calculation!R5">
      <xdr:nvSpPr>
        <xdr:cNvPr id="46" name="Rectangle: Rounded Corners 45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21AB12E8-1037-45EF-B605-4B4CBE0D29CF}"/>
            </a:ext>
          </a:extLst>
        </xdr:cNvPr>
        <xdr:cNvSpPr/>
      </xdr:nvSpPr>
      <xdr:spPr>
        <a:xfrm>
          <a:off x="4932525" y="3738562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AE34D3E9-13F9-4B6B-999D-3CA0F6AE7C8D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8,3%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1179675</xdr:colOff>
      <xdr:row>23</xdr:row>
      <xdr:rowOff>161925</xdr:rowOff>
    </xdr:from>
    <xdr:to>
      <xdr:col>8</xdr:col>
      <xdr:colOff>522900</xdr:colOff>
      <xdr:row>24</xdr:row>
      <xdr:rowOff>167715</xdr:rowOff>
    </xdr:to>
    <xdr:sp macro="" textlink="Calculation!R9">
      <xdr:nvSpPr>
        <xdr:cNvPr id="47" name="Rectangle: Rounded Corners 46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9FF3E55D-5567-48CB-8F86-BE774424735D}"/>
            </a:ext>
          </a:extLst>
        </xdr:cNvPr>
        <xdr:cNvSpPr/>
      </xdr:nvSpPr>
      <xdr:spPr>
        <a:xfrm>
          <a:off x="4932525" y="5000625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8F2EF7E2-6FED-4875-8932-0DD3655B520B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8,3%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1017750</xdr:colOff>
      <xdr:row>13</xdr:row>
      <xdr:rowOff>104775</xdr:rowOff>
    </xdr:from>
    <xdr:to>
      <xdr:col>6</xdr:col>
      <xdr:colOff>360975</xdr:colOff>
      <xdr:row>14</xdr:row>
      <xdr:rowOff>110565</xdr:rowOff>
    </xdr:to>
    <xdr:sp macro="" textlink="Calculation!R6">
      <xdr:nvSpPr>
        <xdr:cNvPr id="53" name="Rectangle: Rounded Corners 52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73C89A72-EC0C-4362-AAB8-F477B934EDF5}"/>
            </a:ext>
          </a:extLst>
        </xdr:cNvPr>
        <xdr:cNvSpPr/>
      </xdr:nvSpPr>
      <xdr:spPr>
        <a:xfrm>
          <a:off x="3141825" y="2466975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1F3F7B94-AAF5-4895-A411-F5E811C88BF5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16,7%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1017750</xdr:colOff>
      <xdr:row>18</xdr:row>
      <xdr:rowOff>138112</xdr:rowOff>
    </xdr:from>
    <xdr:to>
      <xdr:col>6</xdr:col>
      <xdr:colOff>360975</xdr:colOff>
      <xdr:row>19</xdr:row>
      <xdr:rowOff>143902</xdr:rowOff>
    </xdr:to>
    <xdr:sp macro="" textlink="Calculation!R8">
      <xdr:nvSpPr>
        <xdr:cNvPr id="54" name="Rectangle: Rounded Corners 53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1C0512D8-AB49-449B-99F2-97F089FB4151}"/>
            </a:ext>
          </a:extLst>
        </xdr:cNvPr>
        <xdr:cNvSpPr/>
      </xdr:nvSpPr>
      <xdr:spPr>
        <a:xfrm>
          <a:off x="3141825" y="3738562"/>
          <a:ext cx="972000" cy="253440"/>
        </a:xfrm>
        <a:prstGeom prst="roundRect">
          <a:avLst>
            <a:gd name="adj" fmla="val 50000"/>
          </a:avLst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18AA95FF-1B99-4D18-91D5-A795258B997B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25,0%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1017750</xdr:colOff>
      <xdr:row>23</xdr:row>
      <xdr:rowOff>161925</xdr:rowOff>
    </xdr:from>
    <xdr:to>
      <xdr:col>6</xdr:col>
      <xdr:colOff>360975</xdr:colOff>
      <xdr:row>24</xdr:row>
      <xdr:rowOff>167715</xdr:rowOff>
    </xdr:to>
    <xdr:sp macro="" textlink="Calculation!R11">
      <xdr:nvSpPr>
        <xdr:cNvPr id="55" name="Rectangle: Rounded Corners 54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171C38E5-83E6-45EF-B0A8-23C8DB949995}"/>
            </a:ext>
          </a:extLst>
        </xdr:cNvPr>
        <xdr:cNvSpPr/>
      </xdr:nvSpPr>
      <xdr:spPr>
        <a:xfrm>
          <a:off x="3141825" y="5000625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41A17674-C083-4DBE-B907-45042FB5F6A6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8,3%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855825</xdr:colOff>
      <xdr:row>13</xdr:row>
      <xdr:rowOff>104775</xdr:rowOff>
    </xdr:from>
    <xdr:to>
      <xdr:col>4</xdr:col>
      <xdr:colOff>199050</xdr:colOff>
      <xdr:row>14</xdr:row>
      <xdr:rowOff>110565</xdr:rowOff>
    </xdr:to>
    <xdr:sp macro="" textlink="Calculation!R7">
      <xdr:nvSpPr>
        <xdr:cNvPr id="56" name="Rectangle: Rounded Corners 55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62082A10-E70F-4827-84AA-C10FE48161F4}"/>
            </a:ext>
          </a:extLst>
        </xdr:cNvPr>
        <xdr:cNvSpPr/>
      </xdr:nvSpPr>
      <xdr:spPr>
        <a:xfrm>
          <a:off x="1351125" y="2466975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9D34E1F5-E8F4-4E45-9557-F50A3F171DEA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8,3%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855825</xdr:colOff>
      <xdr:row>18</xdr:row>
      <xdr:rowOff>138112</xdr:rowOff>
    </xdr:from>
    <xdr:to>
      <xdr:col>4</xdr:col>
      <xdr:colOff>199050</xdr:colOff>
      <xdr:row>19</xdr:row>
      <xdr:rowOff>143902</xdr:rowOff>
    </xdr:to>
    <xdr:sp macro="" textlink="Calculation!R10">
      <xdr:nvSpPr>
        <xdr:cNvPr id="57" name="Rectangle: Rounded Corners 56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8F844A47-F2BF-4DA7-A9C1-D43AD42E0176}"/>
            </a:ext>
          </a:extLst>
        </xdr:cNvPr>
        <xdr:cNvSpPr/>
      </xdr:nvSpPr>
      <xdr:spPr>
        <a:xfrm>
          <a:off x="1351125" y="3738562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0ABA03ED-200B-4036-82C2-695004067DDB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8,3%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855825</xdr:colOff>
      <xdr:row>23</xdr:row>
      <xdr:rowOff>161925</xdr:rowOff>
    </xdr:from>
    <xdr:to>
      <xdr:col>4</xdr:col>
      <xdr:colOff>199050</xdr:colOff>
      <xdr:row>24</xdr:row>
      <xdr:rowOff>167715</xdr:rowOff>
    </xdr:to>
    <xdr:sp macro="" textlink="Calculation!R12">
      <xdr:nvSpPr>
        <xdr:cNvPr id="58" name="Rectangle: Rounded Corners 57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3A6AE46E-73BB-4D60-A5B8-CCEF591FD485}"/>
            </a:ext>
          </a:extLst>
        </xdr:cNvPr>
        <xdr:cNvSpPr/>
      </xdr:nvSpPr>
      <xdr:spPr>
        <a:xfrm>
          <a:off x="1351125" y="5000625"/>
          <a:ext cx="972000" cy="253440"/>
        </a:xfrm>
        <a:prstGeom prst="roundRect">
          <a:avLst>
            <a:gd name="adj" fmla="val 50000"/>
          </a:avLst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F92B5AD3-816B-425E-8B09-AF69FB3A1CAA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8,3%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512909</xdr:colOff>
      <xdr:row>25</xdr:row>
      <xdr:rowOff>115012</xdr:rowOff>
    </xdr:from>
    <xdr:to>
      <xdr:col>4</xdr:col>
      <xdr:colOff>648134</xdr:colOff>
      <xdr:row>26</xdr:row>
      <xdr:rowOff>133350</xdr:rowOff>
    </xdr:to>
    <xdr:sp macro="" textlink="Settings!I18">
      <xdr:nvSpPr>
        <xdr:cNvPr id="59" name="Rectangle 58">
          <a:extLst>
            <a:ext uri="{FF2B5EF4-FFF2-40B4-BE49-F238E27FC236}">
              <a16:creationId xmlns:a16="http://schemas.microsoft.com/office/drawing/2014/main" id="{81F70946-5CD8-453B-888B-81B29319872C}"/>
            </a:ext>
          </a:extLst>
        </xdr:cNvPr>
        <xdr:cNvSpPr/>
      </xdr:nvSpPr>
      <xdr:spPr>
        <a:xfrm>
          <a:off x="1008209" y="5449012"/>
          <a:ext cx="1764000" cy="208838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812BA039-11B2-4F89-8C39-3BD1FD059A6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Low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4</xdr:col>
      <xdr:colOff>674834</xdr:colOff>
      <xdr:row>25</xdr:row>
      <xdr:rowOff>115012</xdr:rowOff>
    </xdr:from>
    <xdr:to>
      <xdr:col>6</xdr:col>
      <xdr:colOff>810059</xdr:colOff>
      <xdr:row>26</xdr:row>
      <xdr:rowOff>133350</xdr:rowOff>
    </xdr:to>
    <xdr:sp macro="" textlink="Settings!I19">
      <xdr:nvSpPr>
        <xdr:cNvPr id="60" name="Rectangle 59">
          <a:extLst>
            <a:ext uri="{FF2B5EF4-FFF2-40B4-BE49-F238E27FC236}">
              <a16:creationId xmlns:a16="http://schemas.microsoft.com/office/drawing/2014/main" id="{DB0AD320-91D4-4B60-A70A-C7593095AC3F}"/>
            </a:ext>
          </a:extLst>
        </xdr:cNvPr>
        <xdr:cNvSpPr/>
      </xdr:nvSpPr>
      <xdr:spPr>
        <a:xfrm>
          <a:off x="2798909" y="5449012"/>
          <a:ext cx="1764000" cy="208838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F679586D-71E9-46B4-BBE9-3CDA3F8C73C7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Medium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6</xdr:col>
      <xdr:colOff>836759</xdr:colOff>
      <xdr:row>25</xdr:row>
      <xdr:rowOff>115012</xdr:rowOff>
    </xdr:from>
    <xdr:to>
      <xdr:col>8</xdr:col>
      <xdr:colOff>971984</xdr:colOff>
      <xdr:row>26</xdr:row>
      <xdr:rowOff>133350</xdr:rowOff>
    </xdr:to>
    <xdr:sp macro="" textlink="Settings!I20">
      <xdr:nvSpPr>
        <xdr:cNvPr id="61" name="Rectangle 60">
          <a:extLst>
            <a:ext uri="{FF2B5EF4-FFF2-40B4-BE49-F238E27FC236}">
              <a16:creationId xmlns:a16="http://schemas.microsoft.com/office/drawing/2014/main" id="{3B152309-1381-4DD1-97B9-35CD69F702C8}"/>
            </a:ext>
          </a:extLst>
        </xdr:cNvPr>
        <xdr:cNvSpPr/>
      </xdr:nvSpPr>
      <xdr:spPr>
        <a:xfrm>
          <a:off x="4589609" y="5449012"/>
          <a:ext cx="1764000" cy="208838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3186C306-397D-4630-88AB-456C324EBD4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High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250949</xdr:colOff>
      <xdr:row>20</xdr:row>
      <xdr:rowOff>67755</xdr:rowOff>
    </xdr:from>
    <xdr:to>
      <xdr:col>2</xdr:col>
      <xdr:colOff>459749</xdr:colOff>
      <xdr:row>25</xdr:row>
      <xdr:rowOff>3105</xdr:rowOff>
    </xdr:to>
    <xdr:sp macro="" textlink="Settings!I18">
      <xdr:nvSpPr>
        <xdr:cNvPr id="74" name="Rectangle 73">
          <a:extLst>
            <a:ext uri="{FF2B5EF4-FFF2-40B4-BE49-F238E27FC236}">
              <a16:creationId xmlns:a16="http://schemas.microsoft.com/office/drawing/2014/main" id="{63CB7436-A6D3-46E6-A480-412EF77CBE68}"/>
            </a:ext>
          </a:extLst>
        </xdr:cNvPr>
        <xdr:cNvSpPr/>
      </xdr:nvSpPr>
      <xdr:spPr>
        <a:xfrm rot="16200000">
          <a:off x="263849" y="4645905"/>
          <a:ext cx="1173600" cy="208800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812BA039-11B2-4F89-8C39-3BD1FD059A6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Low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250949</xdr:colOff>
      <xdr:row>15</xdr:row>
      <xdr:rowOff>34417</xdr:rowOff>
    </xdr:from>
    <xdr:to>
      <xdr:col>2</xdr:col>
      <xdr:colOff>459749</xdr:colOff>
      <xdr:row>19</xdr:row>
      <xdr:rowOff>217417</xdr:rowOff>
    </xdr:to>
    <xdr:sp macro="" textlink="Settings!I19">
      <xdr:nvSpPr>
        <xdr:cNvPr id="77" name="Rectangle 76">
          <a:extLst>
            <a:ext uri="{FF2B5EF4-FFF2-40B4-BE49-F238E27FC236}">
              <a16:creationId xmlns:a16="http://schemas.microsoft.com/office/drawing/2014/main" id="{4AF653D4-0345-4EDC-9F36-36E61BEC04B8}"/>
            </a:ext>
          </a:extLst>
        </xdr:cNvPr>
        <xdr:cNvSpPr/>
      </xdr:nvSpPr>
      <xdr:spPr>
        <a:xfrm rot="16200000">
          <a:off x="263849" y="3374317"/>
          <a:ext cx="1173600" cy="208800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F679586D-71E9-46B4-BBE9-3CDA3F8C73C7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Medium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absolute">
    <xdr:from>
      <xdr:col>2</xdr:col>
      <xdr:colOff>247650</xdr:colOff>
      <xdr:row>10</xdr:row>
      <xdr:rowOff>93224</xdr:rowOff>
    </xdr:from>
    <xdr:to>
      <xdr:col>2</xdr:col>
      <xdr:colOff>456450</xdr:colOff>
      <xdr:row>14</xdr:row>
      <xdr:rowOff>219074</xdr:rowOff>
    </xdr:to>
    <xdr:sp macro="" textlink="Settings!I20">
      <xdr:nvSpPr>
        <xdr:cNvPr id="78" name="Rectangle 77">
          <a:extLst>
            <a:ext uri="{FF2B5EF4-FFF2-40B4-BE49-F238E27FC236}">
              <a16:creationId xmlns:a16="http://schemas.microsoft.com/office/drawing/2014/main" id="{BFE6681A-09AF-4C1C-B46D-017FFEFEF594}"/>
            </a:ext>
          </a:extLst>
        </xdr:cNvPr>
        <xdr:cNvSpPr/>
      </xdr:nvSpPr>
      <xdr:spPr>
        <a:xfrm rot="16200000">
          <a:off x="260550" y="2137724"/>
          <a:ext cx="1173600" cy="208800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3186C306-397D-4630-88AB-456C324EBD4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High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1</xdr:col>
      <xdr:colOff>180000</xdr:colOff>
      <xdr:row>1</xdr:row>
      <xdr:rowOff>60225</xdr:rowOff>
    </xdr:from>
    <xdr:to>
      <xdr:col>2</xdr:col>
      <xdr:colOff>364350</xdr:colOff>
      <xdr:row>2</xdr:row>
      <xdr:rowOff>244575</xdr:rowOff>
    </xdr:to>
    <xdr:pic>
      <xdr:nvPicPr>
        <xdr:cNvPr id="84" name="mainicon">
          <a:extLst>
            <a:ext uri="{FF2B5EF4-FFF2-40B4-BE49-F238E27FC236}">
              <a16:creationId xmlns:a16="http://schemas.microsoft.com/office/drawing/2014/main" id="{E1C58819-732E-4981-B4B2-8678F5D13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66675</xdr:colOff>
      <xdr:row>1</xdr:row>
      <xdr:rowOff>133350</xdr:rowOff>
    </xdr:from>
    <xdr:to>
      <xdr:col>8</xdr:col>
      <xdr:colOff>1074675</xdr:colOff>
      <xdr:row>2</xdr:row>
      <xdr:rowOff>173700</xdr:rowOff>
    </xdr:to>
    <xdr:sp macro="" textlink="">
      <xdr:nvSpPr>
        <xdr:cNvPr id="4" name="Rectangle: Rounded Corners 3">
          <a:hlinkClick xmlns:r="http://schemas.openxmlformats.org/officeDocument/2006/relationships" r:id="rId11" tooltip="Go to:"/>
          <a:extLst>
            <a:ext uri="{FF2B5EF4-FFF2-40B4-BE49-F238E27FC236}">
              <a16:creationId xmlns:a16="http://schemas.microsoft.com/office/drawing/2014/main" id="{F552081A-1FED-4349-AFE8-AED79A758AA4}"/>
            </a:ext>
          </a:extLst>
        </xdr:cNvPr>
        <xdr:cNvSpPr/>
      </xdr:nvSpPr>
      <xdr:spPr>
        <a:xfrm>
          <a:off x="5448300" y="219075"/>
          <a:ext cx="1008000" cy="288000"/>
        </a:xfrm>
        <a:prstGeom prst="roundRect">
          <a:avLst/>
        </a:prstGeom>
        <a:solidFill>
          <a:srgbClr val="70AD47"/>
        </a:solidFill>
        <a:ln w="28575">
          <a:solidFill>
            <a:schemeClr val="bg1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DATA</a:t>
          </a:r>
          <a:r>
            <a:rPr lang="tr-TR" sz="105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 </a:t>
          </a:r>
          <a:r>
            <a:rPr lang="tr-TR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INPUT</a:t>
          </a:r>
          <a:endParaRPr lang="en-US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 panose="020E0502030303020204" pitchFamily="34" charset="0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8</xdr:col>
      <xdr:colOff>1219200</xdr:colOff>
      <xdr:row>1</xdr:row>
      <xdr:rowOff>133350</xdr:rowOff>
    </xdr:from>
    <xdr:to>
      <xdr:col>10</xdr:col>
      <xdr:colOff>598425</xdr:colOff>
      <xdr:row>2</xdr:row>
      <xdr:rowOff>173700</xdr:rowOff>
    </xdr:to>
    <xdr:sp macro="" textlink="">
      <xdr:nvSpPr>
        <xdr:cNvPr id="62" name="Rectangle: Rounded Corners 61">
          <a:hlinkClick xmlns:r="http://schemas.openxmlformats.org/officeDocument/2006/relationships" r:id="rId12" tooltip="Go to:"/>
          <a:extLst>
            <a:ext uri="{FF2B5EF4-FFF2-40B4-BE49-F238E27FC236}">
              <a16:creationId xmlns:a16="http://schemas.microsoft.com/office/drawing/2014/main" id="{E2A921F7-A22A-482D-9019-C83F31211AAB}"/>
            </a:ext>
          </a:extLst>
        </xdr:cNvPr>
        <xdr:cNvSpPr/>
      </xdr:nvSpPr>
      <xdr:spPr>
        <a:xfrm>
          <a:off x="6600825" y="219075"/>
          <a:ext cx="1008000" cy="288000"/>
        </a:xfrm>
        <a:prstGeom prst="roundRect">
          <a:avLst/>
        </a:prstGeom>
        <a:solidFill>
          <a:schemeClr val="bg1">
            <a:lumMod val="50000"/>
          </a:schemeClr>
        </a:solidFill>
        <a:ln w="28575">
          <a:solidFill>
            <a:schemeClr val="bg1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SETTINGS</a:t>
          </a:r>
          <a:endParaRPr lang="en-US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 panose="020E0502030303020204" pitchFamily="34" charset="0"/>
            <a:ea typeface="+mn-ea"/>
            <a:cs typeface="Arial"/>
          </a:endParaRPr>
        </a:p>
      </xdr:txBody>
    </xdr:sp>
    <xdr:clientData fPrintsWithSheet="0"/>
  </xdr:twoCellAnchor>
  <xdr:twoCellAnchor>
    <xdr:from>
      <xdr:col>8</xdr:col>
      <xdr:colOff>1123950</xdr:colOff>
      <xdr:row>10</xdr:row>
      <xdr:rowOff>0</xdr:rowOff>
    </xdr:from>
    <xdr:to>
      <xdr:col>13</xdr:col>
      <xdr:colOff>0</xdr:colOff>
      <xdr:row>27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528A9C9-505E-43B2-92F5-F9D6E9C60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oneCellAnchor>
    <xdr:from>
      <xdr:col>12</xdr:col>
      <xdr:colOff>152400</xdr:colOff>
      <xdr:row>1</xdr:row>
      <xdr:rowOff>104775</xdr:rowOff>
    </xdr:from>
    <xdr:ext cx="1014221" cy="291600"/>
    <xdr:pic>
      <xdr:nvPicPr>
        <xdr:cNvPr id="1084" name="mpkLogo">
          <a:hlinkClick xmlns:a="http://schemas.openxmlformats.org/drawingml/2006/main" xmlns:r="http://schemas.openxmlformats.org/officeDocument/2006/relationships" r:id="rId2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179999</xdr:colOff>
      <xdr:row>1</xdr:row>
      <xdr:rowOff>60225</xdr:rowOff>
    </xdr:from>
    <xdr:to>
      <xdr:col>1</xdr:col>
      <xdr:colOff>611999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F9B217AF-41D7-4127-84F6-CFFE4ADD8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7174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0</xdr:colOff>
      <xdr:row>1</xdr:row>
      <xdr:rowOff>47625</xdr:rowOff>
    </xdr:from>
    <xdr:to>
      <xdr:col>12</xdr:col>
      <xdr:colOff>434400</xdr:colOff>
      <xdr:row>2</xdr:row>
      <xdr:rowOff>249975</xdr:rowOff>
    </xdr:to>
    <xdr:grpSp>
      <xdr:nvGrpSpPr>
        <xdr:cNvPr id="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3FF5C64E-9144-478F-A162-0CB2F9CFE9CD}"/>
            </a:ext>
          </a:extLst>
        </xdr:cNvPr>
        <xdr:cNvGrpSpPr/>
      </xdr:nvGrpSpPr>
      <xdr:grpSpPr>
        <a:xfrm>
          <a:off x="13315950" y="133350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BC27DFF0-DA5B-13E9-6873-C5B79E57FF2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5006348-0CB0-0C2A-8C63-DED6308077F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952501</xdr:colOff>
      <xdr:row>1</xdr:row>
      <xdr:rowOff>104775</xdr:rowOff>
    </xdr:from>
    <xdr:ext cx="1014221" cy="291600"/>
    <xdr:pic>
      <xdr:nvPicPr>
        <xdr:cNvPr id="1006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180000</xdr:colOff>
      <xdr:row>1</xdr:row>
      <xdr:rowOff>60225</xdr:rowOff>
    </xdr:from>
    <xdr:to>
      <xdr:col>1</xdr:col>
      <xdr:colOff>612000</xdr:colOff>
      <xdr:row>2</xdr:row>
      <xdr:rowOff>244575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6C0144A8-EFDE-4BA1-9C42-6C9AD7395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0</xdr:colOff>
      <xdr:row>1</xdr:row>
      <xdr:rowOff>38100</xdr:rowOff>
    </xdr:from>
    <xdr:to>
      <xdr:col>8</xdr:col>
      <xdr:colOff>434400</xdr:colOff>
      <xdr:row>2</xdr:row>
      <xdr:rowOff>240450</xdr:rowOff>
    </xdr:to>
    <xdr:grpSp>
      <xdr:nvGrpSpPr>
        <xdr:cNvPr id="2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3B8414B-3F29-466E-81C8-DECF3CB01467}"/>
            </a:ext>
          </a:extLst>
        </xdr:cNvPr>
        <xdr:cNvGrpSpPr/>
      </xdr:nvGrpSpPr>
      <xdr:grpSpPr>
        <a:xfrm>
          <a:off x="9934575" y="12382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5961DB5-FE96-3EA4-AE1D-5E8BCECE6D2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463440B-327D-49FF-A7A5-48C07E69DB5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5</xdr:col>
      <xdr:colOff>1438276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180000</xdr:colOff>
      <xdr:row>1</xdr:row>
      <xdr:rowOff>60225</xdr:rowOff>
    </xdr:from>
    <xdr:to>
      <xdr:col>2</xdr:col>
      <xdr:colOff>364350</xdr:colOff>
      <xdr:row>2</xdr:row>
      <xdr:rowOff>244575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194011B7-C456-40F3-9D87-D181892D8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38100</xdr:rowOff>
    </xdr:from>
    <xdr:to>
      <xdr:col>13</xdr:col>
      <xdr:colOff>434400</xdr:colOff>
      <xdr:row>2</xdr:row>
      <xdr:rowOff>240450</xdr:rowOff>
    </xdr:to>
    <xdr:grpSp>
      <xdr:nvGrpSpPr>
        <xdr:cNvPr id="2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31E8E03-8345-42E4-AD05-1C893A4CF185}"/>
            </a:ext>
          </a:extLst>
        </xdr:cNvPr>
        <xdr:cNvGrpSpPr/>
      </xdr:nvGrpSpPr>
      <xdr:grpSpPr>
        <a:xfrm>
          <a:off x="10791825" y="12382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1C38198-A565-6D23-EE34-4C00C7C7CAE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0FCCFE9-9F3F-6A88-A8C0-9E42164AE99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354470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BB995DB-5C2D-4586-A930-4AFD59E9FD6F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99F349B-04BE-3FBA-AFFB-1296D5CD048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F59449B-C65B-3EF6-1FF9-5DDF32CE2C3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B7937A-F3F2-4373-8717-F489E0A2C9F6}" name="Table1" displayName="Table1" ref="B5:J20" totalsRowShown="0" headerRowDxfId="14" dataDxfId="12" headerRowBorderDxfId="13" tableBorderDxfId="11" totalsRowBorderDxfId="10">
  <tableColumns count="9">
    <tableColumn id="1" xr3:uid="{05117A49-9D5F-4CBB-84F5-A063FD77D41E}" name="BUSINESS ID" dataDxfId="9"/>
    <tableColumn id="2" xr3:uid="{4B374E00-17D6-4812-A640-21BB4556F4BD}" name="BUSINESS NAME" dataDxfId="8"/>
    <tableColumn id="3" xr3:uid="{72572941-4A12-4195-B1E7-3FB328602773}" name="INDUSTRY" dataDxfId="7"/>
    <tableColumn id="12" xr3:uid="{D7DF6E3E-3F56-4470-883E-45C8126432B8}" name="STRATEGIC INITIATIVES" dataDxfId="6"/>
    <tableColumn id="4" xr3:uid="{AA6FC2ED-8DC4-46EA-8A69-09527241ACA6}" name="RESPONSIBLE" dataDxfId="5"/>
    <tableColumn id="6" xr3:uid="{9E118528-1BA8-4878-8C68-5C0E109086B7}" name="PROFITABILITY" dataDxfId="4"/>
    <tableColumn id="8" xr3:uid="{A04650ED-7FA1-4137-8A8A-7CDC2E08D428}" name="BUSINESS STRENGTH" dataDxfId="3"/>
    <tableColumn id="9" xr3:uid="{94C1D24A-47D6-4591-AF4F-2A8DC5EECDC7}" name="MARKET ATTRACTIVENESS" dataDxfId="2"/>
    <tableColumn id="10" xr3:uid="{A128BCEB-3A86-4D25-ABD6-22DB2398ACD6}" name="MCKINSEY CATEGORIZATION" dataDxfId="1">
      <calculatedColumnFormula>IFERROR(INDEX(categories,MATCH(H6&amp; " - " &amp;I6,catSymbols,0),1),"")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31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3.7109375" style="4" customWidth="1"/>
    <col min="3" max="3" width="22.7109375" style="4" customWidth="1"/>
    <col min="4" max="4" width="1.7109375" style="4" customWidth="1"/>
    <col min="5" max="5" width="22.7109375" style="4" customWidth="1"/>
    <col min="6" max="6" width="1.7109375" style="4" customWidth="1"/>
    <col min="7" max="7" width="22.7109375" style="4" customWidth="1"/>
    <col min="8" max="8" width="1.7109375" style="4" customWidth="1"/>
    <col min="9" max="9" width="22.7109375" style="4" customWidth="1"/>
    <col min="10" max="10" width="1.7109375" style="4" customWidth="1"/>
    <col min="11" max="11" width="22.7109375" style="4" customWidth="1"/>
    <col min="12" max="12" width="1.7109375" style="4" customWidth="1"/>
    <col min="13" max="13" width="22.7109375" style="4" customWidth="1"/>
    <col min="14" max="14" width="3.7109375" style="4" customWidth="1"/>
    <col min="15" max="15" width="2.7109375" style="4" customWidth="1"/>
    <col min="16" max="16" width="18.7109375" style="4" bestFit="1" customWidth="1"/>
    <col min="17" max="17" width="15" style="4" customWidth="1"/>
    <col min="18" max="16384" width="9.140625" style="4"/>
  </cols>
  <sheetData>
    <row r="1" spans="1:17" s="10" customFormat="1" ht="6.75" customHeight="1" x14ac:dyDescent="0.25">
      <c r="B1" s="11"/>
      <c r="E1" s="12"/>
      <c r="F1" s="12"/>
      <c r="G1" s="12"/>
    </row>
    <row r="2" spans="1:17" s="13" customFormat="1" ht="20.100000000000001" customHeight="1" x14ac:dyDescent="0.25">
      <c r="B2" s="14"/>
      <c r="C2" s="90" t="s">
        <v>96</v>
      </c>
      <c r="D2" s="15"/>
      <c r="E2" s="15"/>
      <c r="F2" s="15"/>
      <c r="G2" s="15"/>
      <c r="H2" s="15"/>
      <c r="I2" s="15"/>
      <c r="J2" s="15"/>
      <c r="K2" s="16"/>
      <c r="L2" s="16"/>
      <c r="M2" s="15"/>
      <c r="N2" s="15"/>
    </row>
    <row r="3" spans="1:17" s="100" customFormat="1" ht="24" customHeight="1" x14ac:dyDescent="0.25">
      <c r="B3" s="101"/>
      <c r="C3" s="102" t="s">
        <v>19</v>
      </c>
      <c r="D3" s="103"/>
      <c r="E3" s="103"/>
      <c r="F3" s="103"/>
      <c r="G3" s="103"/>
      <c r="H3" s="103"/>
      <c r="I3" s="103"/>
      <c r="J3" s="103"/>
      <c r="K3" s="104"/>
      <c r="L3" s="104"/>
      <c r="M3" s="103"/>
      <c r="N3" s="103"/>
    </row>
    <row r="4" spans="1:17" s="21" customFormat="1" ht="4.9000000000000004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7" s="21" customFormat="1" ht="4.9000000000000004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7" s="21" customFormat="1" ht="8.1" customHeight="1" x14ac:dyDescent="0.25">
      <c r="A6" s="65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  <c r="O6" s="69"/>
      <c r="P6" s="69"/>
    </row>
    <row r="7" spans="1:17" s="60" customFormat="1" ht="21.95" customHeight="1" thickBot="1" x14ac:dyDescent="0.3">
      <c r="A7" s="70"/>
      <c r="B7" s="71"/>
      <c r="C7" s="72" t="s">
        <v>8</v>
      </c>
      <c r="D7" s="73"/>
      <c r="E7" s="74" t="str">
        <f>BusinessTable!D5</f>
        <v>INDUSTRY</v>
      </c>
      <c r="F7" s="73"/>
      <c r="G7" s="74" t="str">
        <f>BusinessTable!F5</f>
        <v>RESPONSIBLE</v>
      </c>
      <c r="H7" s="73"/>
      <c r="I7" s="74" t="str">
        <f>BusinessTable!G5</f>
        <v>PROFITABILITY</v>
      </c>
      <c r="K7" s="74" t="str">
        <f>BusinessTable!H5</f>
        <v>BUSINESS STRENGTH</v>
      </c>
      <c r="L7" s="73"/>
      <c r="M7" s="74" t="str">
        <f>BusinessTable!I5</f>
        <v>MARKET ATTRACTIVENESS</v>
      </c>
      <c r="N7" s="75"/>
      <c r="O7" s="70"/>
      <c r="P7" s="4"/>
      <c r="Q7" s="4"/>
    </row>
    <row r="8" spans="1:17" ht="21.95" customHeight="1" x14ac:dyDescent="0.25">
      <c r="A8" s="69"/>
      <c r="B8" s="76"/>
      <c r="C8" s="116" t="s">
        <v>9</v>
      </c>
      <c r="D8" s="77"/>
      <c r="E8" s="116" t="s">
        <v>9</v>
      </c>
      <c r="F8" s="77"/>
      <c r="G8" s="116" t="s">
        <v>9</v>
      </c>
      <c r="H8" s="77"/>
      <c r="I8" s="116" t="s">
        <v>9</v>
      </c>
      <c r="K8" s="116" t="s">
        <v>9</v>
      </c>
      <c r="L8" s="73"/>
      <c r="M8" s="116" t="s">
        <v>9</v>
      </c>
      <c r="N8" s="78"/>
      <c r="O8" s="69"/>
    </row>
    <row r="9" spans="1:17" ht="8.1" customHeight="1" x14ac:dyDescent="0.25">
      <c r="A9" s="69"/>
      <c r="B9" s="7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8"/>
      <c r="O9" s="69"/>
    </row>
    <row r="10" spans="1:17" ht="8.25" customHeight="1" x14ac:dyDescent="0.25">
      <c r="A10" s="69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  <c r="O10" s="69"/>
    </row>
    <row r="11" spans="1:17" ht="24" customHeight="1" x14ac:dyDescent="0.25">
      <c r="A11" s="69"/>
      <c r="B11" s="8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5"/>
      <c r="O11" s="69"/>
    </row>
    <row r="12" spans="1:17" ht="20.100000000000001" customHeight="1" x14ac:dyDescent="0.25">
      <c r="A12" s="69"/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5"/>
      <c r="O12" s="69"/>
    </row>
    <row r="13" spans="1:17" ht="20.100000000000001" customHeight="1" x14ac:dyDescent="0.25">
      <c r="A13" s="69"/>
      <c r="B13" s="83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5"/>
      <c r="O13" s="69"/>
    </row>
    <row r="14" spans="1:17" ht="20.100000000000001" customHeight="1" x14ac:dyDescent="0.25">
      <c r="A14" s="69"/>
      <c r="B14" s="83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5"/>
      <c r="O14" s="69"/>
    </row>
    <row r="15" spans="1:17" ht="20.100000000000001" customHeight="1" x14ac:dyDescent="0.25">
      <c r="A15" s="69"/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5"/>
      <c r="O15" s="69"/>
    </row>
    <row r="16" spans="1:17" ht="20.100000000000001" customHeight="1" x14ac:dyDescent="0.25">
      <c r="A16" s="69"/>
      <c r="B16" s="83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5"/>
      <c r="O16" s="69"/>
    </row>
    <row r="17" spans="1:17" ht="20.100000000000001" customHeight="1" x14ac:dyDescent="0.25">
      <c r="A17" s="69"/>
      <c r="B17" s="83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5"/>
      <c r="O17" s="69"/>
    </row>
    <row r="18" spans="1:17" ht="20.100000000000001" customHeight="1" x14ac:dyDescent="0.25">
      <c r="A18" s="69"/>
      <c r="B18" s="83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5"/>
      <c r="O18" s="69"/>
    </row>
    <row r="19" spans="1:17" ht="20.100000000000001" customHeight="1" x14ac:dyDescent="0.25">
      <c r="A19" s="69"/>
      <c r="B19" s="83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5"/>
      <c r="O19" s="69"/>
    </row>
    <row r="20" spans="1:17" ht="20.100000000000001" customHeight="1" x14ac:dyDescent="0.25">
      <c r="A20" s="69"/>
      <c r="B20" s="83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5"/>
      <c r="O20" s="69"/>
    </row>
    <row r="21" spans="1:17" x14ac:dyDescent="0.25">
      <c r="A21" s="69"/>
      <c r="B21" s="83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5"/>
      <c r="O21" s="69"/>
    </row>
    <row r="22" spans="1:17" ht="24" customHeight="1" x14ac:dyDescent="0.25">
      <c r="A22" s="69"/>
      <c r="B22" s="83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5"/>
      <c r="O22" s="69"/>
    </row>
    <row r="23" spans="1:17" ht="20.100000000000001" customHeight="1" x14ac:dyDescent="0.25">
      <c r="A23" s="69"/>
      <c r="B23" s="83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5"/>
      <c r="O23" s="69"/>
    </row>
    <row r="24" spans="1:17" ht="20.100000000000001" customHeight="1" x14ac:dyDescent="0.25">
      <c r="A24" s="69"/>
      <c r="B24" s="83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5"/>
      <c r="O24" s="69"/>
    </row>
    <row r="25" spans="1:17" ht="20.100000000000001" customHeight="1" x14ac:dyDescent="0.25">
      <c r="A25" s="69"/>
      <c r="B25" s="83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5"/>
      <c r="O25" s="69"/>
    </row>
    <row r="26" spans="1:17" x14ac:dyDescent="0.25">
      <c r="A26" s="69"/>
      <c r="B26" s="83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5"/>
      <c r="O26" s="69"/>
    </row>
    <row r="27" spans="1:17" x14ac:dyDescent="0.25">
      <c r="A27" s="69"/>
      <c r="B27" s="83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5"/>
      <c r="O27" s="69"/>
    </row>
    <row r="28" spans="1:17" x14ac:dyDescent="0.25">
      <c r="A28" s="69"/>
      <c r="B28" s="83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5"/>
      <c r="O28" s="69"/>
    </row>
    <row r="29" spans="1:17" x14ac:dyDescent="0.25">
      <c r="A29" s="69"/>
      <c r="B29" s="127"/>
      <c r="C29" s="128"/>
      <c r="D29" s="128"/>
      <c r="E29" s="128"/>
      <c r="F29" s="129"/>
      <c r="G29" s="128"/>
      <c r="H29" s="128"/>
      <c r="I29" s="128"/>
      <c r="J29" s="128"/>
      <c r="K29" s="128"/>
      <c r="L29" s="128"/>
      <c r="M29" s="128"/>
      <c r="N29" s="130"/>
      <c r="O29" s="69"/>
    </row>
    <row r="30" spans="1:17" s="21" customFormat="1" ht="7.15" customHeight="1" x14ac:dyDescent="0.25">
      <c r="P30" s="4"/>
      <c r="Q30" s="4"/>
    </row>
    <row r="31" spans="1:17" s="22" customFormat="1" ht="22.9" customHeight="1" x14ac:dyDescent="0.25">
      <c r="B31" s="23"/>
      <c r="C31" s="23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4"/>
      <c r="Q31" s="4"/>
    </row>
  </sheetData>
  <sheetProtection algorithmName="SHA-512" hashValue="L1ZRblMgxkfqzDKGoazPeqf7KyZl9Jp5MV+GmP6DMyDbLpT0A8wfUsQYRDp7TbHYw+kjrjbL/0FiDJinq+sVPw==" saltValue="t5sgDbvkHmW5kISCo8Osq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7F679EA-3022-4ABF-9320-67A3C8DA39C7}">
          <x14:formula1>
            <xm:f>OFFSET(Calculation!$W$4,0,0,Calculation!$W$2,1)</xm:f>
          </x14:formula1>
          <xm:sqref>E8</xm:sqref>
        </x14:dataValidation>
        <x14:dataValidation type="list" allowBlank="1" showInputMessage="1" showErrorMessage="1" xr:uid="{D66C1C00-5707-4AB7-A204-5E355CB545AE}">
          <x14:formula1>
            <xm:f>OFFSET(Calculation!$Y$4,0,0,Calculation!$Y$2,1)</xm:f>
          </x14:formula1>
          <xm:sqref>G8</xm:sqref>
        </x14:dataValidation>
        <x14:dataValidation type="list" allowBlank="1" showInputMessage="1" showErrorMessage="1" xr:uid="{AF464088-D05F-4230-8816-9088C03EEED9}">
          <x14:formula1>
            <xm:f>OFFSET(Calculation!$AA$4,0,0,Calculation!$AA$2,1)</xm:f>
          </x14:formula1>
          <xm:sqref>I8</xm:sqref>
        </x14:dataValidation>
        <x14:dataValidation type="list" allowBlank="1" showInputMessage="1" showErrorMessage="1" xr:uid="{D8CD6175-D1BE-4FFF-A5C0-9196FFBC93B7}">
          <x14:formula1>
            <xm:f>OFFSET(Calculation!$U$4,0,0,Calculation!$U$2,1)</xm:f>
          </x14:formula1>
          <xm:sqref>C8</xm:sqref>
        </x14:dataValidation>
        <x14:dataValidation type="list" allowBlank="1" showInputMessage="1" showErrorMessage="1" xr:uid="{81BBD826-7B91-4E28-BD42-1F6585ED69E0}">
          <x14:formula1>
            <xm:f>OFFSET(Calculation!$AC$4,,,Calculation!$AC$2)</xm:f>
          </x14:formula1>
          <xm:sqref>K8 M8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M505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21.75" customHeight="1" x14ac:dyDescent="0.25"/>
  <cols>
    <col min="1" max="1" width="3.7109375" style="4" customWidth="1"/>
    <col min="2" max="2" width="10.7109375" style="4" customWidth="1"/>
    <col min="3" max="3" width="20.28515625" style="4" customWidth="1"/>
    <col min="4" max="4" width="26.7109375" style="4" customWidth="1"/>
    <col min="5" max="5" width="44.42578125" style="4" customWidth="1"/>
    <col min="6" max="6" width="20.7109375" style="4" customWidth="1"/>
    <col min="7" max="7" width="16.5703125" style="4" customWidth="1"/>
    <col min="8" max="8" width="15.42578125" style="4" customWidth="1"/>
    <col min="9" max="9" width="16.28515625" style="4" customWidth="1"/>
    <col min="10" max="10" width="22.140625" style="4" customWidth="1"/>
    <col min="11" max="11" width="2.7109375" style="4" customWidth="1"/>
    <col min="12" max="16384" width="9.140625" style="4"/>
  </cols>
  <sheetData>
    <row r="1" spans="1:13" s="10" customFormat="1" ht="6.75" customHeight="1" x14ac:dyDescent="0.25">
      <c r="B1" s="11"/>
      <c r="F1" s="12"/>
      <c r="G1" s="12"/>
    </row>
    <row r="2" spans="1:13" s="13" customFormat="1" ht="20.100000000000001" customHeight="1" x14ac:dyDescent="0.25">
      <c r="B2" s="14"/>
      <c r="C2" s="14" t="s">
        <v>96</v>
      </c>
      <c r="D2" s="15"/>
      <c r="E2" s="15"/>
      <c r="F2" s="15"/>
      <c r="G2" s="15"/>
      <c r="H2" s="15"/>
      <c r="I2" s="15"/>
      <c r="J2" s="16"/>
      <c r="K2" s="17"/>
      <c r="L2" s="17"/>
      <c r="M2" s="17"/>
    </row>
    <row r="3" spans="1:13" s="100" customFormat="1" ht="24" customHeight="1" x14ac:dyDescent="0.25">
      <c r="B3" s="101"/>
      <c r="C3" s="101" t="s">
        <v>97</v>
      </c>
      <c r="D3" s="103"/>
      <c r="E3" s="103"/>
      <c r="F3" s="103"/>
      <c r="G3" s="103"/>
      <c r="H3" s="103"/>
      <c r="I3" s="103"/>
      <c r="J3" s="104"/>
      <c r="K3" s="105"/>
      <c r="L3" s="105"/>
      <c r="M3" s="105"/>
    </row>
    <row r="4" spans="1:13" s="21" customFormat="1" ht="4.9000000000000004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s="45" customFormat="1" ht="30" customHeight="1" x14ac:dyDescent="0.25">
      <c r="B5" s="63" t="s">
        <v>32</v>
      </c>
      <c r="C5" s="118" t="s">
        <v>33</v>
      </c>
      <c r="D5" s="64" t="s">
        <v>36</v>
      </c>
      <c r="E5" s="64" t="s">
        <v>34</v>
      </c>
      <c r="F5" s="64" t="s">
        <v>74</v>
      </c>
      <c r="G5" s="64" t="s">
        <v>35</v>
      </c>
      <c r="H5" s="118" t="s">
        <v>88</v>
      </c>
      <c r="I5" s="119" t="s">
        <v>89</v>
      </c>
      <c r="J5" s="120" t="s">
        <v>98</v>
      </c>
    </row>
    <row r="6" spans="1:13" ht="21.75" customHeight="1" x14ac:dyDescent="0.25">
      <c r="B6" s="56">
        <v>1</v>
      </c>
      <c r="C6" s="125" t="s">
        <v>47</v>
      </c>
      <c r="D6" s="125" t="s">
        <v>37</v>
      </c>
      <c r="E6" s="125" t="s">
        <v>59</v>
      </c>
      <c r="F6" s="125" t="s">
        <v>80</v>
      </c>
      <c r="G6" s="57" t="s">
        <v>0</v>
      </c>
      <c r="H6" s="86">
        <v>2</v>
      </c>
      <c r="I6" s="89">
        <v>3</v>
      </c>
      <c r="J6" s="117" t="str">
        <f t="shared" ref="J6:J20" si="0">IFERROR(INDEX(categories,MATCH(H6&amp; " - " &amp;I6,catSymbols,0),1),"")</f>
        <v>Invest to Build</v>
      </c>
      <c r="L6" s="45"/>
    </row>
    <row r="7" spans="1:13" ht="21.75" customHeight="1" x14ac:dyDescent="0.25">
      <c r="B7" s="56">
        <v>2</v>
      </c>
      <c r="C7" s="125" t="s">
        <v>48</v>
      </c>
      <c r="D7" s="125" t="s">
        <v>38</v>
      </c>
      <c r="E7" s="125" t="s">
        <v>60</v>
      </c>
      <c r="F7" s="125" t="s">
        <v>79</v>
      </c>
      <c r="G7" s="57" t="s">
        <v>71</v>
      </c>
      <c r="H7" s="57">
        <v>2</v>
      </c>
      <c r="I7" s="88">
        <v>2</v>
      </c>
      <c r="J7" s="117" t="str">
        <f t="shared" si="0"/>
        <v>Maintain</v>
      </c>
      <c r="L7" s="45"/>
    </row>
    <row r="8" spans="1:13" ht="21.75" customHeight="1" x14ac:dyDescent="0.25">
      <c r="B8" s="56">
        <v>3</v>
      </c>
      <c r="C8" s="125" t="s">
        <v>49</v>
      </c>
      <c r="D8" s="125" t="s">
        <v>39</v>
      </c>
      <c r="E8" s="125" t="s">
        <v>61</v>
      </c>
      <c r="F8" s="125" t="s">
        <v>80</v>
      </c>
      <c r="G8" s="57" t="s">
        <v>72</v>
      </c>
      <c r="H8" s="57">
        <v>2</v>
      </c>
      <c r="I8" s="86">
        <v>1</v>
      </c>
      <c r="J8" s="117" t="str">
        <f t="shared" si="0"/>
        <v>Manage For Earnings</v>
      </c>
      <c r="L8" s="45"/>
    </row>
    <row r="9" spans="1:13" ht="21.75" customHeight="1" x14ac:dyDescent="0.25">
      <c r="B9" s="56">
        <v>4</v>
      </c>
      <c r="C9" s="125" t="s">
        <v>50</v>
      </c>
      <c r="D9" s="125" t="s">
        <v>40</v>
      </c>
      <c r="E9" s="125" t="s">
        <v>62</v>
      </c>
      <c r="F9" s="125" t="s">
        <v>80</v>
      </c>
      <c r="G9" s="57" t="s">
        <v>71</v>
      </c>
      <c r="H9" s="57">
        <v>2</v>
      </c>
      <c r="I9" s="86">
        <v>3</v>
      </c>
      <c r="J9" s="117" t="str">
        <f t="shared" si="0"/>
        <v>Invest to Build</v>
      </c>
    </row>
    <row r="10" spans="1:13" ht="21.75" customHeight="1" x14ac:dyDescent="0.25">
      <c r="B10" s="56">
        <v>5</v>
      </c>
      <c r="C10" s="125" t="s">
        <v>51</v>
      </c>
      <c r="D10" s="125" t="s">
        <v>41</v>
      </c>
      <c r="E10" s="125" t="s">
        <v>63</v>
      </c>
      <c r="F10" s="125" t="s">
        <v>76</v>
      </c>
      <c r="G10" s="57" t="s">
        <v>72</v>
      </c>
      <c r="H10" s="57">
        <v>2</v>
      </c>
      <c r="I10" s="86">
        <v>2</v>
      </c>
      <c r="J10" s="117" t="str">
        <f t="shared" si="0"/>
        <v>Maintain</v>
      </c>
    </row>
    <row r="11" spans="1:13" ht="21.75" customHeight="1" x14ac:dyDescent="0.25">
      <c r="B11" s="56">
        <v>6</v>
      </c>
      <c r="C11" s="125" t="s">
        <v>52</v>
      </c>
      <c r="D11" s="125" t="s">
        <v>42</v>
      </c>
      <c r="E11" s="125" t="s">
        <v>64</v>
      </c>
      <c r="F11" s="125" t="s">
        <v>75</v>
      </c>
      <c r="G11" s="57" t="s">
        <v>73</v>
      </c>
      <c r="H11" s="57">
        <v>2</v>
      </c>
      <c r="I11" s="86">
        <v>2</v>
      </c>
      <c r="J11" s="117" t="str">
        <f t="shared" si="0"/>
        <v>Maintain</v>
      </c>
    </row>
    <row r="12" spans="1:13" ht="21.75" customHeight="1" x14ac:dyDescent="0.25">
      <c r="B12" s="56">
        <v>7</v>
      </c>
      <c r="C12" s="125" t="s">
        <v>53</v>
      </c>
      <c r="D12" s="125" t="s">
        <v>43</v>
      </c>
      <c r="E12" s="125" t="s">
        <v>65</v>
      </c>
      <c r="F12" s="125" t="s">
        <v>77</v>
      </c>
      <c r="G12" s="57" t="s">
        <v>0</v>
      </c>
      <c r="H12" s="57">
        <v>1</v>
      </c>
      <c r="I12" s="86">
        <v>3</v>
      </c>
      <c r="J12" s="117" t="str">
        <f t="shared" si="0"/>
        <v>Invest to Improve or Collaborate</v>
      </c>
    </row>
    <row r="13" spans="1:13" ht="21.75" customHeight="1" x14ac:dyDescent="0.25">
      <c r="B13" s="56">
        <v>8</v>
      </c>
      <c r="C13" s="125" t="s">
        <v>54</v>
      </c>
      <c r="D13" s="125" t="s">
        <v>44</v>
      </c>
      <c r="E13" s="125" t="s">
        <v>66</v>
      </c>
      <c r="F13" s="125" t="s">
        <v>77</v>
      </c>
      <c r="G13" s="57" t="s">
        <v>72</v>
      </c>
      <c r="H13" s="57">
        <v>1</v>
      </c>
      <c r="I13" s="86">
        <v>2</v>
      </c>
      <c r="J13" s="117" t="str">
        <f t="shared" si="0"/>
        <v>Build Selectively</v>
      </c>
    </row>
    <row r="14" spans="1:13" ht="21.75" customHeight="1" x14ac:dyDescent="0.25">
      <c r="B14" s="56">
        <v>9</v>
      </c>
      <c r="C14" s="125" t="s">
        <v>55</v>
      </c>
      <c r="D14" s="125" t="s">
        <v>45</v>
      </c>
      <c r="E14" s="125" t="s">
        <v>67</v>
      </c>
      <c r="F14" s="125" t="s">
        <v>78</v>
      </c>
      <c r="G14" s="57" t="s">
        <v>73</v>
      </c>
      <c r="H14" s="57">
        <v>1</v>
      </c>
      <c r="I14" s="86">
        <v>1</v>
      </c>
      <c r="J14" s="117" t="str">
        <f t="shared" si="0"/>
        <v>Divest or Exit</v>
      </c>
    </row>
    <row r="15" spans="1:13" ht="21.75" customHeight="1" x14ac:dyDescent="0.25">
      <c r="B15" s="56">
        <v>10</v>
      </c>
      <c r="C15" s="125" t="s">
        <v>56</v>
      </c>
      <c r="D15" s="125" t="s">
        <v>37</v>
      </c>
      <c r="E15" s="125" t="s">
        <v>68</v>
      </c>
      <c r="F15" s="125" t="s">
        <v>78</v>
      </c>
      <c r="G15" s="57" t="s">
        <v>0</v>
      </c>
      <c r="H15" s="57">
        <v>3</v>
      </c>
      <c r="I15" s="86">
        <v>3</v>
      </c>
      <c r="J15" s="117" t="str">
        <f t="shared" si="0"/>
        <v>Invest and Grow</v>
      </c>
    </row>
    <row r="16" spans="1:13" ht="21.75" customHeight="1" x14ac:dyDescent="0.25">
      <c r="B16" s="56">
        <v>11</v>
      </c>
      <c r="C16" s="125" t="s">
        <v>57</v>
      </c>
      <c r="D16" s="125" t="s">
        <v>46</v>
      </c>
      <c r="E16" s="125" t="s">
        <v>69</v>
      </c>
      <c r="F16" s="125" t="s">
        <v>79</v>
      </c>
      <c r="G16" s="57" t="s">
        <v>71</v>
      </c>
      <c r="H16" s="57">
        <v>3</v>
      </c>
      <c r="I16" s="86">
        <v>2</v>
      </c>
      <c r="J16" s="117" t="str">
        <f t="shared" si="0"/>
        <v>Selective Investment</v>
      </c>
    </row>
    <row r="17" spans="2:10" ht="21.75" customHeight="1" x14ac:dyDescent="0.25">
      <c r="B17" s="56">
        <v>12</v>
      </c>
      <c r="C17" s="125" t="s">
        <v>58</v>
      </c>
      <c r="D17" s="125" t="s">
        <v>42</v>
      </c>
      <c r="E17" s="125" t="s">
        <v>70</v>
      </c>
      <c r="F17" s="125" t="s">
        <v>80</v>
      </c>
      <c r="G17" s="57" t="s">
        <v>72</v>
      </c>
      <c r="H17" s="57">
        <v>3</v>
      </c>
      <c r="I17" s="86">
        <v>1</v>
      </c>
      <c r="J17" s="117" t="str">
        <f t="shared" si="0"/>
        <v>Harvest or Divest</v>
      </c>
    </row>
    <row r="18" spans="2:10" ht="21.75" customHeight="1" x14ac:dyDescent="0.25">
      <c r="B18" s="56"/>
      <c r="C18" s="125"/>
      <c r="D18" s="125"/>
      <c r="E18" s="125"/>
      <c r="F18" s="125"/>
      <c r="G18" s="57"/>
      <c r="H18" s="57"/>
      <c r="I18" s="86"/>
      <c r="J18" s="117" t="str">
        <f t="shared" si="0"/>
        <v/>
      </c>
    </row>
    <row r="19" spans="2:10" ht="21.75" customHeight="1" x14ac:dyDescent="0.25">
      <c r="B19" s="56"/>
      <c r="C19" s="125"/>
      <c r="D19" s="125"/>
      <c r="E19" s="125"/>
      <c r="F19" s="125"/>
      <c r="G19" s="57"/>
      <c r="H19" s="57"/>
      <c r="I19" s="86"/>
      <c r="J19" s="117" t="str">
        <f t="shared" si="0"/>
        <v/>
      </c>
    </row>
    <row r="20" spans="2:10" ht="21.75" customHeight="1" x14ac:dyDescent="0.25">
      <c r="B20" s="58"/>
      <c r="C20" s="126"/>
      <c r="D20" s="126"/>
      <c r="E20" s="126"/>
      <c r="F20" s="126"/>
      <c r="G20" s="59"/>
      <c r="H20" s="59"/>
      <c r="I20" s="87"/>
      <c r="J20" s="147" t="str">
        <f t="shared" si="0"/>
        <v/>
      </c>
    </row>
    <row r="21" spans="2:10" ht="21.75" customHeight="1" x14ac:dyDescent="0.25">
      <c r="B21" s="148"/>
      <c r="C21" s="148"/>
      <c r="D21" s="148"/>
      <c r="E21" s="148"/>
      <c r="F21" s="148"/>
      <c r="G21" s="148"/>
      <c r="H21" s="148"/>
      <c r="I21" s="148"/>
      <c r="J21" s="148"/>
    </row>
    <row r="22" spans="2:10" ht="21.75" customHeight="1" x14ac:dyDescent="0.25">
      <c r="B22" s="148"/>
      <c r="C22" s="148"/>
      <c r="D22" s="148"/>
      <c r="E22" s="148"/>
      <c r="F22" s="148"/>
      <c r="G22" s="148"/>
      <c r="H22" s="148"/>
      <c r="I22" s="148"/>
      <c r="J22" s="148"/>
    </row>
    <row r="23" spans="2:10" ht="21.75" customHeight="1" x14ac:dyDescent="0.25">
      <c r="B23" s="148"/>
      <c r="C23" s="148"/>
      <c r="D23" s="148"/>
      <c r="E23" s="148"/>
      <c r="F23" s="148"/>
      <c r="G23" s="148"/>
      <c r="H23" s="148"/>
      <c r="I23" s="148"/>
      <c r="J23" s="148"/>
    </row>
    <row r="24" spans="2:10" ht="21.75" customHeight="1" x14ac:dyDescent="0.25">
      <c r="B24" s="148"/>
      <c r="C24" s="148"/>
      <c r="D24" s="148"/>
      <c r="E24" s="148"/>
      <c r="F24" s="148"/>
      <c r="G24" s="148"/>
      <c r="H24" s="148"/>
      <c r="I24" s="148"/>
      <c r="J24" s="148"/>
    </row>
    <row r="25" spans="2:10" ht="21.75" customHeight="1" x14ac:dyDescent="0.25">
      <c r="B25" s="148"/>
      <c r="C25" s="148"/>
      <c r="D25" s="148"/>
      <c r="E25" s="148"/>
      <c r="F25" s="148"/>
      <c r="G25" s="148"/>
      <c r="H25" s="148"/>
      <c r="I25" s="148"/>
      <c r="J25" s="148"/>
    </row>
    <row r="26" spans="2:10" ht="21.75" customHeight="1" x14ac:dyDescent="0.25">
      <c r="B26" s="148"/>
      <c r="C26" s="148"/>
      <c r="D26" s="148"/>
      <c r="E26" s="148"/>
      <c r="F26" s="148"/>
      <c r="G26" s="148"/>
      <c r="H26" s="148"/>
      <c r="I26" s="148"/>
      <c r="J26" s="148"/>
    </row>
    <row r="27" spans="2:10" ht="21.75" customHeight="1" x14ac:dyDescent="0.25">
      <c r="B27" s="148"/>
      <c r="C27" s="148"/>
      <c r="D27" s="148"/>
      <c r="E27" s="148"/>
      <c r="F27" s="148"/>
      <c r="G27" s="148"/>
      <c r="H27" s="148"/>
      <c r="I27" s="148"/>
      <c r="J27" s="148"/>
    </row>
    <row r="28" spans="2:10" ht="21.75" customHeight="1" x14ac:dyDescent="0.25">
      <c r="B28" s="148"/>
      <c r="C28" s="148"/>
      <c r="D28" s="148"/>
      <c r="E28" s="148"/>
      <c r="F28" s="148"/>
      <c r="G28" s="148"/>
      <c r="H28" s="148"/>
      <c r="I28" s="148"/>
      <c r="J28" s="148"/>
    </row>
    <row r="29" spans="2:10" ht="21.75" customHeight="1" x14ac:dyDescent="0.25">
      <c r="B29" s="148"/>
      <c r="C29" s="148"/>
      <c r="D29" s="148"/>
      <c r="E29" s="148"/>
      <c r="F29" s="148"/>
      <c r="G29" s="148"/>
      <c r="H29" s="148"/>
      <c r="I29" s="148"/>
      <c r="J29" s="148"/>
    </row>
    <row r="30" spans="2:10" ht="21.75" customHeight="1" x14ac:dyDescent="0.25">
      <c r="B30" s="148"/>
      <c r="C30" s="148"/>
      <c r="D30" s="148"/>
      <c r="E30" s="148"/>
      <c r="F30" s="148"/>
      <c r="G30" s="148"/>
      <c r="H30" s="148"/>
      <c r="I30" s="148"/>
      <c r="J30" s="148"/>
    </row>
    <row r="31" spans="2:10" ht="21.75" customHeight="1" x14ac:dyDescent="0.25">
      <c r="B31" s="148"/>
      <c r="C31" s="148"/>
      <c r="D31" s="148"/>
      <c r="E31" s="148"/>
      <c r="F31" s="148"/>
      <c r="G31" s="148"/>
      <c r="H31" s="148"/>
      <c r="I31" s="148"/>
      <c r="J31" s="148"/>
    </row>
    <row r="32" spans="2:10" ht="21.75" customHeight="1" x14ac:dyDescent="0.25">
      <c r="B32" s="148"/>
      <c r="C32" s="148"/>
      <c r="D32" s="148"/>
      <c r="E32" s="148"/>
      <c r="F32" s="148"/>
      <c r="G32" s="148"/>
      <c r="H32" s="148"/>
      <c r="I32" s="148"/>
      <c r="J32" s="148"/>
    </row>
    <row r="33" spans="2:10" ht="21.75" customHeight="1" x14ac:dyDescent="0.25">
      <c r="B33" s="148"/>
      <c r="C33" s="148"/>
      <c r="D33" s="148"/>
      <c r="E33" s="148"/>
      <c r="F33" s="148"/>
      <c r="G33" s="148"/>
      <c r="H33" s="148"/>
      <c r="I33" s="148"/>
      <c r="J33" s="148"/>
    </row>
    <row r="34" spans="2:10" ht="21.75" customHeight="1" x14ac:dyDescent="0.25">
      <c r="B34" s="148"/>
      <c r="C34" s="148"/>
      <c r="D34" s="148"/>
      <c r="E34" s="148"/>
      <c r="F34" s="148"/>
      <c r="G34" s="148"/>
      <c r="H34" s="148"/>
      <c r="I34" s="148"/>
      <c r="J34" s="148"/>
    </row>
    <row r="35" spans="2:10" ht="21.75" customHeight="1" x14ac:dyDescent="0.25">
      <c r="B35" s="148"/>
      <c r="C35" s="148"/>
      <c r="D35" s="148"/>
      <c r="E35" s="148"/>
      <c r="F35" s="148"/>
      <c r="G35" s="148"/>
      <c r="H35" s="148"/>
      <c r="I35" s="148"/>
      <c r="J35" s="148"/>
    </row>
    <row r="36" spans="2:10" ht="21.75" customHeight="1" x14ac:dyDescent="0.25">
      <c r="B36" s="148"/>
      <c r="C36" s="148"/>
      <c r="D36" s="148"/>
      <c r="E36" s="148"/>
      <c r="F36" s="148"/>
      <c r="G36" s="148"/>
      <c r="H36" s="148"/>
      <c r="I36" s="148"/>
      <c r="J36" s="148"/>
    </row>
    <row r="37" spans="2:10" ht="21.75" customHeight="1" x14ac:dyDescent="0.25">
      <c r="B37" s="148"/>
      <c r="C37" s="148"/>
      <c r="D37" s="148"/>
      <c r="E37" s="148"/>
      <c r="F37" s="148"/>
      <c r="G37" s="148"/>
      <c r="H37" s="148"/>
      <c r="I37" s="148"/>
      <c r="J37" s="148"/>
    </row>
    <row r="38" spans="2:10" ht="21.75" customHeight="1" x14ac:dyDescent="0.25">
      <c r="B38" s="148"/>
      <c r="C38" s="148"/>
      <c r="D38" s="148"/>
      <c r="E38" s="148"/>
      <c r="F38" s="148"/>
      <c r="G38" s="148"/>
      <c r="H38" s="148"/>
      <c r="I38" s="148"/>
      <c r="J38" s="148"/>
    </row>
    <row r="39" spans="2:10" ht="21.75" customHeight="1" x14ac:dyDescent="0.25">
      <c r="B39" s="148"/>
      <c r="C39" s="148"/>
      <c r="D39" s="148"/>
      <c r="E39" s="148"/>
      <c r="F39" s="148"/>
      <c r="G39" s="148"/>
      <c r="H39" s="148"/>
      <c r="I39" s="148"/>
      <c r="J39" s="148"/>
    </row>
    <row r="40" spans="2:10" ht="21.75" customHeight="1" x14ac:dyDescent="0.25">
      <c r="B40" s="148"/>
      <c r="C40" s="148"/>
      <c r="D40" s="148"/>
      <c r="E40" s="148"/>
      <c r="F40" s="148"/>
      <c r="G40" s="148"/>
      <c r="H40" s="148"/>
      <c r="I40" s="148"/>
      <c r="J40" s="148"/>
    </row>
    <row r="41" spans="2:10" ht="21.75" customHeight="1" x14ac:dyDescent="0.25">
      <c r="B41" s="148"/>
      <c r="C41" s="148"/>
      <c r="D41" s="148"/>
      <c r="E41" s="148"/>
      <c r="F41" s="148"/>
      <c r="G41" s="148"/>
      <c r="H41" s="148"/>
      <c r="I41" s="148"/>
      <c r="J41" s="148"/>
    </row>
    <row r="42" spans="2:10" ht="21.75" customHeight="1" x14ac:dyDescent="0.25">
      <c r="B42" s="148"/>
      <c r="C42" s="148"/>
      <c r="D42" s="148"/>
      <c r="E42" s="148"/>
      <c r="F42" s="148"/>
      <c r="G42" s="148"/>
      <c r="H42" s="148"/>
      <c r="I42" s="148"/>
      <c r="J42" s="148"/>
    </row>
    <row r="43" spans="2:10" ht="21.75" customHeight="1" x14ac:dyDescent="0.25">
      <c r="B43" s="148"/>
      <c r="C43" s="148"/>
      <c r="D43" s="148"/>
      <c r="E43" s="148"/>
      <c r="F43" s="148"/>
      <c r="G43" s="148"/>
      <c r="H43" s="148"/>
      <c r="I43" s="148"/>
      <c r="J43" s="148"/>
    </row>
    <row r="44" spans="2:10" ht="21.75" customHeight="1" x14ac:dyDescent="0.25">
      <c r="B44" s="148"/>
      <c r="C44" s="148"/>
      <c r="D44" s="148"/>
      <c r="E44" s="148"/>
      <c r="F44" s="148"/>
      <c r="G44" s="148"/>
      <c r="H44" s="148"/>
      <c r="I44" s="148"/>
      <c r="J44" s="148"/>
    </row>
    <row r="45" spans="2:10" ht="21.75" customHeight="1" x14ac:dyDescent="0.25">
      <c r="B45" s="148"/>
      <c r="C45" s="148"/>
      <c r="D45" s="148"/>
      <c r="E45" s="148"/>
      <c r="F45" s="148"/>
      <c r="G45" s="148"/>
      <c r="H45" s="148"/>
      <c r="I45" s="148"/>
      <c r="J45" s="148"/>
    </row>
    <row r="46" spans="2:10" ht="21.75" customHeight="1" x14ac:dyDescent="0.25">
      <c r="B46" s="148"/>
      <c r="C46" s="148"/>
      <c r="D46" s="148"/>
      <c r="E46" s="148"/>
      <c r="F46" s="148"/>
      <c r="G46" s="148"/>
      <c r="H46" s="148"/>
      <c r="I46" s="148"/>
      <c r="J46" s="148"/>
    </row>
    <row r="47" spans="2:10" ht="21.75" customHeight="1" x14ac:dyDescent="0.25">
      <c r="B47" s="148"/>
      <c r="C47" s="148"/>
      <c r="D47" s="148"/>
      <c r="E47" s="148"/>
      <c r="F47" s="148"/>
      <c r="G47" s="148"/>
      <c r="H47" s="148"/>
      <c r="I47" s="148"/>
      <c r="J47" s="148"/>
    </row>
    <row r="48" spans="2:10" ht="21.75" customHeight="1" x14ac:dyDescent="0.25">
      <c r="B48" s="148"/>
      <c r="C48" s="148"/>
      <c r="D48" s="148"/>
      <c r="E48" s="148"/>
      <c r="F48" s="148"/>
      <c r="G48" s="148"/>
      <c r="H48" s="148"/>
      <c r="I48" s="148"/>
      <c r="J48" s="148"/>
    </row>
    <row r="49" spans="2:10" ht="21.75" customHeight="1" x14ac:dyDescent="0.25">
      <c r="B49" s="148"/>
      <c r="C49" s="148"/>
      <c r="D49" s="148"/>
      <c r="E49" s="148"/>
      <c r="F49" s="148"/>
      <c r="G49" s="148"/>
      <c r="H49" s="148"/>
      <c r="I49" s="148"/>
      <c r="J49" s="148"/>
    </row>
    <row r="50" spans="2:10" ht="21.75" customHeight="1" x14ac:dyDescent="0.25">
      <c r="B50" s="148"/>
      <c r="C50" s="148"/>
      <c r="D50" s="148"/>
      <c r="E50" s="148"/>
      <c r="F50" s="148"/>
      <c r="G50" s="148"/>
      <c r="H50" s="148"/>
      <c r="I50" s="148"/>
      <c r="J50" s="148"/>
    </row>
    <row r="51" spans="2:10" ht="21.75" customHeight="1" x14ac:dyDescent="0.25">
      <c r="B51" s="148"/>
      <c r="C51" s="148"/>
      <c r="D51" s="148"/>
      <c r="E51" s="148"/>
      <c r="F51" s="148"/>
      <c r="G51" s="148"/>
      <c r="H51" s="148"/>
      <c r="I51" s="148"/>
      <c r="J51" s="148"/>
    </row>
    <row r="52" spans="2:10" ht="21.75" customHeight="1" x14ac:dyDescent="0.25">
      <c r="B52" s="148"/>
      <c r="C52" s="148"/>
      <c r="D52" s="148"/>
      <c r="E52" s="148"/>
      <c r="F52" s="148"/>
      <c r="G52" s="148"/>
      <c r="H52" s="148"/>
      <c r="I52" s="148"/>
      <c r="J52" s="148"/>
    </row>
    <row r="53" spans="2:10" ht="21.75" customHeight="1" x14ac:dyDescent="0.25">
      <c r="B53" s="148"/>
      <c r="C53" s="148"/>
      <c r="D53" s="148"/>
      <c r="E53" s="148"/>
      <c r="F53" s="148"/>
      <c r="G53" s="148"/>
      <c r="H53" s="148"/>
      <c r="I53" s="148"/>
      <c r="J53" s="148"/>
    </row>
    <row r="54" spans="2:10" ht="21.75" customHeight="1" x14ac:dyDescent="0.25">
      <c r="B54" s="148"/>
      <c r="C54" s="148"/>
      <c r="D54" s="148"/>
      <c r="E54" s="148"/>
      <c r="F54" s="148"/>
      <c r="G54" s="148"/>
      <c r="H54" s="148"/>
      <c r="I54" s="148"/>
      <c r="J54" s="148"/>
    </row>
    <row r="55" spans="2:10" ht="21.75" customHeight="1" x14ac:dyDescent="0.25">
      <c r="B55" s="148"/>
      <c r="C55" s="148"/>
      <c r="D55" s="148"/>
      <c r="E55" s="148"/>
      <c r="F55" s="148"/>
      <c r="G55" s="148"/>
      <c r="H55" s="148"/>
      <c r="I55" s="148"/>
      <c r="J55" s="148"/>
    </row>
    <row r="56" spans="2:10" ht="21.75" customHeight="1" x14ac:dyDescent="0.25">
      <c r="B56" s="148"/>
      <c r="C56" s="148"/>
      <c r="D56" s="148"/>
      <c r="E56" s="148"/>
      <c r="F56" s="148"/>
      <c r="G56" s="148"/>
      <c r="H56" s="148"/>
      <c r="I56" s="148"/>
      <c r="J56" s="148"/>
    </row>
    <row r="57" spans="2:10" ht="21.75" customHeight="1" x14ac:dyDescent="0.25">
      <c r="B57" s="148"/>
      <c r="C57" s="148"/>
      <c r="D57" s="148"/>
      <c r="E57" s="148"/>
      <c r="F57" s="148"/>
      <c r="G57" s="148"/>
      <c r="H57" s="148"/>
      <c r="I57" s="148"/>
      <c r="J57" s="148"/>
    </row>
    <row r="58" spans="2:10" ht="21.75" customHeight="1" x14ac:dyDescent="0.25">
      <c r="B58" s="148"/>
      <c r="C58" s="148"/>
      <c r="D58" s="148"/>
      <c r="E58" s="148"/>
      <c r="F58" s="148"/>
      <c r="G58" s="148"/>
      <c r="H58" s="148"/>
      <c r="I58" s="148"/>
      <c r="J58" s="148"/>
    </row>
    <row r="59" spans="2:10" ht="21.75" customHeight="1" x14ac:dyDescent="0.25">
      <c r="B59" s="148"/>
      <c r="C59" s="148"/>
      <c r="D59" s="148"/>
      <c r="E59" s="148"/>
      <c r="F59" s="148"/>
      <c r="G59" s="148"/>
      <c r="H59" s="148"/>
      <c r="I59" s="148"/>
      <c r="J59" s="148"/>
    </row>
    <row r="60" spans="2:10" ht="21.75" customHeight="1" x14ac:dyDescent="0.25">
      <c r="B60" s="148"/>
      <c r="C60" s="148"/>
      <c r="D60" s="148"/>
      <c r="E60" s="148"/>
      <c r="F60" s="148"/>
      <c r="G60" s="148"/>
      <c r="H60" s="148"/>
      <c r="I60" s="148"/>
      <c r="J60" s="148"/>
    </row>
    <row r="61" spans="2:10" ht="21.75" customHeight="1" x14ac:dyDescent="0.25">
      <c r="B61" s="148"/>
      <c r="C61" s="148"/>
      <c r="D61" s="148"/>
      <c r="E61" s="148"/>
      <c r="F61" s="148"/>
      <c r="G61" s="148"/>
      <c r="H61" s="148"/>
      <c r="I61" s="148"/>
      <c r="J61" s="148"/>
    </row>
    <row r="62" spans="2:10" ht="21.75" customHeight="1" x14ac:dyDescent="0.25">
      <c r="B62" s="148"/>
      <c r="C62" s="148"/>
      <c r="D62" s="148"/>
      <c r="E62" s="148"/>
      <c r="F62" s="148"/>
      <c r="G62" s="148"/>
      <c r="H62" s="148"/>
      <c r="I62" s="148"/>
      <c r="J62" s="148"/>
    </row>
    <row r="63" spans="2:10" ht="21.75" customHeight="1" x14ac:dyDescent="0.25">
      <c r="B63" s="148"/>
      <c r="C63" s="148"/>
      <c r="D63" s="148"/>
      <c r="E63" s="148"/>
      <c r="F63" s="148"/>
      <c r="G63" s="148"/>
      <c r="H63" s="148"/>
      <c r="I63" s="148"/>
      <c r="J63" s="148"/>
    </row>
    <row r="64" spans="2:10" ht="21.75" customHeight="1" x14ac:dyDescent="0.25">
      <c r="B64" s="148"/>
      <c r="C64" s="148"/>
      <c r="D64" s="148"/>
      <c r="E64" s="148"/>
      <c r="F64" s="148"/>
      <c r="G64" s="148"/>
      <c r="H64" s="148"/>
      <c r="I64" s="148"/>
      <c r="J64" s="148"/>
    </row>
    <row r="65" spans="2:10" ht="21.75" customHeight="1" x14ac:dyDescent="0.25">
      <c r="B65" s="148"/>
      <c r="C65" s="148"/>
      <c r="D65" s="148"/>
      <c r="E65" s="148"/>
      <c r="F65" s="148"/>
      <c r="G65" s="148"/>
      <c r="H65" s="148"/>
      <c r="I65" s="148"/>
      <c r="J65" s="148"/>
    </row>
    <row r="66" spans="2:10" ht="21.75" customHeight="1" x14ac:dyDescent="0.25">
      <c r="B66" s="148"/>
      <c r="C66" s="148"/>
      <c r="D66" s="148"/>
      <c r="E66" s="148"/>
      <c r="F66" s="148"/>
      <c r="G66" s="148"/>
      <c r="H66" s="148"/>
      <c r="I66" s="148"/>
      <c r="J66" s="148"/>
    </row>
    <row r="67" spans="2:10" ht="21.75" customHeight="1" x14ac:dyDescent="0.25">
      <c r="B67" s="148"/>
      <c r="C67" s="148"/>
      <c r="D67" s="148"/>
      <c r="E67" s="148"/>
      <c r="F67" s="148"/>
      <c r="G67" s="148"/>
      <c r="H67" s="148"/>
      <c r="I67" s="148"/>
      <c r="J67" s="148"/>
    </row>
    <row r="68" spans="2:10" ht="21.75" customHeight="1" x14ac:dyDescent="0.25">
      <c r="B68" s="148"/>
      <c r="C68" s="148"/>
      <c r="D68" s="148"/>
      <c r="E68" s="148"/>
      <c r="F68" s="148"/>
      <c r="G68" s="148"/>
      <c r="H68" s="148"/>
      <c r="I68" s="148"/>
      <c r="J68" s="148"/>
    </row>
    <row r="69" spans="2:10" ht="21.75" customHeight="1" x14ac:dyDescent="0.25">
      <c r="B69" s="148"/>
      <c r="C69" s="148"/>
      <c r="D69" s="148"/>
      <c r="E69" s="148"/>
      <c r="F69" s="148"/>
      <c r="G69" s="148"/>
      <c r="H69" s="148"/>
      <c r="I69" s="148"/>
      <c r="J69" s="148"/>
    </row>
    <row r="70" spans="2:10" ht="21.75" customHeight="1" x14ac:dyDescent="0.25">
      <c r="B70" s="148"/>
      <c r="C70" s="148"/>
      <c r="D70" s="148"/>
      <c r="E70" s="148"/>
      <c r="F70" s="148"/>
      <c r="G70" s="148"/>
      <c r="H70" s="148"/>
      <c r="I70" s="148"/>
      <c r="J70" s="148"/>
    </row>
    <row r="71" spans="2:10" ht="21.75" customHeight="1" x14ac:dyDescent="0.25">
      <c r="B71" s="148"/>
      <c r="C71" s="148"/>
      <c r="D71" s="148"/>
      <c r="E71" s="148"/>
      <c r="F71" s="148"/>
      <c r="G71" s="148"/>
      <c r="H71" s="148"/>
      <c r="I71" s="148"/>
      <c r="J71" s="148"/>
    </row>
    <row r="72" spans="2:10" ht="21.75" customHeight="1" x14ac:dyDescent="0.25">
      <c r="B72" s="148"/>
      <c r="C72" s="148"/>
      <c r="D72" s="148"/>
      <c r="E72" s="148"/>
      <c r="F72" s="148"/>
      <c r="G72" s="148"/>
      <c r="H72" s="148"/>
      <c r="I72" s="148"/>
      <c r="J72" s="148"/>
    </row>
    <row r="73" spans="2:10" ht="21.75" customHeight="1" x14ac:dyDescent="0.25">
      <c r="B73" s="148"/>
      <c r="C73" s="148"/>
      <c r="D73" s="148"/>
      <c r="E73" s="148"/>
      <c r="F73" s="148"/>
      <c r="G73" s="148"/>
      <c r="H73" s="148"/>
      <c r="I73" s="148"/>
      <c r="J73" s="148"/>
    </row>
    <row r="74" spans="2:10" ht="21.75" customHeight="1" x14ac:dyDescent="0.25">
      <c r="B74" s="148"/>
      <c r="C74" s="148"/>
      <c r="D74" s="148"/>
      <c r="E74" s="148"/>
      <c r="F74" s="148"/>
      <c r="G74" s="148"/>
      <c r="H74" s="148"/>
      <c r="I74" s="148"/>
      <c r="J74" s="148"/>
    </row>
    <row r="75" spans="2:10" ht="21.75" customHeight="1" x14ac:dyDescent="0.25">
      <c r="B75" s="148"/>
      <c r="C75" s="148"/>
      <c r="D75" s="148"/>
      <c r="E75" s="148"/>
      <c r="F75" s="148"/>
      <c r="G75" s="148"/>
      <c r="H75" s="148"/>
      <c r="I75" s="148"/>
      <c r="J75" s="148"/>
    </row>
    <row r="76" spans="2:10" ht="21.75" customHeight="1" x14ac:dyDescent="0.25">
      <c r="B76" s="148"/>
      <c r="C76" s="148"/>
      <c r="D76" s="148"/>
      <c r="E76" s="148"/>
      <c r="F76" s="148"/>
      <c r="G76" s="148"/>
      <c r="H76" s="148"/>
      <c r="I76" s="148"/>
      <c r="J76" s="148"/>
    </row>
    <row r="77" spans="2:10" ht="21.75" customHeight="1" x14ac:dyDescent="0.25">
      <c r="B77" s="148"/>
      <c r="C77" s="148"/>
      <c r="D77" s="148"/>
      <c r="E77" s="148"/>
      <c r="F77" s="148"/>
      <c r="G77" s="148"/>
      <c r="H77" s="148"/>
      <c r="I77" s="148"/>
      <c r="J77" s="148"/>
    </row>
    <row r="78" spans="2:10" ht="21.75" customHeight="1" x14ac:dyDescent="0.25">
      <c r="B78" s="148"/>
      <c r="C78" s="148"/>
      <c r="D78" s="148"/>
      <c r="E78" s="148"/>
      <c r="F78" s="148"/>
      <c r="G78" s="148"/>
      <c r="H78" s="148"/>
      <c r="I78" s="148"/>
      <c r="J78" s="148"/>
    </row>
    <row r="79" spans="2:10" ht="21.75" customHeight="1" x14ac:dyDescent="0.25">
      <c r="B79" s="148"/>
      <c r="C79" s="148"/>
      <c r="D79" s="148"/>
      <c r="E79" s="148"/>
      <c r="F79" s="148"/>
      <c r="G79" s="148"/>
      <c r="H79" s="148"/>
      <c r="I79" s="148"/>
      <c r="J79" s="148"/>
    </row>
    <row r="80" spans="2:10" ht="21.75" customHeight="1" x14ac:dyDescent="0.25">
      <c r="B80" s="148"/>
      <c r="C80" s="148"/>
      <c r="D80" s="148"/>
      <c r="E80" s="148"/>
      <c r="F80" s="148"/>
      <c r="G80" s="148"/>
      <c r="H80" s="148"/>
      <c r="I80" s="148"/>
      <c r="J80" s="148"/>
    </row>
    <row r="81" spans="2:10" ht="21.75" customHeight="1" x14ac:dyDescent="0.25">
      <c r="B81" s="148"/>
      <c r="C81" s="148"/>
      <c r="D81" s="148"/>
      <c r="E81" s="148"/>
      <c r="F81" s="148"/>
      <c r="G81" s="148"/>
      <c r="H81" s="148"/>
      <c r="I81" s="148"/>
      <c r="J81" s="148"/>
    </row>
    <row r="82" spans="2:10" ht="21.75" customHeight="1" x14ac:dyDescent="0.25">
      <c r="B82" s="148"/>
      <c r="C82" s="148"/>
      <c r="D82" s="148"/>
      <c r="E82" s="148"/>
      <c r="F82" s="148"/>
      <c r="G82" s="148"/>
      <c r="H82" s="148"/>
      <c r="I82" s="148"/>
      <c r="J82" s="148"/>
    </row>
    <row r="83" spans="2:10" ht="21.75" customHeight="1" x14ac:dyDescent="0.25">
      <c r="B83" s="148"/>
      <c r="C83" s="148"/>
      <c r="D83" s="148"/>
      <c r="E83" s="148"/>
      <c r="F83" s="148"/>
      <c r="G83" s="148"/>
      <c r="H83" s="148"/>
      <c r="I83" s="148"/>
      <c r="J83" s="148"/>
    </row>
    <row r="84" spans="2:10" ht="21.75" customHeight="1" x14ac:dyDescent="0.25">
      <c r="B84" s="148"/>
      <c r="C84" s="148"/>
      <c r="D84" s="148"/>
      <c r="E84" s="148"/>
      <c r="F84" s="148"/>
      <c r="G84" s="148"/>
      <c r="H84" s="148"/>
      <c r="I84" s="148"/>
      <c r="J84" s="148"/>
    </row>
    <row r="85" spans="2:10" ht="21.75" customHeight="1" x14ac:dyDescent="0.25">
      <c r="B85" s="148"/>
      <c r="C85" s="148"/>
      <c r="D85" s="148"/>
      <c r="E85" s="148"/>
      <c r="F85" s="148"/>
      <c r="G85" s="148"/>
      <c r="H85" s="148"/>
      <c r="I85" s="148"/>
      <c r="J85" s="148"/>
    </row>
    <row r="86" spans="2:10" ht="21.75" customHeight="1" x14ac:dyDescent="0.25">
      <c r="B86" s="148"/>
      <c r="C86" s="148"/>
      <c r="D86" s="148"/>
      <c r="E86" s="148"/>
      <c r="F86" s="148"/>
      <c r="G86" s="148"/>
      <c r="H86" s="148"/>
      <c r="I86" s="148"/>
      <c r="J86" s="148"/>
    </row>
    <row r="87" spans="2:10" ht="21.75" customHeight="1" x14ac:dyDescent="0.25">
      <c r="B87" s="148"/>
      <c r="C87" s="148"/>
      <c r="D87" s="148"/>
      <c r="E87" s="148"/>
      <c r="F87" s="148"/>
      <c r="G87" s="148"/>
      <c r="H87" s="148"/>
      <c r="I87" s="148"/>
      <c r="J87" s="148"/>
    </row>
    <row r="88" spans="2:10" ht="21.75" customHeight="1" x14ac:dyDescent="0.25">
      <c r="B88" s="148"/>
      <c r="C88" s="148"/>
      <c r="D88" s="148"/>
      <c r="E88" s="148"/>
      <c r="F88" s="148"/>
      <c r="G88" s="148"/>
      <c r="H88" s="148"/>
      <c r="I88" s="148"/>
      <c r="J88" s="148"/>
    </row>
    <row r="89" spans="2:10" ht="21.75" customHeight="1" x14ac:dyDescent="0.25">
      <c r="B89" s="148"/>
      <c r="C89" s="148"/>
      <c r="D89" s="148"/>
      <c r="E89" s="148"/>
      <c r="F89" s="148"/>
      <c r="G89" s="148"/>
      <c r="H89" s="148"/>
      <c r="I89" s="148"/>
      <c r="J89" s="148"/>
    </row>
    <row r="90" spans="2:10" ht="21.75" customHeight="1" x14ac:dyDescent="0.25">
      <c r="B90" s="148"/>
      <c r="C90" s="148"/>
      <c r="D90" s="148"/>
      <c r="E90" s="148"/>
      <c r="F90" s="148"/>
      <c r="G90" s="148"/>
      <c r="H90" s="148"/>
      <c r="I90" s="148"/>
      <c r="J90" s="148"/>
    </row>
    <row r="91" spans="2:10" ht="21.75" customHeight="1" x14ac:dyDescent="0.25">
      <c r="B91" s="148"/>
      <c r="C91" s="148"/>
      <c r="D91" s="148"/>
      <c r="E91" s="148"/>
      <c r="F91" s="148"/>
      <c r="G91" s="148"/>
      <c r="H91" s="148"/>
      <c r="I91" s="148"/>
      <c r="J91" s="148"/>
    </row>
    <row r="92" spans="2:10" ht="21.75" customHeight="1" x14ac:dyDescent="0.25">
      <c r="B92" s="148"/>
      <c r="C92" s="148"/>
      <c r="D92" s="148"/>
      <c r="E92" s="148"/>
      <c r="F92" s="148"/>
      <c r="G92" s="148"/>
      <c r="H92" s="148"/>
      <c r="I92" s="148"/>
      <c r="J92" s="148"/>
    </row>
    <row r="93" spans="2:10" ht="21.75" customHeight="1" x14ac:dyDescent="0.25">
      <c r="B93" s="148"/>
      <c r="C93" s="148"/>
      <c r="D93" s="148"/>
      <c r="E93" s="148"/>
      <c r="F93" s="148"/>
      <c r="G93" s="148"/>
      <c r="H93" s="148"/>
      <c r="I93" s="148"/>
      <c r="J93" s="148"/>
    </row>
    <row r="94" spans="2:10" ht="21.75" customHeight="1" x14ac:dyDescent="0.25">
      <c r="B94" s="148"/>
      <c r="C94" s="148"/>
      <c r="D94" s="148"/>
      <c r="E94" s="148"/>
      <c r="F94" s="148"/>
      <c r="G94" s="148"/>
      <c r="H94" s="148"/>
      <c r="I94" s="148"/>
      <c r="J94" s="148"/>
    </row>
    <row r="95" spans="2:10" ht="21.75" customHeight="1" x14ac:dyDescent="0.25">
      <c r="B95" s="148"/>
      <c r="C95" s="148"/>
      <c r="D95" s="148"/>
      <c r="E95" s="148"/>
      <c r="F95" s="148"/>
      <c r="G95" s="148"/>
      <c r="H95" s="148"/>
      <c r="I95" s="148"/>
      <c r="J95" s="148"/>
    </row>
    <row r="96" spans="2:10" ht="21.75" customHeight="1" x14ac:dyDescent="0.25">
      <c r="B96" s="148"/>
      <c r="C96" s="148"/>
      <c r="D96" s="148"/>
      <c r="E96" s="148"/>
      <c r="F96" s="148"/>
      <c r="G96" s="148"/>
      <c r="H96" s="148"/>
      <c r="I96" s="148"/>
      <c r="J96" s="148"/>
    </row>
    <row r="97" spans="2:10" ht="21.75" customHeight="1" x14ac:dyDescent="0.25">
      <c r="B97" s="148"/>
      <c r="C97" s="148"/>
      <c r="D97" s="148"/>
      <c r="E97" s="148"/>
      <c r="F97" s="148"/>
      <c r="G97" s="148"/>
      <c r="H97" s="148"/>
      <c r="I97" s="148"/>
      <c r="J97" s="148"/>
    </row>
    <row r="98" spans="2:10" ht="21.75" customHeight="1" x14ac:dyDescent="0.25">
      <c r="B98" s="148"/>
      <c r="C98" s="148"/>
      <c r="D98" s="148"/>
      <c r="E98" s="148"/>
      <c r="F98" s="148"/>
      <c r="G98" s="148"/>
      <c r="H98" s="148"/>
      <c r="I98" s="148"/>
      <c r="J98" s="148"/>
    </row>
    <row r="99" spans="2:10" ht="21.75" customHeight="1" x14ac:dyDescent="0.25">
      <c r="B99" s="148"/>
      <c r="C99" s="148"/>
      <c r="D99" s="148"/>
      <c r="E99" s="148"/>
      <c r="F99" s="148"/>
      <c r="G99" s="148"/>
      <c r="H99" s="148"/>
      <c r="I99" s="148"/>
      <c r="J99" s="148"/>
    </row>
    <row r="100" spans="2:10" ht="21.75" customHeight="1" x14ac:dyDescent="0.25">
      <c r="B100" s="148"/>
      <c r="C100" s="148"/>
      <c r="D100" s="148"/>
      <c r="E100" s="148"/>
      <c r="F100" s="148"/>
      <c r="G100" s="148"/>
      <c r="H100" s="148"/>
      <c r="I100" s="148"/>
      <c r="J100" s="148"/>
    </row>
    <row r="101" spans="2:10" ht="21.75" customHeight="1" x14ac:dyDescent="0.25">
      <c r="B101" s="148"/>
      <c r="C101" s="148"/>
      <c r="D101" s="148"/>
      <c r="E101" s="148"/>
      <c r="F101" s="148"/>
      <c r="G101" s="148"/>
      <c r="H101" s="148"/>
      <c r="I101" s="148"/>
      <c r="J101" s="148"/>
    </row>
    <row r="102" spans="2:10" ht="21.75" customHeight="1" x14ac:dyDescent="0.25">
      <c r="B102" s="148"/>
      <c r="C102" s="148"/>
      <c r="D102" s="148"/>
      <c r="E102" s="148"/>
      <c r="F102" s="148"/>
      <c r="G102" s="148"/>
      <c r="H102" s="148"/>
      <c r="I102" s="148"/>
      <c r="J102" s="148"/>
    </row>
    <row r="103" spans="2:10" ht="21.75" customHeight="1" x14ac:dyDescent="0.25">
      <c r="B103" s="148"/>
      <c r="C103" s="148"/>
      <c r="D103" s="148"/>
      <c r="E103" s="148"/>
      <c r="F103" s="148"/>
      <c r="G103" s="148"/>
      <c r="H103" s="148"/>
      <c r="I103" s="148"/>
      <c r="J103" s="148"/>
    </row>
    <row r="104" spans="2:10" ht="21.75" customHeight="1" x14ac:dyDescent="0.25">
      <c r="B104" s="148"/>
      <c r="C104" s="148"/>
      <c r="D104" s="148"/>
      <c r="E104" s="148"/>
      <c r="F104" s="148"/>
      <c r="G104" s="148"/>
      <c r="H104" s="148"/>
      <c r="I104" s="148"/>
      <c r="J104" s="148"/>
    </row>
    <row r="105" spans="2:10" ht="21.75" customHeight="1" x14ac:dyDescent="0.25">
      <c r="B105" s="148"/>
      <c r="C105" s="148"/>
      <c r="D105" s="148"/>
      <c r="E105" s="148"/>
      <c r="F105" s="148"/>
      <c r="G105" s="148"/>
      <c r="H105" s="148"/>
      <c r="I105" s="148"/>
      <c r="J105" s="148"/>
    </row>
    <row r="106" spans="2:10" ht="21.75" customHeight="1" x14ac:dyDescent="0.25">
      <c r="B106" s="148"/>
      <c r="C106" s="148"/>
      <c r="D106" s="148"/>
      <c r="E106" s="148"/>
      <c r="F106" s="148"/>
      <c r="G106" s="148"/>
      <c r="H106" s="148"/>
      <c r="I106" s="148"/>
      <c r="J106" s="148"/>
    </row>
    <row r="107" spans="2:10" ht="21.75" customHeight="1" x14ac:dyDescent="0.25">
      <c r="B107" s="148"/>
      <c r="C107" s="148"/>
      <c r="D107" s="148"/>
      <c r="E107" s="148"/>
      <c r="F107" s="148"/>
      <c r="G107" s="148"/>
      <c r="H107" s="148"/>
      <c r="I107" s="148"/>
      <c r="J107" s="148"/>
    </row>
    <row r="108" spans="2:10" ht="21.75" customHeight="1" x14ac:dyDescent="0.25">
      <c r="B108" s="148"/>
      <c r="C108" s="148"/>
      <c r="D108" s="148"/>
      <c r="E108" s="148"/>
      <c r="F108" s="148"/>
      <c r="G108" s="148"/>
      <c r="H108" s="148"/>
      <c r="I108" s="148"/>
      <c r="J108" s="148"/>
    </row>
    <row r="109" spans="2:10" ht="21.75" customHeight="1" x14ac:dyDescent="0.25">
      <c r="B109" s="148"/>
      <c r="C109" s="148"/>
      <c r="D109" s="148"/>
      <c r="E109" s="148"/>
      <c r="F109" s="148"/>
      <c r="G109" s="148"/>
      <c r="H109" s="148"/>
      <c r="I109" s="148"/>
      <c r="J109" s="148"/>
    </row>
    <row r="110" spans="2:10" ht="21.75" customHeight="1" x14ac:dyDescent="0.25">
      <c r="B110" s="148"/>
      <c r="C110" s="148"/>
      <c r="D110" s="148"/>
      <c r="E110" s="148"/>
      <c r="F110" s="148"/>
      <c r="G110" s="148"/>
      <c r="H110" s="148"/>
      <c r="I110" s="148"/>
      <c r="J110" s="148"/>
    </row>
    <row r="111" spans="2:10" ht="21.75" customHeight="1" x14ac:dyDescent="0.25">
      <c r="B111" s="148"/>
      <c r="C111" s="148"/>
      <c r="D111" s="148"/>
      <c r="E111" s="148"/>
      <c r="F111" s="148"/>
      <c r="G111" s="148"/>
      <c r="H111" s="148"/>
      <c r="I111" s="148"/>
      <c r="J111" s="148"/>
    </row>
    <row r="112" spans="2:10" ht="21.75" customHeight="1" x14ac:dyDescent="0.25">
      <c r="B112" s="148"/>
      <c r="C112" s="148"/>
      <c r="D112" s="148"/>
      <c r="E112" s="148"/>
      <c r="F112" s="148"/>
      <c r="G112" s="148"/>
      <c r="H112" s="148"/>
      <c r="I112" s="148"/>
      <c r="J112" s="148"/>
    </row>
    <row r="113" spans="2:10" ht="21.75" customHeight="1" x14ac:dyDescent="0.25">
      <c r="B113" s="148"/>
      <c r="C113" s="148"/>
      <c r="D113" s="148"/>
      <c r="E113" s="148"/>
      <c r="F113" s="148"/>
      <c r="G113" s="148"/>
      <c r="H113" s="148"/>
      <c r="I113" s="148"/>
      <c r="J113" s="148"/>
    </row>
    <row r="114" spans="2:10" ht="21.75" customHeight="1" x14ac:dyDescent="0.25">
      <c r="B114" s="148"/>
      <c r="C114" s="148"/>
      <c r="D114" s="148"/>
      <c r="E114" s="148"/>
      <c r="F114" s="148"/>
      <c r="G114" s="148"/>
      <c r="H114" s="148"/>
      <c r="I114" s="148"/>
      <c r="J114" s="148"/>
    </row>
    <row r="115" spans="2:10" ht="21.75" customHeight="1" x14ac:dyDescent="0.25">
      <c r="B115" s="148"/>
      <c r="C115" s="148"/>
      <c r="D115" s="148"/>
      <c r="E115" s="148"/>
      <c r="F115" s="148"/>
      <c r="G115" s="148"/>
      <c r="H115" s="148"/>
      <c r="I115" s="148"/>
      <c r="J115" s="148"/>
    </row>
    <row r="116" spans="2:10" ht="21.75" customHeight="1" x14ac:dyDescent="0.25">
      <c r="B116" s="148"/>
      <c r="C116" s="148"/>
      <c r="D116" s="148"/>
      <c r="E116" s="148"/>
      <c r="F116" s="148"/>
      <c r="G116" s="148"/>
      <c r="H116" s="148"/>
      <c r="I116" s="148"/>
      <c r="J116" s="148"/>
    </row>
    <row r="117" spans="2:10" ht="21.75" customHeight="1" x14ac:dyDescent="0.25">
      <c r="B117" s="148"/>
      <c r="C117" s="148"/>
      <c r="D117" s="148"/>
      <c r="E117" s="148"/>
      <c r="F117" s="148"/>
      <c r="G117" s="148"/>
      <c r="H117" s="148"/>
      <c r="I117" s="148"/>
      <c r="J117" s="148"/>
    </row>
    <row r="118" spans="2:10" ht="21.75" customHeight="1" x14ac:dyDescent="0.25">
      <c r="B118" s="148"/>
      <c r="C118" s="148"/>
      <c r="D118" s="148"/>
      <c r="E118" s="148"/>
      <c r="F118" s="148"/>
      <c r="G118" s="148"/>
      <c r="H118" s="148"/>
      <c r="I118" s="148"/>
      <c r="J118" s="148"/>
    </row>
    <row r="119" spans="2:10" ht="21.75" customHeight="1" x14ac:dyDescent="0.25">
      <c r="B119" s="148"/>
      <c r="C119" s="148"/>
      <c r="D119" s="148"/>
      <c r="E119" s="148"/>
      <c r="F119" s="148"/>
      <c r="G119" s="148"/>
      <c r="H119" s="148"/>
      <c r="I119" s="148"/>
      <c r="J119" s="148"/>
    </row>
    <row r="120" spans="2:10" ht="21.75" customHeight="1" x14ac:dyDescent="0.25">
      <c r="B120" s="148"/>
      <c r="C120" s="148"/>
      <c r="D120" s="148"/>
      <c r="E120" s="148"/>
      <c r="F120" s="148"/>
      <c r="G120" s="148"/>
      <c r="H120" s="148"/>
      <c r="I120" s="148"/>
      <c r="J120" s="148"/>
    </row>
    <row r="121" spans="2:10" ht="21.75" customHeight="1" x14ac:dyDescent="0.25">
      <c r="B121" s="148"/>
      <c r="C121" s="148"/>
      <c r="D121" s="148"/>
      <c r="E121" s="148"/>
      <c r="F121" s="148"/>
      <c r="G121" s="148"/>
      <c r="H121" s="148"/>
      <c r="I121" s="148"/>
      <c r="J121" s="148"/>
    </row>
    <row r="122" spans="2:10" ht="21.75" customHeight="1" x14ac:dyDescent="0.25">
      <c r="B122" s="148"/>
      <c r="C122" s="148"/>
      <c r="D122" s="148"/>
      <c r="E122" s="148"/>
      <c r="F122" s="148"/>
      <c r="G122" s="148"/>
      <c r="H122" s="148"/>
      <c r="I122" s="148"/>
      <c r="J122" s="148"/>
    </row>
    <row r="123" spans="2:10" ht="21.75" customHeight="1" x14ac:dyDescent="0.25">
      <c r="B123" s="148"/>
      <c r="C123" s="148"/>
      <c r="D123" s="148"/>
      <c r="E123" s="148"/>
      <c r="F123" s="148"/>
      <c r="G123" s="148"/>
      <c r="H123" s="148"/>
      <c r="I123" s="148"/>
      <c r="J123" s="148"/>
    </row>
    <row r="124" spans="2:10" ht="21.75" customHeight="1" x14ac:dyDescent="0.25">
      <c r="B124" s="148"/>
      <c r="C124" s="148"/>
      <c r="D124" s="148"/>
      <c r="E124" s="148"/>
      <c r="F124" s="148"/>
      <c r="G124" s="148"/>
      <c r="H124" s="148"/>
      <c r="I124" s="148"/>
      <c r="J124" s="148"/>
    </row>
    <row r="125" spans="2:10" ht="21.75" customHeight="1" x14ac:dyDescent="0.25">
      <c r="B125" s="148"/>
      <c r="C125" s="148"/>
      <c r="D125" s="148"/>
      <c r="E125" s="148"/>
      <c r="F125" s="148"/>
      <c r="G125" s="148"/>
      <c r="H125" s="148"/>
      <c r="I125" s="148"/>
      <c r="J125" s="148"/>
    </row>
    <row r="126" spans="2:10" ht="21.75" customHeight="1" x14ac:dyDescent="0.25">
      <c r="B126" s="148"/>
      <c r="C126" s="148"/>
      <c r="D126" s="148"/>
      <c r="E126" s="148"/>
      <c r="F126" s="148"/>
      <c r="G126" s="148"/>
      <c r="H126" s="148"/>
      <c r="I126" s="148"/>
      <c r="J126" s="148"/>
    </row>
    <row r="127" spans="2:10" ht="21.75" customHeight="1" x14ac:dyDescent="0.25">
      <c r="B127" s="148"/>
      <c r="C127" s="148"/>
      <c r="D127" s="148"/>
      <c r="E127" s="148"/>
      <c r="F127" s="148"/>
      <c r="G127" s="148"/>
      <c r="H127" s="148"/>
      <c r="I127" s="148"/>
      <c r="J127" s="148"/>
    </row>
    <row r="128" spans="2:10" ht="21.75" customHeight="1" x14ac:dyDescent="0.25">
      <c r="B128" s="148"/>
      <c r="C128" s="148"/>
      <c r="D128" s="148"/>
      <c r="E128" s="148"/>
      <c r="F128" s="148"/>
      <c r="G128" s="148"/>
      <c r="H128" s="148"/>
      <c r="I128" s="148"/>
      <c r="J128" s="148"/>
    </row>
    <row r="129" spans="2:10" ht="21.75" customHeight="1" x14ac:dyDescent="0.25">
      <c r="B129" s="148"/>
      <c r="C129" s="148"/>
      <c r="D129" s="148"/>
      <c r="E129" s="148"/>
      <c r="F129" s="148"/>
      <c r="G129" s="148"/>
      <c r="H129" s="148"/>
      <c r="I129" s="148"/>
      <c r="J129" s="148"/>
    </row>
    <row r="130" spans="2:10" ht="21.75" customHeight="1" x14ac:dyDescent="0.25">
      <c r="B130" s="148"/>
      <c r="C130" s="148"/>
      <c r="D130" s="148"/>
      <c r="E130" s="148"/>
      <c r="F130" s="148"/>
      <c r="G130" s="148"/>
      <c r="H130" s="148"/>
      <c r="I130" s="148"/>
      <c r="J130" s="148"/>
    </row>
    <row r="131" spans="2:10" ht="21.75" customHeight="1" x14ac:dyDescent="0.25">
      <c r="B131" s="148"/>
      <c r="C131" s="148"/>
      <c r="D131" s="148"/>
      <c r="E131" s="148"/>
      <c r="F131" s="148"/>
      <c r="G131" s="148"/>
      <c r="H131" s="148"/>
      <c r="I131" s="148"/>
      <c r="J131" s="148"/>
    </row>
    <row r="132" spans="2:10" ht="21.75" customHeight="1" x14ac:dyDescent="0.25">
      <c r="B132" s="148"/>
      <c r="C132" s="148"/>
      <c r="D132" s="148"/>
      <c r="E132" s="148"/>
      <c r="F132" s="148"/>
      <c r="G132" s="148"/>
      <c r="H132" s="148"/>
      <c r="I132" s="148"/>
      <c r="J132" s="148"/>
    </row>
    <row r="133" spans="2:10" ht="21.75" customHeight="1" x14ac:dyDescent="0.25">
      <c r="B133" s="148"/>
      <c r="C133" s="148"/>
      <c r="D133" s="148"/>
      <c r="E133" s="148"/>
      <c r="F133" s="148"/>
      <c r="G133" s="148"/>
      <c r="H133" s="148"/>
      <c r="I133" s="148"/>
      <c r="J133" s="148"/>
    </row>
    <row r="134" spans="2:10" ht="21.75" customHeight="1" x14ac:dyDescent="0.25">
      <c r="B134" s="148"/>
      <c r="C134" s="148"/>
      <c r="D134" s="148"/>
      <c r="E134" s="148"/>
      <c r="F134" s="148"/>
      <c r="G134" s="148"/>
      <c r="H134" s="148"/>
      <c r="I134" s="148"/>
      <c r="J134" s="148"/>
    </row>
    <row r="135" spans="2:10" ht="21.75" customHeight="1" x14ac:dyDescent="0.25">
      <c r="B135" s="148"/>
      <c r="C135" s="148"/>
      <c r="D135" s="148"/>
      <c r="E135" s="148"/>
      <c r="F135" s="148"/>
      <c r="G135" s="148"/>
      <c r="H135" s="148"/>
      <c r="I135" s="148"/>
      <c r="J135" s="148"/>
    </row>
    <row r="136" spans="2:10" ht="21.75" customHeight="1" x14ac:dyDescent="0.25">
      <c r="B136" s="148"/>
      <c r="C136" s="148"/>
      <c r="D136" s="148"/>
      <c r="E136" s="148"/>
      <c r="F136" s="148"/>
      <c r="G136" s="148"/>
      <c r="H136" s="148"/>
      <c r="I136" s="148"/>
      <c r="J136" s="148"/>
    </row>
    <row r="137" spans="2:10" ht="21.75" customHeight="1" x14ac:dyDescent="0.25">
      <c r="B137" s="148"/>
      <c r="C137" s="148"/>
      <c r="D137" s="148"/>
      <c r="E137" s="148"/>
      <c r="F137" s="148"/>
      <c r="G137" s="148"/>
      <c r="H137" s="148"/>
      <c r="I137" s="148"/>
      <c r="J137" s="148"/>
    </row>
    <row r="138" spans="2:10" ht="21.75" customHeight="1" x14ac:dyDescent="0.25">
      <c r="B138" s="148"/>
      <c r="C138" s="148"/>
      <c r="D138" s="148"/>
      <c r="E138" s="148"/>
      <c r="F138" s="148"/>
      <c r="G138" s="148"/>
      <c r="H138" s="148"/>
      <c r="I138" s="148"/>
      <c r="J138" s="148"/>
    </row>
    <row r="139" spans="2:10" ht="21.75" customHeight="1" x14ac:dyDescent="0.25">
      <c r="B139" s="148"/>
      <c r="C139" s="148"/>
      <c r="D139" s="148"/>
      <c r="E139" s="148"/>
      <c r="F139" s="148"/>
      <c r="G139" s="148"/>
      <c r="H139" s="148"/>
      <c r="I139" s="148"/>
      <c r="J139" s="148"/>
    </row>
    <row r="140" spans="2:10" ht="21.75" customHeight="1" x14ac:dyDescent="0.25">
      <c r="B140" s="148"/>
      <c r="C140" s="148"/>
      <c r="D140" s="148"/>
      <c r="E140" s="148"/>
      <c r="F140" s="148"/>
      <c r="G140" s="148"/>
      <c r="H140" s="148"/>
      <c r="I140" s="148"/>
      <c r="J140" s="148"/>
    </row>
    <row r="141" spans="2:10" ht="21.75" customHeight="1" x14ac:dyDescent="0.25">
      <c r="B141" s="148"/>
      <c r="C141" s="148"/>
      <c r="D141" s="148"/>
      <c r="E141" s="148"/>
      <c r="F141" s="148"/>
      <c r="G141" s="148"/>
      <c r="H141" s="148"/>
      <c r="I141" s="148"/>
      <c r="J141" s="148"/>
    </row>
    <row r="142" spans="2:10" ht="21.75" customHeight="1" x14ac:dyDescent="0.25">
      <c r="B142" s="148"/>
      <c r="C142" s="148"/>
      <c r="D142" s="148"/>
      <c r="E142" s="148"/>
      <c r="F142" s="148"/>
      <c r="G142" s="148"/>
      <c r="H142" s="148"/>
      <c r="I142" s="148"/>
      <c r="J142" s="148"/>
    </row>
    <row r="143" spans="2:10" ht="21.75" customHeight="1" x14ac:dyDescent="0.25">
      <c r="B143" s="148"/>
      <c r="C143" s="148"/>
      <c r="D143" s="148"/>
      <c r="E143" s="148"/>
      <c r="F143" s="148"/>
      <c r="G143" s="148"/>
      <c r="H143" s="148"/>
      <c r="I143" s="148"/>
      <c r="J143" s="148"/>
    </row>
    <row r="144" spans="2:10" ht="21.75" customHeight="1" x14ac:dyDescent="0.25">
      <c r="B144" s="148"/>
      <c r="C144" s="148"/>
      <c r="D144" s="148"/>
      <c r="E144" s="148"/>
      <c r="F144" s="148"/>
      <c r="G144" s="148"/>
      <c r="H144" s="148"/>
      <c r="I144" s="148"/>
      <c r="J144" s="148"/>
    </row>
    <row r="145" spans="2:10" ht="21.75" customHeight="1" x14ac:dyDescent="0.25">
      <c r="B145" s="148"/>
      <c r="C145" s="148"/>
      <c r="D145" s="148"/>
      <c r="E145" s="148"/>
      <c r="F145" s="148"/>
      <c r="G145" s="148"/>
      <c r="H145" s="148"/>
      <c r="I145" s="148"/>
      <c r="J145" s="148"/>
    </row>
    <row r="146" spans="2:10" ht="21.75" customHeight="1" x14ac:dyDescent="0.25">
      <c r="B146" s="148"/>
      <c r="C146" s="148"/>
      <c r="D146" s="148"/>
      <c r="E146" s="148"/>
      <c r="F146" s="148"/>
      <c r="G146" s="148"/>
      <c r="H146" s="148"/>
      <c r="I146" s="148"/>
      <c r="J146" s="148"/>
    </row>
    <row r="147" spans="2:10" ht="21.75" customHeight="1" x14ac:dyDescent="0.25">
      <c r="B147" s="148"/>
      <c r="C147" s="148"/>
      <c r="D147" s="148"/>
      <c r="E147" s="148"/>
      <c r="F147" s="148"/>
      <c r="G147" s="148"/>
      <c r="H147" s="148"/>
      <c r="I147" s="148"/>
      <c r="J147" s="148"/>
    </row>
    <row r="148" spans="2:10" ht="21.75" customHeight="1" x14ac:dyDescent="0.25">
      <c r="B148" s="148"/>
      <c r="C148" s="148"/>
      <c r="D148" s="148"/>
      <c r="E148" s="148"/>
      <c r="F148" s="148"/>
      <c r="G148" s="148"/>
      <c r="H148" s="148"/>
      <c r="I148" s="148"/>
      <c r="J148" s="148"/>
    </row>
    <row r="149" spans="2:10" ht="21.75" customHeight="1" x14ac:dyDescent="0.25">
      <c r="B149" s="148"/>
      <c r="C149" s="148"/>
      <c r="D149" s="148"/>
      <c r="E149" s="148"/>
      <c r="F149" s="148"/>
      <c r="G149" s="148"/>
      <c r="H149" s="148"/>
      <c r="I149" s="148"/>
      <c r="J149" s="148"/>
    </row>
    <row r="150" spans="2:10" ht="21.75" customHeight="1" x14ac:dyDescent="0.25">
      <c r="B150" s="148"/>
      <c r="C150" s="148"/>
      <c r="D150" s="148"/>
      <c r="E150" s="148"/>
      <c r="F150" s="148"/>
      <c r="G150" s="148"/>
      <c r="H150" s="148"/>
      <c r="I150" s="148"/>
      <c r="J150" s="148"/>
    </row>
    <row r="151" spans="2:10" ht="21.75" customHeight="1" x14ac:dyDescent="0.25">
      <c r="B151" s="148"/>
      <c r="C151" s="148"/>
      <c r="D151" s="148"/>
      <c r="E151" s="148"/>
      <c r="F151" s="148"/>
      <c r="G151" s="148"/>
      <c r="H151" s="148"/>
      <c r="I151" s="148"/>
      <c r="J151" s="148"/>
    </row>
    <row r="152" spans="2:10" ht="21.75" customHeight="1" x14ac:dyDescent="0.25">
      <c r="B152" s="148"/>
      <c r="C152" s="148"/>
      <c r="D152" s="148"/>
      <c r="E152" s="148"/>
      <c r="F152" s="148"/>
      <c r="G152" s="148"/>
      <c r="H152" s="148"/>
      <c r="I152" s="148"/>
      <c r="J152" s="148"/>
    </row>
    <row r="153" spans="2:10" ht="21.75" customHeight="1" x14ac:dyDescent="0.25">
      <c r="B153" s="148"/>
      <c r="C153" s="148"/>
      <c r="D153" s="148"/>
      <c r="E153" s="148"/>
      <c r="F153" s="148"/>
      <c r="G153" s="148"/>
      <c r="H153" s="148"/>
      <c r="I153" s="148"/>
      <c r="J153" s="148"/>
    </row>
    <row r="154" spans="2:10" ht="21.75" customHeight="1" x14ac:dyDescent="0.25">
      <c r="B154" s="148"/>
      <c r="C154" s="148"/>
      <c r="D154" s="148"/>
      <c r="E154" s="148"/>
      <c r="F154" s="148"/>
      <c r="G154" s="148"/>
      <c r="H154" s="148"/>
      <c r="I154" s="148"/>
      <c r="J154" s="148"/>
    </row>
    <row r="155" spans="2:10" ht="21.75" customHeight="1" x14ac:dyDescent="0.25">
      <c r="B155" s="148"/>
      <c r="C155" s="148"/>
      <c r="D155" s="148"/>
      <c r="E155" s="148"/>
      <c r="F155" s="148"/>
      <c r="G155" s="148"/>
      <c r="H155" s="148"/>
      <c r="I155" s="148"/>
      <c r="J155" s="148"/>
    </row>
    <row r="156" spans="2:10" ht="21.75" customHeight="1" x14ac:dyDescent="0.25">
      <c r="B156" s="148"/>
      <c r="C156" s="148"/>
      <c r="D156" s="148"/>
      <c r="E156" s="148"/>
      <c r="F156" s="148"/>
      <c r="G156" s="148"/>
      <c r="H156" s="148"/>
      <c r="I156" s="148"/>
      <c r="J156" s="148"/>
    </row>
    <row r="157" spans="2:10" ht="21.75" customHeight="1" x14ac:dyDescent="0.25">
      <c r="B157" s="148"/>
      <c r="C157" s="148"/>
      <c r="D157" s="148"/>
      <c r="E157" s="148"/>
      <c r="F157" s="148"/>
      <c r="G157" s="148"/>
      <c r="H157" s="148"/>
      <c r="I157" s="148"/>
      <c r="J157" s="148"/>
    </row>
    <row r="158" spans="2:10" ht="21.75" customHeight="1" x14ac:dyDescent="0.25">
      <c r="B158" s="148"/>
      <c r="C158" s="148"/>
      <c r="D158" s="148"/>
      <c r="E158" s="148"/>
      <c r="F158" s="148"/>
      <c r="G158" s="148"/>
      <c r="H158" s="148"/>
      <c r="I158" s="148"/>
      <c r="J158" s="148"/>
    </row>
    <row r="159" spans="2:10" ht="21.75" customHeight="1" x14ac:dyDescent="0.25">
      <c r="B159" s="148"/>
      <c r="C159" s="148"/>
      <c r="D159" s="148"/>
      <c r="E159" s="148"/>
      <c r="F159" s="148"/>
      <c r="G159" s="148"/>
      <c r="H159" s="148"/>
      <c r="I159" s="148"/>
      <c r="J159" s="148"/>
    </row>
    <row r="160" spans="2:10" ht="21.75" customHeight="1" x14ac:dyDescent="0.25">
      <c r="B160" s="148"/>
      <c r="C160" s="148"/>
      <c r="D160" s="148"/>
      <c r="E160" s="148"/>
      <c r="F160" s="148"/>
      <c r="G160" s="148"/>
      <c r="H160" s="148"/>
      <c r="I160" s="148"/>
      <c r="J160" s="148"/>
    </row>
    <row r="161" spans="2:10" ht="21.75" customHeight="1" x14ac:dyDescent="0.25">
      <c r="B161" s="148"/>
      <c r="C161" s="148"/>
      <c r="D161" s="148"/>
      <c r="E161" s="148"/>
      <c r="F161" s="148"/>
      <c r="G161" s="148"/>
      <c r="H161" s="148"/>
      <c r="I161" s="148"/>
      <c r="J161" s="148"/>
    </row>
    <row r="162" spans="2:10" ht="21.75" customHeight="1" x14ac:dyDescent="0.25">
      <c r="B162" s="148"/>
      <c r="C162" s="148"/>
      <c r="D162" s="148"/>
      <c r="E162" s="148"/>
      <c r="F162" s="148"/>
      <c r="G162" s="148"/>
      <c r="H162" s="148"/>
      <c r="I162" s="148"/>
      <c r="J162" s="148"/>
    </row>
    <row r="163" spans="2:10" ht="21.75" customHeight="1" x14ac:dyDescent="0.25">
      <c r="B163" s="148"/>
      <c r="C163" s="148"/>
      <c r="D163" s="148"/>
      <c r="E163" s="148"/>
      <c r="F163" s="148"/>
      <c r="G163" s="148"/>
      <c r="H163" s="148"/>
      <c r="I163" s="148"/>
      <c r="J163" s="148"/>
    </row>
    <row r="164" spans="2:10" ht="21.75" customHeight="1" x14ac:dyDescent="0.25">
      <c r="B164" s="148"/>
      <c r="C164" s="148"/>
      <c r="D164" s="148"/>
      <c r="E164" s="148"/>
      <c r="F164" s="148"/>
      <c r="G164" s="148"/>
      <c r="H164" s="148"/>
      <c r="I164" s="148"/>
      <c r="J164" s="148"/>
    </row>
    <row r="165" spans="2:10" ht="21.75" customHeight="1" x14ac:dyDescent="0.25">
      <c r="B165" s="148"/>
      <c r="C165" s="148"/>
      <c r="D165" s="148"/>
      <c r="E165" s="148"/>
      <c r="F165" s="148"/>
      <c r="G165" s="148"/>
      <c r="H165" s="148"/>
      <c r="I165" s="148"/>
      <c r="J165" s="148"/>
    </row>
    <row r="166" spans="2:10" ht="21.75" customHeight="1" x14ac:dyDescent="0.25">
      <c r="B166" s="148"/>
      <c r="C166" s="148"/>
      <c r="D166" s="148"/>
      <c r="E166" s="148"/>
      <c r="F166" s="148"/>
      <c r="G166" s="148"/>
      <c r="H166" s="148"/>
      <c r="I166" s="148"/>
      <c r="J166" s="148"/>
    </row>
    <row r="167" spans="2:10" ht="21.75" customHeight="1" x14ac:dyDescent="0.25">
      <c r="B167" s="148"/>
      <c r="C167" s="148"/>
      <c r="D167" s="148"/>
      <c r="E167" s="148"/>
      <c r="F167" s="148"/>
      <c r="G167" s="148"/>
      <c r="H167" s="148"/>
      <c r="I167" s="148"/>
      <c r="J167" s="148"/>
    </row>
    <row r="168" spans="2:10" ht="21.75" customHeight="1" x14ac:dyDescent="0.25">
      <c r="B168" s="148"/>
      <c r="C168" s="148"/>
      <c r="D168" s="148"/>
      <c r="E168" s="148"/>
      <c r="F168" s="148"/>
      <c r="G168" s="148"/>
      <c r="H168" s="148"/>
      <c r="I168" s="148"/>
      <c r="J168" s="148"/>
    </row>
    <row r="169" spans="2:10" ht="21.75" customHeight="1" x14ac:dyDescent="0.25">
      <c r="B169" s="148"/>
      <c r="C169" s="148"/>
      <c r="D169" s="148"/>
      <c r="E169" s="148"/>
      <c r="F169" s="148"/>
      <c r="G169" s="148"/>
      <c r="H169" s="148"/>
      <c r="I169" s="148"/>
      <c r="J169" s="148"/>
    </row>
    <row r="170" spans="2:10" ht="21.75" customHeight="1" x14ac:dyDescent="0.25">
      <c r="B170" s="148"/>
      <c r="C170" s="148"/>
      <c r="D170" s="148"/>
      <c r="E170" s="148"/>
      <c r="F170" s="148"/>
      <c r="G170" s="148"/>
      <c r="H170" s="148"/>
      <c r="I170" s="148"/>
      <c r="J170" s="148"/>
    </row>
    <row r="171" spans="2:10" ht="21.75" customHeight="1" x14ac:dyDescent="0.25">
      <c r="B171" s="148"/>
      <c r="C171" s="148"/>
      <c r="D171" s="148"/>
      <c r="E171" s="148"/>
      <c r="F171" s="148"/>
      <c r="G171" s="148"/>
      <c r="H171" s="148"/>
      <c r="I171" s="148"/>
      <c r="J171" s="148"/>
    </row>
    <row r="172" spans="2:10" ht="21.75" customHeight="1" x14ac:dyDescent="0.25">
      <c r="B172" s="148"/>
      <c r="C172" s="148"/>
      <c r="D172" s="148"/>
      <c r="E172" s="148"/>
      <c r="F172" s="148"/>
      <c r="G172" s="148"/>
      <c r="H172" s="148"/>
      <c r="I172" s="148"/>
      <c r="J172" s="148"/>
    </row>
    <row r="173" spans="2:10" ht="21.75" customHeight="1" x14ac:dyDescent="0.25">
      <c r="B173" s="148"/>
      <c r="C173" s="148"/>
      <c r="D173" s="148"/>
      <c r="E173" s="148"/>
      <c r="F173" s="148"/>
      <c r="G173" s="148"/>
      <c r="H173" s="148"/>
      <c r="I173" s="148"/>
      <c r="J173" s="148"/>
    </row>
    <row r="174" spans="2:10" ht="21.75" customHeight="1" x14ac:dyDescent="0.25">
      <c r="B174" s="148"/>
      <c r="C174" s="148"/>
      <c r="D174" s="148"/>
      <c r="E174" s="148"/>
      <c r="F174" s="148"/>
      <c r="G174" s="148"/>
      <c r="H174" s="148"/>
      <c r="I174" s="148"/>
      <c r="J174" s="148"/>
    </row>
    <row r="175" spans="2:10" ht="21.75" customHeight="1" x14ac:dyDescent="0.25">
      <c r="B175" s="148"/>
      <c r="C175" s="148"/>
      <c r="D175" s="148"/>
      <c r="E175" s="148"/>
      <c r="F175" s="148"/>
      <c r="G175" s="148"/>
      <c r="H175" s="148"/>
      <c r="I175" s="148"/>
      <c r="J175" s="148"/>
    </row>
    <row r="176" spans="2:10" ht="21.75" customHeight="1" x14ac:dyDescent="0.25">
      <c r="B176" s="148"/>
      <c r="C176" s="148"/>
      <c r="D176" s="148"/>
      <c r="E176" s="148"/>
      <c r="F176" s="148"/>
      <c r="G176" s="148"/>
      <c r="H176" s="148"/>
      <c r="I176" s="148"/>
      <c r="J176" s="148"/>
    </row>
    <row r="177" spans="2:10" ht="21.75" customHeight="1" x14ac:dyDescent="0.25">
      <c r="B177" s="148"/>
      <c r="C177" s="148"/>
      <c r="D177" s="148"/>
      <c r="E177" s="148"/>
      <c r="F177" s="148"/>
      <c r="G177" s="148"/>
      <c r="H177" s="148"/>
      <c r="I177" s="148"/>
      <c r="J177" s="148"/>
    </row>
    <row r="178" spans="2:10" ht="21.75" customHeight="1" x14ac:dyDescent="0.25">
      <c r="B178" s="148"/>
      <c r="C178" s="148"/>
      <c r="D178" s="148"/>
      <c r="E178" s="148"/>
      <c r="F178" s="148"/>
      <c r="G178" s="148"/>
      <c r="H178" s="148"/>
      <c r="I178" s="148"/>
      <c r="J178" s="148"/>
    </row>
    <row r="179" spans="2:10" ht="21.75" customHeight="1" x14ac:dyDescent="0.25">
      <c r="B179" s="148"/>
      <c r="C179" s="148"/>
      <c r="D179" s="148"/>
      <c r="E179" s="148"/>
      <c r="F179" s="148"/>
      <c r="G179" s="148"/>
      <c r="H179" s="148"/>
      <c r="I179" s="148"/>
      <c r="J179" s="148"/>
    </row>
    <row r="180" spans="2:10" ht="21.75" customHeight="1" x14ac:dyDescent="0.25">
      <c r="B180" s="148"/>
      <c r="C180" s="148"/>
      <c r="D180" s="148"/>
      <c r="E180" s="148"/>
      <c r="F180" s="148"/>
      <c r="G180" s="148"/>
      <c r="H180" s="148"/>
      <c r="I180" s="148"/>
      <c r="J180" s="148"/>
    </row>
    <row r="181" spans="2:10" ht="21.75" customHeight="1" x14ac:dyDescent="0.25">
      <c r="B181" s="148"/>
      <c r="C181" s="148"/>
      <c r="D181" s="148"/>
      <c r="E181" s="148"/>
      <c r="F181" s="148"/>
      <c r="G181" s="148"/>
      <c r="H181" s="148"/>
      <c r="I181" s="148"/>
      <c r="J181" s="148"/>
    </row>
    <row r="182" spans="2:10" ht="21.75" customHeight="1" x14ac:dyDescent="0.25">
      <c r="B182" s="148"/>
      <c r="C182" s="148"/>
      <c r="D182" s="148"/>
      <c r="E182" s="148"/>
      <c r="F182" s="148"/>
      <c r="G182" s="148"/>
      <c r="H182" s="148"/>
      <c r="I182" s="148"/>
      <c r="J182" s="148"/>
    </row>
    <row r="183" spans="2:10" ht="21.75" customHeight="1" x14ac:dyDescent="0.25">
      <c r="B183" s="148"/>
      <c r="C183" s="148"/>
      <c r="D183" s="148"/>
      <c r="E183" s="148"/>
      <c r="F183" s="148"/>
      <c r="G183" s="148"/>
      <c r="H183" s="148"/>
      <c r="I183" s="148"/>
      <c r="J183" s="148"/>
    </row>
    <row r="184" spans="2:10" ht="21.75" customHeight="1" x14ac:dyDescent="0.25">
      <c r="B184" s="148"/>
      <c r="C184" s="148"/>
      <c r="D184" s="148"/>
      <c r="E184" s="148"/>
      <c r="F184" s="148"/>
      <c r="G184" s="148"/>
      <c r="H184" s="148"/>
      <c r="I184" s="148"/>
      <c r="J184" s="148"/>
    </row>
    <row r="185" spans="2:10" ht="21.75" customHeight="1" x14ac:dyDescent="0.25">
      <c r="B185" s="148"/>
      <c r="C185" s="148"/>
      <c r="D185" s="148"/>
      <c r="E185" s="148"/>
      <c r="F185" s="148"/>
      <c r="G185" s="148"/>
      <c r="H185" s="148"/>
      <c r="I185" s="148"/>
      <c r="J185" s="148"/>
    </row>
    <row r="186" spans="2:10" ht="21.75" customHeight="1" x14ac:dyDescent="0.25">
      <c r="B186" s="148"/>
      <c r="C186" s="148"/>
      <c r="D186" s="148"/>
      <c r="E186" s="148"/>
      <c r="F186" s="148"/>
      <c r="G186" s="148"/>
      <c r="H186" s="148"/>
      <c r="I186" s="148"/>
      <c r="J186" s="148"/>
    </row>
    <row r="187" spans="2:10" ht="21.75" customHeight="1" x14ac:dyDescent="0.25">
      <c r="B187" s="148"/>
      <c r="C187" s="148"/>
      <c r="D187" s="148"/>
      <c r="E187" s="148"/>
      <c r="F187" s="148"/>
      <c r="G187" s="148"/>
      <c r="H187" s="148"/>
      <c r="I187" s="148"/>
      <c r="J187" s="148"/>
    </row>
    <row r="188" spans="2:10" ht="21.75" customHeight="1" x14ac:dyDescent="0.25">
      <c r="B188" s="148"/>
      <c r="C188" s="148"/>
      <c r="D188" s="148"/>
      <c r="E188" s="148"/>
      <c r="F188" s="148"/>
      <c r="G188" s="148"/>
      <c r="H188" s="148"/>
      <c r="I188" s="148"/>
      <c r="J188" s="148"/>
    </row>
    <row r="189" spans="2:10" ht="21.75" customHeight="1" x14ac:dyDescent="0.25">
      <c r="B189" s="148"/>
      <c r="C189" s="148"/>
      <c r="D189" s="148"/>
      <c r="E189" s="148"/>
      <c r="F189" s="148"/>
      <c r="G189" s="148"/>
      <c r="H189" s="148"/>
      <c r="I189" s="148"/>
      <c r="J189" s="148"/>
    </row>
    <row r="190" spans="2:10" ht="21.75" customHeight="1" x14ac:dyDescent="0.25">
      <c r="B190" s="148"/>
      <c r="C190" s="148"/>
      <c r="D190" s="148"/>
      <c r="E190" s="148"/>
      <c r="F190" s="148"/>
      <c r="G190" s="148"/>
      <c r="H190" s="148"/>
      <c r="I190" s="148"/>
      <c r="J190" s="148"/>
    </row>
    <row r="191" spans="2:10" ht="21.75" customHeight="1" x14ac:dyDescent="0.25">
      <c r="B191" s="148"/>
      <c r="C191" s="148"/>
      <c r="D191" s="148"/>
      <c r="E191" s="148"/>
      <c r="F191" s="148"/>
      <c r="G191" s="148"/>
      <c r="H191" s="148"/>
      <c r="I191" s="148"/>
      <c r="J191" s="148"/>
    </row>
    <row r="192" spans="2:10" ht="21.75" customHeight="1" x14ac:dyDescent="0.25">
      <c r="B192" s="148"/>
      <c r="C192" s="148"/>
      <c r="D192" s="148"/>
      <c r="E192" s="148"/>
      <c r="F192" s="148"/>
      <c r="G192" s="148"/>
      <c r="H192" s="148"/>
      <c r="I192" s="148"/>
      <c r="J192" s="148"/>
    </row>
    <row r="193" spans="2:10" ht="21.75" customHeight="1" x14ac:dyDescent="0.25">
      <c r="B193" s="148"/>
      <c r="C193" s="148"/>
      <c r="D193" s="148"/>
      <c r="E193" s="148"/>
      <c r="F193" s="148"/>
      <c r="G193" s="148"/>
      <c r="H193" s="148"/>
      <c r="I193" s="148"/>
      <c r="J193" s="148"/>
    </row>
    <row r="194" spans="2:10" ht="21.75" customHeight="1" x14ac:dyDescent="0.25">
      <c r="B194" s="148"/>
      <c r="C194" s="148"/>
      <c r="D194" s="148"/>
      <c r="E194" s="148"/>
      <c r="F194" s="148"/>
      <c r="G194" s="148"/>
      <c r="H194" s="148"/>
      <c r="I194" s="148"/>
      <c r="J194" s="148"/>
    </row>
    <row r="195" spans="2:10" ht="21.75" customHeight="1" x14ac:dyDescent="0.25">
      <c r="B195" s="148"/>
      <c r="C195" s="148"/>
      <c r="D195" s="148"/>
      <c r="E195" s="148"/>
      <c r="F195" s="148"/>
      <c r="G195" s="148"/>
      <c r="H195" s="148"/>
      <c r="I195" s="148"/>
      <c r="J195" s="148"/>
    </row>
    <row r="196" spans="2:10" ht="21.75" customHeight="1" x14ac:dyDescent="0.25">
      <c r="B196" s="148"/>
      <c r="C196" s="148"/>
      <c r="D196" s="148"/>
      <c r="E196" s="148"/>
      <c r="F196" s="148"/>
      <c r="G196" s="148"/>
      <c r="H196" s="148"/>
      <c r="I196" s="148"/>
      <c r="J196" s="148"/>
    </row>
    <row r="197" spans="2:10" ht="21.75" customHeight="1" x14ac:dyDescent="0.25">
      <c r="B197" s="148"/>
      <c r="C197" s="148"/>
      <c r="D197" s="148"/>
      <c r="E197" s="148"/>
      <c r="F197" s="148"/>
      <c r="G197" s="148"/>
      <c r="H197" s="148"/>
      <c r="I197" s="148"/>
      <c r="J197" s="148"/>
    </row>
    <row r="198" spans="2:10" ht="21.75" customHeight="1" x14ac:dyDescent="0.25">
      <c r="B198" s="148"/>
      <c r="C198" s="148"/>
      <c r="D198" s="148"/>
      <c r="E198" s="148"/>
      <c r="F198" s="148"/>
      <c r="G198" s="148"/>
      <c r="H198" s="148"/>
      <c r="I198" s="148"/>
      <c r="J198" s="148"/>
    </row>
    <row r="199" spans="2:10" ht="21.75" customHeight="1" x14ac:dyDescent="0.25">
      <c r="B199" s="148"/>
      <c r="C199" s="148"/>
      <c r="D199" s="148"/>
      <c r="E199" s="148"/>
      <c r="F199" s="148"/>
      <c r="G199" s="148"/>
      <c r="H199" s="148"/>
      <c r="I199" s="148"/>
      <c r="J199" s="148"/>
    </row>
    <row r="200" spans="2:10" ht="21.75" customHeight="1" x14ac:dyDescent="0.25">
      <c r="B200" s="148"/>
      <c r="C200" s="148"/>
      <c r="D200" s="148"/>
      <c r="E200" s="148"/>
      <c r="F200" s="148"/>
      <c r="G200" s="148"/>
      <c r="H200" s="148"/>
      <c r="I200" s="148"/>
      <c r="J200" s="148"/>
    </row>
    <row r="201" spans="2:10" ht="21.75" customHeight="1" x14ac:dyDescent="0.25">
      <c r="B201" s="148"/>
      <c r="C201" s="148"/>
      <c r="D201" s="148"/>
      <c r="E201" s="148"/>
      <c r="F201" s="148"/>
      <c r="G201" s="148"/>
      <c r="H201" s="148"/>
      <c r="I201" s="148"/>
      <c r="J201" s="148"/>
    </row>
    <row r="202" spans="2:10" ht="21.75" customHeight="1" x14ac:dyDescent="0.25">
      <c r="B202" s="148"/>
      <c r="C202" s="148"/>
      <c r="D202" s="148"/>
      <c r="E202" s="148"/>
      <c r="F202" s="148"/>
      <c r="G202" s="148"/>
      <c r="H202" s="148"/>
      <c r="I202" s="148"/>
      <c r="J202" s="148"/>
    </row>
    <row r="203" spans="2:10" ht="21.75" customHeight="1" x14ac:dyDescent="0.25">
      <c r="B203" s="148"/>
      <c r="C203" s="148"/>
      <c r="D203" s="148"/>
      <c r="E203" s="148"/>
      <c r="F203" s="148"/>
      <c r="G203" s="148"/>
      <c r="H203" s="148"/>
      <c r="I203" s="148"/>
      <c r="J203" s="148"/>
    </row>
    <row r="204" spans="2:10" ht="21.75" customHeight="1" x14ac:dyDescent="0.25">
      <c r="B204" s="148"/>
      <c r="C204" s="148"/>
      <c r="D204" s="148"/>
      <c r="E204" s="148"/>
      <c r="F204" s="148"/>
      <c r="G204" s="148"/>
      <c r="H204" s="148"/>
      <c r="I204" s="148"/>
      <c r="J204" s="148"/>
    </row>
    <row r="205" spans="2:10" ht="21.75" customHeight="1" x14ac:dyDescent="0.25">
      <c r="B205" s="148"/>
      <c r="C205" s="148"/>
      <c r="D205" s="148"/>
      <c r="E205" s="148"/>
      <c r="F205" s="148"/>
      <c r="G205" s="148"/>
      <c r="H205" s="148"/>
      <c r="I205" s="148"/>
      <c r="J205" s="148"/>
    </row>
    <row r="206" spans="2:10" ht="21.75" customHeight="1" x14ac:dyDescent="0.25">
      <c r="B206" s="148"/>
      <c r="C206" s="148"/>
      <c r="D206" s="148"/>
      <c r="E206" s="148"/>
      <c r="F206" s="148"/>
      <c r="G206" s="148"/>
      <c r="H206" s="148"/>
      <c r="I206" s="148"/>
      <c r="J206" s="148"/>
    </row>
    <row r="207" spans="2:10" ht="21.75" customHeight="1" x14ac:dyDescent="0.25">
      <c r="B207" s="148"/>
      <c r="C207" s="148"/>
      <c r="D207" s="148"/>
      <c r="E207" s="148"/>
      <c r="F207" s="148"/>
      <c r="G207" s="148"/>
      <c r="H207" s="148"/>
      <c r="I207" s="148"/>
      <c r="J207" s="148"/>
    </row>
    <row r="208" spans="2:10" ht="21.75" customHeight="1" x14ac:dyDescent="0.25">
      <c r="B208" s="148"/>
      <c r="C208" s="148"/>
      <c r="D208" s="148"/>
      <c r="E208" s="148"/>
      <c r="F208" s="148"/>
      <c r="G208" s="148"/>
      <c r="H208" s="148"/>
      <c r="I208" s="148"/>
      <c r="J208" s="148"/>
    </row>
    <row r="209" spans="2:10" ht="21.75" customHeight="1" x14ac:dyDescent="0.25">
      <c r="B209" s="148"/>
      <c r="C209" s="148"/>
      <c r="D209" s="148"/>
      <c r="E209" s="148"/>
      <c r="F209" s="148"/>
      <c r="G209" s="148"/>
      <c r="H209" s="148"/>
      <c r="I209" s="148"/>
      <c r="J209" s="148"/>
    </row>
    <row r="210" spans="2:10" ht="21.75" customHeight="1" x14ac:dyDescent="0.25">
      <c r="B210" s="148"/>
      <c r="C210" s="148"/>
      <c r="D210" s="148"/>
      <c r="E210" s="148"/>
      <c r="F210" s="148"/>
      <c r="G210" s="148"/>
      <c r="H210" s="148"/>
      <c r="I210" s="148"/>
      <c r="J210" s="148"/>
    </row>
    <row r="211" spans="2:10" ht="21.75" customHeight="1" x14ac:dyDescent="0.25">
      <c r="B211" s="148"/>
      <c r="C211" s="148"/>
      <c r="D211" s="148"/>
      <c r="E211" s="148"/>
      <c r="F211" s="148"/>
      <c r="G211" s="148"/>
      <c r="H211" s="148"/>
      <c r="I211" s="148"/>
      <c r="J211" s="148"/>
    </row>
    <row r="212" spans="2:10" ht="21.75" customHeight="1" x14ac:dyDescent="0.25">
      <c r="B212" s="148"/>
      <c r="C212" s="148"/>
      <c r="D212" s="148"/>
      <c r="E212" s="148"/>
      <c r="F212" s="148"/>
      <c r="G212" s="148"/>
      <c r="H212" s="148"/>
      <c r="I212" s="148"/>
      <c r="J212" s="148"/>
    </row>
    <row r="213" spans="2:10" ht="21.75" customHeight="1" x14ac:dyDescent="0.25">
      <c r="B213" s="148"/>
      <c r="C213" s="148"/>
      <c r="D213" s="148"/>
      <c r="E213" s="148"/>
      <c r="F213" s="148"/>
      <c r="G213" s="148"/>
      <c r="H213" s="148"/>
      <c r="I213" s="148"/>
      <c r="J213" s="148"/>
    </row>
    <row r="214" spans="2:10" ht="21.75" customHeight="1" x14ac:dyDescent="0.25">
      <c r="B214" s="148"/>
      <c r="C214" s="148"/>
      <c r="D214" s="148"/>
      <c r="E214" s="148"/>
      <c r="F214" s="148"/>
      <c r="G214" s="148"/>
      <c r="H214" s="148"/>
      <c r="I214" s="148"/>
      <c r="J214" s="148"/>
    </row>
    <row r="215" spans="2:10" ht="21.75" customHeight="1" x14ac:dyDescent="0.25">
      <c r="B215" s="148"/>
      <c r="C215" s="148"/>
      <c r="D215" s="148"/>
      <c r="E215" s="148"/>
      <c r="F215" s="148"/>
      <c r="G215" s="148"/>
      <c r="H215" s="148"/>
      <c r="I215" s="148"/>
      <c r="J215" s="148"/>
    </row>
    <row r="216" spans="2:10" ht="21.75" customHeight="1" x14ac:dyDescent="0.25">
      <c r="B216" s="148"/>
      <c r="C216" s="148"/>
      <c r="D216" s="148"/>
      <c r="E216" s="148"/>
      <c r="F216" s="148"/>
      <c r="G216" s="148"/>
      <c r="H216" s="148"/>
      <c r="I216" s="148"/>
      <c r="J216" s="148"/>
    </row>
    <row r="217" spans="2:10" ht="21.75" customHeight="1" x14ac:dyDescent="0.25">
      <c r="B217" s="148"/>
      <c r="C217" s="148"/>
      <c r="D217" s="148"/>
      <c r="E217" s="148"/>
      <c r="F217" s="148"/>
      <c r="G217" s="148"/>
      <c r="H217" s="148"/>
      <c r="I217" s="148"/>
      <c r="J217" s="148"/>
    </row>
    <row r="218" spans="2:10" ht="21.75" customHeight="1" x14ac:dyDescent="0.25">
      <c r="B218" s="148"/>
      <c r="C218" s="148"/>
      <c r="D218" s="148"/>
      <c r="E218" s="148"/>
      <c r="F218" s="148"/>
      <c r="G218" s="148"/>
      <c r="H218" s="148"/>
      <c r="I218" s="148"/>
      <c r="J218" s="148"/>
    </row>
    <row r="219" spans="2:10" ht="21.75" customHeight="1" x14ac:dyDescent="0.25">
      <c r="B219" s="148"/>
      <c r="C219" s="148"/>
      <c r="D219" s="148"/>
      <c r="E219" s="148"/>
      <c r="F219" s="148"/>
      <c r="G219" s="148"/>
      <c r="H219" s="148"/>
      <c r="I219" s="148"/>
      <c r="J219" s="148"/>
    </row>
    <row r="220" spans="2:10" ht="21.75" customHeight="1" x14ac:dyDescent="0.25">
      <c r="B220" s="148"/>
      <c r="C220" s="148"/>
      <c r="D220" s="148"/>
      <c r="E220" s="148"/>
      <c r="F220" s="148"/>
      <c r="G220" s="148"/>
      <c r="H220" s="148"/>
      <c r="I220" s="148"/>
      <c r="J220" s="148"/>
    </row>
    <row r="221" spans="2:10" ht="21.75" customHeight="1" x14ac:dyDescent="0.25">
      <c r="B221" s="148"/>
      <c r="C221" s="148"/>
      <c r="D221" s="148"/>
      <c r="E221" s="148"/>
      <c r="F221" s="148"/>
      <c r="G221" s="148"/>
      <c r="H221" s="148"/>
      <c r="I221" s="148"/>
      <c r="J221" s="148"/>
    </row>
    <row r="222" spans="2:10" ht="21.75" customHeight="1" x14ac:dyDescent="0.25">
      <c r="B222" s="148"/>
      <c r="C222" s="148"/>
      <c r="D222" s="148"/>
      <c r="E222" s="148"/>
      <c r="F222" s="148"/>
      <c r="G222" s="148"/>
      <c r="H222" s="148"/>
      <c r="I222" s="148"/>
      <c r="J222" s="148"/>
    </row>
    <row r="223" spans="2:10" ht="21.75" customHeight="1" x14ac:dyDescent="0.25">
      <c r="B223" s="148"/>
      <c r="C223" s="148"/>
      <c r="D223" s="148"/>
      <c r="E223" s="148"/>
      <c r="F223" s="148"/>
      <c r="G223" s="148"/>
      <c r="H223" s="148"/>
      <c r="I223" s="148"/>
      <c r="J223" s="148"/>
    </row>
    <row r="224" spans="2:10" ht="21.75" customHeight="1" x14ac:dyDescent="0.25">
      <c r="B224" s="148"/>
      <c r="C224" s="148"/>
      <c r="D224" s="148"/>
      <c r="E224" s="148"/>
      <c r="F224" s="148"/>
      <c r="G224" s="148"/>
      <c r="H224" s="148"/>
      <c r="I224" s="148"/>
      <c r="J224" s="148"/>
    </row>
    <row r="225" spans="2:10" ht="21.75" customHeight="1" x14ac:dyDescent="0.25">
      <c r="B225" s="148"/>
      <c r="C225" s="148"/>
      <c r="D225" s="148"/>
      <c r="E225" s="148"/>
      <c r="F225" s="148"/>
      <c r="G225" s="148"/>
      <c r="H225" s="148"/>
      <c r="I225" s="148"/>
      <c r="J225" s="148"/>
    </row>
    <row r="226" spans="2:10" ht="21.75" customHeight="1" x14ac:dyDescent="0.25">
      <c r="B226" s="148"/>
      <c r="C226" s="148"/>
      <c r="D226" s="148"/>
      <c r="E226" s="148"/>
      <c r="F226" s="148"/>
      <c r="G226" s="148"/>
      <c r="H226" s="148"/>
      <c r="I226" s="148"/>
      <c r="J226" s="148"/>
    </row>
    <row r="227" spans="2:10" ht="21.75" customHeight="1" x14ac:dyDescent="0.25">
      <c r="B227" s="148"/>
      <c r="C227" s="148"/>
      <c r="D227" s="148"/>
      <c r="E227" s="148"/>
      <c r="F227" s="148"/>
      <c r="G227" s="148"/>
      <c r="H227" s="148"/>
      <c r="I227" s="148"/>
      <c r="J227" s="148"/>
    </row>
    <row r="228" spans="2:10" ht="21.75" customHeight="1" x14ac:dyDescent="0.25">
      <c r="B228" s="148"/>
      <c r="C228" s="148"/>
      <c r="D228" s="148"/>
      <c r="E228" s="148"/>
      <c r="F228" s="148"/>
      <c r="G228" s="148"/>
      <c r="H228" s="148"/>
      <c r="I228" s="148"/>
      <c r="J228" s="148"/>
    </row>
    <row r="229" spans="2:10" ht="21.75" customHeight="1" x14ac:dyDescent="0.25">
      <c r="B229" s="148"/>
      <c r="C229" s="148"/>
      <c r="D229" s="148"/>
      <c r="E229" s="148"/>
      <c r="F229" s="148"/>
      <c r="G229" s="148"/>
      <c r="H229" s="148"/>
      <c r="I229" s="148"/>
      <c r="J229" s="148"/>
    </row>
    <row r="230" spans="2:10" ht="21.75" customHeight="1" x14ac:dyDescent="0.25">
      <c r="B230" s="148"/>
      <c r="C230" s="148"/>
      <c r="D230" s="148"/>
      <c r="E230" s="148"/>
      <c r="F230" s="148"/>
      <c r="G230" s="148"/>
      <c r="H230" s="148"/>
      <c r="I230" s="148"/>
      <c r="J230" s="148"/>
    </row>
    <row r="231" spans="2:10" ht="21.75" customHeight="1" x14ac:dyDescent="0.25">
      <c r="B231" s="148"/>
      <c r="C231" s="148"/>
      <c r="D231" s="148"/>
      <c r="E231" s="148"/>
      <c r="F231" s="148"/>
      <c r="G231" s="148"/>
      <c r="H231" s="148"/>
      <c r="I231" s="148"/>
      <c r="J231" s="148"/>
    </row>
    <row r="232" spans="2:10" ht="21.75" customHeight="1" x14ac:dyDescent="0.25">
      <c r="B232" s="148"/>
      <c r="C232" s="148"/>
      <c r="D232" s="148"/>
      <c r="E232" s="148"/>
      <c r="F232" s="148"/>
      <c r="G232" s="148"/>
      <c r="H232" s="148"/>
      <c r="I232" s="148"/>
      <c r="J232" s="148"/>
    </row>
    <row r="233" spans="2:10" ht="21.75" customHeight="1" x14ac:dyDescent="0.25">
      <c r="B233" s="148"/>
      <c r="C233" s="148"/>
      <c r="D233" s="148"/>
      <c r="E233" s="148"/>
      <c r="F233" s="148"/>
      <c r="G233" s="148"/>
      <c r="H233" s="148"/>
      <c r="I233" s="148"/>
      <c r="J233" s="148"/>
    </row>
    <row r="234" spans="2:10" ht="21.75" customHeight="1" x14ac:dyDescent="0.25">
      <c r="B234" s="148"/>
      <c r="C234" s="148"/>
      <c r="D234" s="148"/>
      <c r="E234" s="148"/>
      <c r="F234" s="148"/>
      <c r="G234" s="148"/>
      <c r="H234" s="148"/>
      <c r="I234" s="148"/>
      <c r="J234" s="148"/>
    </row>
    <row r="235" spans="2:10" ht="21.75" customHeight="1" x14ac:dyDescent="0.25">
      <c r="B235" s="148"/>
      <c r="C235" s="148"/>
      <c r="D235" s="148"/>
      <c r="E235" s="148"/>
      <c r="F235" s="148"/>
      <c r="G235" s="148"/>
      <c r="H235" s="148"/>
      <c r="I235" s="148"/>
      <c r="J235" s="148"/>
    </row>
    <row r="236" spans="2:10" ht="21.75" customHeight="1" x14ac:dyDescent="0.25">
      <c r="B236" s="148"/>
      <c r="C236" s="148"/>
      <c r="D236" s="148"/>
      <c r="E236" s="148"/>
      <c r="F236" s="148"/>
      <c r="G236" s="148"/>
      <c r="H236" s="148"/>
      <c r="I236" s="148"/>
      <c r="J236" s="148"/>
    </row>
    <row r="237" spans="2:10" ht="21.75" customHeight="1" x14ac:dyDescent="0.25">
      <c r="B237" s="148"/>
      <c r="C237" s="148"/>
      <c r="D237" s="148"/>
      <c r="E237" s="148"/>
      <c r="F237" s="148"/>
      <c r="G237" s="148"/>
      <c r="H237" s="148"/>
      <c r="I237" s="148"/>
      <c r="J237" s="148"/>
    </row>
    <row r="238" spans="2:10" ht="21.75" customHeight="1" x14ac:dyDescent="0.25">
      <c r="B238" s="148"/>
      <c r="C238" s="148"/>
      <c r="D238" s="148"/>
      <c r="E238" s="148"/>
      <c r="F238" s="148"/>
      <c r="G238" s="148"/>
      <c r="H238" s="148"/>
      <c r="I238" s="148"/>
      <c r="J238" s="148"/>
    </row>
    <row r="239" spans="2:10" ht="21.75" customHeight="1" x14ac:dyDescent="0.25">
      <c r="B239" s="148"/>
      <c r="C239" s="148"/>
      <c r="D239" s="148"/>
      <c r="E239" s="148"/>
      <c r="F239" s="148"/>
      <c r="G239" s="148"/>
      <c r="H239" s="148"/>
      <c r="I239" s="148"/>
      <c r="J239" s="148"/>
    </row>
    <row r="240" spans="2:10" ht="21.75" customHeight="1" x14ac:dyDescent="0.25">
      <c r="B240" s="148"/>
      <c r="C240" s="148"/>
      <c r="D240" s="148"/>
      <c r="E240" s="148"/>
      <c r="F240" s="148"/>
      <c r="G240" s="148"/>
      <c r="H240" s="148"/>
      <c r="I240" s="148"/>
      <c r="J240" s="148"/>
    </row>
    <row r="241" spans="2:10" ht="21.75" customHeight="1" x14ac:dyDescent="0.25">
      <c r="B241" s="148"/>
      <c r="C241" s="148"/>
      <c r="D241" s="148"/>
      <c r="E241" s="148"/>
      <c r="F241" s="148"/>
      <c r="G241" s="148"/>
      <c r="H241" s="148"/>
      <c r="I241" s="148"/>
      <c r="J241" s="148"/>
    </row>
    <row r="242" spans="2:10" ht="21.75" customHeight="1" x14ac:dyDescent="0.25">
      <c r="B242" s="148"/>
      <c r="C242" s="148"/>
      <c r="D242" s="148"/>
      <c r="E242" s="148"/>
      <c r="F242" s="148"/>
      <c r="G242" s="148"/>
      <c r="H242" s="148"/>
      <c r="I242" s="148"/>
      <c r="J242" s="148"/>
    </row>
    <row r="243" spans="2:10" ht="21.75" customHeight="1" x14ac:dyDescent="0.25">
      <c r="B243" s="148"/>
      <c r="C243" s="148"/>
      <c r="D243" s="148"/>
      <c r="E243" s="148"/>
      <c r="F243" s="148"/>
      <c r="G243" s="148"/>
      <c r="H243" s="148"/>
      <c r="I243" s="148"/>
      <c r="J243" s="148"/>
    </row>
    <row r="244" spans="2:10" ht="21.75" customHeight="1" x14ac:dyDescent="0.25">
      <c r="B244" s="148"/>
      <c r="C244" s="148"/>
      <c r="D244" s="148"/>
      <c r="E244" s="148"/>
      <c r="F244" s="148"/>
      <c r="G244" s="148"/>
      <c r="H244" s="148"/>
      <c r="I244" s="148"/>
      <c r="J244" s="148"/>
    </row>
    <row r="245" spans="2:10" ht="21.75" customHeight="1" x14ac:dyDescent="0.25">
      <c r="B245" s="148"/>
      <c r="C245" s="148"/>
      <c r="D245" s="148"/>
      <c r="E245" s="148"/>
      <c r="F245" s="148"/>
      <c r="G245" s="148"/>
      <c r="H245" s="148"/>
      <c r="I245" s="148"/>
      <c r="J245" s="148"/>
    </row>
    <row r="246" spans="2:10" ht="21.75" customHeight="1" x14ac:dyDescent="0.25">
      <c r="B246" s="148"/>
      <c r="C246" s="148"/>
      <c r="D246" s="148"/>
      <c r="E246" s="148"/>
      <c r="F246" s="148"/>
      <c r="G246" s="148"/>
      <c r="H246" s="148"/>
      <c r="I246" s="148"/>
      <c r="J246" s="148"/>
    </row>
    <row r="247" spans="2:10" ht="21.75" customHeight="1" x14ac:dyDescent="0.25">
      <c r="B247" s="148"/>
      <c r="C247" s="148"/>
      <c r="D247" s="148"/>
      <c r="E247" s="148"/>
      <c r="F247" s="148"/>
      <c r="G247" s="148"/>
      <c r="H247" s="148"/>
      <c r="I247" s="148"/>
      <c r="J247" s="148"/>
    </row>
    <row r="248" spans="2:10" ht="21.75" customHeight="1" x14ac:dyDescent="0.25">
      <c r="B248" s="148"/>
      <c r="C248" s="148"/>
      <c r="D248" s="148"/>
      <c r="E248" s="148"/>
      <c r="F248" s="148"/>
      <c r="G248" s="148"/>
      <c r="H248" s="148"/>
      <c r="I248" s="148"/>
      <c r="J248" s="148"/>
    </row>
    <row r="249" spans="2:10" ht="21.75" customHeight="1" x14ac:dyDescent="0.25">
      <c r="B249" s="148"/>
      <c r="C249" s="148"/>
      <c r="D249" s="148"/>
      <c r="E249" s="148"/>
      <c r="F249" s="148"/>
      <c r="G249" s="148"/>
      <c r="H249" s="148"/>
      <c r="I249" s="148"/>
      <c r="J249" s="148"/>
    </row>
    <row r="250" spans="2:10" ht="21.75" customHeight="1" x14ac:dyDescent="0.25">
      <c r="B250" s="148"/>
      <c r="C250" s="148"/>
      <c r="D250" s="148"/>
      <c r="E250" s="148"/>
      <c r="F250" s="148"/>
      <c r="G250" s="148"/>
      <c r="H250" s="148"/>
      <c r="I250" s="148"/>
      <c r="J250" s="148"/>
    </row>
    <row r="251" spans="2:10" ht="21.75" customHeight="1" x14ac:dyDescent="0.25">
      <c r="B251" s="148"/>
      <c r="C251" s="148"/>
      <c r="D251" s="148"/>
      <c r="E251" s="148"/>
      <c r="F251" s="148"/>
      <c r="G251" s="148"/>
      <c r="H251" s="148"/>
      <c r="I251" s="148"/>
      <c r="J251" s="148"/>
    </row>
    <row r="252" spans="2:10" ht="21.75" customHeight="1" x14ac:dyDescent="0.25">
      <c r="B252" s="148"/>
      <c r="C252" s="148"/>
      <c r="D252" s="148"/>
      <c r="E252" s="148"/>
      <c r="F252" s="148"/>
      <c r="G252" s="148"/>
      <c r="H252" s="148"/>
      <c r="I252" s="148"/>
      <c r="J252" s="148"/>
    </row>
    <row r="253" spans="2:10" ht="21.75" customHeight="1" x14ac:dyDescent="0.25">
      <c r="B253" s="148"/>
      <c r="C253" s="148"/>
      <c r="D253" s="148"/>
      <c r="E253" s="148"/>
      <c r="F253" s="148"/>
      <c r="G253" s="148"/>
      <c r="H253" s="148"/>
      <c r="I253" s="148"/>
      <c r="J253" s="148"/>
    </row>
    <row r="254" spans="2:10" ht="21.75" customHeight="1" x14ac:dyDescent="0.25">
      <c r="B254" s="148"/>
      <c r="C254" s="148"/>
      <c r="D254" s="148"/>
      <c r="E254" s="148"/>
      <c r="F254" s="148"/>
      <c r="G254" s="148"/>
      <c r="H254" s="148"/>
      <c r="I254" s="148"/>
      <c r="J254" s="148"/>
    </row>
    <row r="255" spans="2:10" ht="21.75" customHeight="1" x14ac:dyDescent="0.25">
      <c r="B255" s="148"/>
      <c r="C255" s="148"/>
      <c r="D255" s="148"/>
      <c r="E255" s="148"/>
      <c r="F255" s="148"/>
      <c r="G255" s="148"/>
      <c r="H255" s="148"/>
      <c r="I255" s="148"/>
      <c r="J255" s="148"/>
    </row>
    <row r="256" spans="2:10" ht="21.75" customHeight="1" x14ac:dyDescent="0.25">
      <c r="B256" s="148"/>
      <c r="C256" s="148"/>
      <c r="D256" s="148"/>
      <c r="E256" s="148"/>
      <c r="F256" s="148"/>
      <c r="G256" s="148"/>
      <c r="H256" s="148"/>
      <c r="I256" s="148"/>
      <c r="J256" s="148"/>
    </row>
    <row r="257" spans="2:10" ht="21.75" customHeight="1" x14ac:dyDescent="0.25">
      <c r="B257" s="148"/>
      <c r="C257" s="148"/>
      <c r="D257" s="148"/>
      <c r="E257" s="148"/>
      <c r="F257" s="148"/>
      <c r="G257" s="148"/>
      <c r="H257" s="148"/>
      <c r="I257" s="148"/>
      <c r="J257" s="148"/>
    </row>
    <row r="258" spans="2:10" ht="21.75" customHeight="1" x14ac:dyDescent="0.25">
      <c r="B258" s="148"/>
      <c r="C258" s="148"/>
      <c r="D258" s="148"/>
      <c r="E258" s="148"/>
      <c r="F258" s="148"/>
      <c r="G258" s="148"/>
      <c r="H258" s="148"/>
      <c r="I258" s="148"/>
      <c r="J258" s="148"/>
    </row>
    <row r="259" spans="2:10" ht="21.75" customHeight="1" x14ac:dyDescent="0.25">
      <c r="B259" s="148"/>
      <c r="C259" s="148"/>
      <c r="D259" s="148"/>
      <c r="E259" s="148"/>
      <c r="F259" s="148"/>
      <c r="G259" s="148"/>
      <c r="H259" s="148"/>
      <c r="I259" s="148"/>
      <c r="J259" s="148"/>
    </row>
    <row r="260" spans="2:10" ht="21.75" customHeight="1" x14ac:dyDescent="0.25">
      <c r="B260" s="148"/>
      <c r="C260" s="148"/>
      <c r="D260" s="148"/>
      <c r="E260" s="148"/>
      <c r="F260" s="148"/>
      <c r="G260" s="148"/>
      <c r="H260" s="148"/>
      <c r="I260" s="148"/>
      <c r="J260" s="148"/>
    </row>
    <row r="261" spans="2:10" ht="21.75" customHeight="1" x14ac:dyDescent="0.25">
      <c r="B261" s="148"/>
      <c r="C261" s="148"/>
      <c r="D261" s="148"/>
      <c r="E261" s="148"/>
      <c r="F261" s="148"/>
      <c r="G261" s="148"/>
      <c r="H261" s="148"/>
      <c r="I261" s="148"/>
      <c r="J261" s="148"/>
    </row>
    <row r="262" spans="2:10" ht="21.75" customHeight="1" x14ac:dyDescent="0.25">
      <c r="B262" s="148"/>
      <c r="C262" s="148"/>
      <c r="D262" s="148"/>
      <c r="E262" s="148"/>
      <c r="F262" s="148"/>
      <c r="G262" s="148"/>
      <c r="H262" s="148"/>
      <c r="I262" s="148"/>
      <c r="J262" s="148"/>
    </row>
    <row r="263" spans="2:10" ht="21.75" customHeight="1" x14ac:dyDescent="0.25">
      <c r="B263" s="148"/>
      <c r="C263" s="148"/>
      <c r="D263" s="148"/>
      <c r="E263" s="148"/>
      <c r="F263" s="148"/>
      <c r="G263" s="148"/>
      <c r="H263" s="148"/>
      <c r="I263" s="148"/>
      <c r="J263" s="148"/>
    </row>
    <row r="264" spans="2:10" ht="21.75" customHeight="1" x14ac:dyDescent="0.25">
      <c r="B264" s="148"/>
      <c r="C264" s="148"/>
      <c r="D264" s="148"/>
      <c r="E264" s="148"/>
      <c r="F264" s="148"/>
      <c r="G264" s="148"/>
      <c r="H264" s="148"/>
      <c r="I264" s="148"/>
      <c r="J264" s="148"/>
    </row>
    <row r="265" spans="2:10" ht="21.75" customHeight="1" x14ac:dyDescent="0.25">
      <c r="B265" s="148"/>
      <c r="C265" s="148"/>
      <c r="D265" s="148"/>
      <c r="E265" s="148"/>
      <c r="F265" s="148"/>
      <c r="G265" s="148"/>
      <c r="H265" s="148"/>
      <c r="I265" s="148"/>
      <c r="J265" s="148"/>
    </row>
    <row r="266" spans="2:10" ht="21.75" customHeight="1" x14ac:dyDescent="0.25">
      <c r="B266" s="148"/>
      <c r="C266" s="148"/>
      <c r="D266" s="148"/>
      <c r="E266" s="148"/>
      <c r="F266" s="148"/>
      <c r="G266" s="148"/>
      <c r="H266" s="148"/>
      <c r="I266" s="148"/>
      <c r="J266" s="148"/>
    </row>
    <row r="267" spans="2:10" ht="21.75" customHeight="1" x14ac:dyDescent="0.25">
      <c r="B267" s="148"/>
      <c r="C267" s="148"/>
      <c r="D267" s="148"/>
      <c r="E267" s="148"/>
      <c r="F267" s="148"/>
      <c r="G267" s="148"/>
      <c r="H267" s="148"/>
      <c r="I267" s="148"/>
      <c r="J267" s="148"/>
    </row>
    <row r="268" spans="2:10" ht="21.75" customHeight="1" x14ac:dyDescent="0.25">
      <c r="B268" s="148"/>
      <c r="C268" s="148"/>
      <c r="D268" s="148"/>
      <c r="E268" s="148"/>
      <c r="F268" s="148"/>
      <c r="G268" s="148"/>
      <c r="H268" s="148"/>
      <c r="I268" s="148"/>
      <c r="J268" s="148"/>
    </row>
    <row r="269" spans="2:10" ht="21.75" customHeight="1" x14ac:dyDescent="0.25">
      <c r="B269" s="148"/>
      <c r="C269" s="148"/>
      <c r="D269" s="148"/>
      <c r="E269" s="148"/>
      <c r="F269" s="148"/>
      <c r="G269" s="148"/>
      <c r="H269" s="148"/>
      <c r="I269" s="148"/>
      <c r="J269" s="148"/>
    </row>
    <row r="270" spans="2:10" ht="21.75" customHeight="1" x14ac:dyDescent="0.25">
      <c r="B270" s="148"/>
      <c r="C270" s="148"/>
      <c r="D270" s="148"/>
      <c r="E270" s="148"/>
      <c r="F270" s="148"/>
      <c r="G270" s="148"/>
      <c r="H270" s="148"/>
      <c r="I270" s="148"/>
      <c r="J270" s="148"/>
    </row>
    <row r="271" spans="2:10" ht="21.75" customHeight="1" x14ac:dyDescent="0.25">
      <c r="B271" s="148"/>
      <c r="C271" s="148"/>
      <c r="D271" s="148"/>
      <c r="E271" s="148"/>
      <c r="F271" s="148"/>
      <c r="G271" s="148"/>
      <c r="H271" s="148"/>
      <c r="I271" s="148"/>
      <c r="J271" s="148"/>
    </row>
    <row r="272" spans="2:10" ht="21.75" customHeight="1" x14ac:dyDescent="0.25">
      <c r="B272" s="148"/>
      <c r="C272" s="148"/>
      <c r="D272" s="148"/>
      <c r="E272" s="148"/>
      <c r="F272" s="148"/>
      <c r="G272" s="148"/>
      <c r="H272" s="148"/>
      <c r="I272" s="148"/>
      <c r="J272" s="148"/>
    </row>
    <row r="273" spans="2:10" ht="21.75" customHeight="1" x14ac:dyDescent="0.25">
      <c r="B273" s="148"/>
      <c r="C273" s="148"/>
      <c r="D273" s="148"/>
      <c r="E273" s="148"/>
      <c r="F273" s="148"/>
      <c r="G273" s="148"/>
      <c r="H273" s="148"/>
      <c r="I273" s="148"/>
      <c r="J273" s="148"/>
    </row>
    <row r="274" spans="2:10" ht="21.75" customHeight="1" x14ac:dyDescent="0.25">
      <c r="B274" s="148"/>
      <c r="C274" s="148"/>
      <c r="D274" s="148"/>
      <c r="E274" s="148"/>
      <c r="F274" s="148"/>
      <c r="G274" s="148"/>
      <c r="H274" s="148"/>
      <c r="I274" s="148"/>
      <c r="J274" s="148"/>
    </row>
    <row r="275" spans="2:10" ht="21.75" customHeight="1" x14ac:dyDescent="0.25">
      <c r="B275" s="148"/>
      <c r="C275" s="148"/>
      <c r="D275" s="148"/>
      <c r="E275" s="148"/>
      <c r="F275" s="148"/>
      <c r="G275" s="148"/>
      <c r="H275" s="148"/>
      <c r="I275" s="148"/>
      <c r="J275" s="148"/>
    </row>
    <row r="276" spans="2:10" ht="21.75" customHeight="1" x14ac:dyDescent="0.25">
      <c r="B276" s="148"/>
      <c r="C276" s="148"/>
      <c r="D276" s="148"/>
      <c r="E276" s="148"/>
      <c r="F276" s="148"/>
      <c r="G276" s="148"/>
      <c r="H276" s="148"/>
      <c r="I276" s="148"/>
      <c r="J276" s="148"/>
    </row>
    <row r="277" spans="2:10" ht="21.75" customHeight="1" x14ac:dyDescent="0.25">
      <c r="B277" s="148"/>
      <c r="C277" s="148"/>
      <c r="D277" s="148"/>
      <c r="E277" s="148"/>
      <c r="F277" s="148"/>
      <c r="G277" s="148"/>
      <c r="H277" s="148"/>
      <c r="I277" s="148"/>
      <c r="J277" s="148"/>
    </row>
    <row r="278" spans="2:10" ht="21.75" customHeight="1" x14ac:dyDescent="0.25">
      <c r="B278" s="148"/>
      <c r="C278" s="148"/>
      <c r="D278" s="148"/>
      <c r="E278" s="148"/>
      <c r="F278" s="148"/>
      <c r="G278" s="148"/>
      <c r="H278" s="148"/>
      <c r="I278" s="148"/>
      <c r="J278" s="148"/>
    </row>
    <row r="279" spans="2:10" ht="21.75" customHeight="1" x14ac:dyDescent="0.25">
      <c r="B279" s="148"/>
      <c r="C279" s="148"/>
      <c r="D279" s="148"/>
      <c r="E279" s="148"/>
      <c r="F279" s="148"/>
      <c r="G279" s="148"/>
      <c r="H279" s="148"/>
      <c r="I279" s="148"/>
      <c r="J279" s="148"/>
    </row>
    <row r="280" spans="2:10" ht="21.75" customHeight="1" x14ac:dyDescent="0.25">
      <c r="B280" s="148"/>
      <c r="C280" s="148"/>
      <c r="D280" s="148"/>
      <c r="E280" s="148"/>
      <c r="F280" s="148"/>
      <c r="G280" s="148"/>
      <c r="H280" s="148"/>
      <c r="I280" s="148"/>
      <c r="J280" s="148"/>
    </row>
    <row r="281" spans="2:10" ht="21.75" customHeight="1" x14ac:dyDescent="0.25">
      <c r="B281" s="148"/>
      <c r="C281" s="148"/>
      <c r="D281" s="148"/>
      <c r="E281" s="148"/>
      <c r="F281" s="148"/>
      <c r="G281" s="148"/>
      <c r="H281" s="148"/>
      <c r="I281" s="148"/>
      <c r="J281" s="148"/>
    </row>
    <row r="282" spans="2:10" ht="21.75" customHeight="1" x14ac:dyDescent="0.25">
      <c r="B282" s="148"/>
      <c r="C282" s="148"/>
      <c r="D282" s="148"/>
      <c r="E282" s="148"/>
      <c r="F282" s="148"/>
      <c r="G282" s="148"/>
      <c r="H282" s="148"/>
      <c r="I282" s="148"/>
      <c r="J282" s="148"/>
    </row>
    <row r="283" spans="2:10" ht="21.75" customHeight="1" x14ac:dyDescent="0.25">
      <c r="B283" s="148"/>
      <c r="C283" s="148"/>
      <c r="D283" s="148"/>
      <c r="E283" s="148"/>
      <c r="F283" s="148"/>
      <c r="G283" s="148"/>
      <c r="H283" s="148"/>
      <c r="I283" s="148"/>
      <c r="J283" s="148"/>
    </row>
    <row r="284" spans="2:10" ht="21.75" customHeight="1" x14ac:dyDescent="0.25">
      <c r="B284" s="148"/>
      <c r="C284" s="148"/>
      <c r="D284" s="148"/>
      <c r="E284" s="148"/>
      <c r="F284" s="148"/>
      <c r="G284" s="148"/>
      <c r="H284" s="148"/>
      <c r="I284" s="148"/>
      <c r="J284" s="148"/>
    </row>
    <row r="285" spans="2:10" ht="21.75" customHeight="1" x14ac:dyDescent="0.25">
      <c r="B285" s="148"/>
      <c r="C285" s="148"/>
      <c r="D285" s="148"/>
      <c r="E285" s="148"/>
      <c r="F285" s="148"/>
      <c r="G285" s="148"/>
      <c r="H285" s="148"/>
      <c r="I285" s="148"/>
      <c r="J285" s="148"/>
    </row>
    <row r="286" spans="2:10" ht="21.75" customHeight="1" x14ac:dyDescent="0.25">
      <c r="B286" s="148"/>
      <c r="C286" s="148"/>
      <c r="D286" s="148"/>
      <c r="E286" s="148"/>
      <c r="F286" s="148"/>
      <c r="G286" s="148"/>
      <c r="H286" s="148"/>
      <c r="I286" s="148"/>
      <c r="J286" s="148"/>
    </row>
    <row r="287" spans="2:10" ht="21.75" customHeight="1" x14ac:dyDescent="0.25">
      <c r="B287" s="148"/>
      <c r="C287" s="148"/>
      <c r="D287" s="148"/>
      <c r="E287" s="148"/>
      <c r="F287" s="148"/>
      <c r="G287" s="148"/>
      <c r="H287" s="148"/>
      <c r="I287" s="148"/>
      <c r="J287" s="148"/>
    </row>
    <row r="288" spans="2:10" ht="21.75" customHeight="1" x14ac:dyDescent="0.25">
      <c r="B288" s="148"/>
      <c r="C288" s="148"/>
      <c r="D288" s="148"/>
      <c r="E288" s="148"/>
      <c r="F288" s="148"/>
      <c r="G288" s="148"/>
      <c r="H288" s="148"/>
      <c r="I288" s="148"/>
      <c r="J288" s="148"/>
    </row>
    <row r="289" spans="2:10" ht="21.75" customHeight="1" x14ac:dyDescent="0.25">
      <c r="B289" s="148"/>
      <c r="C289" s="148"/>
      <c r="D289" s="148"/>
      <c r="E289" s="148"/>
      <c r="F289" s="148"/>
      <c r="G289" s="148"/>
      <c r="H289" s="148"/>
      <c r="I289" s="148"/>
      <c r="J289" s="148"/>
    </row>
    <row r="290" spans="2:10" ht="21.75" customHeight="1" x14ac:dyDescent="0.25">
      <c r="B290" s="148"/>
      <c r="C290" s="148"/>
      <c r="D290" s="148"/>
      <c r="E290" s="148"/>
      <c r="F290" s="148"/>
      <c r="G290" s="148"/>
      <c r="H290" s="148"/>
      <c r="I290" s="148"/>
      <c r="J290" s="148"/>
    </row>
    <row r="291" spans="2:10" ht="21.75" customHeight="1" x14ac:dyDescent="0.25">
      <c r="B291" s="148"/>
      <c r="C291" s="148"/>
      <c r="D291" s="148"/>
      <c r="E291" s="148"/>
      <c r="F291" s="148"/>
      <c r="G291" s="148"/>
      <c r="H291" s="148"/>
      <c r="I291" s="148"/>
      <c r="J291" s="148"/>
    </row>
    <row r="292" spans="2:10" ht="21.75" customHeight="1" x14ac:dyDescent="0.25">
      <c r="B292" s="148"/>
      <c r="C292" s="148"/>
      <c r="D292" s="148"/>
      <c r="E292" s="148"/>
      <c r="F292" s="148"/>
      <c r="G292" s="148"/>
      <c r="H292" s="148"/>
      <c r="I292" s="148"/>
      <c r="J292" s="148"/>
    </row>
    <row r="293" spans="2:10" ht="21.75" customHeight="1" x14ac:dyDescent="0.25">
      <c r="B293" s="148"/>
      <c r="C293" s="148"/>
      <c r="D293" s="148"/>
      <c r="E293" s="148"/>
      <c r="F293" s="148"/>
      <c r="G293" s="148"/>
      <c r="H293" s="148"/>
      <c r="I293" s="148"/>
      <c r="J293" s="148"/>
    </row>
    <row r="294" spans="2:10" ht="21.75" customHeight="1" x14ac:dyDescent="0.25">
      <c r="B294" s="148"/>
      <c r="C294" s="148"/>
      <c r="D294" s="148"/>
      <c r="E294" s="148"/>
      <c r="F294" s="148"/>
      <c r="G294" s="148"/>
      <c r="H294" s="148"/>
      <c r="I294" s="148"/>
      <c r="J294" s="148"/>
    </row>
    <row r="295" spans="2:10" ht="21.75" customHeight="1" x14ac:dyDescent="0.25">
      <c r="B295" s="148"/>
      <c r="C295" s="148"/>
      <c r="D295" s="148"/>
      <c r="E295" s="148"/>
      <c r="F295" s="148"/>
      <c r="G295" s="148"/>
      <c r="H295" s="148"/>
      <c r="I295" s="148"/>
      <c r="J295" s="148"/>
    </row>
    <row r="296" spans="2:10" ht="21.75" customHeight="1" x14ac:dyDescent="0.25">
      <c r="B296" s="148"/>
      <c r="C296" s="148"/>
      <c r="D296" s="148"/>
      <c r="E296" s="148"/>
      <c r="F296" s="148"/>
      <c r="G296" s="148"/>
      <c r="H296" s="148"/>
      <c r="I296" s="148"/>
      <c r="J296" s="148"/>
    </row>
    <row r="297" spans="2:10" ht="21.75" customHeight="1" x14ac:dyDescent="0.25">
      <c r="B297" s="148"/>
      <c r="C297" s="148"/>
      <c r="D297" s="148"/>
      <c r="E297" s="148"/>
      <c r="F297" s="148"/>
      <c r="G297" s="148"/>
      <c r="H297" s="148"/>
      <c r="I297" s="148"/>
      <c r="J297" s="148"/>
    </row>
    <row r="298" spans="2:10" ht="21.75" customHeight="1" x14ac:dyDescent="0.25">
      <c r="B298" s="148"/>
      <c r="C298" s="148"/>
      <c r="D298" s="148"/>
      <c r="E298" s="148"/>
      <c r="F298" s="148"/>
      <c r="G298" s="148"/>
      <c r="H298" s="148"/>
      <c r="I298" s="148"/>
      <c r="J298" s="148"/>
    </row>
    <row r="299" spans="2:10" ht="21.75" customHeight="1" x14ac:dyDescent="0.25">
      <c r="B299" s="148"/>
      <c r="C299" s="148"/>
      <c r="D299" s="148"/>
      <c r="E299" s="148"/>
      <c r="F299" s="148"/>
      <c r="G299" s="148"/>
      <c r="H299" s="148"/>
      <c r="I299" s="148"/>
      <c r="J299" s="148"/>
    </row>
    <row r="300" spans="2:10" ht="21.75" customHeight="1" x14ac:dyDescent="0.25">
      <c r="B300" s="148"/>
      <c r="C300" s="148"/>
      <c r="D300" s="148"/>
      <c r="E300" s="148"/>
      <c r="F300" s="148"/>
      <c r="G300" s="148"/>
      <c r="H300" s="148"/>
      <c r="I300" s="148"/>
      <c r="J300" s="148"/>
    </row>
    <row r="301" spans="2:10" ht="21.75" customHeight="1" x14ac:dyDescent="0.25">
      <c r="B301" s="148"/>
      <c r="C301" s="148"/>
      <c r="D301" s="148"/>
      <c r="E301" s="148"/>
      <c r="F301" s="148"/>
      <c r="G301" s="148"/>
      <c r="H301" s="148"/>
      <c r="I301" s="148"/>
      <c r="J301" s="148"/>
    </row>
    <row r="302" spans="2:10" ht="21.75" customHeight="1" x14ac:dyDescent="0.25">
      <c r="B302" s="148"/>
      <c r="C302" s="148"/>
      <c r="D302" s="148"/>
      <c r="E302" s="148"/>
      <c r="F302" s="148"/>
      <c r="G302" s="148"/>
      <c r="H302" s="148"/>
      <c r="I302" s="148"/>
      <c r="J302" s="148"/>
    </row>
    <row r="303" spans="2:10" ht="21.75" customHeight="1" x14ac:dyDescent="0.25">
      <c r="B303" s="148"/>
      <c r="C303" s="148"/>
      <c r="D303" s="148"/>
      <c r="E303" s="148"/>
      <c r="F303" s="148"/>
      <c r="G303" s="148"/>
      <c r="H303" s="148"/>
      <c r="I303" s="148"/>
      <c r="J303" s="148"/>
    </row>
    <row r="304" spans="2:10" ht="21.75" customHeight="1" x14ac:dyDescent="0.25">
      <c r="B304" s="148"/>
      <c r="C304" s="148"/>
      <c r="D304" s="148"/>
      <c r="E304" s="148"/>
      <c r="F304" s="148"/>
      <c r="G304" s="148"/>
      <c r="H304" s="148"/>
      <c r="I304" s="148"/>
      <c r="J304" s="148"/>
    </row>
    <row r="305" spans="2:10" ht="21.75" customHeight="1" x14ac:dyDescent="0.25">
      <c r="B305" s="148"/>
      <c r="C305" s="148"/>
      <c r="D305" s="148"/>
      <c r="E305" s="148"/>
      <c r="F305" s="148"/>
      <c r="G305" s="148"/>
      <c r="H305" s="148"/>
      <c r="I305" s="148"/>
      <c r="J305" s="148"/>
    </row>
    <row r="306" spans="2:10" ht="21.75" customHeight="1" x14ac:dyDescent="0.25">
      <c r="B306" s="148"/>
      <c r="C306" s="148"/>
      <c r="D306" s="148"/>
      <c r="E306" s="148"/>
      <c r="F306" s="148"/>
      <c r="G306" s="148"/>
      <c r="H306" s="148"/>
      <c r="I306" s="148"/>
      <c r="J306" s="148"/>
    </row>
    <row r="307" spans="2:10" ht="21.75" customHeight="1" x14ac:dyDescent="0.25">
      <c r="B307" s="148"/>
      <c r="C307" s="148"/>
      <c r="D307" s="148"/>
      <c r="E307" s="148"/>
      <c r="F307" s="148"/>
      <c r="G307" s="148"/>
      <c r="H307" s="148"/>
      <c r="I307" s="148"/>
      <c r="J307" s="148"/>
    </row>
    <row r="308" spans="2:10" ht="21.75" customHeight="1" x14ac:dyDescent="0.25">
      <c r="B308" s="148"/>
      <c r="C308" s="148"/>
      <c r="D308" s="148"/>
      <c r="E308" s="148"/>
      <c r="F308" s="148"/>
      <c r="G308" s="148"/>
      <c r="H308" s="148"/>
      <c r="I308" s="148"/>
      <c r="J308" s="148"/>
    </row>
    <row r="309" spans="2:10" ht="21.75" customHeight="1" x14ac:dyDescent="0.25">
      <c r="B309" s="148"/>
      <c r="C309" s="148"/>
      <c r="D309" s="148"/>
      <c r="E309" s="148"/>
      <c r="F309" s="148"/>
      <c r="G309" s="148"/>
      <c r="H309" s="148"/>
      <c r="I309" s="148"/>
      <c r="J309" s="148"/>
    </row>
    <row r="310" spans="2:10" ht="21.75" customHeight="1" x14ac:dyDescent="0.25">
      <c r="B310" s="148"/>
      <c r="C310" s="148"/>
      <c r="D310" s="148"/>
      <c r="E310" s="148"/>
      <c r="F310" s="148"/>
      <c r="G310" s="148"/>
      <c r="H310" s="148"/>
      <c r="I310" s="148"/>
      <c r="J310" s="148"/>
    </row>
    <row r="311" spans="2:10" ht="21.75" customHeight="1" x14ac:dyDescent="0.25">
      <c r="B311" s="148"/>
      <c r="C311" s="148"/>
      <c r="D311" s="148"/>
      <c r="E311" s="148"/>
      <c r="F311" s="148"/>
      <c r="G311" s="148"/>
      <c r="H311" s="148"/>
      <c r="I311" s="148"/>
      <c r="J311" s="148"/>
    </row>
    <row r="312" spans="2:10" ht="21.75" customHeight="1" x14ac:dyDescent="0.25">
      <c r="B312" s="148"/>
      <c r="C312" s="148"/>
      <c r="D312" s="148"/>
      <c r="E312" s="148"/>
      <c r="F312" s="148"/>
      <c r="G312" s="148"/>
      <c r="H312" s="148"/>
      <c r="I312" s="148"/>
      <c r="J312" s="148"/>
    </row>
    <row r="313" spans="2:10" ht="21.75" customHeight="1" x14ac:dyDescent="0.25">
      <c r="B313" s="148"/>
      <c r="C313" s="148"/>
      <c r="D313" s="148"/>
      <c r="E313" s="148"/>
      <c r="F313" s="148"/>
      <c r="G313" s="148"/>
      <c r="H313" s="148"/>
      <c r="I313" s="148"/>
      <c r="J313" s="148"/>
    </row>
    <row r="314" spans="2:10" ht="21.75" customHeight="1" x14ac:dyDescent="0.25">
      <c r="B314" s="148"/>
      <c r="C314" s="148"/>
      <c r="D314" s="148"/>
      <c r="E314" s="148"/>
      <c r="F314" s="148"/>
      <c r="G314" s="148"/>
      <c r="H314" s="148"/>
      <c r="I314" s="148"/>
      <c r="J314" s="148"/>
    </row>
    <row r="315" spans="2:10" ht="21.75" customHeight="1" x14ac:dyDescent="0.25">
      <c r="B315" s="148"/>
      <c r="C315" s="148"/>
      <c r="D315" s="148"/>
      <c r="E315" s="148"/>
      <c r="F315" s="148"/>
      <c r="G315" s="148"/>
      <c r="H315" s="148"/>
      <c r="I315" s="148"/>
      <c r="J315" s="148"/>
    </row>
    <row r="316" spans="2:10" ht="21.75" customHeight="1" x14ac:dyDescent="0.25">
      <c r="B316" s="148"/>
      <c r="C316" s="148"/>
      <c r="D316" s="148"/>
      <c r="E316" s="148"/>
      <c r="F316" s="148"/>
      <c r="G316" s="148"/>
      <c r="H316" s="148"/>
      <c r="I316" s="148"/>
      <c r="J316" s="148"/>
    </row>
    <row r="317" spans="2:10" ht="21.75" customHeight="1" x14ac:dyDescent="0.25">
      <c r="B317" s="148"/>
      <c r="C317" s="148"/>
      <c r="D317" s="148"/>
      <c r="E317" s="148"/>
      <c r="F317" s="148"/>
      <c r="G317" s="148"/>
      <c r="H317" s="148"/>
      <c r="I317" s="148"/>
      <c r="J317" s="148"/>
    </row>
    <row r="318" spans="2:10" ht="21.75" customHeight="1" x14ac:dyDescent="0.25">
      <c r="B318" s="148"/>
      <c r="C318" s="148"/>
      <c r="D318" s="148"/>
      <c r="E318" s="148"/>
      <c r="F318" s="148"/>
      <c r="G318" s="148"/>
      <c r="H318" s="148"/>
      <c r="I318" s="148"/>
      <c r="J318" s="148"/>
    </row>
    <row r="319" spans="2:10" ht="21.75" customHeight="1" x14ac:dyDescent="0.25">
      <c r="B319" s="148"/>
      <c r="C319" s="148"/>
      <c r="D319" s="148"/>
      <c r="E319" s="148"/>
      <c r="F319" s="148"/>
      <c r="G319" s="148"/>
      <c r="H319" s="148"/>
      <c r="I319" s="148"/>
      <c r="J319" s="148"/>
    </row>
    <row r="320" spans="2:10" ht="21.75" customHeight="1" x14ac:dyDescent="0.25">
      <c r="B320" s="148"/>
      <c r="C320" s="148"/>
      <c r="D320" s="148"/>
      <c r="E320" s="148"/>
      <c r="F320" s="148"/>
      <c r="G320" s="148"/>
      <c r="H320" s="148"/>
      <c r="I320" s="148"/>
      <c r="J320" s="148"/>
    </row>
    <row r="321" spans="2:10" ht="21.75" customHeight="1" x14ac:dyDescent="0.25">
      <c r="B321" s="148"/>
      <c r="C321" s="148"/>
      <c r="D321" s="148"/>
      <c r="E321" s="148"/>
      <c r="F321" s="148"/>
      <c r="G321" s="148"/>
      <c r="H321" s="148"/>
      <c r="I321" s="148"/>
      <c r="J321" s="148"/>
    </row>
    <row r="322" spans="2:10" ht="21.75" customHeight="1" x14ac:dyDescent="0.25">
      <c r="B322" s="148"/>
      <c r="C322" s="148"/>
      <c r="D322" s="148"/>
      <c r="E322" s="148"/>
      <c r="F322" s="148"/>
      <c r="G322" s="148"/>
      <c r="H322" s="148"/>
      <c r="I322" s="148"/>
      <c r="J322" s="148"/>
    </row>
    <row r="323" spans="2:10" ht="21.75" customHeight="1" x14ac:dyDescent="0.25">
      <c r="B323" s="148"/>
      <c r="C323" s="148"/>
      <c r="D323" s="148"/>
      <c r="E323" s="148"/>
      <c r="F323" s="148"/>
      <c r="G323" s="148"/>
      <c r="H323" s="148"/>
      <c r="I323" s="148"/>
      <c r="J323" s="148"/>
    </row>
    <row r="324" spans="2:10" ht="21.75" customHeight="1" x14ac:dyDescent="0.25">
      <c r="B324" s="148"/>
      <c r="C324" s="148"/>
      <c r="D324" s="148"/>
      <c r="E324" s="148"/>
      <c r="F324" s="148"/>
      <c r="G324" s="148"/>
      <c r="H324" s="148"/>
      <c r="I324" s="148"/>
      <c r="J324" s="148"/>
    </row>
    <row r="325" spans="2:10" ht="21.75" customHeight="1" x14ac:dyDescent="0.25">
      <c r="B325" s="148"/>
      <c r="C325" s="148"/>
      <c r="D325" s="148"/>
      <c r="E325" s="148"/>
      <c r="F325" s="148"/>
      <c r="G325" s="148"/>
      <c r="H325" s="148"/>
      <c r="I325" s="148"/>
      <c r="J325" s="148"/>
    </row>
    <row r="326" spans="2:10" ht="21.75" customHeight="1" x14ac:dyDescent="0.25">
      <c r="B326" s="148"/>
      <c r="C326" s="148"/>
      <c r="D326" s="148"/>
      <c r="E326" s="148"/>
      <c r="F326" s="148"/>
      <c r="G326" s="148"/>
      <c r="H326" s="148"/>
      <c r="I326" s="148"/>
      <c r="J326" s="148"/>
    </row>
    <row r="327" spans="2:10" ht="21.75" customHeight="1" x14ac:dyDescent="0.25">
      <c r="B327" s="148"/>
      <c r="C327" s="148"/>
      <c r="D327" s="148"/>
      <c r="E327" s="148"/>
      <c r="F327" s="148"/>
      <c r="G327" s="148"/>
      <c r="H327" s="148"/>
      <c r="I327" s="148"/>
      <c r="J327" s="148"/>
    </row>
    <row r="328" spans="2:10" ht="21.75" customHeight="1" x14ac:dyDescent="0.25">
      <c r="B328" s="148"/>
      <c r="C328" s="148"/>
      <c r="D328" s="148"/>
      <c r="E328" s="148"/>
      <c r="F328" s="148"/>
      <c r="G328" s="148"/>
      <c r="H328" s="148"/>
      <c r="I328" s="148"/>
      <c r="J328" s="148"/>
    </row>
    <row r="329" spans="2:10" ht="21.75" customHeight="1" x14ac:dyDescent="0.25">
      <c r="B329" s="148"/>
      <c r="C329" s="148"/>
      <c r="D329" s="148"/>
      <c r="E329" s="148"/>
      <c r="F329" s="148"/>
      <c r="G329" s="148"/>
      <c r="H329" s="148"/>
      <c r="I329" s="148"/>
      <c r="J329" s="148"/>
    </row>
    <row r="330" spans="2:10" ht="21.75" customHeight="1" x14ac:dyDescent="0.25">
      <c r="B330" s="148"/>
      <c r="C330" s="148"/>
      <c r="D330" s="148"/>
      <c r="E330" s="148"/>
      <c r="F330" s="148"/>
      <c r="G330" s="148"/>
      <c r="H330" s="148"/>
      <c r="I330" s="148"/>
      <c r="J330" s="148"/>
    </row>
    <row r="331" spans="2:10" ht="21.75" customHeight="1" x14ac:dyDescent="0.25">
      <c r="B331" s="148"/>
      <c r="C331" s="148"/>
      <c r="D331" s="148"/>
      <c r="E331" s="148"/>
      <c r="F331" s="148"/>
      <c r="G331" s="148"/>
      <c r="H331" s="148"/>
      <c r="I331" s="148"/>
      <c r="J331" s="148"/>
    </row>
    <row r="332" spans="2:10" ht="21.75" customHeight="1" x14ac:dyDescent="0.25">
      <c r="B332" s="148"/>
      <c r="C332" s="148"/>
      <c r="D332" s="148"/>
      <c r="E332" s="148"/>
      <c r="F332" s="148"/>
      <c r="G332" s="148"/>
      <c r="H332" s="148"/>
      <c r="I332" s="148"/>
      <c r="J332" s="148"/>
    </row>
    <row r="333" spans="2:10" ht="21.75" customHeight="1" x14ac:dyDescent="0.25">
      <c r="B333" s="148"/>
      <c r="C333" s="148"/>
      <c r="D333" s="148"/>
      <c r="E333" s="148"/>
      <c r="F333" s="148"/>
      <c r="G333" s="148"/>
      <c r="H333" s="148"/>
      <c r="I333" s="148"/>
      <c r="J333" s="148"/>
    </row>
    <row r="334" spans="2:10" ht="21.75" customHeight="1" x14ac:dyDescent="0.25">
      <c r="B334" s="148"/>
      <c r="C334" s="148"/>
      <c r="D334" s="148"/>
      <c r="E334" s="148"/>
      <c r="F334" s="148"/>
      <c r="G334" s="148"/>
      <c r="H334" s="148"/>
      <c r="I334" s="148"/>
      <c r="J334" s="148"/>
    </row>
    <row r="335" spans="2:10" ht="21.75" customHeight="1" x14ac:dyDescent="0.25">
      <c r="B335" s="148"/>
      <c r="C335" s="148"/>
      <c r="D335" s="148"/>
      <c r="E335" s="148"/>
      <c r="F335" s="148"/>
      <c r="G335" s="148"/>
      <c r="H335" s="148"/>
      <c r="I335" s="148"/>
      <c r="J335" s="148"/>
    </row>
    <row r="336" spans="2:10" ht="21.75" customHeight="1" x14ac:dyDescent="0.25">
      <c r="B336" s="148"/>
      <c r="C336" s="148"/>
      <c r="D336" s="148"/>
      <c r="E336" s="148"/>
      <c r="F336" s="148"/>
      <c r="G336" s="148"/>
      <c r="H336" s="148"/>
      <c r="I336" s="148"/>
      <c r="J336" s="148"/>
    </row>
    <row r="337" spans="2:10" ht="21.75" customHeight="1" x14ac:dyDescent="0.25">
      <c r="B337" s="148"/>
      <c r="C337" s="148"/>
      <c r="D337" s="148"/>
      <c r="E337" s="148"/>
      <c r="F337" s="148"/>
      <c r="G337" s="148"/>
      <c r="H337" s="148"/>
      <c r="I337" s="148"/>
      <c r="J337" s="148"/>
    </row>
    <row r="338" spans="2:10" ht="21.75" customHeight="1" x14ac:dyDescent="0.25">
      <c r="B338" s="148"/>
      <c r="C338" s="148"/>
      <c r="D338" s="148"/>
      <c r="E338" s="148"/>
      <c r="F338" s="148"/>
      <c r="G338" s="148"/>
      <c r="H338" s="148"/>
      <c r="I338" s="148"/>
      <c r="J338" s="148"/>
    </row>
    <row r="339" spans="2:10" ht="21.75" customHeight="1" x14ac:dyDescent="0.25">
      <c r="B339" s="148"/>
      <c r="C339" s="148"/>
      <c r="D339" s="148"/>
      <c r="E339" s="148"/>
      <c r="F339" s="148"/>
      <c r="G339" s="148"/>
      <c r="H339" s="148"/>
      <c r="I339" s="148"/>
      <c r="J339" s="148"/>
    </row>
    <row r="340" spans="2:10" ht="21.75" customHeight="1" x14ac:dyDescent="0.25">
      <c r="B340" s="148"/>
      <c r="C340" s="148"/>
      <c r="D340" s="148"/>
      <c r="E340" s="148"/>
      <c r="F340" s="148"/>
      <c r="G340" s="148"/>
      <c r="H340" s="148"/>
      <c r="I340" s="148"/>
      <c r="J340" s="148"/>
    </row>
    <row r="341" spans="2:10" ht="21.75" customHeight="1" x14ac:dyDescent="0.25">
      <c r="B341" s="148"/>
      <c r="C341" s="148"/>
      <c r="D341" s="148"/>
      <c r="E341" s="148"/>
      <c r="F341" s="148"/>
      <c r="G341" s="148"/>
      <c r="H341" s="148"/>
      <c r="I341" s="148"/>
      <c r="J341" s="148"/>
    </row>
    <row r="342" spans="2:10" ht="21.75" customHeight="1" x14ac:dyDescent="0.25">
      <c r="B342" s="148"/>
      <c r="C342" s="148"/>
      <c r="D342" s="148"/>
      <c r="E342" s="148"/>
      <c r="F342" s="148"/>
      <c r="G342" s="148"/>
      <c r="H342" s="148"/>
      <c r="I342" s="148"/>
      <c r="J342" s="148"/>
    </row>
    <row r="343" spans="2:10" ht="21.75" customHeight="1" x14ac:dyDescent="0.25">
      <c r="B343" s="148"/>
      <c r="C343" s="148"/>
      <c r="D343" s="148"/>
      <c r="E343" s="148"/>
      <c r="F343" s="148"/>
      <c r="G343" s="148"/>
      <c r="H343" s="148"/>
      <c r="I343" s="148"/>
      <c r="J343" s="148"/>
    </row>
    <row r="344" spans="2:10" ht="21.75" customHeight="1" x14ac:dyDescent="0.25">
      <c r="B344" s="148"/>
      <c r="C344" s="148"/>
      <c r="D344" s="148"/>
      <c r="E344" s="148"/>
      <c r="F344" s="148"/>
      <c r="G344" s="148"/>
      <c r="H344" s="148"/>
      <c r="I344" s="148"/>
      <c r="J344" s="148"/>
    </row>
    <row r="345" spans="2:10" ht="21.75" customHeight="1" x14ac:dyDescent="0.25">
      <c r="B345" s="148"/>
      <c r="C345" s="148"/>
      <c r="D345" s="148"/>
      <c r="E345" s="148"/>
      <c r="F345" s="148"/>
      <c r="G345" s="148"/>
      <c r="H345" s="148"/>
      <c r="I345" s="148"/>
      <c r="J345" s="148"/>
    </row>
    <row r="346" spans="2:10" ht="21.75" customHeight="1" x14ac:dyDescent="0.25">
      <c r="B346" s="148"/>
      <c r="C346" s="148"/>
      <c r="D346" s="148"/>
      <c r="E346" s="148"/>
      <c r="F346" s="148"/>
      <c r="G346" s="148"/>
      <c r="H346" s="148"/>
      <c r="I346" s="148"/>
      <c r="J346" s="148"/>
    </row>
    <row r="347" spans="2:10" ht="21.75" customHeight="1" x14ac:dyDescent="0.25">
      <c r="B347" s="148"/>
      <c r="C347" s="148"/>
      <c r="D347" s="148"/>
      <c r="E347" s="148"/>
      <c r="F347" s="148"/>
      <c r="G347" s="148"/>
      <c r="H347" s="148"/>
      <c r="I347" s="148"/>
      <c r="J347" s="148"/>
    </row>
    <row r="348" spans="2:10" ht="21.75" customHeight="1" x14ac:dyDescent="0.25">
      <c r="B348" s="148"/>
      <c r="C348" s="148"/>
      <c r="D348" s="148"/>
      <c r="E348" s="148"/>
      <c r="F348" s="148"/>
      <c r="G348" s="148"/>
      <c r="H348" s="148"/>
      <c r="I348" s="148"/>
      <c r="J348" s="148"/>
    </row>
    <row r="349" spans="2:10" ht="21.75" customHeight="1" x14ac:dyDescent="0.25">
      <c r="B349" s="148"/>
      <c r="C349" s="148"/>
      <c r="D349" s="148"/>
      <c r="E349" s="148"/>
      <c r="F349" s="148"/>
      <c r="G349" s="148"/>
      <c r="H349" s="148"/>
      <c r="I349" s="148"/>
      <c r="J349" s="148"/>
    </row>
    <row r="350" spans="2:10" ht="21.75" customHeight="1" x14ac:dyDescent="0.25">
      <c r="B350" s="148"/>
      <c r="C350" s="148"/>
      <c r="D350" s="148"/>
      <c r="E350" s="148"/>
      <c r="F350" s="148"/>
      <c r="G350" s="148"/>
      <c r="H350" s="148"/>
      <c r="I350" s="148"/>
      <c r="J350" s="148"/>
    </row>
    <row r="351" spans="2:10" ht="21.75" customHeight="1" x14ac:dyDescent="0.25">
      <c r="B351" s="148"/>
      <c r="C351" s="148"/>
      <c r="D351" s="148"/>
      <c r="E351" s="148"/>
      <c r="F351" s="148"/>
      <c r="G351" s="148"/>
      <c r="H351" s="148"/>
      <c r="I351" s="148"/>
      <c r="J351" s="148"/>
    </row>
    <row r="352" spans="2:10" ht="21.75" customHeight="1" x14ac:dyDescent="0.25">
      <c r="B352" s="148"/>
      <c r="C352" s="148"/>
      <c r="D352" s="148"/>
      <c r="E352" s="148"/>
      <c r="F352" s="148"/>
      <c r="G352" s="148"/>
      <c r="H352" s="148"/>
      <c r="I352" s="148"/>
      <c r="J352" s="148"/>
    </row>
    <row r="353" spans="2:10" ht="21.75" customHeight="1" x14ac:dyDescent="0.25">
      <c r="B353" s="148"/>
      <c r="C353" s="148"/>
      <c r="D353" s="148"/>
      <c r="E353" s="148"/>
      <c r="F353" s="148"/>
      <c r="G353" s="148"/>
      <c r="H353" s="148"/>
      <c r="I353" s="148"/>
      <c r="J353" s="148"/>
    </row>
    <row r="354" spans="2:10" ht="21.75" customHeight="1" x14ac:dyDescent="0.25">
      <c r="B354" s="148"/>
      <c r="C354" s="148"/>
      <c r="D354" s="148"/>
      <c r="E354" s="148"/>
      <c r="F354" s="148"/>
      <c r="G354" s="148"/>
      <c r="H354" s="148"/>
      <c r="I354" s="148"/>
      <c r="J354" s="148"/>
    </row>
    <row r="355" spans="2:10" ht="21.75" customHeight="1" x14ac:dyDescent="0.25">
      <c r="B355" s="148"/>
      <c r="C355" s="148"/>
      <c r="D355" s="148"/>
      <c r="E355" s="148"/>
      <c r="F355" s="148"/>
      <c r="G355" s="148"/>
      <c r="H355" s="148"/>
      <c r="I355" s="148"/>
      <c r="J355" s="148"/>
    </row>
    <row r="356" spans="2:10" ht="21.75" customHeight="1" x14ac:dyDescent="0.25">
      <c r="B356" s="148"/>
      <c r="C356" s="148"/>
      <c r="D356" s="148"/>
      <c r="E356" s="148"/>
      <c r="F356" s="148"/>
      <c r="G356" s="148"/>
      <c r="H356" s="148"/>
      <c r="I356" s="148"/>
      <c r="J356" s="148"/>
    </row>
    <row r="357" spans="2:10" ht="21.75" customHeight="1" x14ac:dyDescent="0.25">
      <c r="B357" s="148"/>
      <c r="C357" s="148"/>
      <c r="D357" s="148"/>
      <c r="E357" s="148"/>
      <c r="F357" s="148"/>
      <c r="G357" s="148"/>
      <c r="H357" s="148"/>
      <c r="I357" s="148"/>
      <c r="J357" s="148"/>
    </row>
    <row r="358" spans="2:10" ht="21.75" customHeight="1" x14ac:dyDescent="0.25">
      <c r="B358" s="148"/>
      <c r="C358" s="148"/>
      <c r="D358" s="148"/>
      <c r="E358" s="148"/>
      <c r="F358" s="148"/>
      <c r="G358" s="148"/>
      <c r="H358" s="148"/>
      <c r="I358" s="148"/>
      <c r="J358" s="148"/>
    </row>
    <row r="359" spans="2:10" ht="21.75" customHeight="1" x14ac:dyDescent="0.25">
      <c r="B359" s="148"/>
      <c r="C359" s="148"/>
      <c r="D359" s="148"/>
      <c r="E359" s="148"/>
      <c r="F359" s="148"/>
      <c r="G359" s="148"/>
      <c r="H359" s="148"/>
      <c r="I359" s="148"/>
      <c r="J359" s="148"/>
    </row>
    <row r="360" spans="2:10" ht="21.75" customHeight="1" x14ac:dyDescent="0.25">
      <c r="B360" s="148"/>
      <c r="C360" s="148"/>
      <c r="D360" s="148"/>
      <c r="E360" s="148"/>
      <c r="F360" s="148"/>
      <c r="G360" s="148"/>
      <c r="H360" s="148"/>
      <c r="I360" s="148"/>
      <c r="J360" s="148"/>
    </row>
    <row r="361" spans="2:10" ht="21.75" customHeight="1" x14ac:dyDescent="0.25">
      <c r="B361" s="148"/>
      <c r="C361" s="148"/>
      <c r="D361" s="148"/>
      <c r="E361" s="148"/>
      <c r="F361" s="148"/>
      <c r="G361" s="148"/>
      <c r="H361" s="148"/>
      <c r="I361" s="148"/>
      <c r="J361" s="148"/>
    </row>
    <row r="362" spans="2:10" ht="21.75" customHeight="1" x14ac:dyDescent="0.25">
      <c r="B362" s="148"/>
      <c r="C362" s="148"/>
      <c r="D362" s="148"/>
      <c r="E362" s="148"/>
      <c r="F362" s="148"/>
      <c r="G362" s="148"/>
      <c r="H362" s="148"/>
      <c r="I362" s="148"/>
      <c r="J362" s="148"/>
    </row>
    <row r="363" spans="2:10" ht="21.75" customHeight="1" x14ac:dyDescent="0.25">
      <c r="B363" s="148"/>
      <c r="C363" s="148"/>
      <c r="D363" s="148"/>
      <c r="E363" s="148"/>
      <c r="F363" s="148"/>
      <c r="G363" s="148"/>
      <c r="H363" s="148"/>
      <c r="I363" s="148"/>
      <c r="J363" s="148"/>
    </row>
    <row r="364" spans="2:10" ht="21.75" customHeight="1" x14ac:dyDescent="0.25">
      <c r="B364" s="148"/>
      <c r="C364" s="148"/>
      <c r="D364" s="148"/>
      <c r="E364" s="148"/>
      <c r="F364" s="148"/>
      <c r="G364" s="148"/>
      <c r="H364" s="148"/>
      <c r="I364" s="148"/>
      <c r="J364" s="148"/>
    </row>
    <row r="365" spans="2:10" ht="21.75" customHeight="1" x14ac:dyDescent="0.25">
      <c r="B365" s="148"/>
      <c r="C365" s="148"/>
      <c r="D365" s="148"/>
      <c r="E365" s="148"/>
      <c r="F365" s="148"/>
      <c r="G365" s="148"/>
      <c r="H365" s="148"/>
      <c r="I365" s="148"/>
      <c r="J365" s="148"/>
    </row>
    <row r="366" spans="2:10" ht="21.75" customHeight="1" x14ac:dyDescent="0.25">
      <c r="B366" s="148"/>
      <c r="C366" s="148"/>
      <c r="D366" s="148"/>
      <c r="E366" s="148"/>
      <c r="F366" s="148"/>
      <c r="G366" s="148"/>
      <c r="H366" s="148"/>
      <c r="I366" s="148"/>
      <c r="J366" s="148"/>
    </row>
    <row r="367" spans="2:10" ht="21.75" customHeight="1" x14ac:dyDescent="0.25">
      <c r="B367" s="148"/>
      <c r="C367" s="148"/>
      <c r="D367" s="148"/>
      <c r="E367" s="148"/>
      <c r="F367" s="148"/>
      <c r="G367" s="148"/>
      <c r="H367" s="148"/>
      <c r="I367" s="148"/>
      <c r="J367" s="148"/>
    </row>
    <row r="368" spans="2:10" ht="21.75" customHeight="1" x14ac:dyDescent="0.25">
      <c r="B368" s="148"/>
      <c r="C368" s="148"/>
      <c r="D368" s="148"/>
      <c r="E368" s="148"/>
      <c r="F368" s="148"/>
      <c r="G368" s="148"/>
      <c r="H368" s="148"/>
      <c r="I368" s="148"/>
      <c r="J368" s="148"/>
    </row>
    <row r="369" spans="2:10" ht="21.75" customHeight="1" x14ac:dyDescent="0.25">
      <c r="B369" s="148"/>
      <c r="C369" s="148"/>
      <c r="D369" s="148"/>
      <c r="E369" s="148"/>
      <c r="F369" s="148"/>
      <c r="G369" s="148"/>
      <c r="H369" s="148"/>
      <c r="I369" s="148"/>
      <c r="J369" s="148"/>
    </row>
    <row r="370" spans="2:10" ht="21.75" customHeight="1" x14ac:dyDescent="0.25">
      <c r="B370" s="148"/>
      <c r="C370" s="148"/>
      <c r="D370" s="148"/>
      <c r="E370" s="148"/>
      <c r="F370" s="148"/>
      <c r="G370" s="148"/>
      <c r="H370" s="148"/>
      <c r="I370" s="148"/>
      <c r="J370" s="148"/>
    </row>
    <row r="371" spans="2:10" ht="21.75" customHeight="1" x14ac:dyDescent="0.25">
      <c r="B371" s="148"/>
      <c r="C371" s="148"/>
      <c r="D371" s="148"/>
      <c r="E371" s="148"/>
      <c r="F371" s="148"/>
      <c r="G371" s="148"/>
      <c r="H371" s="148"/>
      <c r="I371" s="148"/>
      <c r="J371" s="148"/>
    </row>
    <row r="372" spans="2:10" ht="21.75" customHeight="1" x14ac:dyDescent="0.25">
      <c r="B372" s="148"/>
      <c r="C372" s="148"/>
      <c r="D372" s="148"/>
      <c r="E372" s="148"/>
      <c r="F372" s="148"/>
      <c r="G372" s="148"/>
      <c r="H372" s="148"/>
      <c r="I372" s="148"/>
      <c r="J372" s="148"/>
    </row>
    <row r="373" spans="2:10" ht="21.75" customHeight="1" x14ac:dyDescent="0.25">
      <c r="B373" s="148"/>
      <c r="C373" s="148"/>
      <c r="D373" s="148"/>
      <c r="E373" s="148"/>
      <c r="F373" s="148"/>
      <c r="G373" s="148"/>
      <c r="H373" s="148"/>
      <c r="I373" s="148"/>
      <c r="J373" s="148"/>
    </row>
    <row r="374" spans="2:10" ht="21.75" customHeight="1" x14ac:dyDescent="0.25">
      <c r="B374" s="148"/>
      <c r="C374" s="148"/>
      <c r="D374" s="148"/>
      <c r="E374" s="148"/>
      <c r="F374" s="148"/>
      <c r="G374" s="148"/>
      <c r="H374" s="148"/>
      <c r="I374" s="148"/>
      <c r="J374" s="148"/>
    </row>
    <row r="375" spans="2:10" ht="21.75" customHeight="1" x14ac:dyDescent="0.25">
      <c r="B375" s="148"/>
      <c r="C375" s="148"/>
      <c r="D375" s="148"/>
      <c r="E375" s="148"/>
      <c r="F375" s="148"/>
      <c r="G375" s="148"/>
      <c r="H375" s="148"/>
      <c r="I375" s="148"/>
      <c r="J375" s="148"/>
    </row>
    <row r="376" spans="2:10" ht="21.75" customHeight="1" x14ac:dyDescent="0.25">
      <c r="B376" s="148"/>
      <c r="C376" s="148"/>
      <c r="D376" s="148"/>
      <c r="E376" s="148"/>
      <c r="F376" s="148"/>
      <c r="G376" s="148"/>
      <c r="H376" s="148"/>
      <c r="I376" s="148"/>
      <c r="J376" s="148"/>
    </row>
    <row r="377" spans="2:10" ht="21.75" customHeight="1" x14ac:dyDescent="0.25">
      <c r="B377" s="148"/>
      <c r="C377" s="148"/>
      <c r="D377" s="148"/>
      <c r="E377" s="148"/>
      <c r="F377" s="148"/>
      <c r="G377" s="148"/>
      <c r="H377" s="148"/>
      <c r="I377" s="148"/>
      <c r="J377" s="148"/>
    </row>
    <row r="378" spans="2:10" ht="21.75" customHeight="1" x14ac:dyDescent="0.25">
      <c r="B378" s="148"/>
      <c r="C378" s="148"/>
      <c r="D378" s="148"/>
      <c r="E378" s="148"/>
      <c r="F378" s="148"/>
      <c r="G378" s="148"/>
      <c r="H378" s="148"/>
      <c r="I378" s="148"/>
      <c r="J378" s="148"/>
    </row>
    <row r="379" spans="2:10" ht="21.75" customHeight="1" x14ac:dyDescent="0.25">
      <c r="B379" s="148"/>
      <c r="C379" s="148"/>
      <c r="D379" s="148"/>
      <c r="E379" s="148"/>
      <c r="F379" s="148"/>
      <c r="G379" s="148"/>
      <c r="H379" s="148"/>
      <c r="I379" s="148"/>
      <c r="J379" s="148"/>
    </row>
    <row r="380" spans="2:10" ht="21.75" customHeight="1" x14ac:dyDescent="0.25">
      <c r="B380" s="148"/>
      <c r="C380" s="148"/>
      <c r="D380" s="148"/>
      <c r="E380" s="148"/>
      <c r="F380" s="148"/>
      <c r="G380" s="148"/>
      <c r="H380" s="148"/>
      <c r="I380" s="148"/>
      <c r="J380" s="148"/>
    </row>
    <row r="381" spans="2:10" ht="21.75" customHeight="1" x14ac:dyDescent="0.25">
      <c r="B381" s="148"/>
      <c r="C381" s="148"/>
      <c r="D381" s="148"/>
      <c r="E381" s="148"/>
      <c r="F381" s="148"/>
      <c r="G381" s="148"/>
      <c r="H381" s="148"/>
      <c r="I381" s="148"/>
      <c r="J381" s="148"/>
    </row>
    <row r="382" spans="2:10" ht="21.75" customHeight="1" x14ac:dyDescent="0.25">
      <c r="B382" s="148"/>
      <c r="C382" s="148"/>
      <c r="D382" s="148"/>
      <c r="E382" s="148"/>
      <c r="F382" s="148"/>
      <c r="G382" s="148"/>
      <c r="H382" s="148"/>
      <c r="I382" s="148"/>
      <c r="J382" s="148"/>
    </row>
    <row r="383" spans="2:10" ht="21.75" customHeight="1" x14ac:dyDescent="0.25">
      <c r="B383" s="148"/>
      <c r="C383" s="148"/>
      <c r="D383" s="148"/>
      <c r="E383" s="148"/>
      <c r="F383" s="148"/>
      <c r="G383" s="148"/>
      <c r="H383" s="148"/>
      <c r="I383" s="148"/>
      <c r="J383" s="148"/>
    </row>
    <row r="384" spans="2:10" ht="21.75" customHeight="1" x14ac:dyDescent="0.25">
      <c r="B384" s="148"/>
      <c r="C384" s="148"/>
      <c r="D384" s="148"/>
      <c r="E384" s="148"/>
      <c r="F384" s="148"/>
      <c r="G384" s="148"/>
      <c r="H384" s="148"/>
      <c r="I384" s="148"/>
      <c r="J384" s="148"/>
    </row>
    <row r="385" spans="2:10" ht="21.75" customHeight="1" x14ac:dyDescent="0.25">
      <c r="B385" s="148"/>
      <c r="C385" s="148"/>
      <c r="D385" s="148"/>
      <c r="E385" s="148"/>
      <c r="F385" s="148"/>
      <c r="G385" s="148"/>
      <c r="H385" s="148"/>
      <c r="I385" s="148"/>
      <c r="J385" s="148"/>
    </row>
    <row r="386" spans="2:10" ht="21.75" customHeight="1" x14ac:dyDescent="0.25">
      <c r="B386" s="148"/>
      <c r="C386" s="148"/>
      <c r="D386" s="148"/>
      <c r="E386" s="148"/>
      <c r="F386" s="148"/>
      <c r="G386" s="148"/>
      <c r="H386" s="148"/>
      <c r="I386" s="148"/>
      <c r="J386" s="148"/>
    </row>
    <row r="387" spans="2:10" ht="21.75" customHeight="1" x14ac:dyDescent="0.25">
      <c r="B387" s="148"/>
      <c r="C387" s="148"/>
      <c r="D387" s="148"/>
      <c r="E387" s="148"/>
      <c r="F387" s="148"/>
      <c r="G387" s="148"/>
      <c r="H387" s="148"/>
      <c r="I387" s="148"/>
      <c r="J387" s="148"/>
    </row>
    <row r="388" spans="2:10" ht="21.75" customHeight="1" x14ac:dyDescent="0.25">
      <c r="B388" s="148"/>
      <c r="C388" s="148"/>
      <c r="D388" s="148"/>
      <c r="E388" s="148"/>
      <c r="F388" s="148"/>
      <c r="G388" s="148"/>
      <c r="H388" s="148"/>
      <c r="I388" s="148"/>
      <c r="J388" s="148"/>
    </row>
    <row r="389" spans="2:10" ht="21.75" customHeight="1" x14ac:dyDescent="0.25">
      <c r="B389" s="148"/>
      <c r="C389" s="148"/>
      <c r="D389" s="148"/>
      <c r="E389" s="148"/>
      <c r="F389" s="148"/>
      <c r="G389" s="148"/>
      <c r="H389" s="148"/>
      <c r="I389" s="148"/>
      <c r="J389" s="148"/>
    </row>
    <row r="390" spans="2:10" ht="21.75" customHeight="1" x14ac:dyDescent="0.25">
      <c r="B390" s="148"/>
      <c r="C390" s="148"/>
      <c r="D390" s="148"/>
      <c r="E390" s="148"/>
      <c r="F390" s="148"/>
      <c r="G390" s="148"/>
      <c r="H390" s="148"/>
      <c r="I390" s="148"/>
      <c r="J390" s="148"/>
    </row>
    <row r="391" spans="2:10" ht="21.75" customHeight="1" x14ac:dyDescent="0.25">
      <c r="B391" s="148"/>
      <c r="C391" s="148"/>
      <c r="D391" s="148"/>
      <c r="E391" s="148"/>
      <c r="F391" s="148"/>
      <c r="G391" s="148"/>
      <c r="H391" s="148"/>
      <c r="I391" s="148"/>
      <c r="J391" s="148"/>
    </row>
    <row r="392" spans="2:10" ht="21.75" customHeight="1" x14ac:dyDescent="0.25">
      <c r="B392" s="148"/>
      <c r="C392" s="148"/>
      <c r="D392" s="148"/>
      <c r="E392" s="148"/>
      <c r="F392" s="148"/>
      <c r="G392" s="148"/>
      <c r="H392" s="148"/>
      <c r="I392" s="148"/>
      <c r="J392" s="148"/>
    </row>
    <row r="393" spans="2:10" ht="21.75" customHeight="1" x14ac:dyDescent="0.25">
      <c r="B393" s="148"/>
      <c r="C393" s="148"/>
      <c r="D393" s="148"/>
      <c r="E393" s="148"/>
      <c r="F393" s="148"/>
      <c r="G393" s="148"/>
      <c r="H393" s="148"/>
      <c r="I393" s="148"/>
      <c r="J393" s="148"/>
    </row>
    <row r="394" spans="2:10" ht="21.75" customHeight="1" x14ac:dyDescent="0.25">
      <c r="B394" s="148"/>
      <c r="C394" s="148"/>
      <c r="D394" s="148"/>
      <c r="E394" s="148"/>
      <c r="F394" s="148"/>
      <c r="G394" s="148"/>
      <c r="H394" s="148"/>
      <c r="I394" s="148"/>
      <c r="J394" s="148"/>
    </row>
    <row r="395" spans="2:10" ht="21.75" customHeight="1" x14ac:dyDescent="0.25">
      <c r="B395" s="148"/>
      <c r="C395" s="148"/>
      <c r="D395" s="148"/>
      <c r="E395" s="148"/>
      <c r="F395" s="148"/>
      <c r="G395" s="148"/>
      <c r="H395" s="148"/>
      <c r="I395" s="148"/>
      <c r="J395" s="148"/>
    </row>
    <row r="396" spans="2:10" ht="21.75" customHeight="1" x14ac:dyDescent="0.25">
      <c r="B396" s="148"/>
      <c r="C396" s="148"/>
      <c r="D396" s="148"/>
      <c r="E396" s="148"/>
      <c r="F396" s="148"/>
      <c r="G396" s="148"/>
      <c r="H396" s="148"/>
      <c r="I396" s="148"/>
      <c r="J396" s="148"/>
    </row>
    <row r="397" spans="2:10" ht="21.75" customHeight="1" x14ac:dyDescent="0.25">
      <c r="B397" s="148"/>
      <c r="C397" s="148"/>
      <c r="D397" s="148"/>
      <c r="E397" s="148"/>
      <c r="F397" s="148"/>
      <c r="G397" s="148"/>
      <c r="H397" s="148"/>
      <c r="I397" s="148"/>
      <c r="J397" s="148"/>
    </row>
    <row r="398" spans="2:10" ht="21.75" customHeight="1" x14ac:dyDescent="0.25">
      <c r="B398" s="148"/>
      <c r="C398" s="148"/>
      <c r="D398" s="148"/>
      <c r="E398" s="148"/>
      <c r="F398" s="148"/>
      <c r="G398" s="148"/>
      <c r="H398" s="148"/>
      <c r="I398" s="148"/>
      <c r="J398" s="148"/>
    </row>
    <row r="399" spans="2:10" ht="21.75" customHeight="1" x14ac:dyDescent="0.25">
      <c r="B399" s="148"/>
      <c r="C399" s="148"/>
      <c r="D399" s="148"/>
      <c r="E399" s="148"/>
      <c r="F399" s="148"/>
      <c r="G399" s="148"/>
      <c r="H399" s="148"/>
      <c r="I399" s="148"/>
      <c r="J399" s="148"/>
    </row>
    <row r="400" spans="2:10" ht="21.75" customHeight="1" x14ac:dyDescent="0.25">
      <c r="B400" s="148"/>
      <c r="C400" s="148"/>
      <c r="D400" s="148"/>
      <c r="E400" s="148"/>
      <c r="F400" s="148"/>
      <c r="G400" s="148"/>
      <c r="H400" s="148"/>
      <c r="I400" s="148"/>
      <c r="J400" s="148"/>
    </row>
    <row r="401" spans="2:10" ht="21.75" customHeight="1" x14ac:dyDescent="0.25">
      <c r="B401" s="148"/>
      <c r="C401" s="148"/>
      <c r="D401" s="148"/>
      <c r="E401" s="148"/>
      <c r="F401" s="148"/>
      <c r="G401" s="148"/>
      <c r="H401" s="148"/>
      <c r="I401" s="148"/>
      <c r="J401" s="148"/>
    </row>
    <row r="402" spans="2:10" ht="21.75" customHeight="1" x14ac:dyDescent="0.25">
      <c r="B402" s="148"/>
      <c r="C402" s="148"/>
      <c r="D402" s="148"/>
      <c r="E402" s="148"/>
      <c r="F402" s="148"/>
      <c r="G402" s="148"/>
      <c r="H402" s="148"/>
      <c r="I402" s="148"/>
      <c r="J402" s="148"/>
    </row>
    <row r="403" spans="2:10" ht="21.75" customHeight="1" x14ac:dyDescent="0.25">
      <c r="B403" s="148"/>
      <c r="C403" s="148"/>
      <c r="D403" s="148"/>
      <c r="E403" s="148"/>
      <c r="F403" s="148"/>
      <c r="G403" s="148"/>
      <c r="H403" s="148"/>
      <c r="I403" s="148"/>
      <c r="J403" s="148"/>
    </row>
    <row r="404" spans="2:10" ht="21.75" customHeight="1" x14ac:dyDescent="0.25">
      <c r="B404" s="148"/>
      <c r="C404" s="148"/>
      <c r="D404" s="148"/>
      <c r="E404" s="148"/>
      <c r="F404" s="148"/>
      <c r="G404" s="148"/>
      <c r="H404" s="148"/>
      <c r="I404" s="148"/>
      <c r="J404" s="148"/>
    </row>
    <row r="405" spans="2:10" ht="21.75" customHeight="1" x14ac:dyDescent="0.25">
      <c r="B405" s="148"/>
      <c r="C405" s="148"/>
      <c r="D405" s="148"/>
      <c r="E405" s="148"/>
      <c r="F405" s="148"/>
      <c r="G405" s="148"/>
      <c r="H405" s="148"/>
      <c r="I405" s="148"/>
      <c r="J405" s="148"/>
    </row>
    <row r="406" spans="2:10" ht="21.75" customHeight="1" x14ac:dyDescent="0.25">
      <c r="B406" s="148"/>
      <c r="C406" s="148"/>
      <c r="D406" s="148"/>
      <c r="E406" s="148"/>
      <c r="F406" s="148"/>
      <c r="G406" s="148"/>
      <c r="H406" s="148"/>
      <c r="I406" s="148"/>
      <c r="J406" s="148"/>
    </row>
    <row r="407" spans="2:10" ht="21.75" customHeight="1" x14ac:dyDescent="0.25">
      <c r="B407" s="148"/>
      <c r="C407" s="148"/>
      <c r="D407" s="148"/>
      <c r="E407" s="148"/>
      <c r="F407" s="148"/>
      <c r="G407" s="148"/>
      <c r="H407" s="148"/>
      <c r="I407" s="148"/>
      <c r="J407" s="148"/>
    </row>
    <row r="408" spans="2:10" ht="21.75" customHeight="1" x14ac:dyDescent="0.25">
      <c r="B408" s="148"/>
      <c r="C408" s="148"/>
      <c r="D408" s="148"/>
      <c r="E408" s="148"/>
      <c r="F408" s="148"/>
      <c r="G408" s="148"/>
      <c r="H408" s="148"/>
      <c r="I408" s="148"/>
      <c r="J408" s="148"/>
    </row>
    <row r="409" spans="2:10" ht="21.75" customHeight="1" x14ac:dyDescent="0.25">
      <c r="B409" s="148"/>
      <c r="C409" s="148"/>
      <c r="D409" s="148"/>
      <c r="E409" s="148"/>
      <c r="F409" s="148"/>
      <c r="G409" s="148"/>
      <c r="H409" s="148"/>
      <c r="I409" s="148"/>
      <c r="J409" s="148"/>
    </row>
    <row r="410" spans="2:10" ht="21.75" customHeight="1" x14ac:dyDescent="0.25">
      <c r="B410" s="148"/>
      <c r="C410" s="148"/>
      <c r="D410" s="148"/>
      <c r="E410" s="148"/>
      <c r="F410" s="148"/>
      <c r="G410" s="148"/>
      <c r="H410" s="148"/>
      <c r="I410" s="148"/>
      <c r="J410" s="148"/>
    </row>
    <row r="411" spans="2:10" ht="21.75" customHeight="1" x14ac:dyDescent="0.25">
      <c r="B411" s="148"/>
      <c r="C411" s="148"/>
      <c r="D411" s="148"/>
      <c r="E411" s="148"/>
      <c r="F411" s="148"/>
      <c r="G411" s="148"/>
      <c r="H411" s="148"/>
      <c r="I411" s="148"/>
      <c r="J411" s="148"/>
    </row>
    <row r="412" spans="2:10" ht="21.75" customHeight="1" x14ac:dyDescent="0.25">
      <c r="B412" s="148"/>
      <c r="C412" s="148"/>
      <c r="D412" s="148"/>
      <c r="E412" s="148"/>
      <c r="F412" s="148"/>
      <c r="G412" s="148"/>
      <c r="H412" s="148"/>
      <c r="I412" s="148"/>
      <c r="J412" s="148"/>
    </row>
    <row r="413" spans="2:10" ht="21.75" customHeight="1" x14ac:dyDescent="0.25">
      <c r="B413" s="148"/>
      <c r="C413" s="148"/>
      <c r="D413" s="148"/>
      <c r="E413" s="148"/>
      <c r="F413" s="148"/>
      <c r="G413" s="148"/>
      <c r="H413" s="148"/>
      <c r="I413" s="148"/>
      <c r="J413" s="148"/>
    </row>
    <row r="414" spans="2:10" ht="21.75" customHeight="1" x14ac:dyDescent="0.25">
      <c r="B414" s="148"/>
      <c r="C414" s="148"/>
      <c r="D414" s="148"/>
      <c r="E414" s="148"/>
      <c r="F414" s="148"/>
      <c r="G414" s="148"/>
      <c r="H414" s="148"/>
      <c r="I414" s="148"/>
      <c r="J414" s="148"/>
    </row>
    <row r="415" spans="2:10" ht="21.75" customHeight="1" x14ac:dyDescent="0.25">
      <c r="B415" s="148"/>
      <c r="C415" s="148"/>
      <c r="D415" s="148"/>
      <c r="E415" s="148"/>
      <c r="F415" s="148"/>
      <c r="G415" s="148"/>
      <c r="H415" s="148"/>
      <c r="I415" s="148"/>
      <c r="J415" s="148"/>
    </row>
    <row r="416" spans="2:10" ht="21.75" customHeight="1" x14ac:dyDescent="0.25">
      <c r="B416" s="148"/>
      <c r="C416" s="148"/>
      <c r="D416" s="148"/>
      <c r="E416" s="148"/>
      <c r="F416" s="148"/>
      <c r="G416" s="148"/>
      <c r="H416" s="148"/>
      <c r="I416" s="148"/>
      <c r="J416" s="148"/>
    </row>
    <row r="417" spans="2:10" ht="21.75" customHeight="1" x14ac:dyDescent="0.25">
      <c r="B417" s="148"/>
      <c r="C417" s="148"/>
      <c r="D417" s="148"/>
      <c r="E417" s="148"/>
      <c r="F417" s="148"/>
      <c r="G417" s="148"/>
      <c r="H417" s="148"/>
      <c r="I417" s="148"/>
      <c r="J417" s="148"/>
    </row>
    <row r="418" spans="2:10" ht="21.75" customHeight="1" x14ac:dyDescent="0.25">
      <c r="B418" s="148"/>
      <c r="C418" s="148"/>
      <c r="D418" s="148"/>
      <c r="E418" s="148"/>
      <c r="F418" s="148"/>
      <c r="G418" s="148"/>
      <c r="H418" s="148"/>
      <c r="I418" s="148"/>
      <c r="J418" s="148"/>
    </row>
    <row r="419" spans="2:10" ht="21.75" customHeight="1" x14ac:dyDescent="0.25">
      <c r="B419" s="148"/>
      <c r="C419" s="148"/>
      <c r="D419" s="148"/>
      <c r="E419" s="148"/>
      <c r="F419" s="148"/>
      <c r="G419" s="148"/>
      <c r="H419" s="148"/>
      <c r="I419" s="148"/>
      <c r="J419" s="148"/>
    </row>
    <row r="420" spans="2:10" ht="21.75" customHeight="1" x14ac:dyDescent="0.25">
      <c r="B420" s="148"/>
      <c r="C420" s="148"/>
      <c r="D420" s="148"/>
      <c r="E420" s="148"/>
      <c r="F420" s="148"/>
      <c r="G420" s="148"/>
      <c r="H420" s="148"/>
      <c r="I420" s="148"/>
      <c r="J420" s="148"/>
    </row>
    <row r="421" spans="2:10" ht="21.75" customHeight="1" x14ac:dyDescent="0.25">
      <c r="B421" s="148"/>
      <c r="C421" s="148"/>
      <c r="D421" s="148"/>
      <c r="E421" s="148"/>
      <c r="F421" s="148"/>
      <c r="G421" s="148"/>
      <c r="H421" s="148"/>
      <c r="I421" s="148"/>
      <c r="J421" s="148"/>
    </row>
    <row r="422" spans="2:10" ht="21.75" customHeight="1" x14ac:dyDescent="0.25">
      <c r="B422" s="148"/>
      <c r="C422" s="148"/>
      <c r="D422" s="148"/>
      <c r="E422" s="148"/>
      <c r="F422" s="148"/>
      <c r="G422" s="148"/>
      <c r="H422" s="148"/>
      <c r="I422" s="148"/>
      <c r="J422" s="148"/>
    </row>
    <row r="423" spans="2:10" ht="21.75" customHeight="1" x14ac:dyDescent="0.25">
      <c r="B423" s="148"/>
      <c r="C423" s="148"/>
      <c r="D423" s="148"/>
      <c r="E423" s="148"/>
      <c r="F423" s="148"/>
      <c r="G423" s="148"/>
      <c r="H423" s="148"/>
      <c r="I423" s="148"/>
      <c r="J423" s="148"/>
    </row>
    <row r="424" spans="2:10" ht="21.75" customHeight="1" x14ac:dyDescent="0.25">
      <c r="B424" s="148"/>
      <c r="C424" s="148"/>
      <c r="D424" s="148"/>
      <c r="E424" s="148"/>
      <c r="F424" s="148"/>
      <c r="G424" s="148"/>
      <c r="H424" s="148"/>
      <c r="I424" s="148"/>
      <c r="J424" s="148"/>
    </row>
    <row r="425" spans="2:10" ht="21.75" customHeight="1" x14ac:dyDescent="0.25">
      <c r="B425" s="148"/>
      <c r="C425" s="148"/>
      <c r="D425" s="148"/>
      <c r="E425" s="148"/>
      <c r="F425" s="148"/>
      <c r="G425" s="148"/>
      <c r="H425" s="148"/>
      <c r="I425" s="148"/>
      <c r="J425" s="148"/>
    </row>
    <row r="426" spans="2:10" ht="21.75" customHeight="1" x14ac:dyDescent="0.25">
      <c r="B426" s="148"/>
      <c r="C426" s="148"/>
      <c r="D426" s="148"/>
      <c r="E426" s="148"/>
      <c r="F426" s="148"/>
      <c r="G426" s="148"/>
      <c r="H426" s="148"/>
      <c r="I426" s="148"/>
      <c r="J426" s="148"/>
    </row>
    <row r="427" spans="2:10" ht="21.75" customHeight="1" x14ac:dyDescent="0.25">
      <c r="B427" s="148"/>
      <c r="C427" s="148"/>
      <c r="D427" s="148"/>
      <c r="E427" s="148"/>
      <c r="F427" s="148"/>
      <c r="G427" s="148"/>
      <c r="H427" s="148"/>
      <c r="I427" s="148"/>
      <c r="J427" s="148"/>
    </row>
    <row r="428" spans="2:10" ht="21.75" customHeight="1" x14ac:dyDescent="0.25">
      <c r="B428" s="148"/>
      <c r="C428" s="148"/>
      <c r="D428" s="148"/>
      <c r="E428" s="148"/>
      <c r="F428" s="148"/>
      <c r="G428" s="148"/>
      <c r="H428" s="148"/>
      <c r="I428" s="148"/>
      <c r="J428" s="148"/>
    </row>
    <row r="429" spans="2:10" ht="21.75" customHeight="1" x14ac:dyDescent="0.25">
      <c r="B429" s="148"/>
      <c r="C429" s="148"/>
      <c r="D429" s="148"/>
      <c r="E429" s="148"/>
      <c r="F429" s="148"/>
      <c r="G429" s="148"/>
      <c r="H429" s="148"/>
      <c r="I429" s="148"/>
      <c r="J429" s="148"/>
    </row>
    <row r="430" spans="2:10" ht="21.75" customHeight="1" x14ac:dyDescent="0.25">
      <c r="B430" s="148"/>
      <c r="C430" s="148"/>
      <c r="D430" s="148"/>
      <c r="E430" s="148"/>
      <c r="F430" s="148"/>
      <c r="G430" s="148"/>
      <c r="H430" s="148"/>
      <c r="I430" s="148"/>
      <c r="J430" s="148"/>
    </row>
    <row r="431" spans="2:10" ht="21.75" customHeight="1" x14ac:dyDescent="0.25">
      <c r="B431" s="148"/>
      <c r="C431" s="148"/>
      <c r="D431" s="148"/>
      <c r="E431" s="148"/>
      <c r="F431" s="148"/>
      <c r="G431" s="148"/>
      <c r="H431" s="148"/>
      <c r="I431" s="148"/>
      <c r="J431" s="148"/>
    </row>
    <row r="432" spans="2:10" ht="21.75" customHeight="1" x14ac:dyDescent="0.25">
      <c r="B432" s="148"/>
      <c r="C432" s="148"/>
      <c r="D432" s="148"/>
      <c r="E432" s="148"/>
      <c r="F432" s="148"/>
      <c r="G432" s="148"/>
      <c r="H432" s="148"/>
      <c r="I432" s="148"/>
      <c r="J432" s="148"/>
    </row>
    <row r="433" spans="2:10" ht="21.75" customHeight="1" x14ac:dyDescent="0.25">
      <c r="B433" s="148"/>
      <c r="C433" s="148"/>
      <c r="D433" s="148"/>
      <c r="E433" s="148"/>
      <c r="F433" s="148"/>
      <c r="G433" s="148"/>
      <c r="H433" s="148"/>
      <c r="I433" s="148"/>
      <c r="J433" s="148"/>
    </row>
    <row r="434" spans="2:10" ht="21.75" customHeight="1" x14ac:dyDescent="0.25">
      <c r="B434" s="148"/>
      <c r="C434" s="148"/>
      <c r="D434" s="148"/>
      <c r="E434" s="148"/>
      <c r="F434" s="148"/>
      <c r="G434" s="148"/>
      <c r="H434" s="148"/>
      <c r="I434" s="148"/>
      <c r="J434" s="148"/>
    </row>
    <row r="435" spans="2:10" ht="21.75" customHeight="1" x14ac:dyDescent="0.25">
      <c r="B435" s="148"/>
      <c r="C435" s="148"/>
      <c r="D435" s="148"/>
      <c r="E435" s="148"/>
      <c r="F435" s="148"/>
      <c r="G435" s="148"/>
      <c r="H435" s="148"/>
      <c r="I435" s="148"/>
      <c r="J435" s="148"/>
    </row>
    <row r="436" spans="2:10" ht="21.75" customHeight="1" x14ac:dyDescent="0.25">
      <c r="B436" s="148"/>
      <c r="C436" s="148"/>
      <c r="D436" s="148"/>
      <c r="E436" s="148"/>
      <c r="F436" s="148"/>
      <c r="G436" s="148"/>
      <c r="H436" s="148"/>
      <c r="I436" s="148"/>
      <c r="J436" s="148"/>
    </row>
    <row r="437" spans="2:10" ht="21.75" customHeight="1" x14ac:dyDescent="0.25">
      <c r="B437" s="148"/>
      <c r="C437" s="148"/>
      <c r="D437" s="148"/>
      <c r="E437" s="148"/>
      <c r="F437" s="148"/>
      <c r="G437" s="148"/>
      <c r="H437" s="148"/>
      <c r="I437" s="148"/>
      <c r="J437" s="148"/>
    </row>
    <row r="438" spans="2:10" ht="21.75" customHeight="1" x14ac:dyDescent="0.25">
      <c r="B438" s="148"/>
      <c r="C438" s="148"/>
      <c r="D438" s="148"/>
      <c r="E438" s="148"/>
      <c r="F438" s="148"/>
      <c r="G438" s="148"/>
      <c r="H438" s="148"/>
      <c r="I438" s="148"/>
      <c r="J438" s="148"/>
    </row>
    <row r="439" spans="2:10" ht="21.75" customHeight="1" x14ac:dyDescent="0.25">
      <c r="B439" s="148"/>
      <c r="C439" s="148"/>
      <c r="D439" s="148"/>
      <c r="E439" s="148"/>
      <c r="F439" s="148"/>
      <c r="G439" s="148"/>
      <c r="H439" s="148"/>
      <c r="I439" s="148"/>
      <c r="J439" s="148"/>
    </row>
    <row r="440" spans="2:10" ht="21.75" customHeight="1" x14ac:dyDescent="0.25">
      <c r="B440" s="148"/>
      <c r="C440" s="148"/>
      <c r="D440" s="148"/>
      <c r="E440" s="148"/>
      <c r="F440" s="148"/>
      <c r="G440" s="148"/>
      <c r="H440" s="148"/>
      <c r="I440" s="148"/>
      <c r="J440" s="148"/>
    </row>
    <row r="441" spans="2:10" ht="21.75" customHeight="1" x14ac:dyDescent="0.25">
      <c r="B441" s="148"/>
      <c r="C441" s="148"/>
      <c r="D441" s="148"/>
      <c r="E441" s="148"/>
      <c r="F441" s="148"/>
      <c r="G441" s="148"/>
      <c r="H441" s="148"/>
      <c r="I441" s="148"/>
      <c r="J441" s="148"/>
    </row>
    <row r="442" spans="2:10" ht="21.75" customHeight="1" x14ac:dyDescent="0.25">
      <c r="B442" s="148"/>
      <c r="C442" s="148"/>
      <c r="D442" s="148"/>
      <c r="E442" s="148"/>
      <c r="F442" s="148"/>
      <c r="G442" s="148"/>
      <c r="H442" s="148"/>
      <c r="I442" s="148"/>
      <c r="J442" s="148"/>
    </row>
    <row r="443" spans="2:10" ht="21.75" customHeight="1" x14ac:dyDescent="0.25">
      <c r="B443" s="148"/>
      <c r="C443" s="148"/>
      <c r="D443" s="148"/>
      <c r="E443" s="148"/>
      <c r="F443" s="148"/>
      <c r="G443" s="148"/>
      <c r="H443" s="148"/>
      <c r="I443" s="148"/>
      <c r="J443" s="148"/>
    </row>
    <row r="444" spans="2:10" ht="21.75" customHeight="1" x14ac:dyDescent="0.25">
      <c r="B444" s="148"/>
      <c r="C444" s="148"/>
      <c r="D444" s="148"/>
      <c r="E444" s="148"/>
      <c r="F444" s="148"/>
      <c r="G444" s="148"/>
      <c r="H444" s="148"/>
      <c r="I444" s="148"/>
      <c r="J444" s="148"/>
    </row>
    <row r="445" spans="2:10" ht="21.75" customHeight="1" x14ac:dyDescent="0.25">
      <c r="B445" s="148"/>
      <c r="C445" s="148"/>
      <c r="D445" s="148"/>
      <c r="E445" s="148"/>
      <c r="F445" s="148"/>
      <c r="G445" s="148"/>
      <c r="H445" s="148"/>
      <c r="I445" s="148"/>
      <c r="J445" s="148"/>
    </row>
    <row r="446" spans="2:10" ht="21.75" customHeight="1" x14ac:dyDescent="0.25">
      <c r="B446" s="148"/>
      <c r="C446" s="148"/>
      <c r="D446" s="148"/>
      <c r="E446" s="148"/>
      <c r="F446" s="148"/>
      <c r="G446" s="148"/>
      <c r="H446" s="148"/>
      <c r="I446" s="148"/>
      <c r="J446" s="148"/>
    </row>
    <row r="447" spans="2:10" ht="21.75" customHeight="1" x14ac:dyDescent="0.25">
      <c r="B447" s="148"/>
      <c r="C447" s="148"/>
      <c r="D447" s="148"/>
      <c r="E447" s="148"/>
      <c r="F447" s="148"/>
      <c r="G447" s="148"/>
      <c r="H447" s="148"/>
      <c r="I447" s="148"/>
      <c r="J447" s="148"/>
    </row>
    <row r="448" spans="2:10" ht="21.75" customHeight="1" x14ac:dyDescent="0.25">
      <c r="B448" s="148"/>
      <c r="C448" s="148"/>
      <c r="D448" s="148"/>
      <c r="E448" s="148"/>
      <c r="F448" s="148"/>
      <c r="G448" s="148"/>
      <c r="H448" s="148"/>
      <c r="I448" s="148"/>
      <c r="J448" s="148"/>
    </row>
    <row r="449" spans="2:10" ht="21.75" customHeight="1" x14ac:dyDescent="0.25">
      <c r="B449" s="148"/>
      <c r="C449" s="148"/>
      <c r="D449" s="148"/>
      <c r="E449" s="148"/>
      <c r="F449" s="148"/>
      <c r="G449" s="148"/>
      <c r="H449" s="148"/>
      <c r="I449" s="148"/>
      <c r="J449" s="148"/>
    </row>
    <row r="450" spans="2:10" ht="21.75" customHeight="1" x14ac:dyDescent="0.25">
      <c r="B450" s="148"/>
      <c r="C450" s="148"/>
      <c r="D450" s="148"/>
      <c r="E450" s="148"/>
      <c r="F450" s="148"/>
      <c r="G450" s="148"/>
      <c r="H450" s="148"/>
      <c r="I450" s="148"/>
      <c r="J450" s="148"/>
    </row>
    <row r="451" spans="2:10" ht="21.75" customHeight="1" x14ac:dyDescent="0.25">
      <c r="B451" s="148"/>
      <c r="C451" s="148"/>
      <c r="D451" s="148"/>
      <c r="E451" s="148"/>
      <c r="F451" s="148"/>
      <c r="G451" s="148"/>
      <c r="H451" s="148"/>
      <c r="I451" s="148"/>
      <c r="J451" s="148"/>
    </row>
    <row r="452" spans="2:10" ht="21.75" customHeight="1" x14ac:dyDescent="0.25">
      <c r="B452" s="148"/>
      <c r="C452" s="148"/>
      <c r="D452" s="148"/>
      <c r="E452" s="148"/>
      <c r="F452" s="148"/>
      <c r="G452" s="148"/>
      <c r="H452" s="148"/>
      <c r="I452" s="148"/>
      <c r="J452" s="148"/>
    </row>
    <row r="453" spans="2:10" ht="21.75" customHeight="1" x14ac:dyDescent="0.25">
      <c r="B453" s="148"/>
      <c r="C453" s="148"/>
      <c r="D453" s="148"/>
      <c r="E453" s="148"/>
      <c r="F453" s="148"/>
      <c r="G453" s="148"/>
      <c r="H453" s="148"/>
      <c r="I453" s="148"/>
      <c r="J453" s="148"/>
    </row>
    <row r="454" spans="2:10" ht="21.75" customHeight="1" x14ac:dyDescent="0.25">
      <c r="B454" s="148"/>
      <c r="C454" s="148"/>
      <c r="D454" s="148"/>
      <c r="E454" s="148"/>
      <c r="F454" s="148"/>
      <c r="G454" s="148"/>
      <c r="H454" s="148"/>
      <c r="I454" s="148"/>
      <c r="J454" s="148"/>
    </row>
    <row r="455" spans="2:10" ht="21.75" customHeight="1" x14ac:dyDescent="0.25">
      <c r="B455" s="148"/>
      <c r="C455" s="148"/>
      <c r="D455" s="148"/>
      <c r="E455" s="148"/>
      <c r="F455" s="148"/>
      <c r="G455" s="148"/>
      <c r="H455" s="148"/>
      <c r="I455" s="148"/>
      <c r="J455" s="148"/>
    </row>
    <row r="456" spans="2:10" ht="21.75" customHeight="1" x14ac:dyDescent="0.25">
      <c r="B456" s="148"/>
      <c r="C456" s="148"/>
      <c r="D456" s="148"/>
      <c r="E456" s="148"/>
      <c r="F456" s="148"/>
      <c r="G456" s="148"/>
      <c r="H456" s="148"/>
      <c r="I456" s="148"/>
      <c r="J456" s="148"/>
    </row>
    <row r="457" spans="2:10" ht="21.75" customHeight="1" x14ac:dyDescent="0.25">
      <c r="B457" s="148"/>
      <c r="C457" s="148"/>
      <c r="D457" s="148"/>
      <c r="E457" s="148"/>
      <c r="F457" s="148"/>
      <c r="G457" s="148"/>
      <c r="H457" s="148"/>
      <c r="I457" s="148"/>
      <c r="J457" s="148"/>
    </row>
    <row r="458" spans="2:10" ht="21.75" customHeight="1" x14ac:dyDescent="0.25">
      <c r="B458" s="148"/>
      <c r="C458" s="148"/>
      <c r="D458" s="148"/>
      <c r="E458" s="148"/>
      <c r="F458" s="148"/>
      <c r="G458" s="148"/>
      <c r="H458" s="148"/>
      <c r="I458" s="148"/>
      <c r="J458" s="148"/>
    </row>
    <row r="459" spans="2:10" ht="21.75" customHeight="1" x14ac:dyDescent="0.25">
      <c r="B459" s="148"/>
      <c r="C459" s="148"/>
      <c r="D459" s="148"/>
      <c r="E459" s="148"/>
      <c r="F459" s="148"/>
      <c r="G459" s="148"/>
      <c r="H459" s="148"/>
      <c r="I459" s="148"/>
      <c r="J459" s="148"/>
    </row>
    <row r="460" spans="2:10" ht="21.75" customHeight="1" x14ac:dyDescent="0.25">
      <c r="B460" s="148"/>
      <c r="C460" s="148"/>
      <c r="D460" s="148"/>
      <c r="E460" s="148"/>
      <c r="F460" s="148"/>
      <c r="G460" s="148"/>
      <c r="H460" s="148"/>
      <c r="I460" s="148"/>
      <c r="J460" s="148"/>
    </row>
    <row r="461" spans="2:10" ht="21.75" customHeight="1" x14ac:dyDescent="0.25">
      <c r="B461" s="148"/>
      <c r="C461" s="148"/>
      <c r="D461" s="148"/>
      <c r="E461" s="148"/>
      <c r="F461" s="148"/>
      <c r="G461" s="148"/>
      <c r="H461" s="148"/>
      <c r="I461" s="148"/>
      <c r="J461" s="148"/>
    </row>
    <row r="462" spans="2:10" ht="21.75" customHeight="1" x14ac:dyDescent="0.25">
      <c r="B462" s="148"/>
      <c r="C462" s="148"/>
      <c r="D462" s="148"/>
      <c r="E462" s="148"/>
      <c r="F462" s="148"/>
      <c r="G462" s="148"/>
      <c r="H462" s="148"/>
      <c r="I462" s="148"/>
      <c r="J462" s="148"/>
    </row>
    <row r="463" spans="2:10" ht="21.75" customHeight="1" x14ac:dyDescent="0.25">
      <c r="B463" s="148"/>
      <c r="C463" s="148"/>
      <c r="D463" s="148"/>
      <c r="E463" s="148"/>
      <c r="F463" s="148"/>
      <c r="G463" s="148"/>
      <c r="H463" s="148"/>
      <c r="I463" s="148"/>
      <c r="J463" s="148"/>
    </row>
    <row r="464" spans="2:10" ht="21.75" customHeight="1" x14ac:dyDescent="0.25">
      <c r="B464" s="148"/>
      <c r="C464" s="148"/>
      <c r="D464" s="148"/>
      <c r="E464" s="148"/>
      <c r="F464" s="148"/>
      <c r="G464" s="148"/>
      <c r="H464" s="148"/>
      <c r="I464" s="148"/>
      <c r="J464" s="148"/>
    </row>
    <row r="465" spans="2:10" ht="21.75" customHeight="1" x14ac:dyDescent="0.25">
      <c r="B465" s="148"/>
      <c r="C465" s="148"/>
      <c r="D465" s="148"/>
      <c r="E465" s="148"/>
      <c r="F465" s="148"/>
      <c r="G465" s="148"/>
      <c r="H465" s="148"/>
      <c r="I465" s="148"/>
      <c r="J465" s="148"/>
    </row>
    <row r="466" spans="2:10" ht="21.75" customHeight="1" x14ac:dyDescent="0.25">
      <c r="B466" s="148"/>
      <c r="C466" s="148"/>
      <c r="D466" s="148"/>
      <c r="E466" s="148"/>
      <c r="F466" s="148"/>
      <c r="G466" s="148"/>
      <c r="H466" s="148"/>
      <c r="I466" s="148"/>
      <c r="J466" s="148"/>
    </row>
    <row r="467" spans="2:10" ht="21.75" customHeight="1" x14ac:dyDescent="0.25">
      <c r="B467" s="148"/>
      <c r="C467" s="148"/>
      <c r="D467" s="148"/>
      <c r="E467" s="148"/>
      <c r="F467" s="148"/>
      <c r="G467" s="148"/>
      <c r="H467" s="148"/>
      <c r="I467" s="148"/>
      <c r="J467" s="148"/>
    </row>
    <row r="468" spans="2:10" ht="21.75" customHeight="1" x14ac:dyDescent="0.25">
      <c r="B468" s="148"/>
      <c r="C468" s="148"/>
      <c r="D468" s="148"/>
      <c r="E468" s="148"/>
      <c r="F468" s="148"/>
      <c r="G468" s="148"/>
      <c r="H468" s="148"/>
      <c r="I468" s="148"/>
      <c r="J468" s="148"/>
    </row>
    <row r="469" spans="2:10" ht="21.75" customHeight="1" x14ac:dyDescent="0.25">
      <c r="B469" s="148"/>
      <c r="C469" s="148"/>
      <c r="D469" s="148"/>
      <c r="E469" s="148"/>
      <c r="F469" s="148"/>
      <c r="G469" s="148"/>
      <c r="H469" s="148"/>
      <c r="I469" s="148"/>
      <c r="J469" s="148"/>
    </row>
    <row r="470" spans="2:10" ht="21.75" customHeight="1" x14ac:dyDescent="0.25">
      <c r="B470" s="148"/>
      <c r="C470" s="148"/>
      <c r="D470" s="148"/>
      <c r="E470" s="148"/>
      <c r="F470" s="148"/>
      <c r="G470" s="148"/>
      <c r="H470" s="148"/>
      <c r="I470" s="148"/>
      <c r="J470" s="148"/>
    </row>
    <row r="471" spans="2:10" ht="21.75" customHeight="1" x14ac:dyDescent="0.25">
      <c r="B471" s="148"/>
      <c r="C471" s="148"/>
      <c r="D471" s="148"/>
      <c r="E471" s="148"/>
      <c r="F471" s="148"/>
      <c r="G471" s="148"/>
      <c r="H471" s="148"/>
      <c r="I471" s="148"/>
      <c r="J471" s="148"/>
    </row>
    <row r="472" spans="2:10" ht="21.75" customHeight="1" x14ac:dyDescent="0.25">
      <c r="B472" s="148"/>
      <c r="C472" s="148"/>
      <c r="D472" s="148"/>
      <c r="E472" s="148"/>
      <c r="F472" s="148"/>
      <c r="G472" s="148"/>
      <c r="H472" s="148"/>
      <c r="I472" s="148"/>
      <c r="J472" s="148"/>
    </row>
    <row r="473" spans="2:10" ht="21.75" customHeight="1" x14ac:dyDescent="0.25">
      <c r="B473" s="148"/>
      <c r="C473" s="148"/>
      <c r="D473" s="148"/>
      <c r="E473" s="148"/>
      <c r="F473" s="148"/>
      <c r="G473" s="148"/>
      <c r="H473" s="148"/>
      <c r="I473" s="148"/>
      <c r="J473" s="148"/>
    </row>
    <row r="474" spans="2:10" ht="21.75" customHeight="1" x14ac:dyDescent="0.25">
      <c r="B474" s="148"/>
      <c r="C474" s="148"/>
      <c r="D474" s="148"/>
      <c r="E474" s="148"/>
      <c r="F474" s="148"/>
      <c r="G474" s="148"/>
      <c r="H474" s="148"/>
      <c r="I474" s="148"/>
      <c r="J474" s="148"/>
    </row>
    <row r="475" spans="2:10" ht="21.75" customHeight="1" x14ac:dyDescent="0.25">
      <c r="B475" s="148"/>
      <c r="C475" s="148"/>
      <c r="D475" s="148"/>
      <c r="E475" s="148"/>
      <c r="F475" s="148"/>
      <c r="G475" s="148"/>
      <c r="H475" s="148"/>
      <c r="I475" s="148"/>
      <c r="J475" s="148"/>
    </row>
    <row r="476" spans="2:10" ht="21.75" customHeight="1" x14ac:dyDescent="0.25">
      <c r="B476" s="148"/>
      <c r="C476" s="148"/>
      <c r="D476" s="148"/>
      <c r="E476" s="148"/>
      <c r="F476" s="148"/>
      <c r="G476" s="148"/>
      <c r="H476" s="148"/>
      <c r="I476" s="148"/>
      <c r="J476" s="148"/>
    </row>
    <row r="477" spans="2:10" ht="21.75" customHeight="1" x14ac:dyDescent="0.25">
      <c r="B477" s="148"/>
      <c r="C477" s="148"/>
      <c r="D477" s="148"/>
      <c r="E477" s="148"/>
      <c r="F477" s="148"/>
      <c r="G477" s="148"/>
      <c r="H477" s="148"/>
      <c r="I477" s="148"/>
      <c r="J477" s="148"/>
    </row>
    <row r="478" spans="2:10" ht="21.75" customHeight="1" x14ac:dyDescent="0.25">
      <c r="B478" s="148"/>
      <c r="C478" s="148"/>
      <c r="D478" s="148"/>
      <c r="E478" s="148"/>
      <c r="F478" s="148"/>
      <c r="G478" s="148"/>
      <c r="H478" s="148"/>
      <c r="I478" s="148"/>
      <c r="J478" s="148"/>
    </row>
    <row r="479" spans="2:10" ht="21.75" customHeight="1" x14ac:dyDescent="0.25">
      <c r="B479" s="148"/>
      <c r="C479" s="148"/>
      <c r="D479" s="148"/>
      <c r="E479" s="148"/>
      <c r="F479" s="148"/>
      <c r="G479" s="148"/>
      <c r="H479" s="148"/>
      <c r="I479" s="148"/>
      <c r="J479" s="148"/>
    </row>
    <row r="480" spans="2:10" ht="21.75" customHeight="1" x14ac:dyDescent="0.25">
      <c r="B480" s="148"/>
      <c r="C480" s="148"/>
      <c r="D480" s="148"/>
      <c r="E480" s="148"/>
      <c r="F480" s="148"/>
      <c r="G480" s="148"/>
      <c r="H480" s="148"/>
      <c r="I480" s="148"/>
      <c r="J480" s="148"/>
    </row>
    <row r="481" spans="2:10" ht="21.75" customHeight="1" x14ac:dyDescent="0.25">
      <c r="B481" s="148"/>
      <c r="C481" s="148"/>
      <c r="D481" s="148"/>
      <c r="E481" s="148"/>
      <c r="F481" s="148"/>
      <c r="G481" s="148"/>
      <c r="H481" s="148"/>
      <c r="I481" s="148"/>
      <c r="J481" s="148"/>
    </row>
    <row r="482" spans="2:10" ht="21.75" customHeight="1" x14ac:dyDescent="0.25">
      <c r="B482" s="148"/>
      <c r="C482" s="148"/>
      <c r="D482" s="148"/>
      <c r="E482" s="148"/>
      <c r="F482" s="148"/>
      <c r="G482" s="148"/>
      <c r="H482" s="148"/>
      <c r="I482" s="148"/>
      <c r="J482" s="148"/>
    </row>
    <row r="483" spans="2:10" ht="21.75" customHeight="1" x14ac:dyDescent="0.25">
      <c r="B483" s="148"/>
      <c r="C483" s="148"/>
      <c r="D483" s="148"/>
      <c r="E483" s="148"/>
      <c r="F483" s="148"/>
      <c r="G483" s="148"/>
      <c r="H483" s="148"/>
      <c r="I483" s="148"/>
      <c r="J483" s="148"/>
    </row>
    <row r="484" spans="2:10" ht="21.75" customHeight="1" x14ac:dyDescent="0.25">
      <c r="B484" s="148"/>
      <c r="C484" s="148"/>
      <c r="D484" s="148"/>
      <c r="E484" s="148"/>
      <c r="F484" s="148"/>
      <c r="G484" s="148"/>
      <c r="H484" s="148"/>
      <c r="I484" s="148"/>
      <c r="J484" s="148"/>
    </row>
    <row r="485" spans="2:10" ht="21.75" customHeight="1" x14ac:dyDescent="0.25">
      <c r="B485" s="148"/>
      <c r="C485" s="148"/>
      <c r="D485" s="148"/>
      <c r="E485" s="148"/>
      <c r="F485" s="148"/>
      <c r="G485" s="148"/>
      <c r="H485" s="148"/>
      <c r="I485" s="148"/>
      <c r="J485" s="148"/>
    </row>
    <row r="486" spans="2:10" ht="21.75" customHeight="1" x14ac:dyDescent="0.25">
      <c r="B486" s="148"/>
      <c r="C486" s="148"/>
      <c r="D486" s="148"/>
      <c r="E486" s="148"/>
      <c r="F486" s="148"/>
      <c r="G486" s="148"/>
      <c r="H486" s="148"/>
      <c r="I486" s="148"/>
      <c r="J486" s="148"/>
    </row>
    <row r="487" spans="2:10" ht="21.75" customHeight="1" x14ac:dyDescent="0.25">
      <c r="B487" s="148"/>
      <c r="C487" s="148"/>
      <c r="D487" s="148"/>
      <c r="E487" s="148"/>
      <c r="F487" s="148"/>
      <c r="G487" s="148"/>
      <c r="H487" s="148"/>
      <c r="I487" s="148"/>
      <c r="J487" s="148"/>
    </row>
    <row r="488" spans="2:10" ht="21.75" customHeight="1" x14ac:dyDescent="0.25">
      <c r="B488" s="148"/>
      <c r="C488" s="148"/>
      <c r="D488" s="148"/>
      <c r="E488" s="148"/>
      <c r="F488" s="148"/>
      <c r="G488" s="148"/>
      <c r="H488" s="148"/>
      <c r="I488" s="148"/>
      <c r="J488" s="148"/>
    </row>
    <row r="489" spans="2:10" ht="21.75" customHeight="1" x14ac:dyDescent="0.25">
      <c r="B489" s="148"/>
      <c r="C489" s="148"/>
      <c r="D489" s="148"/>
      <c r="E489" s="148"/>
      <c r="F489" s="148"/>
      <c r="G489" s="148"/>
      <c r="H489" s="148"/>
      <c r="I489" s="148"/>
      <c r="J489" s="148"/>
    </row>
    <row r="490" spans="2:10" ht="21.75" customHeight="1" x14ac:dyDescent="0.25">
      <c r="B490" s="148"/>
      <c r="C490" s="148"/>
      <c r="D490" s="148"/>
      <c r="E490" s="148"/>
      <c r="F490" s="148"/>
      <c r="G490" s="148"/>
      <c r="H490" s="148"/>
      <c r="I490" s="148"/>
      <c r="J490" s="148"/>
    </row>
    <row r="491" spans="2:10" ht="21.75" customHeight="1" x14ac:dyDescent="0.25">
      <c r="B491" s="148"/>
      <c r="C491" s="148"/>
      <c r="D491" s="148"/>
      <c r="E491" s="148"/>
      <c r="F491" s="148"/>
      <c r="G491" s="148"/>
      <c r="H491" s="148"/>
      <c r="I491" s="148"/>
      <c r="J491" s="148"/>
    </row>
    <row r="492" spans="2:10" ht="21.75" customHeight="1" x14ac:dyDescent="0.25">
      <c r="B492" s="148"/>
      <c r="C492" s="148"/>
      <c r="D492" s="148"/>
      <c r="E492" s="148"/>
      <c r="F492" s="148"/>
      <c r="G492" s="148"/>
      <c r="H492" s="148"/>
      <c r="I492" s="148"/>
      <c r="J492" s="148"/>
    </row>
    <row r="493" spans="2:10" ht="21.75" customHeight="1" x14ac:dyDescent="0.25">
      <c r="B493" s="148"/>
      <c r="C493" s="148"/>
      <c r="D493" s="148"/>
      <c r="E493" s="148"/>
      <c r="F493" s="148"/>
      <c r="G493" s="148"/>
      <c r="H493" s="148"/>
      <c r="I493" s="148"/>
      <c r="J493" s="148"/>
    </row>
    <row r="494" spans="2:10" ht="21.75" customHeight="1" x14ac:dyDescent="0.25">
      <c r="B494" s="148"/>
      <c r="C494" s="148"/>
      <c r="D494" s="148"/>
      <c r="E494" s="148"/>
      <c r="F494" s="148"/>
      <c r="G494" s="148"/>
      <c r="H494" s="148"/>
      <c r="I494" s="148"/>
      <c r="J494" s="148"/>
    </row>
    <row r="495" spans="2:10" ht="21.75" customHeight="1" x14ac:dyDescent="0.25">
      <c r="B495" s="148"/>
      <c r="C495" s="148"/>
      <c r="D495" s="148"/>
      <c r="E495" s="148"/>
      <c r="F495" s="148"/>
      <c r="G495" s="148"/>
      <c r="H495" s="148"/>
      <c r="I495" s="148"/>
      <c r="J495" s="148"/>
    </row>
    <row r="496" spans="2:10" ht="21.75" customHeight="1" x14ac:dyDescent="0.25">
      <c r="B496" s="148"/>
      <c r="C496" s="148"/>
      <c r="D496" s="148"/>
      <c r="E496" s="148"/>
      <c r="F496" s="148"/>
      <c r="G496" s="148"/>
      <c r="H496" s="148"/>
      <c r="I496" s="148"/>
      <c r="J496" s="148"/>
    </row>
    <row r="497" spans="2:10" ht="21.75" customHeight="1" x14ac:dyDescent="0.25">
      <c r="B497" s="148"/>
      <c r="C497" s="148"/>
      <c r="D497" s="148"/>
      <c r="E497" s="148"/>
      <c r="F497" s="148"/>
      <c r="G497" s="148"/>
      <c r="H497" s="148"/>
      <c r="I497" s="148"/>
      <c r="J497" s="148"/>
    </row>
    <row r="498" spans="2:10" ht="21.75" customHeight="1" x14ac:dyDescent="0.25">
      <c r="B498" s="148"/>
      <c r="C498" s="148"/>
      <c r="D498" s="148"/>
      <c r="E498" s="148"/>
      <c r="F498" s="148"/>
      <c r="G498" s="148"/>
      <c r="H498" s="148"/>
      <c r="I498" s="148"/>
      <c r="J498" s="148"/>
    </row>
    <row r="499" spans="2:10" ht="21.75" customHeight="1" x14ac:dyDescent="0.25">
      <c r="B499" s="148"/>
      <c r="C499" s="148"/>
      <c r="D499" s="148"/>
      <c r="E499" s="148"/>
      <c r="F499" s="148"/>
      <c r="G499" s="148"/>
      <c r="H499" s="148"/>
      <c r="I499" s="148"/>
      <c r="J499" s="148"/>
    </row>
    <row r="500" spans="2:10" ht="21.75" customHeight="1" x14ac:dyDescent="0.25">
      <c r="B500" s="148"/>
      <c r="C500" s="148"/>
      <c r="D500" s="148"/>
      <c r="E500" s="148"/>
      <c r="F500" s="148"/>
      <c r="G500" s="148"/>
      <c r="H500" s="148"/>
      <c r="I500" s="148"/>
      <c r="J500" s="148"/>
    </row>
    <row r="501" spans="2:10" ht="21.75" customHeight="1" x14ac:dyDescent="0.25">
      <c r="B501" s="148"/>
      <c r="C501" s="148"/>
      <c r="D501" s="148"/>
      <c r="E501" s="148"/>
      <c r="F501" s="148"/>
      <c r="G501" s="148"/>
      <c r="H501" s="148"/>
      <c r="I501" s="148"/>
      <c r="J501" s="148"/>
    </row>
    <row r="502" spans="2:10" ht="21.75" customHeight="1" x14ac:dyDescent="0.25">
      <c r="B502" s="148"/>
      <c r="C502" s="148"/>
      <c r="D502" s="148"/>
      <c r="E502" s="148"/>
      <c r="F502" s="148"/>
      <c r="G502" s="148"/>
      <c r="H502" s="148"/>
      <c r="I502" s="148"/>
      <c r="J502" s="148"/>
    </row>
    <row r="503" spans="2:10" ht="21.75" customHeight="1" x14ac:dyDescent="0.25">
      <c r="B503" s="148"/>
      <c r="C503" s="148"/>
      <c r="D503" s="148"/>
      <c r="E503" s="148"/>
      <c r="F503" s="148"/>
      <c r="G503" s="148"/>
      <c r="H503" s="148"/>
      <c r="I503" s="148"/>
      <c r="J503" s="148"/>
    </row>
    <row r="504" spans="2:10" ht="21.75" customHeight="1" x14ac:dyDescent="0.25">
      <c r="B504" s="148"/>
      <c r="C504" s="148"/>
      <c r="D504" s="148"/>
      <c r="E504" s="148"/>
      <c r="F504" s="148"/>
      <c r="G504" s="148"/>
      <c r="H504" s="148"/>
      <c r="I504" s="148"/>
      <c r="J504" s="148"/>
    </row>
    <row r="505" spans="2:10" ht="21.75" customHeight="1" x14ac:dyDescent="0.25">
      <c r="B505" s="148"/>
      <c r="C505" s="148"/>
      <c r="D505" s="148"/>
      <c r="E505" s="148"/>
      <c r="F505" s="148"/>
      <c r="G505" s="148"/>
      <c r="H505" s="148"/>
      <c r="I505" s="148"/>
      <c r="J505" s="148"/>
    </row>
  </sheetData>
  <sheetProtection algorithmName="SHA-512" hashValue="iy44ORa+a1iRj0jclGLIxQe3ORbv6PpR+iYNhFksh5iqFI3ChknUtqnUGAK1z2PnsdGgor51A3lzxqYDd2R1pA==" saltValue="cEyGb8XtwXvfWeaKRNW0bg==" spinCount="100000" sheet="1" objects="1" scenarios="1"/>
  <phoneticPr fontId="5" type="noConversion"/>
  <printOptions horizontalCentered="1"/>
  <pageMargins left="0.31496062992125984" right="0.31496062992125984" top="0.31496062992125984" bottom="0.31496062992125984" header="0.31496062992125984" footer="0.31496062992125984"/>
  <pageSetup scale="77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2D6AFCE-A2E3-4625-85D6-79F7032EB968}">
          <x14:formula1>
            <xm:f>Settings!$J$18:$J$20</xm:f>
          </x14:formula1>
          <xm:sqref>H6:I20</xm:sqref>
        </x14:dataValidation>
        <x14:dataValidation type="list" allowBlank="1" showInputMessage="1" showErrorMessage="1" xr:uid="{727AED55-5433-43B1-9CCB-5CA6A46B3B89}">
          <x14:formula1>
            <xm:f>OFFSET(Settings!$C$7,0,0,COUNTA(Settings!$C$7:$C$26),1)</xm:f>
          </x14:formula1>
          <xm:sqref>D6:D20</xm:sqref>
        </x14:dataValidation>
        <x14:dataValidation type="list" allowBlank="1" showInputMessage="1" showErrorMessage="1" xr:uid="{C57F5045-745F-43E3-8383-FA54600EEA46}">
          <x14:formula1>
            <xm:f>OFFSET(Settings!$E$7,0,0,COUNTA(Settings!$E$7:$E$26),1)</xm:f>
          </x14:formula1>
          <xm:sqref>F6:F20</xm:sqref>
        </x14:dataValidation>
        <x14:dataValidation type="list" allowBlank="1" showInputMessage="1" showErrorMessage="1" xr:uid="{720C80F6-423F-4FB7-9E11-E46C993644B7}">
          <x14:formula1>
            <xm:f>OFFSET(Settings!$G$7,0,0,COUNTA(Settings!$G$7:$G$26),1)</xm:f>
          </x14:formula1>
          <xm:sqref>G6:G20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N161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26" customWidth="1"/>
    <col min="2" max="2" width="45.7109375" style="26" customWidth="1"/>
    <col min="3" max="3" width="2.7109375" style="26" customWidth="1"/>
    <col min="4" max="4" width="45.7109375" style="26" customWidth="1"/>
    <col min="5" max="5" width="2.7109375" style="26" customWidth="1"/>
    <col min="6" max="6" width="45.7109375" style="26" customWidth="1"/>
    <col min="7" max="7" width="2.7109375" style="26" customWidth="1"/>
    <col min="8" max="16384" width="9.140625" style="26"/>
  </cols>
  <sheetData>
    <row r="1" spans="1:14" s="10" customFormat="1" ht="6.75" customHeight="1" x14ac:dyDescent="0.25">
      <c r="B1" s="11"/>
      <c r="E1" s="12"/>
      <c r="F1" s="12"/>
      <c r="G1" s="12"/>
    </row>
    <row r="2" spans="1:14" s="13" customFormat="1" ht="20.100000000000001" customHeight="1" x14ac:dyDescent="0.25">
      <c r="B2" s="55" t="s">
        <v>96</v>
      </c>
      <c r="C2" s="15"/>
      <c r="D2" s="15"/>
      <c r="E2" s="15"/>
      <c r="F2" s="15"/>
      <c r="G2" s="17"/>
      <c r="H2" s="17"/>
      <c r="I2" s="17"/>
      <c r="J2" s="17"/>
      <c r="K2" s="46"/>
      <c r="L2" s="46"/>
      <c r="M2" s="17"/>
      <c r="N2" s="17"/>
    </row>
    <row r="3" spans="1:14" s="100" customFormat="1" ht="24" customHeight="1" x14ac:dyDescent="0.25">
      <c r="B3" s="106" t="s">
        <v>29</v>
      </c>
      <c r="C3" s="103"/>
      <c r="D3" s="103"/>
      <c r="E3" s="103"/>
      <c r="F3" s="103"/>
      <c r="G3" s="105"/>
      <c r="H3" s="105"/>
      <c r="I3" s="105"/>
      <c r="J3" s="105"/>
      <c r="K3" s="107"/>
      <c r="L3" s="107"/>
      <c r="M3" s="105"/>
      <c r="N3" s="105"/>
    </row>
    <row r="4" spans="1:14" s="21" customFormat="1" ht="4.9000000000000004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s="12" customFormat="1" ht="21.95" customHeight="1" x14ac:dyDescent="0.25">
      <c r="A5" s="41"/>
      <c r="B5" s="139" t="str">
        <f>SUBSTITUTE(UPPER(Settings!I10),"İ","I")</f>
        <v>INVEST TO IMPROVE OR COLLABORATE</v>
      </c>
      <c r="C5" s="121"/>
      <c r="D5" s="140" t="str">
        <f>SUBSTITUTE(UPPER(Settings!I9),"İ","I")</f>
        <v>INVEST TO BUILD</v>
      </c>
      <c r="E5" s="121"/>
      <c r="F5" s="135" t="str">
        <f>SUBSTITUTE(UPPER(Settings!I7),"İ","I")</f>
        <v>INVEST AND GROW</v>
      </c>
      <c r="G5" s="41"/>
      <c r="H5" s="41"/>
      <c r="I5" s="41"/>
      <c r="J5" s="41"/>
      <c r="K5" s="41"/>
      <c r="L5" s="41"/>
      <c r="M5" s="41"/>
      <c r="N5" s="41"/>
    </row>
    <row r="6" spans="1:14" ht="15" customHeight="1" x14ac:dyDescent="0.25">
      <c r="B6" s="137" t="str">
        <f t="array" ref="B6">IFERROR(INDEX(Calculation!$D$4:$D$18,MATCH(Calculation!$P$7&amp;(ROW(A6)-ROW($A$5)),Calculation!$L$4:$L$18&amp;Calculation!$N$4:$N$18,0),1),"")</f>
        <v>Energy Utility Systems</v>
      </c>
      <c r="C6" s="48"/>
      <c r="D6" s="136" t="str">
        <f t="array" ref="D6">IFERROR(INDEX(Calculation!$D$4:$D$18,MATCH(Calculation!$P$6&amp;(ROW(A6)-ROW($A$5)),Calculation!$L$4:$L$18&amp;Calculation!$N$4:$N$18,0),1),"")</f>
        <v>Tech Innovations Inc.</v>
      </c>
      <c r="E6" s="48"/>
      <c r="F6" s="91" t="str">
        <f t="array" ref="F6">IFERROR(INDEX(Calculation!$D$4:$D$18,MATCH(Calculation!$P$4&amp;(ROW(A6)-ROW($A$5)),Calculation!$L$4:$L$18&amp;Calculation!$N$4:$N$18,0),1),"")</f>
        <v>AI Solutions Innovate</v>
      </c>
    </row>
    <row r="7" spans="1:14" ht="15" customHeight="1" x14ac:dyDescent="0.25">
      <c r="B7" s="137" t="str">
        <f t="array" ref="B7">IFERROR(INDEX(Calculation!$D$4:$D$18,MATCH(Calculation!$P$7&amp;(ROW(A7)-ROW($A$5)),Calculation!$L$4:$L$18&amp;Calculation!$N$4:$N$18,0),1),"")</f>
        <v/>
      </c>
      <c r="C7" s="48"/>
      <c r="D7" s="136" t="str">
        <f t="array" ref="D7">IFERROR(INDEX(Calculation!$D$4:$D$18,MATCH(Calculation!$P$6&amp;(ROW(A7)-ROW($A$5)),Calculation!$L$4:$L$18&amp;Calculation!$N$4:$N$18,0),1),"")</f>
        <v>Auto Dynamics Corp.</v>
      </c>
      <c r="E7" s="48"/>
      <c r="F7" s="91" t="str">
        <f t="array" ref="F7">IFERROR(INDEX(Calculation!$D$4:$D$18,MATCH(Calculation!$P$4&amp;(ROW(A7)-ROW($A$5)),Calculation!$L$4:$L$18&amp;Calculation!$N$4:$N$18,0),1),"")</f>
        <v/>
      </c>
    </row>
    <row r="8" spans="1:14" ht="15" customHeight="1" x14ac:dyDescent="0.25">
      <c r="B8" s="137" t="str">
        <f t="array" ref="B8">IFERROR(INDEX(Calculation!$D$4:$D$18,MATCH(Calculation!$P$7&amp;(ROW(A8)-ROW($A$5)),Calculation!$L$4:$L$18&amp;Calculation!$N$4:$N$18,0),1),"")</f>
        <v/>
      </c>
      <c r="C8" s="48"/>
      <c r="D8" s="136" t="str">
        <f t="array" ref="D8">IFERROR(INDEX(Calculation!$D$4:$D$18,MATCH(Calculation!$P$6&amp;(ROW(A8)-ROW($A$5)),Calculation!$L$4:$L$18&amp;Calculation!$N$4:$N$18,0),1),"")</f>
        <v/>
      </c>
      <c r="E8" s="48"/>
      <c r="F8" s="91" t="str">
        <f t="array" ref="F8">IFERROR(INDEX(Calculation!$D$4:$D$18,MATCH(Calculation!$P$4&amp;(ROW(A8)-ROW($A$5)),Calculation!$L$4:$L$18&amp;Calculation!$N$4:$N$18,0),1),"")</f>
        <v/>
      </c>
    </row>
    <row r="9" spans="1:14" ht="15" customHeight="1" x14ac:dyDescent="0.25">
      <c r="B9" s="137" t="str">
        <f t="array" ref="B9">IFERROR(INDEX(Calculation!$D$4:$D$18,MATCH(Calculation!$P$7&amp;(ROW(A9)-ROW($A$5)),Calculation!$L$4:$L$18&amp;Calculation!$N$4:$N$18,0),1),"")</f>
        <v/>
      </c>
      <c r="C9" s="48"/>
      <c r="D9" s="136" t="str">
        <f t="array" ref="D9">IFERROR(INDEX(Calculation!$D$4:$D$18,MATCH(Calculation!$P$6&amp;(ROW(A9)-ROW($A$5)),Calculation!$L$4:$L$18&amp;Calculation!$N$4:$N$18,0),1),"")</f>
        <v/>
      </c>
      <c r="E9" s="48"/>
      <c r="F9" s="91" t="str">
        <f t="array" ref="F9">IFERROR(INDEX(Calculation!$D$4:$D$18,MATCH(Calculation!$P$4&amp;(ROW(A9)-ROW($A$5)),Calculation!$L$4:$L$18&amp;Calculation!$N$4:$N$18,0),1),"")</f>
        <v/>
      </c>
    </row>
    <row r="10" spans="1:14" ht="15" customHeight="1" x14ac:dyDescent="0.25">
      <c r="B10" s="137" t="str">
        <f t="array" ref="B10">IFERROR(INDEX(Calculation!$D$4:$D$18,MATCH(Calculation!$P$7&amp;(ROW(A10)-ROW($A$5)),Calculation!$L$4:$L$18&amp;Calculation!$N$4:$N$18,0),1),"")</f>
        <v/>
      </c>
      <c r="C10" s="48"/>
      <c r="D10" s="136" t="str">
        <f t="array" ref="D10">IFERROR(INDEX(Calculation!$D$4:$D$18,MATCH(Calculation!$P$6&amp;(ROW(A10)-ROW($A$5)),Calculation!$L$4:$L$18&amp;Calculation!$N$4:$N$18,0),1),"")</f>
        <v/>
      </c>
      <c r="E10" s="48"/>
      <c r="F10" s="91" t="str">
        <f t="array" ref="F10">IFERROR(INDEX(Calculation!$D$4:$D$18,MATCH(Calculation!$P$4&amp;(ROW(A10)-ROW($A$5)),Calculation!$L$4:$L$18&amp;Calculation!$N$4:$N$18,0),1),"")</f>
        <v/>
      </c>
    </row>
    <row r="11" spans="1:14" ht="15" customHeight="1" x14ac:dyDescent="0.25">
      <c r="B11" s="137" t="str">
        <f t="array" ref="B11">IFERROR(INDEX(Calculation!$D$4:$D$18,MATCH(Calculation!$P$7&amp;(ROW(A11)-ROW($A$5)),Calculation!$L$4:$L$18&amp;Calculation!$N$4:$N$18,0),1),"")</f>
        <v/>
      </c>
      <c r="C11" s="48"/>
      <c r="D11" s="136" t="str">
        <f t="array" ref="D11">IFERROR(INDEX(Calculation!$D$4:$D$18,MATCH(Calculation!$P$6&amp;(ROW(A11)-ROW($A$5)),Calculation!$L$4:$L$18&amp;Calculation!$N$4:$N$18,0),1),"")</f>
        <v/>
      </c>
      <c r="E11" s="48"/>
      <c r="F11" s="91" t="str">
        <f t="array" ref="F11">IFERROR(INDEX(Calculation!$D$4:$D$18,MATCH(Calculation!$P$4&amp;(ROW(A11)-ROW($A$5)),Calculation!$L$4:$L$18&amp;Calculation!$N$4:$N$18,0),1),"")</f>
        <v/>
      </c>
    </row>
    <row r="12" spans="1:14" ht="15" customHeight="1" x14ac:dyDescent="0.25">
      <c r="B12" s="137" t="str">
        <f t="array" ref="B12">IFERROR(INDEX(Calculation!$D$4:$D$18,MATCH(Calculation!$P$7&amp;(ROW(A12)-ROW($A$5)),Calculation!$L$4:$L$18&amp;Calculation!$N$4:$N$18,0),1),"")</f>
        <v/>
      </c>
      <c r="C12" s="48"/>
      <c r="D12" s="136" t="str">
        <f t="array" ref="D12">IFERROR(INDEX(Calculation!$D$4:$D$18,MATCH(Calculation!$P$6&amp;(ROW(A12)-ROW($A$5)),Calculation!$L$4:$L$18&amp;Calculation!$N$4:$N$18,0),1),"")</f>
        <v/>
      </c>
      <c r="E12" s="48"/>
      <c r="F12" s="91" t="str">
        <f t="array" ref="F12">IFERROR(INDEX(Calculation!$D$4:$D$18,MATCH(Calculation!$P$4&amp;(ROW(A12)-ROW($A$5)),Calculation!$L$4:$L$18&amp;Calculation!$N$4:$N$18,0),1),"")</f>
        <v/>
      </c>
    </row>
    <row r="13" spans="1:14" ht="15" customHeight="1" x14ac:dyDescent="0.25">
      <c r="B13" s="137" t="str">
        <f t="array" ref="B13">IFERROR(INDEX(Calculation!$D$4:$D$18,MATCH(Calculation!$P$7&amp;(ROW(A13)-ROW($A$5)),Calculation!$L$4:$L$18&amp;Calculation!$N$4:$N$18,0),1),"")</f>
        <v/>
      </c>
      <c r="C13" s="48"/>
      <c r="D13" s="136" t="str">
        <f t="array" ref="D13">IFERROR(INDEX(Calculation!$D$4:$D$18,MATCH(Calculation!$P$6&amp;(ROW(A13)-ROW($A$5)),Calculation!$L$4:$L$18&amp;Calculation!$N$4:$N$18,0),1),"")</f>
        <v/>
      </c>
      <c r="E13" s="48"/>
      <c r="F13" s="91" t="str">
        <f t="array" ref="F13">IFERROR(INDEX(Calculation!$D$4:$D$18,MATCH(Calculation!$P$4&amp;(ROW(A13)-ROW($A$5)),Calculation!$L$4:$L$18&amp;Calculation!$N$4:$N$18,0),1),"")</f>
        <v/>
      </c>
    </row>
    <row r="14" spans="1:14" ht="15" hidden="1" customHeight="1" outlineLevel="1" x14ac:dyDescent="0.25">
      <c r="B14" s="137" t="str">
        <f t="array" ref="B14">IFERROR(INDEX(Calculation!$D$4:$D$18,MATCH(Calculation!$P$7&amp;(ROW(A14)-ROW($A$5)),Calculation!$L$4:$L$18&amp;Calculation!$N$4:$N$18,0),1),"")</f>
        <v/>
      </c>
      <c r="C14" s="48"/>
      <c r="D14" s="136" t="str">
        <f t="array" ref="D14">IFERROR(INDEX(Calculation!$D$4:$D$18,MATCH(Calculation!$P$6&amp;(ROW(A14)-ROW($A$5)),Calculation!$L$4:$L$18&amp;Calculation!$N$4:$N$18,0),1),"")</f>
        <v/>
      </c>
      <c r="E14" s="48"/>
      <c r="F14" s="91" t="str">
        <f t="array" ref="F14">IFERROR(INDEX(Calculation!$D$4:$D$18,MATCH(Calculation!$P$4&amp;(ROW(A14)-ROW($A$5)),Calculation!$L$4:$L$18&amp;Calculation!$N$4:$N$18,0),1),"")</f>
        <v/>
      </c>
    </row>
    <row r="15" spans="1:14" ht="15" hidden="1" customHeight="1" outlineLevel="1" x14ac:dyDescent="0.25">
      <c r="B15" s="137" t="str">
        <f t="array" ref="B15">IFERROR(INDEX(Calculation!$D$4:$D$18,MATCH(Calculation!$P$7&amp;(ROW(A15)-ROW($A$5)),Calculation!$L$4:$L$18&amp;Calculation!$N$4:$N$18,0),1),"")</f>
        <v/>
      </c>
      <c r="C15" s="48"/>
      <c r="D15" s="136" t="str">
        <f t="array" ref="D15">IFERROR(INDEX(Calculation!$D$4:$D$18,MATCH(Calculation!$P$6&amp;(ROW(A15)-ROW($A$5)),Calculation!$L$4:$L$18&amp;Calculation!$N$4:$N$18,0),1),"")</f>
        <v/>
      </c>
      <c r="E15" s="48"/>
      <c r="F15" s="91" t="str">
        <f t="array" ref="F15">IFERROR(INDEX(Calculation!$D$4:$D$18,MATCH(Calculation!$P$4&amp;(ROW(A15)-ROW($A$5)),Calculation!$L$4:$L$18&amp;Calculation!$N$4:$N$18,0),1),"")</f>
        <v/>
      </c>
    </row>
    <row r="16" spans="1:14" ht="15" hidden="1" customHeight="1" outlineLevel="1" x14ac:dyDescent="0.25">
      <c r="B16" s="137" t="str">
        <f t="array" ref="B16">IFERROR(INDEX(Calculation!$D$4:$D$18,MATCH(Calculation!$P$7&amp;(ROW(A16)-ROW($A$5)),Calculation!$L$4:$L$18&amp;Calculation!$N$4:$N$18,0),1),"")</f>
        <v/>
      </c>
      <c r="C16" s="48"/>
      <c r="D16" s="136" t="str">
        <f t="array" ref="D16">IFERROR(INDEX(Calculation!$D$4:$D$18,MATCH(Calculation!$P$6&amp;(ROW(A16)-ROW($A$5)),Calculation!$L$4:$L$18&amp;Calculation!$N$4:$N$18,0),1),"")</f>
        <v/>
      </c>
      <c r="E16" s="48"/>
      <c r="F16" s="91" t="str">
        <f t="array" ref="F16">IFERROR(INDEX(Calculation!$D$4:$D$18,MATCH(Calculation!$P$4&amp;(ROW(A16)-ROW($A$5)),Calculation!$L$4:$L$18&amp;Calculation!$N$4:$N$18,0),1),"")</f>
        <v/>
      </c>
    </row>
    <row r="17" spans="2:6" ht="15" hidden="1" customHeight="1" outlineLevel="1" x14ac:dyDescent="0.25">
      <c r="B17" s="137" t="str">
        <f t="array" ref="B17">IFERROR(INDEX(Calculation!$D$4:$D$18,MATCH(Calculation!$P$7&amp;(ROW(A17)-ROW($A$5)),Calculation!$L$4:$L$18&amp;Calculation!$N$4:$N$18,0),1),"")</f>
        <v/>
      </c>
      <c r="C17" s="48"/>
      <c r="D17" s="136" t="str">
        <f t="array" ref="D17">IFERROR(INDEX(Calculation!$D$4:$D$18,MATCH(Calculation!$P$6&amp;(ROW(A17)-ROW($A$5)),Calculation!$L$4:$L$18&amp;Calculation!$N$4:$N$18,0),1),"")</f>
        <v/>
      </c>
      <c r="E17" s="48"/>
      <c r="F17" s="91" t="str">
        <f t="array" ref="F17">IFERROR(INDEX(Calculation!$D$4:$D$18,MATCH(Calculation!$P$4&amp;(ROW(A17)-ROW($A$5)),Calculation!$L$4:$L$18&amp;Calculation!$N$4:$N$18,0),1),"")</f>
        <v/>
      </c>
    </row>
    <row r="18" spans="2:6" ht="15" hidden="1" customHeight="1" outlineLevel="1" x14ac:dyDescent="0.25">
      <c r="B18" s="137" t="str">
        <f t="array" ref="B18">IFERROR(INDEX(Calculation!$D$4:$D$18,MATCH(Calculation!$P$7&amp;(ROW(A18)-ROW($A$5)),Calculation!$L$4:$L$18&amp;Calculation!$N$4:$N$18,0),1),"")</f>
        <v/>
      </c>
      <c r="C18" s="48"/>
      <c r="D18" s="136" t="str">
        <f t="array" ref="D18">IFERROR(INDEX(Calculation!$D$4:$D$18,MATCH(Calculation!$P$6&amp;(ROW(A18)-ROW($A$5)),Calculation!$L$4:$L$18&amp;Calculation!$N$4:$N$18,0),1),"")</f>
        <v/>
      </c>
      <c r="E18" s="48"/>
      <c r="F18" s="91" t="str">
        <f t="array" ref="F18">IFERROR(INDEX(Calculation!$D$4:$D$18,MATCH(Calculation!$P$4&amp;(ROW(A18)-ROW($A$5)),Calculation!$L$4:$L$18&amp;Calculation!$N$4:$N$18,0),1),"")</f>
        <v/>
      </c>
    </row>
    <row r="19" spans="2:6" ht="15" hidden="1" customHeight="1" outlineLevel="1" x14ac:dyDescent="0.25">
      <c r="B19" s="137" t="str">
        <f t="array" ref="B19">IFERROR(INDEX(Calculation!$D$4:$D$18,MATCH(Calculation!$P$7&amp;(ROW(A19)-ROW($A$5)),Calculation!$L$4:$L$18&amp;Calculation!$N$4:$N$18,0),1),"")</f>
        <v/>
      </c>
      <c r="C19" s="48"/>
      <c r="D19" s="136" t="str">
        <f t="array" ref="D19">IFERROR(INDEX(Calculation!$D$4:$D$18,MATCH(Calculation!$P$6&amp;(ROW(A19)-ROW($A$5)),Calculation!$L$4:$L$18&amp;Calculation!$N$4:$N$18,0),1),"")</f>
        <v/>
      </c>
      <c r="E19" s="48"/>
      <c r="F19" s="91" t="str">
        <f t="array" ref="F19">IFERROR(INDEX(Calculation!$D$4:$D$18,MATCH(Calculation!$P$4&amp;(ROW(A19)-ROW($A$5)),Calculation!$L$4:$L$18&amp;Calculation!$N$4:$N$18,0),1),"")</f>
        <v/>
      </c>
    </row>
    <row r="20" spans="2:6" ht="15" hidden="1" customHeight="1" outlineLevel="1" x14ac:dyDescent="0.25">
      <c r="B20" s="137" t="str">
        <f t="array" ref="B20">IFERROR(INDEX(Calculation!$D$4:$D$18,MATCH(Calculation!$P$7&amp;(ROW(A20)-ROW($A$5)),Calculation!$L$4:$L$18&amp;Calculation!$N$4:$N$18,0),1),"")</f>
        <v/>
      </c>
      <c r="C20" s="48"/>
      <c r="D20" s="136" t="str">
        <f t="array" ref="D20">IFERROR(INDEX(Calculation!$D$4:$D$18,MATCH(Calculation!$P$6&amp;(ROW(A20)-ROW($A$5)),Calculation!$L$4:$L$18&amp;Calculation!$N$4:$N$18,0),1),"")</f>
        <v/>
      </c>
      <c r="E20" s="48"/>
      <c r="F20" s="91" t="str">
        <f t="array" ref="F20">IFERROR(INDEX(Calculation!$D$4:$D$18,MATCH(Calculation!$P$4&amp;(ROW(A20)-ROW($A$5)),Calculation!$L$4:$L$18&amp;Calculation!$N$4:$N$18,0),1),"")</f>
        <v/>
      </c>
    </row>
    <row r="21" spans="2:6" ht="15" hidden="1" customHeight="1" outlineLevel="1" x14ac:dyDescent="0.25">
      <c r="B21" s="137" t="str">
        <f t="array" ref="B21">IFERROR(INDEX(Calculation!$D$4:$D$18,MATCH(Calculation!$P$7&amp;(ROW(A21)-ROW($A$5)),Calculation!$L$4:$L$18&amp;Calculation!$N$4:$N$18,0),1),"")</f>
        <v/>
      </c>
      <c r="C21" s="48"/>
      <c r="D21" s="136" t="str">
        <f t="array" ref="D21">IFERROR(INDEX(Calculation!$D$4:$D$18,MATCH(Calculation!$P$6&amp;(ROW(A21)-ROW($A$5)),Calculation!$L$4:$L$18&amp;Calculation!$N$4:$N$18,0),1),"")</f>
        <v/>
      </c>
      <c r="E21" s="48"/>
      <c r="F21" s="91" t="str">
        <f t="array" ref="F21">IFERROR(INDEX(Calculation!$D$4:$D$18,MATCH(Calculation!$P$4&amp;(ROW(A21)-ROW($A$5)),Calculation!$L$4:$L$18&amp;Calculation!$N$4:$N$18,0),1),"")</f>
        <v/>
      </c>
    </row>
    <row r="22" spans="2:6" ht="15" hidden="1" customHeight="1" outlineLevel="1" x14ac:dyDescent="0.25">
      <c r="B22" s="137" t="str">
        <f t="array" ref="B22">IFERROR(INDEX(Calculation!$D$4:$D$18,MATCH(Calculation!$P$7&amp;(ROW(A22)-ROW($A$5)),Calculation!$L$4:$L$18&amp;Calculation!$N$4:$N$18,0),1),"")</f>
        <v/>
      </c>
      <c r="C22" s="48"/>
      <c r="D22" s="136" t="str">
        <f t="array" ref="D22">IFERROR(INDEX(Calculation!$D$4:$D$18,MATCH(Calculation!$P$6&amp;(ROW(A22)-ROW($A$5)),Calculation!$L$4:$L$18&amp;Calculation!$N$4:$N$18,0),1),"")</f>
        <v/>
      </c>
      <c r="E22" s="48"/>
      <c r="F22" s="91" t="str">
        <f t="array" ref="F22">IFERROR(INDEX(Calculation!$D$4:$D$18,MATCH(Calculation!$P$4&amp;(ROW(A22)-ROW($A$5)),Calculation!$L$4:$L$18&amp;Calculation!$N$4:$N$18,0),1),"")</f>
        <v/>
      </c>
    </row>
    <row r="23" spans="2:6" ht="15" hidden="1" customHeight="1" outlineLevel="1" x14ac:dyDescent="0.25">
      <c r="B23" s="137" t="str">
        <f t="array" ref="B23">IFERROR(INDEX(Calculation!$D$4:$D$18,MATCH(Calculation!$P$7&amp;(ROW(A23)-ROW($A$5)),Calculation!$L$4:$L$18&amp;Calculation!$N$4:$N$18,0),1),"")</f>
        <v/>
      </c>
      <c r="C23" s="48"/>
      <c r="D23" s="136" t="str">
        <f t="array" ref="D23">IFERROR(INDEX(Calculation!$D$4:$D$18,MATCH(Calculation!$P$6&amp;(ROW(A23)-ROW($A$5)),Calculation!$L$4:$L$18&amp;Calculation!$N$4:$N$18,0),1),"")</f>
        <v/>
      </c>
      <c r="E23" s="48"/>
      <c r="F23" s="91" t="str">
        <f t="array" ref="F23">IFERROR(INDEX(Calculation!$D$4:$D$18,MATCH(Calculation!$P$4&amp;(ROW(A23)-ROW($A$5)),Calculation!$L$4:$L$18&amp;Calculation!$N$4:$N$18,0),1),"")</f>
        <v/>
      </c>
    </row>
    <row r="24" spans="2:6" ht="15" hidden="1" customHeight="1" outlineLevel="1" x14ac:dyDescent="0.25">
      <c r="B24" s="137" t="str">
        <f t="array" ref="B24">IFERROR(INDEX(Calculation!$D$4:$D$18,MATCH(Calculation!$P$7&amp;(ROW(A24)-ROW($A$5)),Calculation!$L$4:$L$18&amp;Calculation!$N$4:$N$18,0),1),"")</f>
        <v/>
      </c>
      <c r="C24" s="48"/>
      <c r="D24" s="136" t="str">
        <f t="array" ref="D24">IFERROR(INDEX(Calculation!$D$4:$D$18,MATCH(Calculation!$P$6&amp;(ROW(A24)-ROW($A$5)),Calculation!$L$4:$L$18&amp;Calculation!$N$4:$N$18,0),1),"")</f>
        <v/>
      </c>
      <c r="E24" s="48"/>
      <c r="F24" s="91" t="str">
        <f t="array" ref="F24">IFERROR(INDEX(Calculation!$D$4:$D$18,MATCH(Calculation!$P$4&amp;(ROW(A24)-ROW($A$5)),Calculation!$L$4:$L$18&amp;Calculation!$N$4:$N$18,0),1),"")</f>
        <v/>
      </c>
    </row>
    <row r="25" spans="2:6" ht="15" hidden="1" customHeight="1" outlineLevel="1" x14ac:dyDescent="0.25">
      <c r="B25" s="137" t="str">
        <f t="array" ref="B25">IFERROR(INDEX(Calculation!$D$4:$D$18,MATCH(Calculation!$P$7&amp;(ROW(A25)-ROW($A$5)),Calculation!$L$4:$L$18&amp;Calculation!$N$4:$N$18,0),1),"")</f>
        <v/>
      </c>
      <c r="C25" s="48"/>
      <c r="D25" s="136" t="str">
        <f t="array" ref="D25">IFERROR(INDEX(Calculation!$D$4:$D$18,MATCH(Calculation!$P$6&amp;(ROW(A25)-ROW($A$5)),Calculation!$L$4:$L$18&amp;Calculation!$N$4:$N$18,0),1),"")</f>
        <v/>
      </c>
      <c r="E25" s="48"/>
      <c r="F25" s="91" t="str">
        <f t="array" ref="F25">IFERROR(INDEX(Calculation!$D$4:$D$18,MATCH(Calculation!$P$4&amp;(ROW(A25)-ROW($A$5)),Calculation!$L$4:$L$18&amp;Calculation!$N$4:$N$18,0),1),"")</f>
        <v/>
      </c>
    </row>
    <row r="26" spans="2:6" ht="15" hidden="1" customHeight="1" outlineLevel="1" x14ac:dyDescent="0.25">
      <c r="B26" s="137" t="str">
        <f t="array" ref="B26">IFERROR(INDEX(Calculation!$D$4:$D$18,MATCH(Calculation!$P$7&amp;(ROW(A26)-ROW($A$5)),Calculation!$L$4:$L$18&amp;Calculation!$N$4:$N$18,0),1),"")</f>
        <v/>
      </c>
      <c r="C26" s="48"/>
      <c r="D26" s="136" t="str">
        <f t="array" ref="D26">IFERROR(INDEX(Calculation!$D$4:$D$18,MATCH(Calculation!$P$6&amp;(ROW(A26)-ROW($A$5)),Calculation!$L$4:$L$18&amp;Calculation!$N$4:$N$18,0),1),"")</f>
        <v/>
      </c>
      <c r="E26" s="48"/>
      <c r="F26" s="91" t="str">
        <f t="array" ref="F26">IFERROR(INDEX(Calculation!$D$4:$D$18,MATCH(Calculation!$P$4&amp;(ROW(A26)-ROW($A$5)),Calculation!$L$4:$L$18&amp;Calculation!$N$4:$N$18,0),1),"")</f>
        <v/>
      </c>
    </row>
    <row r="27" spans="2:6" ht="15" hidden="1" customHeight="1" outlineLevel="1" x14ac:dyDescent="0.25">
      <c r="B27" s="137" t="str">
        <f t="array" ref="B27">IFERROR(INDEX(Calculation!$D$4:$D$18,MATCH(Calculation!$P$7&amp;(ROW(A27)-ROW($A$5)),Calculation!$L$4:$L$18&amp;Calculation!$N$4:$N$18,0),1),"")</f>
        <v/>
      </c>
      <c r="C27" s="48"/>
      <c r="D27" s="136" t="str">
        <f t="array" ref="D27">IFERROR(INDEX(Calculation!$D$4:$D$18,MATCH(Calculation!$P$6&amp;(ROW(A27)-ROW($A$5)),Calculation!$L$4:$L$18&amp;Calculation!$N$4:$N$18,0),1),"")</f>
        <v/>
      </c>
      <c r="E27" s="48"/>
      <c r="F27" s="91" t="str">
        <f t="array" ref="F27">IFERROR(INDEX(Calculation!$D$4:$D$18,MATCH(Calculation!$P$4&amp;(ROW(A27)-ROW($A$5)),Calculation!$L$4:$L$18&amp;Calculation!$N$4:$N$18,0),1),"")</f>
        <v/>
      </c>
    </row>
    <row r="28" spans="2:6" ht="15" hidden="1" customHeight="1" outlineLevel="1" x14ac:dyDescent="0.25">
      <c r="B28" s="137" t="str">
        <f t="array" ref="B28">IFERROR(INDEX(Calculation!$D$4:$D$18,MATCH(Calculation!$P$7&amp;(ROW(A28)-ROW($A$5)),Calculation!$L$4:$L$18&amp;Calculation!$N$4:$N$18,0),1),"")</f>
        <v/>
      </c>
      <c r="C28" s="48"/>
      <c r="D28" s="136" t="str">
        <f t="array" ref="D28">IFERROR(INDEX(Calculation!$D$4:$D$18,MATCH(Calculation!$P$6&amp;(ROW(A28)-ROW($A$5)),Calculation!$L$4:$L$18&amp;Calculation!$N$4:$N$18,0),1),"")</f>
        <v/>
      </c>
      <c r="E28" s="48"/>
      <c r="F28" s="91" t="str">
        <f t="array" ref="F28">IFERROR(INDEX(Calculation!$D$4:$D$18,MATCH(Calculation!$P$4&amp;(ROW(A28)-ROW($A$5)),Calculation!$L$4:$L$18&amp;Calculation!$N$4:$N$18,0),1),"")</f>
        <v/>
      </c>
    </row>
    <row r="29" spans="2:6" ht="15" hidden="1" customHeight="1" outlineLevel="1" x14ac:dyDescent="0.25">
      <c r="B29" s="137" t="str">
        <f t="array" ref="B29">IFERROR(INDEX(Calculation!$D$4:$D$18,MATCH(Calculation!$P$7&amp;(ROW(A29)-ROW($A$5)),Calculation!$L$4:$L$18&amp;Calculation!$N$4:$N$18,0),1),"")</f>
        <v/>
      </c>
      <c r="C29" s="48"/>
      <c r="D29" s="136" t="str">
        <f t="array" ref="D29">IFERROR(INDEX(Calculation!$D$4:$D$18,MATCH(Calculation!$P$6&amp;(ROW(A29)-ROW($A$5)),Calculation!$L$4:$L$18&amp;Calculation!$N$4:$N$18,0),1),"")</f>
        <v/>
      </c>
      <c r="E29" s="48"/>
      <c r="F29" s="91" t="str">
        <f t="array" ref="F29">IFERROR(INDEX(Calculation!$D$4:$D$18,MATCH(Calculation!$P$4&amp;(ROW(A29)-ROW($A$5)),Calculation!$L$4:$L$18&amp;Calculation!$N$4:$N$18,0),1),"")</f>
        <v/>
      </c>
    </row>
    <row r="30" spans="2:6" ht="15" hidden="1" customHeight="1" outlineLevel="1" x14ac:dyDescent="0.25">
      <c r="B30" s="137" t="str">
        <f t="array" ref="B30">IFERROR(INDEX(Calculation!$D$4:$D$18,MATCH(Calculation!$P$7&amp;(ROW(A30)-ROW($A$5)),Calculation!$L$4:$L$18&amp;Calculation!$N$4:$N$18,0),1),"")</f>
        <v/>
      </c>
      <c r="C30" s="48"/>
      <c r="D30" s="136" t="str">
        <f t="array" ref="D30">IFERROR(INDEX(Calculation!$D$4:$D$18,MATCH(Calculation!$P$6&amp;(ROW(A30)-ROW($A$5)),Calculation!$L$4:$L$18&amp;Calculation!$N$4:$N$18,0),1),"")</f>
        <v/>
      </c>
      <c r="E30" s="48"/>
      <c r="F30" s="91" t="str">
        <f t="array" ref="F30">IFERROR(INDEX(Calculation!$D$4:$D$18,MATCH(Calculation!$P$4&amp;(ROW(A30)-ROW($A$5)),Calculation!$L$4:$L$18&amp;Calculation!$N$4:$N$18,0),1),"")</f>
        <v/>
      </c>
    </row>
    <row r="31" spans="2:6" ht="15" hidden="1" customHeight="1" outlineLevel="1" x14ac:dyDescent="0.25">
      <c r="B31" s="137" t="str">
        <f t="array" ref="B31">IFERROR(INDEX(Calculation!$D$4:$D$18,MATCH(Calculation!$P$7&amp;(ROW(A31)-ROW($A$5)),Calculation!$L$4:$L$18&amp;Calculation!$N$4:$N$18,0),1),"")</f>
        <v/>
      </c>
      <c r="C31" s="48"/>
      <c r="D31" s="136" t="str">
        <f t="array" ref="D31">IFERROR(INDEX(Calculation!$D$4:$D$18,MATCH(Calculation!$P$6&amp;(ROW(A31)-ROW($A$5)),Calculation!$L$4:$L$18&amp;Calculation!$N$4:$N$18,0),1),"")</f>
        <v/>
      </c>
      <c r="E31" s="48"/>
      <c r="F31" s="91" t="str">
        <f t="array" ref="F31">IFERROR(INDEX(Calculation!$D$4:$D$18,MATCH(Calculation!$P$4&amp;(ROW(A31)-ROW($A$5)),Calculation!$L$4:$L$18&amp;Calculation!$N$4:$N$18,0),1),"")</f>
        <v/>
      </c>
    </row>
    <row r="32" spans="2:6" ht="15" hidden="1" customHeight="1" outlineLevel="1" x14ac:dyDescent="0.25">
      <c r="B32" s="137" t="str">
        <f t="array" ref="B32">IFERROR(INDEX(Calculation!$D$4:$D$18,MATCH(Calculation!$P$7&amp;(ROW(A32)-ROW($A$5)),Calculation!$L$4:$L$18&amp;Calculation!$N$4:$N$18,0),1),"")</f>
        <v/>
      </c>
      <c r="C32" s="48"/>
      <c r="D32" s="136" t="str">
        <f t="array" ref="D32">IFERROR(INDEX(Calculation!$D$4:$D$18,MATCH(Calculation!$P$6&amp;(ROW(A32)-ROW($A$5)),Calculation!$L$4:$L$18&amp;Calculation!$N$4:$N$18,0),1),"")</f>
        <v/>
      </c>
      <c r="E32" s="48"/>
      <c r="F32" s="91" t="str">
        <f t="array" ref="F32">IFERROR(INDEX(Calculation!$D$4:$D$18,MATCH(Calculation!$P$4&amp;(ROW(A32)-ROW($A$5)),Calculation!$L$4:$L$18&amp;Calculation!$N$4:$N$18,0),1),"")</f>
        <v/>
      </c>
    </row>
    <row r="33" spans="2:6" ht="15" hidden="1" customHeight="1" outlineLevel="1" x14ac:dyDescent="0.25">
      <c r="B33" s="137" t="str">
        <f t="array" ref="B33">IFERROR(INDEX(Calculation!$D$4:$D$18,MATCH(Calculation!$P$7&amp;(ROW(A33)-ROW($A$5)),Calculation!$L$4:$L$18&amp;Calculation!$N$4:$N$18,0),1),"")</f>
        <v/>
      </c>
      <c r="C33" s="48"/>
      <c r="D33" s="136" t="str">
        <f t="array" ref="D33">IFERROR(INDEX(Calculation!$D$4:$D$18,MATCH(Calculation!$P$6&amp;(ROW(A33)-ROW($A$5)),Calculation!$L$4:$L$18&amp;Calculation!$N$4:$N$18,0),1),"")</f>
        <v/>
      </c>
      <c r="E33" s="48"/>
      <c r="F33" s="91" t="str">
        <f t="array" ref="F33">IFERROR(INDEX(Calculation!$D$4:$D$18,MATCH(Calculation!$P$4&amp;(ROW(A33)-ROW($A$5)),Calculation!$L$4:$L$18&amp;Calculation!$N$4:$N$18,0),1),"")</f>
        <v/>
      </c>
    </row>
    <row r="34" spans="2:6" ht="15" hidden="1" customHeight="1" outlineLevel="1" x14ac:dyDescent="0.25">
      <c r="B34" s="137" t="str">
        <f t="array" ref="B34">IFERROR(INDEX(Calculation!$D$4:$D$18,MATCH(Calculation!$P$7&amp;(ROW(A34)-ROW($A$5)),Calculation!$L$4:$L$18&amp;Calculation!$N$4:$N$18,0),1),"")</f>
        <v/>
      </c>
      <c r="C34" s="48"/>
      <c r="D34" s="136" t="str">
        <f t="array" ref="D34">IFERROR(INDEX(Calculation!$D$4:$D$18,MATCH(Calculation!$P$6&amp;(ROW(A34)-ROW($A$5)),Calculation!$L$4:$L$18&amp;Calculation!$N$4:$N$18,0),1),"")</f>
        <v/>
      </c>
      <c r="E34" s="48"/>
      <c r="F34" s="91" t="str">
        <f t="array" ref="F34">IFERROR(INDEX(Calculation!$D$4:$D$18,MATCH(Calculation!$P$4&amp;(ROW(A34)-ROW($A$5)),Calculation!$L$4:$L$18&amp;Calculation!$N$4:$N$18,0),1),"")</f>
        <v/>
      </c>
    </row>
    <row r="35" spans="2:6" ht="15" hidden="1" customHeight="1" outlineLevel="1" x14ac:dyDescent="0.25">
      <c r="B35" s="137" t="str">
        <f t="array" ref="B35">IFERROR(INDEX(Calculation!$D$4:$D$18,MATCH(Calculation!$P$7&amp;(ROW(A35)-ROW($A$5)),Calculation!$L$4:$L$18&amp;Calculation!$N$4:$N$18,0),1),"")</f>
        <v/>
      </c>
      <c r="C35" s="48"/>
      <c r="D35" s="136" t="str">
        <f t="array" ref="D35">IFERROR(INDEX(Calculation!$D$4:$D$18,MATCH(Calculation!$P$6&amp;(ROW(A35)-ROW($A$5)),Calculation!$L$4:$L$18&amp;Calculation!$N$4:$N$18,0),1),"")</f>
        <v/>
      </c>
      <c r="E35" s="48"/>
      <c r="F35" s="91" t="str">
        <f t="array" ref="F35">IFERROR(INDEX(Calculation!$D$4:$D$18,MATCH(Calculation!$P$4&amp;(ROW(A35)-ROW($A$5)),Calculation!$L$4:$L$18&amp;Calculation!$N$4:$N$18,0),1),"")</f>
        <v/>
      </c>
    </row>
    <row r="36" spans="2:6" ht="15" hidden="1" customHeight="1" outlineLevel="1" x14ac:dyDescent="0.25">
      <c r="B36" s="137" t="str">
        <f t="array" ref="B36">IFERROR(INDEX(Calculation!$D$4:$D$18,MATCH(Calculation!$P$7&amp;(ROW(A36)-ROW($A$5)),Calculation!$L$4:$L$18&amp;Calculation!$N$4:$N$18,0),1),"")</f>
        <v/>
      </c>
      <c r="C36" s="48"/>
      <c r="D36" s="136" t="str">
        <f t="array" ref="D36">IFERROR(INDEX(Calculation!$D$4:$D$18,MATCH(Calculation!$P$6&amp;(ROW(A36)-ROW($A$5)),Calculation!$L$4:$L$18&amp;Calculation!$N$4:$N$18,0),1),"")</f>
        <v/>
      </c>
      <c r="E36" s="48"/>
      <c r="F36" s="91" t="str">
        <f t="array" ref="F36">IFERROR(INDEX(Calculation!$D$4:$D$18,MATCH(Calculation!$P$4&amp;(ROW(A36)-ROW($A$5)),Calculation!$L$4:$L$18&amp;Calculation!$N$4:$N$18,0),1),"")</f>
        <v/>
      </c>
    </row>
    <row r="37" spans="2:6" ht="15" hidden="1" customHeight="1" outlineLevel="1" x14ac:dyDescent="0.25">
      <c r="B37" s="137" t="str">
        <f t="array" ref="B37">IFERROR(INDEX(Calculation!$D$4:$D$18,MATCH(Calculation!$P$7&amp;(ROW(A37)-ROW($A$5)),Calculation!$L$4:$L$18&amp;Calculation!$N$4:$N$18,0),1),"")</f>
        <v/>
      </c>
      <c r="C37" s="48"/>
      <c r="D37" s="136" t="str">
        <f t="array" ref="D37">IFERROR(INDEX(Calculation!$D$4:$D$18,MATCH(Calculation!$P$6&amp;(ROW(A37)-ROW($A$5)),Calculation!$L$4:$L$18&amp;Calculation!$N$4:$N$18,0),1),"")</f>
        <v/>
      </c>
      <c r="E37" s="48"/>
      <c r="F37" s="91" t="str">
        <f t="array" ref="F37">IFERROR(INDEX(Calculation!$D$4:$D$18,MATCH(Calculation!$P$4&amp;(ROW(A37)-ROW($A$5)),Calculation!$L$4:$L$18&amp;Calculation!$N$4:$N$18,0),1),"")</f>
        <v/>
      </c>
    </row>
    <row r="38" spans="2:6" ht="15" hidden="1" customHeight="1" outlineLevel="1" x14ac:dyDescent="0.25">
      <c r="B38" s="137" t="str">
        <f t="array" ref="B38">IFERROR(INDEX(Calculation!$D$4:$D$18,MATCH(Calculation!$P$7&amp;(ROW(A38)-ROW($A$5)),Calculation!$L$4:$L$18&amp;Calculation!$N$4:$N$18,0),1),"")</f>
        <v/>
      </c>
      <c r="C38" s="48"/>
      <c r="D38" s="136" t="str">
        <f t="array" ref="D38">IFERROR(INDEX(Calculation!$D$4:$D$18,MATCH(Calculation!$P$6&amp;(ROW(A38)-ROW($A$5)),Calculation!$L$4:$L$18&amp;Calculation!$N$4:$N$18,0),1),"")</f>
        <v/>
      </c>
      <c r="E38" s="48"/>
      <c r="F38" s="91" t="str">
        <f t="array" ref="F38">IFERROR(INDEX(Calculation!$D$4:$D$18,MATCH(Calculation!$P$4&amp;(ROW(A38)-ROW($A$5)),Calculation!$L$4:$L$18&amp;Calculation!$N$4:$N$18,0),1),"")</f>
        <v/>
      </c>
    </row>
    <row r="39" spans="2:6" ht="15" hidden="1" customHeight="1" outlineLevel="1" x14ac:dyDescent="0.25">
      <c r="B39" s="137" t="str">
        <f t="array" ref="B39">IFERROR(INDEX(Calculation!$D$4:$D$18,MATCH(Calculation!$P$7&amp;(ROW(A39)-ROW($A$5)),Calculation!$L$4:$L$18&amp;Calculation!$N$4:$N$18,0),1),"")</f>
        <v/>
      </c>
      <c r="C39" s="48"/>
      <c r="D39" s="136" t="str">
        <f t="array" ref="D39">IFERROR(INDEX(Calculation!$D$4:$D$18,MATCH(Calculation!$P$6&amp;(ROW(A39)-ROW($A$5)),Calculation!$L$4:$L$18&amp;Calculation!$N$4:$N$18,0),1),"")</f>
        <v/>
      </c>
      <c r="E39" s="48"/>
      <c r="F39" s="91" t="str">
        <f t="array" ref="F39">IFERROR(INDEX(Calculation!$D$4:$D$18,MATCH(Calculation!$P$4&amp;(ROW(A39)-ROW($A$5)),Calculation!$L$4:$L$18&amp;Calculation!$N$4:$N$18,0),1),"")</f>
        <v/>
      </c>
    </row>
    <row r="40" spans="2:6" ht="15" hidden="1" customHeight="1" outlineLevel="1" x14ac:dyDescent="0.25">
      <c r="B40" s="137" t="str">
        <f t="array" ref="B40">IFERROR(INDEX(Calculation!$D$4:$D$18,MATCH(Calculation!$P$7&amp;(ROW(A40)-ROW($A$5)),Calculation!$L$4:$L$18&amp;Calculation!$N$4:$N$18,0),1),"")</f>
        <v/>
      </c>
      <c r="C40" s="48"/>
      <c r="D40" s="136" t="str">
        <f t="array" ref="D40">IFERROR(INDEX(Calculation!$D$4:$D$18,MATCH(Calculation!$P$6&amp;(ROW(A40)-ROW($A$5)),Calculation!$L$4:$L$18&amp;Calculation!$N$4:$N$18,0),1),"")</f>
        <v/>
      </c>
      <c r="E40" s="48"/>
      <c r="F40" s="91" t="str">
        <f t="array" ref="F40">IFERROR(INDEX(Calculation!$D$4:$D$18,MATCH(Calculation!$P$4&amp;(ROW(A40)-ROW($A$5)),Calculation!$L$4:$L$18&amp;Calculation!$N$4:$N$18,0),1),"")</f>
        <v/>
      </c>
    </row>
    <row r="41" spans="2:6" ht="15" hidden="1" customHeight="1" outlineLevel="1" x14ac:dyDescent="0.25">
      <c r="B41" s="137" t="str">
        <f t="array" ref="B41">IFERROR(INDEX(Calculation!$D$4:$D$18,MATCH(Calculation!$P$7&amp;(ROW(A41)-ROW($A$5)),Calculation!$L$4:$L$18&amp;Calculation!$N$4:$N$18,0),1),"")</f>
        <v/>
      </c>
      <c r="C41" s="48"/>
      <c r="D41" s="136" t="str">
        <f t="array" ref="D41">IFERROR(INDEX(Calculation!$D$4:$D$18,MATCH(Calculation!$P$6&amp;(ROW(A41)-ROW($A$5)),Calculation!$L$4:$L$18&amp;Calculation!$N$4:$N$18,0),1),"")</f>
        <v/>
      </c>
      <c r="E41" s="48"/>
      <c r="F41" s="91" t="str">
        <f t="array" ref="F41">IFERROR(INDEX(Calculation!$D$4:$D$18,MATCH(Calculation!$P$4&amp;(ROW(A41)-ROW($A$5)),Calculation!$L$4:$L$18&amp;Calculation!$N$4:$N$18,0),1),"")</f>
        <v/>
      </c>
    </row>
    <row r="42" spans="2:6" ht="15" hidden="1" customHeight="1" outlineLevel="1" x14ac:dyDescent="0.25">
      <c r="B42" s="137" t="str">
        <f t="array" ref="B42">IFERROR(INDEX(Calculation!$D$4:$D$18,MATCH(Calculation!$P$7&amp;(ROW(A42)-ROW($A$5)),Calculation!$L$4:$L$18&amp;Calculation!$N$4:$N$18,0),1),"")</f>
        <v/>
      </c>
      <c r="C42" s="48"/>
      <c r="D42" s="136" t="str">
        <f t="array" ref="D42">IFERROR(INDEX(Calculation!$D$4:$D$18,MATCH(Calculation!$P$6&amp;(ROW(A42)-ROW($A$5)),Calculation!$L$4:$L$18&amp;Calculation!$N$4:$N$18,0),1),"")</f>
        <v/>
      </c>
      <c r="E42" s="48"/>
      <c r="F42" s="91" t="str">
        <f t="array" ref="F42">IFERROR(INDEX(Calculation!$D$4:$D$18,MATCH(Calculation!$P$4&amp;(ROW(A42)-ROW($A$5)),Calculation!$L$4:$L$18&amp;Calculation!$N$4:$N$18,0),1),"")</f>
        <v/>
      </c>
    </row>
    <row r="43" spans="2:6" ht="15" hidden="1" customHeight="1" outlineLevel="1" x14ac:dyDescent="0.25">
      <c r="B43" s="137" t="str">
        <f t="array" ref="B43">IFERROR(INDEX(Calculation!$D$4:$D$18,MATCH(Calculation!$P$7&amp;(ROW(A43)-ROW($A$5)),Calculation!$L$4:$L$18&amp;Calculation!$N$4:$N$18,0),1),"")</f>
        <v/>
      </c>
      <c r="C43" s="48"/>
      <c r="D43" s="136" t="str">
        <f t="array" ref="D43">IFERROR(INDEX(Calculation!$D$4:$D$18,MATCH(Calculation!$P$6&amp;(ROW(A43)-ROW($A$5)),Calculation!$L$4:$L$18&amp;Calculation!$N$4:$N$18,0),1),"")</f>
        <v/>
      </c>
      <c r="E43" s="48"/>
      <c r="F43" s="91" t="str">
        <f t="array" ref="F43">IFERROR(INDEX(Calculation!$D$4:$D$18,MATCH(Calculation!$P$4&amp;(ROW(A43)-ROW($A$5)),Calculation!$L$4:$L$18&amp;Calculation!$N$4:$N$18,0),1),"")</f>
        <v/>
      </c>
    </row>
    <row r="44" spans="2:6" ht="15" hidden="1" customHeight="1" outlineLevel="1" x14ac:dyDescent="0.25">
      <c r="B44" s="137" t="str">
        <f t="array" ref="B44">IFERROR(INDEX(Calculation!$D$4:$D$18,MATCH(Calculation!$P$7&amp;(ROW(A44)-ROW($A$5)),Calculation!$L$4:$L$18&amp;Calculation!$N$4:$N$18,0),1),"")</f>
        <v/>
      </c>
      <c r="C44" s="48"/>
      <c r="D44" s="136" t="str">
        <f t="array" ref="D44">IFERROR(INDEX(Calculation!$D$4:$D$18,MATCH(Calculation!$P$6&amp;(ROW(A44)-ROW($A$5)),Calculation!$L$4:$L$18&amp;Calculation!$N$4:$N$18,0),1),"")</f>
        <v/>
      </c>
      <c r="E44" s="48"/>
      <c r="F44" s="91" t="str">
        <f t="array" ref="F44">IFERROR(INDEX(Calculation!$D$4:$D$18,MATCH(Calculation!$P$4&amp;(ROW(A44)-ROW($A$5)),Calculation!$L$4:$L$18&amp;Calculation!$N$4:$N$18,0),1),"")</f>
        <v/>
      </c>
    </row>
    <row r="45" spans="2:6" ht="15" hidden="1" customHeight="1" outlineLevel="1" x14ac:dyDescent="0.25">
      <c r="B45" s="137" t="str">
        <f t="array" ref="B45">IFERROR(INDEX(Calculation!$D$4:$D$18,MATCH(Calculation!$P$7&amp;(ROW(A45)-ROW($A$5)),Calculation!$L$4:$L$18&amp;Calculation!$N$4:$N$18,0),1),"")</f>
        <v/>
      </c>
      <c r="C45" s="48"/>
      <c r="D45" s="136" t="str">
        <f t="array" ref="D45">IFERROR(INDEX(Calculation!$D$4:$D$18,MATCH(Calculation!$P$6&amp;(ROW(A45)-ROW($A$5)),Calculation!$L$4:$L$18&amp;Calculation!$N$4:$N$18,0),1),"")</f>
        <v/>
      </c>
      <c r="E45" s="48"/>
      <c r="F45" s="91" t="str">
        <f t="array" ref="F45">IFERROR(INDEX(Calculation!$D$4:$D$18,MATCH(Calculation!$P$4&amp;(ROW(A45)-ROW($A$5)),Calculation!$L$4:$L$18&amp;Calculation!$N$4:$N$18,0),1),"")</f>
        <v/>
      </c>
    </row>
    <row r="46" spans="2:6" ht="15" hidden="1" customHeight="1" outlineLevel="1" x14ac:dyDescent="0.25">
      <c r="B46" s="137" t="str">
        <f t="array" ref="B46">IFERROR(INDEX(Calculation!$D$4:$D$18,MATCH(Calculation!$P$7&amp;(ROW(A46)-ROW($A$5)),Calculation!$L$4:$L$18&amp;Calculation!$N$4:$N$18,0),1),"")</f>
        <v/>
      </c>
      <c r="C46" s="48"/>
      <c r="D46" s="136" t="str">
        <f t="array" ref="D46">IFERROR(INDEX(Calculation!$D$4:$D$18,MATCH(Calculation!$P$6&amp;(ROW(A46)-ROW($A$5)),Calculation!$L$4:$L$18&amp;Calculation!$N$4:$N$18,0),1),"")</f>
        <v/>
      </c>
      <c r="E46" s="48"/>
      <c r="F46" s="91" t="str">
        <f t="array" ref="F46">IFERROR(INDEX(Calculation!$D$4:$D$18,MATCH(Calculation!$P$4&amp;(ROW(A46)-ROW($A$5)),Calculation!$L$4:$L$18&amp;Calculation!$N$4:$N$18,0),1),"")</f>
        <v/>
      </c>
    </row>
    <row r="47" spans="2:6" ht="15" hidden="1" customHeight="1" outlineLevel="1" x14ac:dyDescent="0.25">
      <c r="B47" s="137" t="str">
        <f t="array" ref="B47">IFERROR(INDEX(Calculation!$D$4:$D$18,MATCH(Calculation!$P$7&amp;(ROW(A47)-ROW($A$5)),Calculation!$L$4:$L$18&amp;Calculation!$N$4:$N$18,0),1),"")</f>
        <v/>
      </c>
      <c r="C47" s="48"/>
      <c r="D47" s="136" t="str">
        <f t="array" ref="D47">IFERROR(INDEX(Calculation!$D$4:$D$18,MATCH(Calculation!$P$6&amp;(ROW(A47)-ROW($A$5)),Calculation!$L$4:$L$18&amp;Calculation!$N$4:$N$18,0),1),"")</f>
        <v/>
      </c>
      <c r="E47" s="48"/>
      <c r="F47" s="91" t="str">
        <f t="array" ref="F47">IFERROR(INDEX(Calculation!$D$4:$D$18,MATCH(Calculation!$P$4&amp;(ROW(A47)-ROW($A$5)),Calculation!$L$4:$L$18&amp;Calculation!$N$4:$N$18,0),1),"")</f>
        <v/>
      </c>
    </row>
    <row r="48" spans="2:6" ht="15" hidden="1" customHeight="1" outlineLevel="1" x14ac:dyDescent="0.25">
      <c r="B48" s="137" t="str">
        <f t="array" ref="B48">IFERROR(INDEX(Calculation!$D$4:$D$18,MATCH(Calculation!$P$7&amp;(ROW(A48)-ROW($A$5)),Calculation!$L$4:$L$18&amp;Calculation!$N$4:$N$18,0),1),"")</f>
        <v/>
      </c>
      <c r="C48" s="48"/>
      <c r="D48" s="136" t="str">
        <f t="array" ref="D48">IFERROR(INDEX(Calculation!$D$4:$D$18,MATCH(Calculation!$P$6&amp;(ROW(A48)-ROW($A$5)),Calculation!$L$4:$L$18&amp;Calculation!$N$4:$N$18,0),1),"")</f>
        <v/>
      </c>
      <c r="E48" s="48"/>
      <c r="F48" s="91" t="str">
        <f t="array" ref="F48">IFERROR(INDEX(Calculation!$D$4:$D$18,MATCH(Calculation!$P$4&amp;(ROW(A48)-ROW($A$5)),Calculation!$L$4:$L$18&amp;Calculation!$N$4:$N$18,0),1),"")</f>
        <v/>
      </c>
    </row>
    <row r="49" spans="2:6" ht="15" hidden="1" customHeight="1" outlineLevel="1" x14ac:dyDescent="0.25">
      <c r="B49" s="137" t="str">
        <f t="array" ref="B49">IFERROR(INDEX(Calculation!$D$4:$D$18,MATCH(Calculation!$P$7&amp;(ROW(A49)-ROW($A$5)),Calculation!$L$4:$L$18&amp;Calculation!$N$4:$N$18,0),1),"")</f>
        <v/>
      </c>
      <c r="C49" s="48"/>
      <c r="D49" s="136" t="str">
        <f t="array" ref="D49">IFERROR(INDEX(Calculation!$D$4:$D$18,MATCH(Calculation!$P$6&amp;(ROW(A49)-ROW($A$5)),Calculation!$L$4:$L$18&amp;Calculation!$N$4:$N$18,0),1),"")</f>
        <v/>
      </c>
      <c r="E49" s="48"/>
      <c r="F49" s="91" t="str">
        <f t="array" ref="F49">IFERROR(INDEX(Calculation!$D$4:$D$18,MATCH(Calculation!$P$4&amp;(ROW(A49)-ROW($A$5)),Calculation!$L$4:$L$18&amp;Calculation!$N$4:$N$18,0),1),"")</f>
        <v/>
      </c>
    </row>
    <row r="50" spans="2:6" ht="15" hidden="1" customHeight="1" outlineLevel="1" x14ac:dyDescent="0.25">
      <c r="B50" s="137" t="str">
        <f t="array" ref="B50">IFERROR(INDEX(Calculation!$D$4:$D$18,MATCH(Calculation!$P$7&amp;(ROW(A50)-ROW($A$5)),Calculation!$L$4:$L$18&amp;Calculation!$N$4:$N$18,0),1),"")</f>
        <v/>
      </c>
      <c r="C50" s="48"/>
      <c r="D50" s="136" t="str">
        <f t="array" ref="D50">IFERROR(INDEX(Calculation!$D$4:$D$18,MATCH(Calculation!$P$6&amp;(ROW(A50)-ROW($A$5)),Calculation!$L$4:$L$18&amp;Calculation!$N$4:$N$18,0),1),"")</f>
        <v/>
      </c>
      <c r="E50" s="48"/>
      <c r="F50" s="91" t="str">
        <f t="array" ref="F50">IFERROR(INDEX(Calculation!$D$4:$D$18,MATCH(Calculation!$P$4&amp;(ROW(A50)-ROW($A$5)),Calculation!$L$4:$L$18&amp;Calculation!$N$4:$N$18,0),1),"")</f>
        <v/>
      </c>
    </row>
    <row r="51" spans="2:6" ht="15" hidden="1" customHeight="1" outlineLevel="1" x14ac:dyDescent="0.25">
      <c r="B51" s="137" t="str">
        <f t="array" ref="B51">IFERROR(INDEX(Calculation!$D$4:$D$18,MATCH(Calculation!$P$7&amp;(ROW(A51)-ROW($A$5)),Calculation!$L$4:$L$18&amp;Calculation!$N$4:$N$18,0),1),"")</f>
        <v/>
      </c>
      <c r="C51" s="48"/>
      <c r="D51" s="136" t="str">
        <f t="array" ref="D51">IFERROR(INDEX(Calculation!$D$4:$D$18,MATCH(Calculation!$P$6&amp;(ROW(A51)-ROW($A$5)),Calculation!$L$4:$L$18&amp;Calculation!$N$4:$N$18,0),1),"")</f>
        <v/>
      </c>
      <c r="E51" s="48"/>
      <c r="F51" s="91" t="str">
        <f t="array" ref="F51">IFERROR(INDEX(Calculation!$D$4:$D$18,MATCH(Calculation!$P$4&amp;(ROW(A51)-ROW($A$5)),Calculation!$L$4:$L$18&amp;Calculation!$N$4:$N$18,0),1),"")</f>
        <v/>
      </c>
    </row>
    <row r="52" spans="2:6" ht="15" hidden="1" customHeight="1" outlineLevel="1" x14ac:dyDescent="0.25">
      <c r="B52" s="137" t="str">
        <f t="array" ref="B52">IFERROR(INDEX(Calculation!$D$4:$D$18,MATCH(Calculation!$P$7&amp;(ROW(A52)-ROW($A$5)),Calculation!$L$4:$L$18&amp;Calculation!$N$4:$N$18,0),1),"")</f>
        <v/>
      </c>
      <c r="C52" s="48"/>
      <c r="D52" s="136" t="str">
        <f t="array" ref="D52">IFERROR(INDEX(Calculation!$D$4:$D$18,MATCH(Calculation!$P$6&amp;(ROW(A52)-ROW($A$5)),Calculation!$L$4:$L$18&amp;Calculation!$N$4:$N$18,0),1),"")</f>
        <v/>
      </c>
      <c r="E52" s="48"/>
      <c r="F52" s="91" t="str">
        <f t="array" ref="F52">IFERROR(INDEX(Calculation!$D$4:$D$18,MATCH(Calculation!$P$4&amp;(ROW(A52)-ROW($A$5)),Calculation!$L$4:$L$18&amp;Calculation!$N$4:$N$18,0),1),"")</f>
        <v/>
      </c>
    </row>
    <row r="53" spans="2:6" ht="15" hidden="1" customHeight="1" outlineLevel="1" x14ac:dyDescent="0.25">
      <c r="B53" s="137" t="str">
        <f t="array" ref="B53">IFERROR(INDEX(Calculation!$D$4:$D$18,MATCH(Calculation!$P$7&amp;(ROW(A53)-ROW($A$5)),Calculation!$L$4:$L$18&amp;Calculation!$N$4:$N$18,0),1),"")</f>
        <v/>
      </c>
      <c r="C53" s="48"/>
      <c r="D53" s="136" t="str">
        <f t="array" ref="D53">IFERROR(INDEX(Calculation!$D$4:$D$18,MATCH(Calculation!$P$6&amp;(ROW(A53)-ROW($A$5)),Calculation!$L$4:$L$18&amp;Calculation!$N$4:$N$18,0),1),"")</f>
        <v/>
      </c>
      <c r="E53" s="48"/>
      <c r="F53" s="91" t="str">
        <f t="array" ref="F53">IFERROR(INDEX(Calculation!$D$4:$D$18,MATCH(Calculation!$P$4&amp;(ROW(A53)-ROW($A$5)),Calculation!$L$4:$L$18&amp;Calculation!$N$4:$N$18,0),1),"")</f>
        <v/>
      </c>
    </row>
    <row r="54" spans="2:6" ht="15" hidden="1" customHeight="1" outlineLevel="1" x14ac:dyDescent="0.25">
      <c r="B54" s="137" t="str">
        <f t="array" ref="B54">IFERROR(INDEX(Calculation!$D$4:$D$18,MATCH(Calculation!$P$7&amp;(ROW(A54)-ROW($A$5)),Calculation!$L$4:$L$18&amp;Calculation!$N$4:$N$18,0),1),"")</f>
        <v/>
      </c>
      <c r="C54" s="48"/>
      <c r="D54" s="136" t="str">
        <f t="array" ref="D54">IFERROR(INDEX(Calculation!$D$4:$D$18,MATCH(Calculation!$P$6&amp;(ROW(A54)-ROW($A$5)),Calculation!$L$4:$L$18&amp;Calculation!$N$4:$N$18,0),1),"")</f>
        <v/>
      </c>
      <c r="E54" s="48"/>
      <c r="F54" s="91" t="str">
        <f t="array" ref="F54">IFERROR(INDEX(Calculation!$D$4:$D$18,MATCH(Calculation!$P$4&amp;(ROW(A54)-ROW($A$5)),Calculation!$L$4:$L$18&amp;Calculation!$N$4:$N$18,0),1),"")</f>
        <v/>
      </c>
    </row>
    <row r="55" spans="2:6" ht="15" hidden="1" customHeight="1" outlineLevel="1" x14ac:dyDescent="0.25">
      <c r="B55" s="137" t="str">
        <f t="array" ref="B55">IFERROR(INDEX(Calculation!$D$4:$D$18,MATCH(Calculation!$P$7&amp;(ROW(A55)-ROW($A$5)),Calculation!$L$4:$L$18&amp;Calculation!$N$4:$N$18,0),1),"")</f>
        <v/>
      </c>
      <c r="C55" s="48"/>
      <c r="D55" s="136" t="str">
        <f t="array" ref="D55">IFERROR(INDEX(Calculation!$D$4:$D$18,MATCH(Calculation!$P$6&amp;(ROW(A55)-ROW($A$5)),Calculation!$L$4:$L$18&amp;Calculation!$N$4:$N$18,0),1),"")</f>
        <v/>
      </c>
      <c r="E55" s="48"/>
      <c r="F55" s="91" t="str">
        <f t="array" ref="F55">IFERROR(INDEX(Calculation!$D$4:$D$18,MATCH(Calculation!$P$4&amp;(ROW(A55)-ROW($A$5)),Calculation!$L$4:$L$18&amp;Calculation!$N$4:$N$18,0),1),"")</f>
        <v/>
      </c>
    </row>
    <row r="56" spans="2:6" ht="15" customHeight="1" collapsed="1" x14ac:dyDescent="0.25">
      <c r="B56" s="48"/>
      <c r="C56" s="48"/>
      <c r="D56" s="48"/>
      <c r="E56" s="48"/>
      <c r="F56" s="48"/>
    </row>
    <row r="57" spans="2:6" ht="21.95" customHeight="1" x14ac:dyDescent="0.25">
      <c r="B57" s="141" t="str">
        <f>SUBSTITUTE(UPPER(Settings!I13),"İ","I")</f>
        <v>BUILD SELECTIVELY</v>
      </c>
      <c r="C57" s="61"/>
      <c r="D57" s="142" t="str">
        <f>SUBSTITUTE(UPPER(Settings!I11),"İ","I")</f>
        <v>MAINTAIN</v>
      </c>
      <c r="E57" s="61"/>
      <c r="F57" s="140" t="str">
        <f>SUBSTITUTE(UPPER(Settings!I8),"İ","I")</f>
        <v>SELECTIVE INVESTMENT</v>
      </c>
    </row>
    <row r="58" spans="2:6" ht="15" customHeight="1" x14ac:dyDescent="0.25">
      <c r="B58" s="137" t="str">
        <f t="array" ref="B58">IFERROR(INDEX(Calculation!$D$4:$D$18,MATCH(Calculation!$P$10&amp;(ROW(A6)-ROW($A$5)),Calculation!$L$4:$L$18&amp;Calculation!$N$4:$N$18,0),1),"")</f>
        <v>Print Media Enterprises</v>
      </c>
      <c r="C58" s="48"/>
      <c r="D58" s="42" t="str">
        <f t="array" ref="D58">IFERROR(INDEX(Calculation!$D$4:$D$18,MATCH(Calculation!$P$8&amp;(ROW(A6)-ROW($A$5)),Calculation!$L$4:$L$18&amp;Calculation!$N$4:$N$18,0),1),"")</f>
        <v>Pharma Solutions Ltd.</v>
      </c>
      <c r="E58" s="48"/>
      <c r="F58" s="136" t="str">
        <f t="array" ref="F58">IFERROR(INDEX(Calculation!$D$4:$D$18,MATCH(Calculation!$P$5&amp;(ROW(A6)-ROW($A$5)),Calculation!$L$4:$L$18&amp;Calculation!$N$4:$N$18,0),1),"")</f>
        <v>Healthcare Technologies</v>
      </c>
    </row>
    <row r="59" spans="2:6" ht="15" customHeight="1" x14ac:dyDescent="0.25">
      <c r="B59" s="137" t="str">
        <f t="array" ref="B59">IFERROR(INDEX(Calculation!$D$4:$D$18,MATCH(Calculation!$P$10&amp;(ROW(A7)-ROW($A$5)),Calculation!$L$4:$L$18&amp;Calculation!$N$4:$N$18,0),1),"")</f>
        <v/>
      </c>
      <c r="C59" s="48"/>
      <c r="D59" s="42" t="str">
        <f t="array" ref="D59">IFERROR(INDEX(Calculation!$D$4:$D$18,MATCH(Calculation!$P$8&amp;(ROW(A7)-ROW($A$5)),Calculation!$L$4:$L$18&amp;Calculation!$N$4:$N$18,0),1),"")</f>
        <v>Consumer Electronics Co.</v>
      </c>
      <c r="E59" s="48"/>
      <c r="F59" s="136" t="str">
        <f t="array" ref="F59">IFERROR(INDEX(Calculation!$D$4:$D$18,MATCH(Calculation!$P$5&amp;(ROW(A7)-ROW($A$5)),Calculation!$L$4:$L$18&amp;Calculation!$N$4:$N$18,0),1),"")</f>
        <v/>
      </c>
    </row>
    <row r="60" spans="2:6" ht="15" customHeight="1" x14ac:dyDescent="0.25">
      <c r="B60" s="137" t="str">
        <f t="array" ref="B60">IFERROR(INDEX(Calculation!$D$4:$D$18,MATCH(Calculation!$P$10&amp;(ROW(A8)-ROW($A$5)),Calculation!$L$4:$L$18&amp;Calculation!$N$4:$N$18,0),1),"")</f>
        <v/>
      </c>
      <c r="C60" s="48"/>
      <c r="D60" s="42" t="str">
        <f t="array" ref="D60">IFERROR(INDEX(Calculation!$D$4:$D$18,MATCH(Calculation!$P$8&amp;(ROW(A8)-ROW($A$5)),Calculation!$L$4:$L$18&amp;Calculation!$N$4:$N$18,0),1),"")</f>
        <v>Retail Revolution Ltd.</v>
      </c>
      <c r="E60" s="48"/>
      <c r="F60" s="136" t="str">
        <f t="array" ref="F60">IFERROR(INDEX(Calculation!$D$4:$D$18,MATCH(Calculation!$P$5&amp;(ROW(A8)-ROW($A$5)),Calculation!$L$4:$L$18&amp;Calculation!$N$4:$N$18,0),1),"")</f>
        <v/>
      </c>
    </row>
    <row r="61" spans="2:6" ht="15" customHeight="1" x14ac:dyDescent="0.25">
      <c r="B61" s="137" t="str">
        <f t="array" ref="B61">IFERROR(INDEX(Calculation!$D$4:$D$18,MATCH(Calculation!$P$10&amp;(ROW(A9)-ROW($A$5)),Calculation!$L$4:$L$18&amp;Calculation!$N$4:$N$18,0),1),"")</f>
        <v/>
      </c>
      <c r="C61" s="48"/>
      <c r="D61" s="42" t="str">
        <f t="array" ref="D61">IFERROR(INDEX(Calculation!$D$4:$D$18,MATCH(Calculation!$P$8&amp;(ROW(A9)-ROW($A$5)),Calculation!$L$4:$L$18&amp;Calculation!$N$4:$N$18,0),1),"")</f>
        <v/>
      </c>
      <c r="E61" s="48"/>
      <c r="F61" s="136" t="str">
        <f t="array" ref="F61">IFERROR(INDEX(Calculation!$D$4:$D$18,MATCH(Calculation!$P$5&amp;(ROW(A9)-ROW($A$5)),Calculation!$L$4:$L$18&amp;Calculation!$N$4:$N$18,0),1),"")</f>
        <v/>
      </c>
    </row>
    <row r="62" spans="2:6" ht="15" customHeight="1" x14ac:dyDescent="0.25">
      <c r="B62" s="137" t="str">
        <f t="array" ref="B62">IFERROR(INDEX(Calculation!$D$4:$D$18,MATCH(Calculation!$P$10&amp;(ROW(A10)-ROW($A$5)),Calculation!$L$4:$L$18&amp;Calculation!$N$4:$N$18,0),1),"")</f>
        <v/>
      </c>
      <c r="C62" s="48"/>
      <c r="D62" s="42" t="str">
        <f t="array" ref="D62">IFERROR(INDEX(Calculation!$D$4:$D$18,MATCH(Calculation!$P$8&amp;(ROW(A10)-ROW($A$5)),Calculation!$L$4:$L$18&amp;Calculation!$N$4:$N$18,0),1),"")</f>
        <v/>
      </c>
      <c r="E62" s="48"/>
      <c r="F62" s="136" t="str">
        <f t="array" ref="F62">IFERROR(INDEX(Calculation!$D$4:$D$18,MATCH(Calculation!$P$5&amp;(ROW(A10)-ROW($A$5)),Calculation!$L$4:$L$18&amp;Calculation!$N$4:$N$18,0),1),"")</f>
        <v/>
      </c>
    </row>
    <row r="63" spans="2:6" ht="15" customHeight="1" x14ac:dyDescent="0.25">
      <c r="B63" s="137" t="str">
        <f t="array" ref="B63">IFERROR(INDEX(Calculation!$D$4:$D$18,MATCH(Calculation!$P$10&amp;(ROW(A11)-ROW($A$5)),Calculation!$L$4:$L$18&amp;Calculation!$N$4:$N$18,0),1),"")</f>
        <v/>
      </c>
      <c r="C63" s="48"/>
      <c r="D63" s="42" t="str">
        <f t="array" ref="D63">IFERROR(INDEX(Calculation!$D$4:$D$18,MATCH(Calculation!$P$8&amp;(ROW(A11)-ROW($A$5)),Calculation!$L$4:$L$18&amp;Calculation!$N$4:$N$18,0),1),"")</f>
        <v/>
      </c>
      <c r="E63" s="48"/>
      <c r="F63" s="136" t="str">
        <f t="array" ref="F63">IFERROR(INDEX(Calculation!$D$4:$D$18,MATCH(Calculation!$P$5&amp;(ROW(A11)-ROW($A$5)),Calculation!$L$4:$L$18&amp;Calculation!$N$4:$N$18,0),1),"")</f>
        <v/>
      </c>
    </row>
    <row r="64" spans="2:6" ht="15" customHeight="1" x14ac:dyDescent="0.25">
      <c r="B64" s="137" t="str">
        <f t="array" ref="B64">IFERROR(INDEX(Calculation!$D$4:$D$18,MATCH(Calculation!$P$10&amp;(ROW(A12)-ROW($A$5)),Calculation!$L$4:$L$18&amp;Calculation!$N$4:$N$18,0),1),"")</f>
        <v/>
      </c>
      <c r="C64" s="48"/>
      <c r="D64" s="42" t="str">
        <f t="array" ref="D64">IFERROR(INDEX(Calculation!$D$4:$D$18,MATCH(Calculation!$P$8&amp;(ROW(A12)-ROW($A$5)),Calculation!$L$4:$L$18&amp;Calculation!$N$4:$N$18,0),1),"")</f>
        <v/>
      </c>
      <c r="E64" s="48"/>
      <c r="F64" s="136" t="str">
        <f t="array" ref="F64">IFERROR(INDEX(Calculation!$D$4:$D$18,MATCH(Calculation!$P$5&amp;(ROW(A12)-ROW($A$5)),Calculation!$L$4:$L$18&amp;Calculation!$N$4:$N$18,0),1),"")</f>
        <v/>
      </c>
    </row>
    <row r="65" spans="2:6" ht="15" customHeight="1" x14ac:dyDescent="0.25">
      <c r="B65" s="137" t="str">
        <f t="array" ref="B65">IFERROR(INDEX(Calculation!$D$4:$D$18,MATCH(Calculation!$P$10&amp;(ROW(A13)-ROW($A$5)),Calculation!$L$4:$L$18&amp;Calculation!$N$4:$N$18,0),1),"")</f>
        <v/>
      </c>
      <c r="C65" s="48"/>
      <c r="D65" s="42" t="str">
        <f t="array" ref="D65">IFERROR(INDEX(Calculation!$D$4:$D$18,MATCH(Calculation!$P$8&amp;(ROW(A13)-ROW($A$5)),Calculation!$L$4:$L$18&amp;Calculation!$N$4:$N$18,0),1),"")</f>
        <v/>
      </c>
      <c r="E65" s="48"/>
      <c r="F65" s="136" t="str">
        <f t="array" ref="F65">IFERROR(INDEX(Calculation!$D$4:$D$18,MATCH(Calculation!$P$5&amp;(ROW(A13)-ROW($A$5)),Calculation!$L$4:$L$18&amp;Calculation!$N$4:$N$18,0),1),"")</f>
        <v/>
      </c>
    </row>
    <row r="66" spans="2:6" ht="15" hidden="1" customHeight="1" outlineLevel="1" x14ac:dyDescent="0.25">
      <c r="B66" s="137" t="str">
        <f t="array" ref="B66">IFERROR(INDEX(Calculation!$D$4:$D$18,MATCH(Calculation!$P$10&amp;(ROW(A14)-ROW($A$5)),Calculation!$L$4:$L$18&amp;Calculation!$N$4:$N$18,0),1),"")</f>
        <v/>
      </c>
      <c r="C66" s="48"/>
      <c r="D66" s="42" t="str">
        <f t="array" ref="D66">IFERROR(INDEX(Calculation!$D$4:$D$18,MATCH(Calculation!$P$8&amp;(ROW(A14)-ROW($A$5)),Calculation!$L$4:$L$18&amp;Calculation!$N$4:$N$18,0),1),"")</f>
        <v/>
      </c>
      <c r="E66" s="48"/>
      <c r="F66" s="136" t="str">
        <f t="array" ref="F66">IFERROR(INDEX(Calculation!$D$4:$D$18,MATCH(Calculation!$P$5&amp;(ROW(A14)-ROW($A$5)),Calculation!$L$4:$L$18&amp;Calculation!$N$4:$N$18,0),1),"")</f>
        <v/>
      </c>
    </row>
    <row r="67" spans="2:6" ht="15" hidden="1" customHeight="1" outlineLevel="1" x14ac:dyDescent="0.25">
      <c r="B67" s="137" t="str">
        <f t="array" ref="B67">IFERROR(INDEX(Calculation!$D$4:$D$18,MATCH(Calculation!$P$10&amp;(ROW(A15)-ROW($A$5)),Calculation!$L$4:$L$18&amp;Calculation!$N$4:$N$18,0),1),"")</f>
        <v/>
      </c>
      <c r="C67" s="48"/>
      <c r="D67" s="42" t="str">
        <f t="array" ref="D67">IFERROR(INDEX(Calculation!$D$4:$D$18,MATCH(Calculation!$P$8&amp;(ROW(A15)-ROW($A$5)),Calculation!$L$4:$L$18&amp;Calculation!$N$4:$N$18,0),1),"")</f>
        <v/>
      </c>
      <c r="E67" s="48"/>
      <c r="F67" s="136" t="str">
        <f t="array" ref="F67">IFERROR(INDEX(Calculation!$D$4:$D$18,MATCH(Calculation!$P$5&amp;(ROW(A15)-ROW($A$5)),Calculation!$L$4:$L$18&amp;Calculation!$N$4:$N$18,0),1),"")</f>
        <v/>
      </c>
    </row>
    <row r="68" spans="2:6" ht="15" hidden="1" customHeight="1" outlineLevel="1" x14ac:dyDescent="0.25">
      <c r="B68" s="137" t="str">
        <f t="array" ref="B68">IFERROR(INDEX(Calculation!$D$4:$D$18,MATCH(Calculation!$P$10&amp;(ROW(A16)-ROW($A$5)),Calculation!$L$4:$L$18&amp;Calculation!$N$4:$N$18,0),1),"")</f>
        <v/>
      </c>
      <c r="C68" s="48"/>
      <c r="D68" s="42" t="str">
        <f t="array" ref="D68">IFERROR(INDEX(Calculation!$D$4:$D$18,MATCH(Calculation!$P$8&amp;(ROW(A16)-ROW($A$5)),Calculation!$L$4:$L$18&amp;Calculation!$N$4:$N$18,0),1),"")</f>
        <v/>
      </c>
      <c r="E68" s="48"/>
      <c r="F68" s="136" t="str">
        <f t="array" ref="F68">IFERROR(INDEX(Calculation!$D$4:$D$18,MATCH(Calculation!$P$5&amp;(ROW(A16)-ROW($A$5)),Calculation!$L$4:$L$18&amp;Calculation!$N$4:$N$18,0),1),"")</f>
        <v/>
      </c>
    </row>
    <row r="69" spans="2:6" ht="15" hidden="1" customHeight="1" outlineLevel="1" x14ac:dyDescent="0.25">
      <c r="B69" s="137" t="str">
        <f t="array" ref="B69">IFERROR(INDEX(Calculation!$D$4:$D$18,MATCH(Calculation!$P$10&amp;(ROW(A17)-ROW($A$5)),Calculation!$L$4:$L$18&amp;Calculation!$N$4:$N$18,0),1),"")</f>
        <v/>
      </c>
      <c r="C69" s="48"/>
      <c r="D69" s="42" t="str">
        <f t="array" ref="D69">IFERROR(INDEX(Calculation!$D$4:$D$18,MATCH(Calculation!$P$8&amp;(ROW(A17)-ROW($A$5)),Calculation!$L$4:$L$18&amp;Calculation!$N$4:$N$18,0),1),"")</f>
        <v/>
      </c>
      <c r="E69" s="48"/>
      <c r="F69" s="136" t="str">
        <f t="array" ref="F69">IFERROR(INDEX(Calculation!$D$4:$D$18,MATCH(Calculation!$P$5&amp;(ROW(A17)-ROW($A$5)),Calculation!$L$4:$L$18&amp;Calculation!$N$4:$N$18,0),1),"")</f>
        <v/>
      </c>
    </row>
    <row r="70" spans="2:6" ht="15" hidden="1" customHeight="1" outlineLevel="1" x14ac:dyDescent="0.25">
      <c r="B70" s="137" t="str">
        <f t="array" ref="B70">IFERROR(INDEX(Calculation!$D$4:$D$18,MATCH(Calculation!$P$10&amp;(ROW(A18)-ROW($A$5)),Calculation!$L$4:$L$18&amp;Calculation!$N$4:$N$18,0),1),"")</f>
        <v/>
      </c>
      <c r="C70" s="48"/>
      <c r="D70" s="42" t="str">
        <f t="array" ref="D70">IFERROR(INDEX(Calculation!$D$4:$D$18,MATCH(Calculation!$P$8&amp;(ROW(A18)-ROW($A$5)),Calculation!$L$4:$L$18&amp;Calculation!$N$4:$N$18,0),1),"")</f>
        <v/>
      </c>
      <c r="E70" s="48"/>
      <c r="F70" s="136" t="str">
        <f t="array" ref="F70">IFERROR(INDEX(Calculation!$D$4:$D$18,MATCH(Calculation!$P$5&amp;(ROW(A18)-ROW($A$5)),Calculation!$L$4:$L$18&amp;Calculation!$N$4:$N$18,0),1),"")</f>
        <v/>
      </c>
    </row>
    <row r="71" spans="2:6" ht="15" hidden="1" customHeight="1" outlineLevel="1" x14ac:dyDescent="0.25">
      <c r="B71" s="137" t="str">
        <f t="array" ref="B71">IFERROR(INDEX(Calculation!$D$4:$D$18,MATCH(Calculation!$P$10&amp;(ROW(A19)-ROW($A$5)),Calculation!$L$4:$L$18&amp;Calculation!$N$4:$N$18,0),1),"")</f>
        <v/>
      </c>
      <c r="C71" s="48"/>
      <c r="D71" s="42" t="str">
        <f t="array" ref="D71">IFERROR(INDEX(Calculation!$D$4:$D$18,MATCH(Calculation!$P$8&amp;(ROW(A19)-ROW($A$5)),Calculation!$L$4:$L$18&amp;Calculation!$N$4:$N$18,0),1),"")</f>
        <v/>
      </c>
      <c r="E71" s="48"/>
      <c r="F71" s="136" t="str">
        <f t="array" ref="F71">IFERROR(INDEX(Calculation!$D$4:$D$18,MATCH(Calculation!$P$5&amp;(ROW(A19)-ROW($A$5)),Calculation!$L$4:$L$18&amp;Calculation!$N$4:$N$18,0),1),"")</f>
        <v/>
      </c>
    </row>
    <row r="72" spans="2:6" ht="15" hidden="1" customHeight="1" outlineLevel="1" x14ac:dyDescent="0.25">
      <c r="B72" s="137" t="str">
        <f t="array" ref="B72">IFERROR(INDEX(Calculation!$D$4:$D$18,MATCH(Calculation!$P$10&amp;(ROW(A20)-ROW($A$5)),Calculation!$L$4:$L$18&amp;Calculation!$N$4:$N$18,0),1),"")</f>
        <v/>
      </c>
      <c r="C72" s="48"/>
      <c r="D72" s="42" t="str">
        <f t="array" ref="D72">IFERROR(INDEX(Calculation!$D$4:$D$18,MATCH(Calculation!$P$8&amp;(ROW(A20)-ROW($A$5)),Calculation!$L$4:$L$18&amp;Calculation!$N$4:$N$18,0),1),"")</f>
        <v/>
      </c>
      <c r="E72" s="48"/>
      <c r="F72" s="136" t="str">
        <f t="array" ref="F72">IFERROR(INDEX(Calculation!$D$4:$D$18,MATCH(Calculation!$P$5&amp;(ROW(A20)-ROW($A$5)),Calculation!$L$4:$L$18&amp;Calculation!$N$4:$N$18,0),1),"")</f>
        <v/>
      </c>
    </row>
    <row r="73" spans="2:6" ht="15" hidden="1" customHeight="1" outlineLevel="1" x14ac:dyDescent="0.25">
      <c r="B73" s="137" t="str">
        <f t="array" ref="B73">IFERROR(INDEX(Calculation!$D$4:$D$18,MATCH(Calculation!$P$10&amp;(ROW(A21)-ROW($A$5)),Calculation!$L$4:$L$18&amp;Calculation!$N$4:$N$18,0),1),"")</f>
        <v/>
      </c>
      <c r="C73" s="48"/>
      <c r="D73" s="42" t="str">
        <f t="array" ref="D73">IFERROR(INDEX(Calculation!$D$4:$D$18,MATCH(Calculation!$P$8&amp;(ROW(A21)-ROW($A$5)),Calculation!$L$4:$L$18&amp;Calculation!$N$4:$N$18,0),1),"")</f>
        <v/>
      </c>
      <c r="E73" s="48"/>
      <c r="F73" s="136" t="str">
        <f t="array" ref="F73">IFERROR(INDEX(Calculation!$D$4:$D$18,MATCH(Calculation!$P$5&amp;(ROW(A21)-ROW($A$5)),Calculation!$L$4:$L$18&amp;Calculation!$N$4:$N$18,0),1),"")</f>
        <v/>
      </c>
    </row>
    <row r="74" spans="2:6" ht="15" hidden="1" customHeight="1" outlineLevel="1" x14ac:dyDescent="0.25">
      <c r="B74" s="137" t="str">
        <f t="array" ref="B74">IFERROR(INDEX(Calculation!$D$4:$D$18,MATCH(Calculation!$P$10&amp;(ROW(A22)-ROW($A$5)),Calculation!$L$4:$L$18&amp;Calculation!$N$4:$N$18,0),1),"")</f>
        <v/>
      </c>
      <c r="C74" s="48"/>
      <c r="D74" s="42" t="str">
        <f t="array" ref="D74">IFERROR(INDEX(Calculation!$D$4:$D$18,MATCH(Calculation!$P$8&amp;(ROW(A22)-ROW($A$5)),Calculation!$L$4:$L$18&amp;Calculation!$N$4:$N$18,0),1),"")</f>
        <v/>
      </c>
      <c r="E74" s="48"/>
      <c r="F74" s="136" t="str">
        <f t="array" ref="F74">IFERROR(INDEX(Calculation!$D$4:$D$18,MATCH(Calculation!$P$5&amp;(ROW(A22)-ROW($A$5)),Calculation!$L$4:$L$18&amp;Calculation!$N$4:$N$18,0),1),"")</f>
        <v/>
      </c>
    </row>
    <row r="75" spans="2:6" ht="15" hidden="1" customHeight="1" outlineLevel="1" x14ac:dyDescent="0.25">
      <c r="B75" s="137" t="str">
        <f t="array" ref="B75">IFERROR(INDEX(Calculation!$D$4:$D$18,MATCH(Calculation!$P$10&amp;(ROW(A23)-ROW($A$5)),Calculation!$L$4:$L$18&amp;Calculation!$N$4:$N$18,0),1),"")</f>
        <v/>
      </c>
      <c r="C75" s="48"/>
      <c r="D75" s="42" t="str">
        <f t="array" ref="D75">IFERROR(INDEX(Calculation!$D$4:$D$18,MATCH(Calculation!$P$8&amp;(ROW(A23)-ROW($A$5)),Calculation!$L$4:$L$18&amp;Calculation!$N$4:$N$18,0),1),"")</f>
        <v/>
      </c>
      <c r="E75" s="48"/>
      <c r="F75" s="136" t="str">
        <f t="array" ref="F75">IFERROR(INDEX(Calculation!$D$4:$D$18,MATCH(Calculation!$P$5&amp;(ROW(A23)-ROW($A$5)),Calculation!$L$4:$L$18&amp;Calculation!$N$4:$N$18,0),1),"")</f>
        <v/>
      </c>
    </row>
    <row r="76" spans="2:6" ht="15" hidden="1" customHeight="1" outlineLevel="1" x14ac:dyDescent="0.25">
      <c r="B76" s="137" t="str">
        <f t="array" ref="B76">IFERROR(INDEX(Calculation!$D$4:$D$18,MATCH(Calculation!$P$10&amp;(ROW(A24)-ROW($A$5)),Calculation!$L$4:$L$18&amp;Calculation!$N$4:$N$18,0),1),"")</f>
        <v/>
      </c>
      <c r="C76" s="48"/>
      <c r="D76" s="42" t="str">
        <f t="array" ref="D76">IFERROR(INDEX(Calculation!$D$4:$D$18,MATCH(Calculation!$P$8&amp;(ROW(A24)-ROW($A$5)),Calculation!$L$4:$L$18&amp;Calculation!$N$4:$N$18,0),1),"")</f>
        <v/>
      </c>
      <c r="E76" s="48"/>
      <c r="F76" s="136" t="str">
        <f t="array" ref="F76">IFERROR(INDEX(Calculation!$D$4:$D$18,MATCH(Calculation!$P$5&amp;(ROW(A24)-ROW($A$5)),Calculation!$L$4:$L$18&amp;Calculation!$N$4:$N$18,0),1),"")</f>
        <v/>
      </c>
    </row>
    <row r="77" spans="2:6" ht="15" hidden="1" customHeight="1" outlineLevel="1" x14ac:dyDescent="0.25">
      <c r="B77" s="137" t="str">
        <f t="array" ref="B77">IFERROR(INDEX(Calculation!$D$4:$D$18,MATCH(Calculation!$P$10&amp;(ROW(A25)-ROW($A$5)),Calculation!$L$4:$L$18&amp;Calculation!$N$4:$N$18,0),1),"")</f>
        <v/>
      </c>
      <c r="C77" s="48"/>
      <c r="D77" s="42" t="str">
        <f t="array" ref="D77">IFERROR(INDEX(Calculation!$D$4:$D$18,MATCH(Calculation!$P$8&amp;(ROW(A25)-ROW($A$5)),Calculation!$L$4:$L$18&amp;Calculation!$N$4:$N$18,0),1),"")</f>
        <v/>
      </c>
      <c r="E77" s="48"/>
      <c r="F77" s="136" t="str">
        <f t="array" ref="F77">IFERROR(INDEX(Calculation!$D$4:$D$18,MATCH(Calculation!$P$5&amp;(ROW(A25)-ROW($A$5)),Calculation!$L$4:$L$18&amp;Calculation!$N$4:$N$18,0),1),"")</f>
        <v/>
      </c>
    </row>
    <row r="78" spans="2:6" ht="15" hidden="1" customHeight="1" outlineLevel="1" x14ac:dyDescent="0.25">
      <c r="B78" s="137" t="str">
        <f t="array" ref="B78">IFERROR(INDEX(Calculation!$D$4:$D$18,MATCH(Calculation!$P$10&amp;(ROW(A26)-ROW($A$5)),Calculation!$L$4:$L$18&amp;Calculation!$N$4:$N$18,0),1),"")</f>
        <v/>
      </c>
      <c r="C78" s="48"/>
      <c r="D78" s="42" t="str">
        <f t="array" ref="D78">IFERROR(INDEX(Calculation!$D$4:$D$18,MATCH(Calculation!$P$8&amp;(ROW(A26)-ROW($A$5)),Calculation!$L$4:$L$18&amp;Calculation!$N$4:$N$18,0),1),"")</f>
        <v/>
      </c>
      <c r="E78" s="48"/>
      <c r="F78" s="136" t="str">
        <f t="array" ref="F78">IFERROR(INDEX(Calculation!$D$4:$D$18,MATCH(Calculation!$P$5&amp;(ROW(A26)-ROW($A$5)),Calculation!$L$4:$L$18&amp;Calculation!$N$4:$N$18,0),1),"")</f>
        <v/>
      </c>
    </row>
    <row r="79" spans="2:6" ht="15" hidden="1" customHeight="1" outlineLevel="1" x14ac:dyDescent="0.25">
      <c r="B79" s="137" t="str">
        <f t="array" ref="B79">IFERROR(INDEX(Calculation!$D$4:$D$18,MATCH(Calculation!$P$10&amp;(ROW(A27)-ROW($A$5)),Calculation!$L$4:$L$18&amp;Calculation!$N$4:$N$18,0),1),"")</f>
        <v/>
      </c>
      <c r="C79" s="48"/>
      <c r="D79" s="42" t="str">
        <f t="array" ref="D79">IFERROR(INDEX(Calculation!$D$4:$D$18,MATCH(Calculation!$P$8&amp;(ROW(A27)-ROW($A$5)),Calculation!$L$4:$L$18&amp;Calculation!$N$4:$N$18,0),1),"")</f>
        <v/>
      </c>
      <c r="E79" s="48"/>
      <c r="F79" s="136" t="str">
        <f t="array" ref="F79">IFERROR(INDEX(Calculation!$D$4:$D$18,MATCH(Calculation!$P$5&amp;(ROW(A27)-ROW($A$5)),Calculation!$L$4:$L$18&amp;Calculation!$N$4:$N$18,0),1),"")</f>
        <v/>
      </c>
    </row>
    <row r="80" spans="2:6" ht="15" hidden="1" customHeight="1" outlineLevel="1" x14ac:dyDescent="0.25">
      <c r="B80" s="137" t="str">
        <f t="array" ref="B80">IFERROR(INDEX(Calculation!$D$4:$D$18,MATCH(Calculation!$P$10&amp;(ROW(A28)-ROW($A$5)),Calculation!$L$4:$L$18&amp;Calculation!$N$4:$N$18,0),1),"")</f>
        <v/>
      </c>
      <c r="C80" s="48"/>
      <c r="D80" s="42" t="str">
        <f t="array" ref="D80">IFERROR(INDEX(Calculation!$D$4:$D$18,MATCH(Calculation!$P$8&amp;(ROW(A28)-ROW($A$5)),Calculation!$L$4:$L$18&amp;Calculation!$N$4:$N$18,0),1),"")</f>
        <v/>
      </c>
      <c r="E80" s="48"/>
      <c r="F80" s="136" t="str">
        <f t="array" ref="F80">IFERROR(INDEX(Calculation!$D$4:$D$18,MATCH(Calculation!$P$5&amp;(ROW(A28)-ROW($A$5)),Calculation!$L$4:$L$18&amp;Calculation!$N$4:$N$18,0),1),"")</f>
        <v/>
      </c>
    </row>
    <row r="81" spans="2:6" ht="15" hidden="1" customHeight="1" outlineLevel="1" x14ac:dyDescent="0.25">
      <c r="B81" s="137" t="str">
        <f t="array" ref="B81">IFERROR(INDEX(Calculation!$D$4:$D$18,MATCH(Calculation!$P$10&amp;(ROW(A29)-ROW($A$5)),Calculation!$L$4:$L$18&amp;Calculation!$N$4:$N$18,0),1),"")</f>
        <v/>
      </c>
      <c r="C81" s="48"/>
      <c r="D81" s="42" t="str">
        <f t="array" ref="D81">IFERROR(INDEX(Calculation!$D$4:$D$18,MATCH(Calculation!$P$8&amp;(ROW(A29)-ROW($A$5)),Calculation!$L$4:$L$18&amp;Calculation!$N$4:$N$18,0),1),"")</f>
        <v/>
      </c>
      <c r="E81" s="48"/>
      <c r="F81" s="136" t="str">
        <f t="array" ref="F81">IFERROR(INDEX(Calculation!$D$4:$D$18,MATCH(Calculation!$P$5&amp;(ROW(A29)-ROW($A$5)),Calculation!$L$4:$L$18&amp;Calculation!$N$4:$N$18,0),1),"")</f>
        <v/>
      </c>
    </row>
    <row r="82" spans="2:6" ht="15" hidden="1" customHeight="1" outlineLevel="1" x14ac:dyDescent="0.25">
      <c r="B82" s="137" t="str">
        <f t="array" ref="B82">IFERROR(INDEX(Calculation!$D$4:$D$18,MATCH(Calculation!$P$10&amp;(ROW(A30)-ROW($A$5)),Calculation!$L$4:$L$18&amp;Calculation!$N$4:$N$18,0),1),"")</f>
        <v/>
      </c>
      <c r="C82" s="48"/>
      <c r="D82" s="42" t="str">
        <f t="array" ref="D82">IFERROR(INDEX(Calculation!$D$4:$D$18,MATCH(Calculation!$P$8&amp;(ROW(A30)-ROW($A$5)),Calculation!$L$4:$L$18&amp;Calculation!$N$4:$N$18,0),1),"")</f>
        <v/>
      </c>
      <c r="E82" s="48"/>
      <c r="F82" s="136" t="str">
        <f t="array" ref="F82">IFERROR(INDEX(Calculation!$D$4:$D$18,MATCH(Calculation!$P$5&amp;(ROW(A30)-ROW($A$5)),Calculation!$L$4:$L$18&amp;Calculation!$N$4:$N$18,0),1),"")</f>
        <v/>
      </c>
    </row>
    <row r="83" spans="2:6" ht="15" hidden="1" customHeight="1" outlineLevel="1" x14ac:dyDescent="0.25">
      <c r="B83" s="137" t="str">
        <f t="array" ref="B83">IFERROR(INDEX(Calculation!$D$4:$D$18,MATCH(Calculation!$P$10&amp;(ROW(A31)-ROW($A$5)),Calculation!$L$4:$L$18&amp;Calculation!$N$4:$N$18,0),1),"")</f>
        <v/>
      </c>
      <c r="C83" s="48"/>
      <c r="D83" s="42" t="str">
        <f t="array" ref="D83">IFERROR(INDEX(Calculation!$D$4:$D$18,MATCH(Calculation!$P$8&amp;(ROW(A31)-ROW($A$5)),Calculation!$L$4:$L$18&amp;Calculation!$N$4:$N$18,0),1),"")</f>
        <v/>
      </c>
      <c r="E83" s="48"/>
      <c r="F83" s="136" t="str">
        <f t="array" ref="F83">IFERROR(INDEX(Calculation!$D$4:$D$18,MATCH(Calculation!$P$5&amp;(ROW(A31)-ROW($A$5)),Calculation!$L$4:$L$18&amp;Calculation!$N$4:$N$18,0),1),"")</f>
        <v/>
      </c>
    </row>
    <row r="84" spans="2:6" ht="15" hidden="1" customHeight="1" outlineLevel="1" x14ac:dyDescent="0.25">
      <c r="B84" s="137" t="str">
        <f t="array" ref="B84">IFERROR(INDEX(Calculation!$D$4:$D$18,MATCH(Calculation!$P$10&amp;(ROW(A32)-ROW($A$5)),Calculation!$L$4:$L$18&amp;Calculation!$N$4:$N$18,0),1),"")</f>
        <v/>
      </c>
      <c r="C84" s="48"/>
      <c r="D84" s="42" t="str">
        <f t="array" ref="D84">IFERROR(INDEX(Calculation!$D$4:$D$18,MATCH(Calculation!$P$8&amp;(ROW(A32)-ROW($A$5)),Calculation!$L$4:$L$18&amp;Calculation!$N$4:$N$18,0),1),"")</f>
        <v/>
      </c>
      <c r="E84" s="48"/>
      <c r="F84" s="136" t="str">
        <f t="array" ref="F84">IFERROR(INDEX(Calculation!$D$4:$D$18,MATCH(Calculation!$P$5&amp;(ROW(A32)-ROW($A$5)),Calculation!$L$4:$L$18&amp;Calculation!$N$4:$N$18,0),1),"")</f>
        <v/>
      </c>
    </row>
    <row r="85" spans="2:6" ht="15" hidden="1" customHeight="1" outlineLevel="1" x14ac:dyDescent="0.25">
      <c r="B85" s="137" t="str">
        <f t="array" ref="B85">IFERROR(INDEX(Calculation!$D$4:$D$18,MATCH(Calculation!$P$10&amp;(ROW(A33)-ROW($A$5)),Calculation!$L$4:$L$18&amp;Calculation!$N$4:$N$18,0),1),"")</f>
        <v/>
      </c>
      <c r="C85" s="48"/>
      <c r="D85" s="42" t="str">
        <f t="array" ref="D85">IFERROR(INDEX(Calculation!$D$4:$D$18,MATCH(Calculation!$P$8&amp;(ROW(A33)-ROW($A$5)),Calculation!$L$4:$L$18&amp;Calculation!$N$4:$N$18,0),1),"")</f>
        <v/>
      </c>
      <c r="E85" s="48"/>
      <c r="F85" s="136" t="str">
        <f t="array" ref="F85">IFERROR(INDEX(Calculation!$D$4:$D$18,MATCH(Calculation!$P$5&amp;(ROW(A33)-ROW($A$5)),Calculation!$L$4:$L$18&amp;Calculation!$N$4:$N$18,0),1),"")</f>
        <v/>
      </c>
    </row>
    <row r="86" spans="2:6" ht="15" hidden="1" customHeight="1" outlineLevel="1" x14ac:dyDescent="0.25">
      <c r="B86" s="137" t="str">
        <f t="array" ref="B86">IFERROR(INDEX(Calculation!$D$4:$D$18,MATCH(Calculation!$P$10&amp;(ROW(A34)-ROW($A$5)),Calculation!$L$4:$L$18&amp;Calculation!$N$4:$N$18,0),1),"")</f>
        <v/>
      </c>
      <c r="C86" s="48"/>
      <c r="D86" s="42" t="str">
        <f t="array" ref="D86">IFERROR(INDEX(Calculation!$D$4:$D$18,MATCH(Calculation!$P$8&amp;(ROW(A34)-ROW($A$5)),Calculation!$L$4:$L$18&amp;Calculation!$N$4:$N$18,0),1),"")</f>
        <v/>
      </c>
      <c r="E86" s="48"/>
      <c r="F86" s="136" t="str">
        <f t="array" ref="F86">IFERROR(INDEX(Calculation!$D$4:$D$18,MATCH(Calculation!$P$5&amp;(ROW(A34)-ROW($A$5)),Calculation!$L$4:$L$18&amp;Calculation!$N$4:$N$18,0),1),"")</f>
        <v/>
      </c>
    </row>
    <row r="87" spans="2:6" ht="15" hidden="1" customHeight="1" outlineLevel="1" x14ac:dyDescent="0.25">
      <c r="B87" s="137" t="str">
        <f t="array" ref="B87">IFERROR(INDEX(Calculation!$D$4:$D$18,MATCH(Calculation!$P$10&amp;(ROW(A35)-ROW($A$5)),Calculation!$L$4:$L$18&amp;Calculation!$N$4:$N$18,0),1),"")</f>
        <v/>
      </c>
      <c r="C87" s="48"/>
      <c r="D87" s="42" t="str">
        <f t="array" ref="D87">IFERROR(INDEX(Calculation!$D$4:$D$18,MATCH(Calculation!$P$8&amp;(ROW(A35)-ROW($A$5)),Calculation!$L$4:$L$18&amp;Calculation!$N$4:$N$18,0),1),"")</f>
        <v/>
      </c>
      <c r="E87" s="48"/>
      <c r="F87" s="136" t="str">
        <f t="array" ref="F87">IFERROR(INDEX(Calculation!$D$4:$D$18,MATCH(Calculation!$P$5&amp;(ROW(A35)-ROW($A$5)),Calculation!$L$4:$L$18&amp;Calculation!$N$4:$N$18,0),1),"")</f>
        <v/>
      </c>
    </row>
    <row r="88" spans="2:6" ht="15" hidden="1" customHeight="1" outlineLevel="1" x14ac:dyDescent="0.25">
      <c r="B88" s="137" t="str">
        <f t="array" ref="B88">IFERROR(INDEX(Calculation!$D$4:$D$18,MATCH(Calculation!$P$10&amp;(ROW(A36)-ROW($A$5)),Calculation!$L$4:$L$18&amp;Calculation!$N$4:$N$18,0),1),"")</f>
        <v/>
      </c>
      <c r="C88" s="48"/>
      <c r="D88" s="42" t="str">
        <f t="array" ref="D88">IFERROR(INDEX(Calculation!$D$4:$D$18,MATCH(Calculation!$P$8&amp;(ROW(A36)-ROW($A$5)),Calculation!$L$4:$L$18&amp;Calculation!$N$4:$N$18,0),1),"")</f>
        <v/>
      </c>
      <c r="E88" s="48"/>
      <c r="F88" s="136" t="str">
        <f t="array" ref="F88">IFERROR(INDEX(Calculation!$D$4:$D$18,MATCH(Calculation!$P$5&amp;(ROW(A36)-ROW($A$5)),Calculation!$L$4:$L$18&amp;Calculation!$N$4:$N$18,0),1),"")</f>
        <v/>
      </c>
    </row>
    <row r="89" spans="2:6" ht="15" hidden="1" customHeight="1" outlineLevel="1" x14ac:dyDescent="0.25">
      <c r="B89" s="137" t="str">
        <f t="array" ref="B89">IFERROR(INDEX(Calculation!$D$4:$D$18,MATCH(Calculation!$P$10&amp;(ROW(A37)-ROW($A$5)),Calculation!$L$4:$L$18&amp;Calculation!$N$4:$N$18,0),1),"")</f>
        <v/>
      </c>
      <c r="C89" s="48"/>
      <c r="D89" s="42" t="str">
        <f t="array" ref="D89">IFERROR(INDEX(Calculation!$D$4:$D$18,MATCH(Calculation!$P$8&amp;(ROW(A37)-ROW($A$5)),Calculation!$L$4:$L$18&amp;Calculation!$N$4:$N$18,0),1),"")</f>
        <v/>
      </c>
      <c r="E89" s="48"/>
      <c r="F89" s="136" t="str">
        <f t="array" ref="F89">IFERROR(INDEX(Calculation!$D$4:$D$18,MATCH(Calculation!$P$5&amp;(ROW(A37)-ROW($A$5)),Calculation!$L$4:$L$18&amp;Calculation!$N$4:$N$18,0),1),"")</f>
        <v/>
      </c>
    </row>
    <row r="90" spans="2:6" ht="15" hidden="1" customHeight="1" outlineLevel="1" x14ac:dyDescent="0.25">
      <c r="B90" s="137" t="str">
        <f t="array" ref="B90">IFERROR(INDEX(Calculation!$D$4:$D$18,MATCH(Calculation!$P$10&amp;(ROW(A38)-ROW($A$5)),Calculation!$L$4:$L$18&amp;Calculation!$N$4:$N$18,0),1),"")</f>
        <v/>
      </c>
      <c r="C90" s="48"/>
      <c r="D90" s="42" t="str">
        <f t="array" ref="D90">IFERROR(INDEX(Calculation!$D$4:$D$18,MATCH(Calculation!$P$8&amp;(ROW(A38)-ROW($A$5)),Calculation!$L$4:$L$18&amp;Calculation!$N$4:$N$18,0),1),"")</f>
        <v/>
      </c>
      <c r="E90" s="48"/>
      <c r="F90" s="136" t="str">
        <f t="array" ref="F90">IFERROR(INDEX(Calculation!$D$4:$D$18,MATCH(Calculation!$P$5&amp;(ROW(A38)-ROW($A$5)),Calculation!$L$4:$L$18&amp;Calculation!$N$4:$N$18,0),1),"")</f>
        <v/>
      </c>
    </row>
    <row r="91" spans="2:6" ht="15" hidden="1" customHeight="1" outlineLevel="1" x14ac:dyDescent="0.25">
      <c r="B91" s="137" t="str">
        <f t="array" ref="B91">IFERROR(INDEX(Calculation!$D$4:$D$18,MATCH(Calculation!$P$10&amp;(ROW(A39)-ROW($A$5)),Calculation!$L$4:$L$18&amp;Calculation!$N$4:$N$18,0),1),"")</f>
        <v/>
      </c>
      <c r="C91" s="48"/>
      <c r="D91" s="42" t="str">
        <f t="array" ref="D91">IFERROR(INDEX(Calculation!$D$4:$D$18,MATCH(Calculation!$P$8&amp;(ROW(A39)-ROW($A$5)),Calculation!$L$4:$L$18&amp;Calculation!$N$4:$N$18,0),1),"")</f>
        <v/>
      </c>
      <c r="E91" s="48"/>
      <c r="F91" s="136" t="str">
        <f t="array" ref="F91">IFERROR(INDEX(Calculation!$D$4:$D$18,MATCH(Calculation!$P$5&amp;(ROW(A39)-ROW($A$5)),Calculation!$L$4:$L$18&amp;Calculation!$N$4:$N$18,0),1),"")</f>
        <v/>
      </c>
    </row>
    <row r="92" spans="2:6" ht="15" hidden="1" customHeight="1" outlineLevel="1" x14ac:dyDescent="0.25">
      <c r="B92" s="137" t="str">
        <f t="array" ref="B92">IFERROR(INDEX(Calculation!$D$4:$D$18,MATCH(Calculation!$P$10&amp;(ROW(A40)-ROW($A$5)),Calculation!$L$4:$L$18&amp;Calculation!$N$4:$N$18,0),1),"")</f>
        <v/>
      </c>
      <c r="C92" s="48"/>
      <c r="D92" s="42" t="str">
        <f t="array" ref="D92">IFERROR(INDEX(Calculation!$D$4:$D$18,MATCH(Calculation!$P$8&amp;(ROW(A40)-ROW($A$5)),Calculation!$L$4:$L$18&amp;Calculation!$N$4:$N$18,0),1),"")</f>
        <v/>
      </c>
      <c r="E92" s="48"/>
      <c r="F92" s="136" t="str">
        <f t="array" ref="F92">IFERROR(INDEX(Calculation!$D$4:$D$18,MATCH(Calculation!$P$5&amp;(ROW(A40)-ROW($A$5)),Calculation!$L$4:$L$18&amp;Calculation!$N$4:$N$18,0),1),"")</f>
        <v/>
      </c>
    </row>
    <row r="93" spans="2:6" ht="15" hidden="1" customHeight="1" outlineLevel="1" x14ac:dyDescent="0.25">
      <c r="B93" s="137" t="str">
        <f t="array" ref="B93">IFERROR(INDEX(Calculation!$D$4:$D$18,MATCH(Calculation!$P$10&amp;(ROW(A41)-ROW($A$5)),Calculation!$L$4:$L$18&amp;Calculation!$N$4:$N$18,0),1),"")</f>
        <v/>
      </c>
      <c r="C93" s="48"/>
      <c r="D93" s="42" t="str">
        <f t="array" ref="D93">IFERROR(INDEX(Calculation!$D$4:$D$18,MATCH(Calculation!$P$8&amp;(ROW(A41)-ROW($A$5)),Calculation!$L$4:$L$18&amp;Calculation!$N$4:$N$18,0),1),"")</f>
        <v/>
      </c>
      <c r="E93" s="48"/>
      <c r="F93" s="136" t="str">
        <f t="array" ref="F93">IFERROR(INDEX(Calculation!$D$4:$D$18,MATCH(Calculation!$P$5&amp;(ROW(A41)-ROW($A$5)),Calculation!$L$4:$L$18&amp;Calculation!$N$4:$N$18,0),1),"")</f>
        <v/>
      </c>
    </row>
    <row r="94" spans="2:6" ht="15" hidden="1" customHeight="1" outlineLevel="1" x14ac:dyDescent="0.25">
      <c r="B94" s="137" t="str">
        <f t="array" ref="B94">IFERROR(INDEX(Calculation!$D$4:$D$18,MATCH(Calculation!$P$10&amp;(ROW(A42)-ROW($A$5)),Calculation!$L$4:$L$18&amp;Calculation!$N$4:$N$18,0),1),"")</f>
        <v/>
      </c>
      <c r="C94" s="48"/>
      <c r="D94" s="42" t="str">
        <f t="array" ref="D94">IFERROR(INDEX(Calculation!$D$4:$D$18,MATCH(Calculation!$P$8&amp;(ROW(A42)-ROW($A$5)),Calculation!$L$4:$L$18&amp;Calculation!$N$4:$N$18,0),1),"")</f>
        <v/>
      </c>
      <c r="E94" s="48"/>
      <c r="F94" s="136" t="str">
        <f t="array" ref="F94">IFERROR(INDEX(Calculation!$D$4:$D$18,MATCH(Calculation!$P$5&amp;(ROW(A42)-ROW($A$5)),Calculation!$L$4:$L$18&amp;Calculation!$N$4:$N$18,0),1),"")</f>
        <v/>
      </c>
    </row>
    <row r="95" spans="2:6" ht="15" hidden="1" customHeight="1" outlineLevel="1" x14ac:dyDescent="0.25">
      <c r="B95" s="137" t="str">
        <f t="array" ref="B95">IFERROR(INDEX(Calculation!$D$4:$D$18,MATCH(Calculation!$P$10&amp;(ROW(A43)-ROW($A$5)),Calculation!$L$4:$L$18&amp;Calculation!$N$4:$N$18,0),1),"")</f>
        <v/>
      </c>
      <c r="C95" s="48"/>
      <c r="D95" s="42" t="str">
        <f t="array" ref="D95">IFERROR(INDEX(Calculation!$D$4:$D$18,MATCH(Calculation!$P$8&amp;(ROW(A43)-ROW($A$5)),Calculation!$L$4:$L$18&amp;Calculation!$N$4:$N$18,0),1),"")</f>
        <v/>
      </c>
      <c r="E95" s="48"/>
      <c r="F95" s="136" t="str">
        <f t="array" ref="F95">IFERROR(INDEX(Calculation!$D$4:$D$18,MATCH(Calculation!$P$5&amp;(ROW(A43)-ROW($A$5)),Calculation!$L$4:$L$18&amp;Calculation!$N$4:$N$18,0),1),"")</f>
        <v/>
      </c>
    </row>
    <row r="96" spans="2:6" ht="15" hidden="1" customHeight="1" outlineLevel="1" x14ac:dyDescent="0.25">
      <c r="B96" s="137" t="str">
        <f t="array" ref="B96">IFERROR(INDEX(Calculation!$D$4:$D$18,MATCH(Calculation!$P$10&amp;(ROW(A44)-ROW($A$5)),Calculation!$L$4:$L$18&amp;Calculation!$N$4:$N$18,0),1),"")</f>
        <v/>
      </c>
      <c r="C96" s="48"/>
      <c r="D96" s="42" t="str">
        <f t="array" ref="D96">IFERROR(INDEX(Calculation!$D$4:$D$18,MATCH(Calculation!$P$8&amp;(ROW(A44)-ROW($A$5)),Calculation!$L$4:$L$18&amp;Calculation!$N$4:$N$18,0),1),"")</f>
        <v/>
      </c>
      <c r="E96" s="48"/>
      <c r="F96" s="136" t="str">
        <f t="array" ref="F96">IFERROR(INDEX(Calculation!$D$4:$D$18,MATCH(Calculation!$P$5&amp;(ROW(A44)-ROW($A$5)),Calculation!$L$4:$L$18&amp;Calculation!$N$4:$N$18,0),1),"")</f>
        <v/>
      </c>
    </row>
    <row r="97" spans="2:6" ht="15" hidden="1" customHeight="1" outlineLevel="1" x14ac:dyDescent="0.25">
      <c r="B97" s="137" t="str">
        <f t="array" ref="B97">IFERROR(INDEX(Calculation!$D$4:$D$18,MATCH(Calculation!$P$10&amp;(ROW(A45)-ROW($A$5)),Calculation!$L$4:$L$18&amp;Calculation!$N$4:$N$18,0),1),"")</f>
        <v/>
      </c>
      <c r="C97" s="48"/>
      <c r="D97" s="42" t="str">
        <f t="array" ref="D97">IFERROR(INDEX(Calculation!$D$4:$D$18,MATCH(Calculation!$P$8&amp;(ROW(A45)-ROW($A$5)),Calculation!$L$4:$L$18&amp;Calculation!$N$4:$N$18,0),1),"")</f>
        <v/>
      </c>
      <c r="E97" s="48"/>
      <c r="F97" s="136" t="str">
        <f t="array" ref="F97">IFERROR(INDEX(Calculation!$D$4:$D$18,MATCH(Calculation!$P$5&amp;(ROW(A45)-ROW($A$5)),Calculation!$L$4:$L$18&amp;Calculation!$N$4:$N$18,0),1),"")</f>
        <v/>
      </c>
    </row>
    <row r="98" spans="2:6" ht="15" hidden="1" customHeight="1" outlineLevel="1" x14ac:dyDescent="0.25">
      <c r="B98" s="137" t="str">
        <f t="array" ref="B98">IFERROR(INDEX(Calculation!$D$4:$D$18,MATCH(Calculation!$P$10&amp;(ROW(A46)-ROW($A$5)),Calculation!$L$4:$L$18&amp;Calculation!$N$4:$N$18,0),1),"")</f>
        <v/>
      </c>
      <c r="C98" s="48"/>
      <c r="D98" s="42" t="str">
        <f t="array" ref="D98">IFERROR(INDEX(Calculation!$D$4:$D$18,MATCH(Calculation!$P$8&amp;(ROW(A46)-ROW($A$5)),Calculation!$L$4:$L$18&amp;Calculation!$N$4:$N$18,0),1),"")</f>
        <v/>
      </c>
      <c r="E98" s="48"/>
      <c r="F98" s="136" t="str">
        <f t="array" ref="F98">IFERROR(INDEX(Calculation!$D$4:$D$18,MATCH(Calculation!$P$5&amp;(ROW(A46)-ROW($A$5)),Calculation!$L$4:$L$18&amp;Calculation!$N$4:$N$18,0),1),"")</f>
        <v/>
      </c>
    </row>
    <row r="99" spans="2:6" ht="15" hidden="1" customHeight="1" outlineLevel="1" x14ac:dyDescent="0.25">
      <c r="B99" s="137" t="str">
        <f t="array" ref="B99">IFERROR(INDEX(Calculation!$D$4:$D$18,MATCH(Calculation!$P$10&amp;(ROW(A47)-ROW($A$5)),Calculation!$L$4:$L$18&amp;Calculation!$N$4:$N$18,0),1),"")</f>
        <v/>
      </c>
      <c r="C99" s="48"/>
      <c r="D99" s="42" t="str">
        <f t="array" ref="D99">IFERROR(INDEX(Calculation!$D$4:$D$18,MATCH(Calculation!$P$8&amp;(ROW(A47)-ROW($A$5)),Calculation!$L$4:$L$18&amp;Calculation!$N$4:$N$18,0),1),"")</f>
        <v/>
      </c>
      <c r="E99" s="48"/>
      <c r="F99" s="136" t="str">
        <f t="array" ref="F99">IFERROR(INDEX(Calculation!$D$4:$D$18,MATCH(Calculation!$P$5&amp;(ROW(A47)-ROW($A$5)),Calculation!$L$4:$L$18&amp;Calculation!$N$4:$N$18,0),1),"")</f>
        <v/>
      </c>
    </row>
    <row r="100" spans="2:6" ht="15" hidden="1" customHeight="1" outlineLevel="1" x14ac:dyDescent="0.25">
      <c r="B100" s="137" t="str">
        <f t="array" ref="B100">IFERROR(INDEX(Calculation!$D$4:$D$18,MATCH(Calculation!$P$10&amp;(ROW(A48)-ROW($A$5)),Calculation!$L$4:$L$18&amp;Calculation!$N$4:$N$18,0),1),"")</f>
        <v/>
      </c>
      <c r="C100" s="48"/>
      <c r="D100" s="42" t="str">
        <f t="array" ref="D100">IFERROR(INDEX(Calculation!$D$4:$D$18,MATCH(Calculation!$P$8&amp;(ROW(A48)-ROW($A$5)),Calculation!$L$4:$L$18&amp;Calculation!$N$4:$N$18,0),1),"")</f>
        <v/>
      </c>
      <c r="E100" s="48"/>
      <c r="F100" s="136" t="str">
        <f t="array" ref="F100">IFERROR(INDEX(Calculation!$D$4:$D$18,MATCH(Calculation!$P$5&amp;(ROW(A48)-ROW($A$5)),Calculation!$L$4:$L$18&amp;Calculation!$N$4:$N$18,0),1),"")</f>
        <v/>
      </c>
    </row>
    <row r="101" spans="2:6" ht="15" hidden="1" customHeight="1" outlineLevel="1" x14ac:dyDescent="0.25">
      <c r="B101" s="137" t="str">
        <f t="array" ref="B101">IFERROR(INDEX(Calculation!$D$4:$D$18,MATCH(Calculation!$P$10&amp;(ROW(A49)-ROW($A$5)),Calculation!$L$4:$L$18&amp;Calculation!$N$4:$N$18,0),1),"")</f>
        <v/>
      </c>
      <c r="C101" s="48"/>
      <c r="D101" s="42" t="str">
        <f t="array" ref="D101">IFERROR(INDEX(Calculation!$D$4:$D$18,MATCH(Calculation!$P$8&amp;(ROW(A49)-ROW($A$5)),Calculation!$L$4:$L$18&amp;Calculation!$N$4:$N$18,0),1),"")</f>
        <v/>
      </c>
      <c r="E101" s="48"/>
      <c r="F101" s="136" t="str">
        <f t="array" ref="F101">IFERROR(INDEX(Calculation!$D$4:$D$18,MATCH(Calculation!$P$5&amp;(ROW(A49)-ROW($A$5)),Calculation!$L$4:$L$18&amp;Calculation!$N$4:$N$18,0),1),"")</f>
        <v/>
      </c>
    </row>
    <row r="102" spans="2:6" ht="15" hidden="1" customHeight="1" outlineLevel="1" x14ac:dyDescent="0.25">
      <c r="B102" s="137" t="str">
        <f t="array" ref="B102">IFERROR(INDEX(Calculation!$D$4:$D$18,MATCH(Calculation!$P$10&amp;(ROW(A50)-ROW($A$5)),Calculation!$L$4:$L$18&amp;Calculation!$N$4:$N$18,0),1),"")</f>
        <v/>
      </c>
      <c r="C102" s="48"/>
      <c r="D102" s="42" t="str">
        <f t="array" ref="D102">IFERROR(INDEX(Calculation!$D$4:$D$18,MATCH(Calculation!$P$8&amp;(ROW(A50)-ROW($A$5)),Calculation!$L$4:$L$18&amp;Calculation!$N$4:$N$18,0),1),"")</f>
        <v/>
      </c>
      <c r="E102" s="48"/>
      <c r="F102" s="136" t="str">
        <f t="array" ref="F102">IFERROR(INDEX(Calculation!$D$4:$D$18,MATCH(Calculation!$P$5&amp;(ROW(A50)-ROW($A$5)),Calculation!$L$4:$L$18&amp;Calculation!$N$4:$N$18,0),1),"")</f>
        <v/>
      </c>
    </row>
    <row r="103" spans="2:6" ht="15" hidden="1" customHeight="1" outlineLevel="1" x14ac:dyDescent="0.25">
      <c r="B103" s="137" t="str">
        <f t="array" ref="B103">IFERROR(INDEX(Calculation!$D$4:$D$18,MATCH(Calculation!$P$10&amp;(ROW(A51)-ROW($A$5)),Calculation!$L$4:$L$18&amp;Calculation!$N$4:$N$18,0),1),"")</f>
        <v/>
      </c>
      <c r="C103" s="48"/>
      <c r="D103" s="42" t="str">
        <f t="array" ref="D103">IFERROR(INDEX(Calculation!$D$4:$D$18,MATCH(Calculation!$P$8&amp;(ROW(A51)-ROW($A$5)),Calculation!$L$4:$L$18&amp;Calculation!$N$4:$N$18,0),1),"")</f>
        <v/>
      </c>
      <c r="E103" s="48"/>
      <c r="F103" s="136" t="str">
        <f t="array" ref="F103">IFERROR(INDEX(Calculation!$D$4:$D$18,MATCH(Calculation!$P$5&amp;(ROW(A51)-ROW($A$5)),Calculation!$L$4:$L$18&amp;Calculation!$N$4:$N$18,0),1),"")</f>
        <v/>
      </c>
    </row>
    <row r="104" spans="2:6" ht="15" hidden="1" customHeight="1" outlineLevel="1" x14ac:dyDescent="0.25">
      <c r="B104" s="137" t="str">
        <f t="array" ref="B104">IFERROR(INDEX(Calculation!$D$4:$D$18,MATCH(Calculation!$P$10&amp;(ROW(A52)-ROW($A$5)),Calculation!$L$4:$L$18&amp;Calculation!$N$4:$N$18,0),1),"")</f>
        <v/>
      </c>
      <c r="C104" s="48"/>
      <c r="D104" s="42" t="str">
        <f t="array" ref="D104">IFERROR(INDEX(Calculation!$D$4:$D$18,MATCH(Calculation!$P$8&amp;(ROW(A52)-ROW($A$5)),Calculation!$L$4:$L$18&amp;Calculation!$N$4:$N$18,0),1),"")</f>
        <v/>
      </c>
      <c r="E104" s="48"/>
      <c r="F104" s="136" t="str">
        <f t="array" ref="F104">IFERROR(INDEX(Calculation!$D$4:$D$18,MATCH(Calculation!$P$5&amp;(ROW(A52)-ROW($A$5)),Calculation!$L$4:$L$18&amp;Calculation!$N$4:$N$18,0),1),"")</f>
        <v/>
      </c>
    </row>
    <row r="105" spans="2:6" ht="15" hidden="1" customHeight="1" outlineLevel="1" x14ac:dyDescent="0.25">
      <c r="B105" s="137" t="str">
        <f t="array" ref="B105">IFERROR(INDEX(Calculation!$D$4:$D$18,MATCH(Calculation!$P$10&amp;(ROW(A53)-ROW($A$5)),Calculation!$L$4:$L$18&amp;Calculation!$N$4:$N$18,0),1),"")</f>
        <v/>
      </c>
      <c r="C105" s="48"/>
      <c r="D105" s="42" t="str">
        <f t="array" ref="D105">IFERROR(INDEX(Calculation!$D$4:$D$18,MATCH(Calculation!$P$8&amp;(ROW(A53)-ROW($A$5)),Calculation!$L$4:$L$18&amp;Calculation!$N$4:$N$18,0),1),"")</f>
        <v/>
      </c>
      <c r="E105" s="48"/>
      <c r="F105" s="136" t="str">
        <f t="array" ref="F105">IFERROR(INDEX(Calculation!$D$4:$D$18,MATCH(Calculation!$P$5&amp;(ROW(A53)-ROW($A$5)),Calculation!$L$4:$L$18&amp;Calculation!$N$4:$N$18,0),1),"")</f>
        <v/>
      </c>
    </row>
    <row r="106" spans="2:6" ht="15" hidden="1" customHeight="1" outlineLevel="1" x14ac:dyDescent="0.25">
      <c r="B106" s="137" t="str">
        <f t="array" ref="B106">IFERROR(INDEX(Calculation!$D$4:$D$18,MATCH(Calculation!$P$10&amp;(ROW(A54)-ROW($A$5)),Calculation!$L$4:$L$18&amp;Calculation!$N$4:$N$18,0),1),"")</f>
        <v/>
      </c>
      <c r="C106" s="48"/>
      <c r="D106" s="42" t="str">
        <f t="array" ref="D106">IFERROR(INDEX(Calculation!$D$4:$D$18,MATCH(Calculation!$P$8&amp;(ROW(A54)-ROW($A$5)),Calculation!$L$4:$L$18&amp;Calculation!$N$4:$N$18,0),1),"")</f>
        <v/>
      </c>
      <c r="E106" s="48"/>
      <c r="F106" s="136" t="str">
        <f t="array" ref="F106">IFERROR(INDEX(Calculation!$D$4:$D$18,MATCH(Calculation!$P$5&amp;(ROW(A54)-ROW($A$5)),Calculation!$L$4:$L$18&amp;Calculation!$N$4:$N$18,0),1),"")</f>
        <v/>
      </c>
    </row>
    <row r="107" spans="2:6" ht="15" hidden="1" customHeight="1" outlineLevel="1" x14ac:dyDescent="0.25">
      <c r="B107" s="137" t="str">
        <f t="array" ref="B107">IFERROR(INDEX(Calculation!$D$4:$D$18,MATCH(Calculation!$P$10&amp;(ROW(A55)-ROW($A$5)),Calculation!$L$4:$L$18&amp;Calculation!$N$4:$N$18,0),1),"")</f>
        <v/>
      </c>
      <c r="C107" s="48"/>
      <c r="D107" s="42" t="str">
        <f t="array" ref="D107">IFERROR(INDEX(Calculation!$D$4:$D$18,MATCH(Calculation!$P$8&amp;(ROW(A55)-ROW($A$5)),Calculation!$L$4:$L$18&amp;Calculation!$N$4:$N$18,0),1),"")</f>
        <v/>
      </c>
      <c r="E107" s="48"/>
      <c r="F107" s="136" t="str">
        <f t="array" ref="F107">IFERROR(INDEX(Calculation!$D$4:$D$18,MATCH(Calculation!$P$5&amp;(ROW(A55)-ROW($A$5)),Calculation!$L$4:$L$18&amp;Calculation!$N$4:$N$18,0),1),"")</f>
        <v/>
      </c>
    </row>
    <row r="108" spans="2:6" ht="15" customHeight="1" collapsed="1" x14ac:dyDescent="0.25">
      <c r="B108" s="48"/>
      <c r="C108" s="48"/>
      <c r="D108" s="48"/>
      <c r="E108" s="48"/>
      <c r="F108" s="48"/>
    </row>
    <row r="109" spans="2:6" ht="21.95" customHeight="1" x14ac:dyDescent="0.25">
      <c r="B109" s="145" t="str">
        <f>SUBSTITUTE(UPPER(Settings!I15),"İ","I")</f>
        <v>DIVEST OR EXIT</v>
      </c>
      <c r="C109" s="61"/>
      <c r="D109" s="144" t="str">
        <f>SUBSTITUTE(UPPER(Settings!I14),"İ","I")</f>
        <v>MANAGE FOR EARNINGS</v>
      </c>
      <c r="E109" s="61"/>
      <c r="F109" s="143" t="str">
        <f>SUBSTITUTE(UPPER(Settings!I12),"İ","I")</f>
        <v>HARVEST OR DIVEST</v>
      </c>
    </row>
    <row r="110" spans="2:6" ht="15" customHeight="1" x14ac:dyDescent="0.25">
      <c r="B110" s="92" t="str">
        <f t="array" ref="B110">IFERROR(INDEX(Calculation!$D$4:$D$18,MATCH(Calculation!$P$12&amp;(ROW(A6)-ROW($A$5)),Calculation!$L$4:$L$18&amp;Calculation!$N$4:$N$18,0),1),"")</f>
        <v>Local Manufacturing Co.</v>
      </c>
      <c r="C110" s="48"/>
      <c r="D110" s="138" t="str">
        <f t="array" ref="D110">IFERROR(INDEX(Calculation!$D$4:$D$18,MATCH(Calculation!$P$11&amp;(ROW(A6)-ROW($A$5)),Calculation!$L$4:$L$18&amp;Calculation!$N$4:$N$18,0),1),"")</f>
        <v>E-commerce Ventures</v>
      </c>
      <c r="E110" s="48"/>
      <c r="F110" s="138" t="str">
        <f t="array" ref="F110">IFERROR(INDEX(Calculation!$D$4:$D$18,MATCH(Calculation!$P$9&amp;(ROW(A6)-ROW($A$5)),Calculation!$L$4:$L$18&amp;Calculation!$N$4:$N$18,0),1),"")</f>
        <v>Sustainable Retailers Inc.</v>
      </c>
    </row>
    <row r="111" spans="2:6" ht="15" customHeight="1" x14ac:dyDescent="0.25">
      <c r="B111" s="92" t="str">
        <f t="array" ref="B111">IFERROR(INDEX(Calculation!$D$4:$D$18,MATCH(Calculation!$P$12&amp;(ROW(A7)-ROW($A$5)),Calculation!$L$4:$L$18&amp;Calculation!$N$4:$N$18,0),1),"")</f>
        <v/>
      </c>
      <c r="C111" s="48"/>
      <c r="D111" s="138" t="str">
        <f t="array" ref="D111">IFERROR(INDEX(Calculation!$D$4:$D$18,MATCH(Calculation!$P$11&amp;(ROW(A7)-ROW($A$5)),Calculation!$L$4:$L$18&amp;Calculation!$N$4:$N$18,0),1),"")</f>
        <v/>
      </c>
      <c r="E111" s="48"/>
      <c r="F111" s="138" t="str">
        <f t="array" ref="F111">IFERROR(INDEX(Calculation!$D$4:$D$18,MATCH(Calculation!$P$9&amp;(ROW(A7)-ROW($A$5)),Calculation!$L$4:$L$18&amp;Calculation!$N$4:$N$18,0),1),"")</f>
        <v/>
      </c>
    </row>
    <row r="112" spans="2:6" ht="15" customHeight="1" x14ac:dyDescent="0.25">
      <c r="B112" s="92" t="str">
        <f t="array" ref="B112">IFERROR(INDEX(Calculation!$D$4:$D$18,MATCH(Calculation!$P$12&amp;(ROW(A8)-ROW($A$5)),Calculation!$L$4:$L$18&amp;Calculation!$N$4:$N$18,0),1),"")</f>
        <v/>
      </c>
      <c r="C112" s="48"/>
      <c r="D112" s="138" t="str">
        <f t="array" ref="D112">IFERROR(INDEX(Calculation!$D$4:$D$18,MATCH(Calculation!$P$11&amp;(ROW(A8)-ROW($A$5)),Calculation!$L$4:$L$18&amp;Calculation!$N$4:$N$18,0),1),"")</f>
        <v/>
      </c>
      <c r="E112" s="48"/>
      <c r="F112" s="138" t="str">
        <f t="array" ref="F112">IFERROR(INDEX(Calculation!$D$4:$D$18,MATCH(Calculation!$P$9&amp;(ROW(A8)-ROW($A$5)),Calculation!$L$4:$L$18&amp;Calculation!$N$4:$N$18,0),1),"")</f>
        <v/>
      </c>
    </row>
    <row r="113" spans="2:6" ht="15" customHeight="1" x14ac:dyDescent="0.25">
      <c r="B113" s="92" t="str">
        <f t="array" ref="B113">IFERROR(INDEX(Calculation!$D$4:$D$18,MATCH(Calculation!$P$12&amp;(ROW(A9)-ROW($A$5)),Calculation!$L$4:$L$18&amp;Calculation!$N$4:$N$18,0),1),"")</f>
        <v/>
      </c>
      <c r="C113" s="48"/>
      <c r="D113" s="138" t="str">
        <f t="array" ref="D113">IFERROR(INDEX(Calculation!$D$4:$D$18,MATCH(Calculation!$P$11&amp;(ROW(A9)-ROW($A$5)),Calculation!$L$4:$L$18&amp;Calculation!$N$4:$N$18,0),1),"")</f>
        <v/>
      </c>
      <c r="E113" s="48"/>
      <c r="F113" s="138" t="str">
        <f t="array" ref="F113">IFERROR(INDEX(Calculation!$D$4:$D$18,MATCH(Calculation!$P$9&amp;(ROW(A9)-ROW($A$5)),Calculation!$L$4:$L$18&amp;Calculation!$N$4:$N$18,0),1),"")</f>
        <v/>
      </c>
    </row>
    <row r="114" spans="2:6" ht="15" customHeight="1" x14ac:dyDescent="0.25">
      <c r="B114" s="92" t="str">
        <f t="array" ref="B114">IFERROR(INDEX(Calculation!$D$4:$D$18,MATCH(Calculation!$P$12&amp;(ROW(A10)-ROW($A$5)),Calculation!$L$4:$L$18&amp;Calculation!$N$4:$N$18,0),1),"")</f>
        <v/>
      </c>
      <c r="C114" s="48"/>
      <c r="D114" s="138" t="str">
        <f t="array" ref="D114">IFERROR(INDEX(Calculation!$D$4:$D$18,MATCH(Calculation!$P$11&amp;(ROW(A10)-ROW($A$5)),Calculation!$L$4:$L$18&amp;Calculation!$N$4:$N$18,0),1),"")</f>
        <v/>
      </c>
      <c r="E114" s="48"/>
      <c r="F114" s="138" t="str">
        <f t="array" ref="F114">IFERROR(INDEX(Calculation!$D$4:$D$18,MATCH(Calculation!$P$9&amp;(ROW(A10)-ROW($A$5)),Calculation!$L$4:$L$18&amp;Calculation!$N$4:$N$18,0),1),"")</f>
        <v/>
      </c>
    </row>
    <row r="115" spans="2:6" ht="15" customHeight="1" x14ac:dyDescent="0.25">
      <c r="B115" s="92" t="str">
        <f t="array" ref="B115">IFERROR(INDEX(Calculation!$D$4:$D$18,MATCH(Calculation!$P$12&amp;(ROW(A11)-ROW($A$5)),Calculation!$L$4:$L$18&amp;Calculation!$N$4:$N$18,0),1),"")</f>
        <v/>
      </c>
      <c r="C115" s="48"/>
      <c r="D115" s="138" t="str">
        <f t="array" ref="D115">IFERROR(INDEX(Calculation!$D$4:$D$18,MATCH(Calculation!$P$11&amp;(ROW(A11)-ROW($A$5)),Calculation!$L$4:$L$18&amp;Calculation!$N$4:$N$18,0),1),"")</f>
        <v/>
      </c>
      <c r="E115" s="48"/>
      <c r="F115" s="138" t="str">
        <f t="array" ref="F115">IFERROR(INDEX(Calculation!$D$4:$D$18,MATCH(Calculation!$P$9&amp;(ROW(A11)-ROW($A$5)),Calculation!$L$4:$L$18&amp;Calculation!$N$4:$N$18,0),1),"")</f>
        <v/>
      </c>
    </row>
    <row r="116" spans="2:6" ht="15" customHeight="1" x14ac:dyDescent="0.25">
      <c r="B116" s="92" t="str">
        <f t="array" ref="B116">IFERROR(INDEX(Calculation!$D$4:$D$18,MATCH(Calculation!$P$12&amp;(ROW(A12)-ROW($A$5)),Calculation!$L$4:$L$18&amp;Calculation!$N$4:$N$18,0),1),"")</f>
        <v/>
      </c>
      <c r="C116" s="48"/>
      <c r="D116" s="138" t="str">
        <f t="array" ref="D116">IFERROR(INDEX(Calculation!$D$4:$D$18,MATCH(Calculation!$P$11&amp;(ROW(A12)-ROW($A$5)),Calculation!$L$4:$L$18&amp;Calculation!$N$4:$N$18,0),1),"")</f>
        <v/>
      </c>
      <c r="E116" s="48"/>
      <c r="F116" s="138" t="str">
        <f t="array" ref="F116">IFERROR(INDEX(Calculation!$D$4:$D$18,MATCH(Calculation!$P$9&amp;(ROW(A12)-ROW($A$5)),Calculation!$L$4:$L$18&amp;Calculation!$N$4:$N$18,0),1),"")</f>
        <v/>
      </c>
    </row>
    <row r="117" spans="2:6" ht="15" customHeight="1" x14ac:dyDescent="0.25">
      <c r="B117" s="92" t="str">
        <f t="array" ref="B117">IFERROR(INDEX(Calculation!$D$4:$D$18,MATCH(Calculation!$P$12&amp;(ROW(A13)-ROW($A$5)),Calculation!$L$4:$L$18&amp;Calculation!$N$4:$N$18,0),1),"")</f>
        <v/>
      </c>
      <c r="C117" s="48"/>
      <c r="D117" s="138" t="str">
        <f t="array" ref="D117">IFERROR(INDEX(Calculation!$D$4:$D$18,MATCH(Calculation!$P$11&amp;(ROW(A13)-ROW($A$5)),Calculation!$L$4:$L$18&amp;Calculation!$N$4:$N$18,0),1),"")</f>
        <v/>
      </c>
      <c r="E117" s="48"/>
      <c r="F117" s="138" t="str">
        <f t="array" ref="F117">IFERROR(INDEX(Calculation!$D$4:$D$18,MATCH(Calculation!$P$9&amp;(ROW(A13)-ROW($A$5)),Calculation!$L$4:$L$18&amp;Calculation!$N$4:$N$18,0),1),"")</f>
        <v/>
      </c>
    </row>
    <row r="118" spans="2:6" ht="15" hidden="1" customHeight="1" outlineLevel="1" x14ac:dyDescent="0.25">
      <c r="B118" s="92" t="str">
        <f t="array" ref="B118">IFERROR(INDEX(Calculation!$D$4:$D$18,MATCH(Calculation!$P$12&amp;(ROW(A14)-ROW($A$5)),Calculation!$L$4:$L$18&amp;Calculation!$N$4:$N$18,0),1),"")</f>
        <v/>
      </c>
      <c r="C118" s="48"/>
      <c r="D118" s="138" t="str">
        <f t="array" ref="D118">IFERROR(INDEX(Calculation!$D$4:$D$18,MATCH(Calculation!$P$11&amp;(ROW(A14)-ROW($A$5)),Calculation!$L$4:$L$18&amp;Calculation!$N$4:$N$18,0),1),"")</f>
        <v/>
      </c>
      <c r="E118" s="48"/>
      <c r="F118" s="138" t="str">
        <f t="array" ref="F118">IFERROR(INDEX(Calculation!$D$4:$D$18,MATCH(Calculation!$P$9&amp;(ROW(A14)-ROW($A$5)),Calculation!$L$4:$L$18&amp;Calculation!$N$4:$N$18,0),1),"")</f>
        <v/>
      </c>
    </row>
    <row r="119" spans="2:6" ht="15" hidden="1" customHeight="1" outlineLevel="1" x14ac:dyDescent="0.25">
      <c r="B119" s="92" t="str">
        <f t="array" ref="B119">IFERROR(INDEX(Calculation!$D$4:$D$18,MATCH(Calculation!$P$12&amp;(ROW(A15)-ROW($A$5)),Calculation!$L$4:$L$18&amp;Calculation!$N$4:$N$18,0),1),"")</f>
        <v/>
      </c>
      <c r="C119" s="48"/>
      <c r="D119" s="138" t="str">
        <f t="array" ref="D119">IFERROR(INDEX(Calculation!$D$4:$D$18,MATCH(Calculation!$P$11&amp;(ROW(A15)-ROW($A$5)),Calculation!$L$4:$L$18&amp;Calculation!$N$4:$N$18,0),1),"")</f>
        <v/>
      </c>
      <c r="E119" s="48"/>
      <c r="F119" s="138" t="str">
        <f t="array" ref="F119">IFERROR(INDEX(Calculation!$D$4:$D$18,MATCH(Calculation!$P$9&amp;(ROW(A15)-ROW($A$5)),Calculation!$L$4:$L$18&amp;Calculation!$N$4:$N$18,0),1),"")</f>
        <v/>
      </c>
    </row>
    <row r="120" spans="2:6" ht="15" hidden="1" customHeight="1" outlineLevel="1" x14ac:dyDescent="0.25">
      <c r="B120" s="92" t="str">
        <f t="array" ref="B120">IFERROR(INDEX(Calculation!$D$4:$D$18,MATCH(Calculation!$P$12&amp;(ROW(A16)-ROW($A$5)),Calculation!$L$4:$L$18&amp;Calculation!$N$4:$N$18,0),1),"")</f>
        <v/>
      </c>
      <c r="C120" s="48"/>
      <c r="D120" s="138" t="str">
        <f t="array" ref="D120">IFERROR(INDEX(Calculation!$D$4:$D$18,MATCH(Calculation!$P$11&amp;(ROW(A16)-ROW($A$5)),Calculation!$L$4:$L$18&amp;Calculation!$N$4:$N$18,0),1),"")</f>
        <v/>
      </c>
      <c r="E120" s="48"/>
      <c r="F120" s="138" t="str">
        <f t="array" ref="F120">IFERROR(INDEX(Calculation!$D$4:$D$18,MATCH(Calculation!$P$9&amp;(ROW(A16)-ROW($A$5)),Calculation!$L$4:$L$18&amp;Calculation!$N$4:$N$18,0),1),"")</f>
        <v/>
      </c>
    </row>
    <row r="121" spans="2:6" ht="15" hidden="1" customHeight="1" outlineLevel="1" x14ac:dyDescent="0.25">
      <c r="B121" s="92" t="str">
        <f t="array" ref="B121">IFERROR(INDEX(Calculation!$D$4:$D$18,MATCH(Calculation!$P$12&amp;(ROW(A17)-ROW($A$5)),Calculation!$L$4:$L$18&amp;Calculation!$N$4:$N$18,0),1),"")</f>
        <v/>
      </c>
      <c r="C121" s="48"/>
      <c r="D121" s="138" t="str">
        <f t="array" ref="D121">IFERROR(INDEX(Calculation!$D$4:$D$18,MATCH(Calculation!$P$11&amp;(ROW(A17)-ROW($A$5)),Calculation!$L$4:$L$18&amp;Calculation!$N$4:$N$18,0),1),"")</f>
        <v/>
      </c>
      <c r="E121" s="48"/>
      <c r="F121" s="138" t="str">
        <f t="array" ref="F121">IFERROR(INDEX(Calculation!$D$4:$D$18,MATCH(Calculation!$P$9&amp;(ROW(A17)-ROW($A$5)),Calculation!$L$4:$L$18&amp;Calculation!$N$4:$N$18,0),1),"")</f>
        <v/>
      </c>
    </row>
    <row r="122" spans="2:6" ht="15" hidden="1" customHeight="1" outlineLevel="1" x14ac:dyDescent="0.25">
      <c r="B122" s="92" t="str">
        <f t="array" ref="B122">IFERROR(INDEX(Calculation!$D$4:$D$18,MATCH(Calculation!$P$12&amp;(ROW(A18)-ROW($A$5)),Calculation!$L$4:$L$18&amp;Calculation!$N$4:$N$18,0),1),"")</f>
        <v/>
      </c>
      <c r="C122" s="48"/>
      <c r="D122" s="138" t="str">
        <f t="array" ref="D122">IFERROR(INDEX(Calculation!$D$4:$D$18,MATCH(Calculation!$P$11&amp;(ROW(A18)-ROW($A$5)),Calculation!$L$4:$L$18&amp;Calculation!$N$4:$N$18,0),1),"")</f>
        <v/>
      </c>
      <c r="E122" s="48"/>
      <c r="F122" s="138" t="str">
        <f t="array" ref="F122">IFERROR(INDEX(Calculation!$D$4:$D$18,MATCH(Calculation!$P$9&amp;(ROW(A18)-ROW($A$5)),Calculation!$L$4:$L$18&amp;Calculation!$N$4:$N$18,0),1),"")</f>
        <v/>
      </c>
    </row>
    <row r="123" spans="2:6" ht="15" hidden="1" customHeight="1" outlineLevel="1" x14ac:dyDescent="0.25">
      <c r="B123" s="92" t="str">
        <f t="array" ref="B123">IFERROR(INDEX(Calculation!$D$4:$D$18,MATCH(Calculation!$P$12&amp;(ROW(A19)-ROW($A$5)),Calculation!$L$4:$L$18&amp;Calculation!$N$4:$N$18,0),1),"")</f>
        <v/>
      </c>
      <c r="C123" s="48"/>
      <c r="D123" s="138" t="str">
        <f t="array" ref="D123">IFERROR(INDEX(Calculation!$D$4:$D$18,MATCH(Calculation!$P$11&amp;(ROW(A19)-ROW($A$5)),Calculation!$L$4:$L$18&amp;Calculation!$N$4:$N$18,0),1),"")</f>
        <v/>
      </c>
      <c r="E123" s="48"/>
      <c r="F123" s="138" t="str">
        <f t="array" ref="F123">IFERROR(INDEX(Calculation!$D$4:$D$18,MATCH(Calculation!$P$9&amp;(ROW(A19)-ROW($A$5)),Calculation!$L$4:$L$18&amp;Calculation!$N$4:$N$18,0),1),"")</f>
        <v/>
      </c>
    </row>
    <row r="124" spans="2:6" ht="15" hidden="1" customHeight="1" outlineLevel="1" x14ac:dyDescent="0.25">
      <c r="B124" s="92" t="str">
        <f t="array" ref="B124">IFERROR(INDEX(Calculation!$D$4:$D$18,MATCH(Calculation!$P$12&amp;(ROW(A20)-ROW($A$5)),Calculation!$L$4:$L$18&amp;Calculation!$N$4:$N$18,0),1),"")</f>
        <v/>
      </c>
      <c r="C124" s="48"/>
      <c r="D124" s="138" t="str">
        <f t="array" ref="D124">IFERROR(INDEX(Calculation!$D$4:$D$18,MATCH(Calculation!$P$11&amp;(ROW(A20)-ROW($A$5)),Calculation!$L$4:$L$18&amp;Calculation!$N$4:$N$18,0),1),"")</f>
        <v/>
      </c>
      <c r="E124" s="48"/>
      <c r="F124" s="138" t="str">
        <f t="array" ref="F124">IFERROR(INDEX(Calculation!$D$4:$D$18,MATCH(Calculation!$P$9&amp;(ROW(A20)-ROW($A$5)),Calculation!$L$4:$L$18&amp;Calculation!$N$4:$N$18,0),1),"")</f>
        <v/>
      </c>
    </row>
    <row r="125" spans="2:6" ht="15" hidden="1" customHeight="1" outlineLevel="1" x14ac:dyDescent="0.25">
      <c r="B125" s="92" t="str">
        <f t="array" ref="B125">IFERROR(INDEX(Calculation!$D$4:$D$18,MATCH(Calculation!$P$12&amp;(ROW(A21)-ROW($A$5)),Calculation!$L$4:$L$18&amp;Calculation!$N$4:$N$18,0),1),"")</f>
        <v/>
      </c>
      <c r="C125" s="48"/>
      <c r="D125" s="138" t="str">
        <f t="array" ref="D125">IFERROR(INDEX(Calculation!$D$4:$D$18,MATCH(Calculation!$P$11&amp;(ROW(A21)-ROW($A$5)),Calculation!$L$4:$L$18&amp;Calculation!$N$4:$N$18,0),1),"")</f>
        <v/>
      </c>
      <c r="E125" s="48"/>
      <c r="F125" s="138" t="str">
        <f t="array" ref="F125">IFERROR(INDEX(Calculation!$D$4:$D$18,MATCH(Calculation!$P$9&amp;(ROW(A21)-ROW($A$5)),Calculation!$L$4:$L$18&amp;Calculation!$N$4:$N$18,0),1),"")</f>
        <v/>
      </c>
    </row>
    <row r="126" spans="2:6" ht="15" hidden="1" customHeight="1" outlineLevel="1" x14ac:dyDescent="0.25">
      <c r="B126" s="92" t="str">
        <f t="array" ref="B126">IFERROR(INDEX(Calculation!$D$4:$D$18,MATCH(Calculation!$P$12&amp;(ROW(A22)-ROW($A$5)),Calculation!$L$4:$L$18&amp;Calculation!$N$4:$N$18,0),1),"")</f>
        <v/>
      </c>
      <c r="C126" s="48"/>
      <c r="D126" s="138" t="str">
        <f t="array" ref="D126">IFERROR(INDEX(Calculation!$D$4:$D$18,MATCH(Calculation!$P$11&amp;(ROW(A22)-ROW($A$5)),Calculation!$L$4:$L$18&amp;Calculation!$N$4:$N$18,0),1),"")</f>
        <v/>
      </c>
      <c r="E126" s="48"/>
      <c r="F126" s="138" t="str">
        <f t="array" ref="F126">IFERROR(INDEX(Calculation!$D$4:$D$18,MATCH(Calculation!$P$9&amp;(ROW(A22)-ROW($A$5)),Calculation!$L$4:$L$18&amp;Calculation!$N$4:$N$18,0),1),"")</f>
        <v/>
      </c>
    </row>
    <row r="127" spans="2:6" ht="15" hidden="1" customHeight="1" outlineLevel="1" x14ac:dyDescent="0.25">
      <c r="B127" s="92" t="str">
        <f t="array" ref="B127">IFERROR(INDEX(Calculation!$D$4:$D$18,MATCH(Calculation!$P$12&amp;(ROW(A23)-ROW($A$5)),Calculation!$L$4:$L$18&amp;Calculation!$N$4:$N$18,0),1),"")</f>
        <v/>
      </c>
      <c r="C127" s="48"/>
      <c r="D127" s="138" t="str">
        <f t="array" ref="D127">IFERROR(INDEX(Calculation!$D$4:$D$18,MATCH(Calculation!$P$11&amp;(ROW(A23)-ROW($A$5)),Calculation!$L$4:$L$18&amp;Calculation!$N$4:$N$18,0),1),"")</f>
        <v/>
      </c>
      <c r="E127" s="48"/>
      <c r="F127" s="138" t="str">
        <f t="array" ref="F127">IFERROR(INDEX(Calculation!$D$4:$D$18,MATCH(Calculation!$P$9&amp;(ROW(A23)-ROW($A$5)),Calculation!$L$4:$L$18&amp;Calculation!$N$4:$N$18,0),1),"")</f>
        <v/>
      </c>
    </row>
    <row r="128" spans="2:6" ht="15" hidden="1" customHeight="1" outlineLevel="1" x14ac:dyDescent="0.25">
      <c r="B128" s="92" t="str">
        <f t="array" ref="B128">IFERROR(INDEX(Calculation!$D$4:$D$18,MATCH(Calculation!$P$12&amp;(ROW(A24)-ROW($A$5)),Calculation!$L$4:$L$18&amp;Calculation!$N$4:$N$18,0),1),"")</f>
        <v/>
      </c>
      <c r="C128" s="48"/>
      <c r="D128" s="138" t="str">
        <f t="array" ref="D128">IFERROR(INDEX(Calculation!$D$4:$D$18,MATCH(Calculation!$P$11&amp;(ROW(A24)-ROW($A$5)),Calculation!$L$4:$L$18&amp;Calculation!$N$4:$N$18,0),1),"")</f>
        <v/>
      </c>
      <c r="E128" s="48"/>
      <c r="F128" s="138" t="str">
        <f t="array" ref="F128">IFERROR(INDEX(Calculation!$D$4:$D$18,MATCH(Calculation!$P$9&amp;(ROW(A24)-ROW($A$5)),Calculation!$L$4:$L$18&amp;Calculation!$N$4:$N$18,0),1),"")</f>
        <v/>
      </c>
    </row>
    <row r="129" spans="2:6" ht="15" hidden="1" customHeight="1" outlineLevel="1" x14ac:dyDescent="0.25">
      <c r="B129" s="92" t="str">
        <f t="array" ref="B129">IFERROR(INDEX(Calculation!$D$4:$D$18,MATCH(Calculation!$P$12&amp;(ROW(A25)-ROW($A$5)),Calculation!$L$4:$L$18&amp;Calculation!$N$4:$N$18,0),1),"")</f>
        <v/>
      </c>
      <c r="C129" s="48"/>
      <c r="D129" s="138" t="str">
        <f t="array" ref="D129">IFERROR(INDEX(Calculation!$D$4:$D$18,MATCH(Calculation!$P$11&amp;(ROW(A25)-ROW($A$5)),Calculation!$L$4:$L$18&amp;Calculation!$N$4:$N$18,0),1),"")</f>
        <v/>
      </c>
      <c r="E129" s="48"/>
      <c r="F129" s="138" t="str">
        <f t="array" ref="F129">IFERROR(INDEX(Calculation!$D$4:$D$18,MATCH(Calculation!$P$9&amp;(ROW(A25)-ROW($A$5)),Calculation!$L$4:$L$18&amp;Calculation!$N$4:$N$18,0),1),"")</f>
        <v/>
      </c>
    </row>
    <row r="130" spans="2:6" ht="15" hidden="1" customHeight="1" outlineLevel="1" x14ac:dyDescent="0.25">
      <c r="B130" s="92" t="str">
        <f t="array" ref="B130">IFERROR(INDEX(Calculation!$D$4:$D$18,MATCH(Calculation!$P$12&amp;(ROW(A26)-ROW($A$5)),Calculation!$L$4:$L$18&amp;Calculation!$N$4:$N$18,0),1),"")</f>
        <v/>
      </c>
      <c r="C130" s="48"/>
      <c r="D130" s="138" t="str">
        <f t="array" ref="D130">IFERROR(INDEX(Calculation!$D$4:$D$18,MATCH(Calculation!$P$11&amp;(ROW(A26)-ROW($A$5)),Calculation!$L$4:$L$18&amp;Calculation!$N$4:$N$18,0),1),"")</f>
        <v/>
      </c>
      <c r="E130" s="48"/>
      <c r="F130" s="138" t="str">
        <f t="array" ref="F130">IFERROR(INDEX(Calculation!$D$4:$D$18,MATCH(Calculation!$P$9&amp;(ROW(A26)-ROW($A$5)),Calculation!$L$4:$L$18&amp;Calculation!$N$4:$N$18,0),1),"")</f>
        <v/>
      </c>
    </row>
    <row r="131" spans="2:6" ht="15" hidden="1" customHeight="1" outlineLevel="1" x14ac:dyDescent="0.25">
      <c r="B131" s="92" t="str">
        <f t="array" ref="B131">IFERROR(INDEX(Calculation!$D$4:$D$18,MATCH(Calculation!$P$12&amp;(ROW(A27)-ROW($A$5)),Calculation!$L$4:$L$18&amp;Calculation!$N$4:$N$18,0),1),"")</f>
        <v/>
      </c>
      <c r="C131" s="48"/>
      <c r="D131" s="138" t="str">
        <f t="array" ref="D131">IFERROR(INDEX(Calculation!$D$4:$D$18,MATCH(Calculation!$P$11&amp;(ROW(A27)-ROW($A$5)),Calculation!$L$4:$L$18&amp;Calculation!$N$4:$N$18,0),1),"")</f>
        <v/>
      </c>
      <c r="E131" s="48"/>
      <c r="F131" s="138" t="str">
        <f t="array" ref="F131">IFERROR(INDEX(Calculation!$D$4:$D$18,MATCH(Calculation!$P$9&amp;(ROW(A27)-ROW($A$5)),Calculation!$L$4:$L$18&amp;Calculation!$N$4:$N$18,0),1),"")</f>
        <v/>
      </c>
    </row>
    <row r="132" spans="2:6" ht="15" hidden="1" customHeight="1" outlineLevel="1" x14ac:dyDescent="0.25">
      <c r="B132" s="92" t="str">
        <f t="array" ref="B132">IFERROR(INDEX(Calculation!$D$4:$D$18,MATCH(Calculation!$P$12&amp;(ROW(A28)-ROW($A$5)),Calculation!$L$4:$L$18&amp;Calculation!$N$4:$N$18,0),1),"")</f>
        <v/>
      </c>
      <c r="C132" s="48"/>
      <c r="D132" s="138" t="str">
        <f t="array" ref="D132">IFERROR(INDEX(Calculation!$D$4:$D$18,MATCH(Calculation!$P$11&amp;(ROW(A28)-ROW($A$5)),Calculation!$L$4:$L$18&amp;Calculation!$N$4:$N$18,0),1),"")</f>
        <v/>
      </c>
      <c r="E132" s="48"/>
      <c r="F132" s="138" t="str">
        <f t="array" ref="F132">IFERROR(INDEX(Calculation!$D$4:$D$18,MATCH(Calculation!$P$9&amp;(ROW(A28)-ROW($A$5)),Calculation!$L$4:$L$18&amp;Calculation!$N$4:$N$18,0),1),"")</f>
        <v/>
      </c>
    </row>
    <row r="133" spans="2:6" ht="15" hidden="1" customHeight="1" outlineLevel="1" x14ac:dyDescent="0.25">
      <c r="B133" s="92" t="str">
        <f t="array" ref="B133">IFERROR(INDEX(Calculation!$D$4:$D$18,MATCH(Calculation!$P$12&amp;(ROW(A29)-ROW($A$5)),Calculation!$L$4:$L$18&amp;Calculation!$N$4:$N$18,0),1),"")</f>
        <v/>
      </c>
      <c r="C133" s="48"/>
      <c r="D133" s="138" t="str">
        <f t="array" ref="D133">IFERROR(INDEX(Calculation!$D$4:$D$18,MATCH(Calculation!$P$11&amp;(ROW(A29)-ROW($A$5)),Calculation!$L$4:$L$18&amp;Calculation!$N$4:$N$18,0),1),"")</f>
        <v/>
      </c>
      <c r="E133" s="48"/>
      <c r="F133" s="138" t="str">
        <f t="array" ref="F133">IFERROR(INDEX(Calculation!$D$4:$D$18,MATCH(Calculation!$P$9&amp;(ROW(A29)-ROW($A$5)),Calculation!$L$4:$L$18&amp;Calculation!$N$4:$N$18,0),1),"")</f>
        <v/>
      </c>
    </row>
    <row r="134" spans="2:6" ht="15" hidden="1" customHeight="1" outlineLevel="1" x14ac:dyDescent="0.25">
      <c r="B134" s="92" t="str">
        <f t="array" ref="B134">IFERROR(INDEX(Calculation!$D$4:$D$18,MATCH(Calculation!$P$12&amp;(ROW(A30)-ROW($A$5)),Calculation!$L$4:$L$18&amp;Calculation!$N$4:$N$18,0),1),"")</f>
        <v/>
      </c>
      <c r="C134" s="48"/>
      <c r="D134" s="138" t="str">
        <f t="array" ref="D134">IFERROR(INDEX(Calculation!$D$4:$D$18,MATCH(Calculation!$P$11&amp;(ROW(A30)-ROW($A$5)),Calculation!$L$4:$L$18&amp;Calculation!$N$4:$N$18,0),1),"")</f>
        <v/>
      </c>
      <c r="E134" s="48"/>
      <c r="F134" s="138" t="str">
        <f t="array" ref="F134">IFERROR(INDEX(Calculation!$D$4:$D$18,MATCH(Calculation!$P$9&amp;(ROW(A30)-ROW($A$5)),Calculation!$L$4:$L$18&amp;Calculation!$N$4:$N$18,0),1),"")</f>
        <v/>
      </c>
    </row>
    <row r="135" spans="2:6" ht="15" hidden="1" customHeight="1" outlineLevel="1" x14ac:dyDescent="0.25">
      <c r="B135" s="92" t="str">
        <f t="array" ref="B135">IFERROR(INDEX(Calculation!$D$4:$D$18,MATCH(Calculation!$P$12&amp;(ROW(A31)-ROW($A$5)),Calculation!$L$4:$L$18&amp;Calculation!$N$4:$N$18,0),1),"")</f>
        <v/>
      </c>
      <c r="C135" s="48"/>
      <c r="D135" s="138" t="str">
        <f t="array" ref="D135">IFERROR(INDEX(Calculation!$D$4:$D$18,MATCH(Calculation!$P$11&amp;(ROW(A31)-ROW($A$5)),Calculation!$L$4:$L$18&amp;Calculation!$N$4:$N$18,0),1),"")</f>
        <v/>
      </c>
      <c r="E135" s="48"/>
      <c r="F135" s="138" t="str">
        <f t="array" ref="F135">IFERROR(INDEX(Calculation!$D$4:$D$18,MATCH(Calculation!$P$9&amp;(ROW(A31)-ROW($A$5)),Calculation!$L$4:$L$18&amp;Calculation!$N$4:$N$18,0),1),"")</f>
        <v/>
      </c>
    </row>
    <row r="136" spans="2:6" ht="15" hidden="1" customHeight="1" outlineLevel="1" x14ac:dyDescent="0.25">
      <c r="B136" s="92" t="str">
        <f t="array" ref="B136">IFERROR(INDEX(Calculation!$D$4:$D$18,MATCH(Calculation!$P$12&amp;(ROW(A32)-ROW($A$5)),Calculation!$L$4:$L$18&amp;Calculation!$N$4:$N$18,0),1),"")</f>
        <v/>
      </c>
      <c r="C136" s="48"/>
      <c r="D136" s="138" t="str">
        <f t="array" ref="D136">IFERROR(INDEX(Calculation!$D$4:$D$18,MATCH(Calculation!$P$11&amp;(ROW(A32)-ROW($A$5)),Calculation!$L$4:$L$18&amp;Calculation!$N$4:$N$18,0),1),"")</f>
        <v/>
      </c>
      <c r="E136" s="48"/>
      <c r="F136" s="138" t="str">
        <f t="array" ref="F136">IFERROR(INDEX(Calculation!$D$4:$D$18,MATCH(Calculation!$P$9&amp;(ROW(A32)-ROW($A$5)),Calculation!$L$4:$L$18&amp;Calculation!$N$4:$N$18,0),1),"")</f>
        <v/>
      </c>
    </row>
    <row r="137" spans="2:6" ht="15" hidden="1" customHeight="1" outlineLevel="1" x14ac:dyDescent="0.25">
      <c r="B137" s="92" t="str">
        <f t="array" ref="B137">IFERROR(INDEX(Calculation!$D$4:$D$18,MATCH(Calculation!$P$12&amp;(ROW(A33)-ROW($A$5)),Calculation!$L$4:$L$18&amp;Calculation!$N$4:$N$18,0),1),"")</f>
        <v/>
      </c>
      <c r="C137" s="48"/>
      <c r="D137" s="138" t="str">
        <f t="array" ref="D137">IFERROR(INDEX(Calculation!$D$4:$D$18,MATCH(Calculation!$P$11&amp;(ROW(A33)-ROW($A$5)),Calculation!$L$4:$L$18&amp;Calculation!$N$4:$N$18,0),1),"")</f>
        <v/>
      </c>
      <c r="E137" s="48"/>
      <c r="F137" s="138" t="str">
        <f t="array" ref="F137">IFERROR(INDEX(Calculation!$D$4:$D$18,MATCH(Calculation!$P$9&amp;(ROW(A33)-ROW($A$5)),Calculation!$L$4:$L$18&amp;Calculation!$N$4:$N$18,0),1),"")</f>
        <v/>
      </c>
    </row>
    <row r="138" spans="2:6" ht="15" hidden="1" customHeight="1" outlineLevel="1" x14ac:dyDescent="0.25">
      <c r="B138" s="92" t="str">
        <f t="array" ref="B138">IFERROR(INDEX(Calculation!$D$4:$D$18,MATCH(Calculation!$P$12&amp;(ROW(A34)-ROW($A$5)),Calculation!$L$4:$L$18&amp;Calculation!$N$4:$N$18,0),1),"")</f>
        <v/>
      </c>
      <c r="C138" s="48"/>
      <c r="D138" s="138" t="str">
        <f t="array" ref="D138">IFERROR(INDEX(Calculation!$D$4:$D$18,MATCH(Calculation!$P$11&amp;(ROW(A34)-ROW($A$5)),Calculation!$L$4:$L$18&amp;Calculation!$N$4:$N$18,0),1),"")</f>
        <v/>
      </c>
      <c r="E138" s="48"/>
      <c r="F138" s="138" t="str">
        <f t="array" ref="F138">IFERROR(INDEX(Calculation!$D$4:$D$18,MATCH(Calculation!$P$9&amp;(ROW(A34)-ROW($A$5)),Calculation!$L$4:$L$18&amp;Calculation!$N$4:$N$18,0),1),"")</f>
        <v/>
      </c>
    </row>
    <row r="139" spans="2:6" ht="15" hidden="1" customHeight="1" outlineLevel="1" x14ac:dyDescent="0.25">
      <c r="B139" s="92" t="str">
        <f t="array" ref="B139">IFERROR(INDEX(Calculation!$D$4:$D$18,MATCH(Calculation!$P$12&amp;(ROW(A35)-ROW($A$5)),Calculation!$L$4:$L$18&amp;Calculation!$N$4:$N$18,0),1),"")</f>
        <v/>
      </c>
      <c r="C139" s="48"/>
      <c r="D139" s="138" t="str">
        <f t="array" ref="D139">IFERROR(INDEX(Calculation!$D$4:$D$18,MATCH(Calculation!$P$11&amp;(ROW(A35)-ROW($A$5)),Calculation!$L$4:$L$18&amp;Calculation!$N$4:$N$18,0),1),"")</f>
        <v/>
      </c>
      <c r="E139" s="48"/>
      <c r="F139" s="138" t="str">
        <f t="array" ref="F139">IFERROR(INDEX(Calculation!$D$4:$D$18,MATCH(Calculation!$P$9&amp;(ROW(A35)-ROW($A$5)),Calculation!$L$4:$L$18&amp;Calculation!$N$4:$N$18,0),1),"")</f>
        <v/>
      </c>
    </row>
    <row r="140" spans="2:6" ht="15" hidden="1" customHeight="1" outlineLevel="1" x14ac:dyDescent="0.25">
      <c r="B140" s="92" t="str">
        <f t="array" ref="B140">IFERROR(INDEX(Calculation!$D$4:$D$18,MATCH(Calculation!$P$12&amp;(ROW(A36)-ROW($A$5)),Calculation!$L$4:$L$18&amp;Calculation!$N$4:$N$18,0),1),"")</f>
        <v/>
      </c>
      <c r="C140" s="48"/>
      <c r="D140" s="138" t="str">
        <f t="array" ref="D140">IFERROR(INDEX(Calculation!$D$4:$D$18,MATCH(Calculation!$P$11&amp;(ROW(A36)-ROW($A$5)),Calculation!$L$4:$L$18&amp;Calculation!$N$4:$N$18,0),1),"")</f>
        <v/>
      </c>
      <c r="E140" s="48"/>
      <c r="F140" s="138" t="str">
        <f t="array" ref="F140">IFERROR(INDEX(Calculation!$D$4:$D$18,MATCH(Calculation!$P$9&amp;(ROW(A36)-ROW($A$5)),Calculation!$L$4:$L$18&amp;Calculation!$N$4:$N$18,0),1),"")</f>
        <v/>
      </c>
    </row>
    <row r="141" spans="2:6" ht="15" hidden="1" customHeight="1" outlineLevel="1" x14ac:dyDescent="0.25">
      <c r="B141" s="92" t="str">
        <f t="array" ref="B141">IFERROR(INDEX(Calculation!$D$4:$D$18,MATCH(Calculation!$P$12&amp;(ROW(A37)-ROW($A$5)),Calculation!$L$4:$L$18&amp;Calculation!$N$4:$N$18,0),1),"")</f>
        <v/>
      </c>
      <c r="C141" s="48"/>
      <c r="D141" s="138" t="str">
        <f t="array" ref="D141">IFERROR(INDEX(Calculation!$D$4:$D$18,MATCH(Calculation!$P$11&amp;(ROW(A37)-ROW($A$5)),Calculation!$L$4:$L$18&amp;Calculation!$N$4:$N$18,0),1),"")</f>
        <v/>
      </c>
      <c r="E141" s="48"/>
      <c r="F141" s="138" t="str">
        <f t="array" ref="F141">IFERROR(INDEX(Calculation!$D$4:$D$18,MATCH(Calculation!$P$9&amp;(ROW(A37)-ROW($A$5)),Calculation!$L$4:$L$18&amp;Calculation!$N$4:$N$18,0),1),"")</f>
        <v/>
      </c>
    </row>
    <row r="142" spans="2:6" ht="15" hidden="1" customHeight="1" outlineLevel="1" x14ac:dyDescent="0.25">
      <c r="B142" s="92" t="str">
        <f t="array" ref="B142">IFERROR(INDEX(Calculation!$D$4:$D$18,MATCH(Calculation!$P$12&amp;(ROW(A38)-ROW($A$5)),Calculation!$L$4:$L$18&amp;Calculation!$N$4:$N$18,0),1),"")</f>
        <v/>
      </c>
      <c r="C142" s="48"/>
      <c r="D142" s="138" t="str">
        <f t="array" ref="D142">IFERROR(INDEX(Calculation!$D$4:$D$18,MATCH(Calculation!$P$11&amp;(ROW(A38)-ROW($A$5)),Calculation!$L$4:$L$18&amp;Calculation!$N$4:$N$18,0),1),"")</f>
        <v/>
      </c>
      <c r="E142" s="48"/>
      <c r="F142" s="138" t="str">
        <f t="array" ref="F142">IFERROR(INDEX(Calculation!$D$4:$D$18,MATCH(Calculation!$P$9&amp;(ROW(A38)-ROW($A$5)),Calculation!$L$4:$L$18&amp;Calculation!$N$4:$N$18,0),1),"")</f>
        <v/>
      </c>
    </row>
    <row r="143" spans="2:6" ht="15" hidden="1" customHeight="1" outlineLevel="1" x14ac:dyDescent="0.25">
      <c r="B143" s="92" t="str">
        <f t="array" ref="B143">IFERROR(INDEX(Calculation!$D$4:$D$18,MATCH(Calculation!$P$12&amp;(ROW(A39)-ROW($A$5)),Calculation!$L$4:$L$18&amp;Calculation!$N$4:$N$18,0),1),"")</f>
        <v/>
      </c>
      <c r="C143" s="48"/>
      <c r="D143" s="138" t="str">
        <f t="array" ref="D143">IFERROR(INDEX(Calculation!$D$4:$D$18,MATCH(Calculation!$P$11&amp;(ROW(A39)-ROW($A$5)),Calculation!$L$4:$L$18&amp;Calculation!$N$4:$N$18,0),1),"")</f>
        <v/>
      </c>
      <c r="E143" s="48"/>
      <c r="F143" s="138" t="str">
        <f t="array" ref="F143">IFERROR(INDEX(Calculation!$D$4:$D$18,MATCH(Calculation!$P$9&amp;(ROW(A39)-ROW($A$5)),Calculation!$L$4:$L$18&amp;Calculation!$N$4:$N$18,0),1),"")</f>
        <v/>
      </c>
    </row>
    <row r="144" spans="2:6" ht="15" hidden="1" customHeight="1" outlineLevel="1" x14ac:dyDescent="0.25">
      <c r="B144" s="92" t="str">
        <f t="array" ref="B144">IFERROR(INDEX(Calculation!$D$4:$D$18,MATCH(Calculation!$P$12&amp;(ROW(A40)-ROW($A$5)),Calculation!$L$4:$L$18&amp;Calculation!$N$4:$N$18,0),1),"")</f>
        <v/>
      </c>
      <c r="C144" s="48"/>
      <c r="D144" s="138" t="str">
        <f t="array" ref="D144">IFERROR(INDEX(Calculation!$D$4:$D$18,MATCH(Calculation!$P$11&amp;(ROW(A40)-ROW($A$5)),Calculation!$L$4:$L$18&amp;Calculation!$N$4:$N$18,0),1),"")</f>
        <v/>
      </c>
      <c r="E144" s="48"/>
      <c r="F144" s="138" t="str">
        <f t="array" ref="F144">IFERROR(INDEX(Calculation!$D$4:$D$18,MATCH(Calculation!$P$9&amp;(ROW(A40)-ROW($A$5)),Calculation!$L$4:$L$18&amp;Calculation!$N$4:$N$18,0),1),"")</f>
        <v/>
      </c>
    </row>
    <row r="145" spans="2:6" ht="15" hidden="1" customHeight="1" outlineLevel="1" x14ac:dyDescent="0.25">
      <c r="B145" s="92" t="str">
        <f t="array" ref="B145">IFERROR(INDEX(Calculation!$D$4:$D$18,MATCH(Calculation!$P$12&amp;(ROW(A41)-ROW($A$5)),Calculation!$L$4:$L$18&amp;Calculation!$N$4:$N$18,0),1),"")</f>
        <v/>
      </c>
      <c r="C145" s="48"/>
      <c r="D145" s="138" t="str">
        <f t="array" ref="D145">IFERROR(INDEX(Calculation!$D$4:$D$18,MATCH(Calculation!$P$11&amp;(ROW(A41)-ROW($A$5)),Calculation!$L$4:$L$18&amp;Calculation!$N$4:$N$18,0),1),"")</f>
        <v/>
      </c>
      <c r="E145" s="48"/>
      <c r="F145" s="138" t="str">
        <f t="array" ref="F145">IFERROR(INDEX(Calculation!$D$4:$D$18,MATCH(Calculation!$P$9&amp;(ROW(A41)-ROW($A$5)),Calculation!$L$4:$L$18&amp;Calculation!$N$4:$N$18,0),1),"")</f>
        <v/>
      </c>
    </row>
    <row r="146" spans="2:6" ht="15" hidden="1" customHeight="1" outlineLevel="1" x14ac:dyDescent="0.25">
      <c r="B146" s="92" t="str">
        <f t="array" ref="B146">IFERROR(INDEX(Calculation!$D$4:$D$18,MATCH(Calculation!$P$12&amp;(ROW(A42)-ROW($A$5)),Calculation!$L$4:$L$18&amp;Calculation!$N$4:$N$18,0),1),"")</f>
        <v/>
      </c>
      <c r="C146" s="48"/>
      <c r="D146" s="138" t="str">
        <f t="array" ref="D146">IFERROR(INDEX(Calculation!$D$4:$D$18,MATCH(Calculation!$P$11&amp;(ROW(A42)-ROW($A$5)),Calculation!$L$4:$L$18&amp;Calculation!$N$4:$N$18,0),1),"")</f>
        <v/>
      </c>
      <c r="E146" s="48"/>
      <c r="F146" s="138" t="str">
        <f t="array" ref="F146">IFERROR(INDEX(Calculation!$D$4:$D$18,MATCH(Calculation!$P$9&amp;(ROW(A42)-ROW($A$5)),Calculation!$L$4:$L$18&amp;Calculation!$N$4:$N$18,0),1),"")</f>
        <v/>
      </c>
    </row>
    <row r="147" spans="2:6" ht="15" hidden="1" customHeight="1" outlineLevel="1" x14ac:dyDescent="0.25">
      <c r="B147" s="92" t="str">
        <f t="array" ref="B147">IFERROR(INDEX(Calculation!$D$4:$D$18,MATCH(Calculation!$P$12&amp;(ROW(A43)-ROW($A$5)),Calculation!$L$4:$L$18&amp;Calculation!$N$4:$N$18,0),1),"")</f>
        <v/>
      </c>
      <c r="C147" s="48"/>
      <c r="D147" s="138" t="str">
        <f t="array" ref="D147">IFERROR(INDEX(Calculation!$D$4:$D$18,MATCH(Calculation!$P$11&amp;(ROW(A43)-ROW($A$5)),Calculation!$L$4:$L$18&amp;Calculation!$N$4:$N$18,0),1),"")</f>
        <v/>
      </c>
      <c r="E147" s="48"/>
      <c r="F147" s="138" t="str">
        <f t="array" ref="F147">IFERROR(INDEX(Calculation!$D$4:$D$18,MATCH(Calculation!$P$9&amp;(ROW(A43)-ROW($A$5)),Calculation!$L$4:$L$18&amp;Calculation!$N$4:$N$18,0),1),"")</f>
        <v/>
      </c>
    </row>
    <row r="148" spans="2:6" ht="15" hidden="1" customHeight="1" outlineLevel="1" x14ac:dyDescent="0.25">
      <c r="B148" s="92" t="str">
        <f t="array" ref="B148">IFERROR(INDEX(Calculation!$D$4:$D$18,MATCH(Calculation!$P$12&amp;(ROW(A44)-ROW($A$5)),Calculation!$L$4:$L$18&amp;Calculation!$N$4:$N$18,0),1),"")</f>
        <v/>
      </c>
      <c r="C148" s="48"/>
      <c r="D148" s="138" t="str">
        <f t="array" ref="D148">IFERROR(INDEX(Calculation!$D$4:$D$18,MATCH(Calculation!$P$11&amp;(ROW(A44)-ROW($A$5)),Calculation!$L$4:$L$18&amp;Calculation!$N$4:$N$18,0),1),"")</f>
        <v/>
      </c>
      <c r="E148" s="48"/>
      <c r="F148" s="138" t="str">
        <f t="array" ref="F148">IFERROR(INDEX(Calculation!$D$4:$D$18,MATCH(Calculation!$P$9&amp;(ROW(A44)-ROW($A$5)),Calculation!$L$4:$L$18&amp;Calculation!$N$4:$N$18,0),1),"")</f>
        <v/>
      </c>
    </row>
    <row r="149" spans="2:6" ht="15" hidden="1" customHeight="1" outlineLevel="1" x14ac:dyDescent="0.25">
      <c r="B149" s="92" t="str">
        <f t="array" ref="B149">IFERROR(INDEX(Calculation!$D$4:$D$18,MATCH(Calculation!$P$12&amp;(ROW(A45)-ROW($A$5)),Calculation!$L$4:$L$18&amp;Calculation!$N$4:$N$18,0),1),"")</f>
        <v/>
      </c>
      <c r="C149" s="48"/>
      <c r="D149" s="138" t="str">
        <f t="array" ref="D149">IFERROR(INDEX(Calculation!$D$4:$D$18,MATCH(Calculation!$P$11&amp;(ROW(A45)-ROW($A$5)),Calculation!$L$4:$L$18&amp;Calculation!$N$4:$N$18,0),1),"")</f>
        <v/>
      </c>
      <c r="E149" s="48"/>
      <c r="F149" s="138" t="str">
        <f t="array" ref="F149">IFERROR(INDEX(Calculation!$D$4:$D$18,MATCH(Calculation!$P$9&amp;(ROW(A45)-ROW($A$5)),Calculation!$L$4:$L$18&amp;Calculation!$N$4:$N$18,0),1),"")</f>
        <v/>
      </c>
    </row>
    <row r="150" spans="2:6" ht="15" hidden="1" customHeight="1" outlineLevel="1" x14ac:dyDescent="0.25">
      <c r="B150" s="92" t="str">
        <f t="array" ref="B150">IFERROR(INDEX(Calculation!$D$4:$D$18,MATCH(Calculation!$P$12&amp;(ROW(A46)-ROW($A$5)),Calculation!$L$4:$L$18&amp;Calculation!$N$4:$N$18,0),1),"")</f>
        <v/>
      </c>
      <c r="C150" s="48"/>
      <c r="D150" s="138" t="str">
        <f t="array" ref="D150">IFERROR(INDEX(Calculation!$D$4:$D$18,MATCH(Calculation!$P$11&amp;(ROW(A46)-ROW($A$5)),Calculation!$L$4:$L$18&amp;Calculation!$N$4:$N$18,0),1),"")</f>
        <v/>
      </c>
      <c r="E150" s="48"/>
      <c r="F150" s="138" t="str">
        <f t="array" ref="F150">IFERROR(INDEX(Calculation!$D$4:$D$18,MATCH(Calculation!$P$9&amp;(ROW(A46)-ROW($A$5)),Calculation!$L$4:$L$18&amp;Calculation!$N$4:$N$18,0),1),"")</f>
        <v/>
      </c>
    </row>
    <row r="151" spans="2:6" ht="15" hidden="1" customHeight="1" outlineLevel="1" x14ac:dyDescent="0.25">
      <c r="B151" s="92" t="str">
        <f t="array" ref="B151">IFERROR(INDEX(Calculation!$D$4:$D$18,MATCH(Calculation!$P$12&amp;(ROW(A47)-ROW($A$5)),Calculation!$L$4:$L$18&amp;Calculation!$N$4:$N$18,0),1),"")</f>
        <v/>
      </c>
      <c r="C151" s="48"/>
      <c r="D151" s="138" t="str">
        <f t="array" ref="D151">IFERROR(INDEX(Calculation!$D$4:$D$18,MATCH(Calculation!$P$11&amp;(ROW(A47)-ROW($A$5)),Calculation!$L$4:$L$18&amp;Calculation!$N$4:$N$18,0),1),"")</f>
        <v/>
      </c>
      <c r="E151" s="48"/>
      <c r="F151" s="138" t="str">
        <f t="array" ref="F151">IFERROR(INDEX(Calculation!$D$4:$D$18,MATCH(Calculation!$P$9&amp;(ROW(A47)-ROW($A$5)),Calculation!$L$4:$L$18&amp;Calculation!$N$4:$N$18,0),1),"")</f>
        <v/>
      </c>
    </row>
    <row r="152" spans="2:6" ht="15" hidden="1" customHeight="1" outlineLevel="1" x14ac:dyDescent="0.25">
      <c r="B152" s="92" t="str">
        <f t="array" ref="B152">IFERROR(INDEX(Calculation!$D$4:$D$18,MATCH(Calculation!$P$12&amp;(ROW(A48)-ROW($A$5)),Calculation!$L$4:$L$18&amp;Calculation!$N$4:$N$18,0),1),"")</f>
        <v/>
      </c>
      <c r="C152" s="48"/>
      <c r="D152" s="138" t="str">
        <f t="array" ref="D152">IFERROR(INDEX(Calculation!$D$4:$D$18,MATCH(Calculation!$P$11&amp;(ROW(A48)-ROW($A$5)),Calculation!$L$4:$L$18&amp;Calculation!$N$4:$N$18,0),1),"")</f>
        <v/>
      </c>
      <c r="E152" s="48"/>
      <c r="F152" s="138" t="str">
        <f t="array" ref="F152">IFERROR(INDEX(Calculation!$D$4:$D$18,MATCH(Calculation!$P$9&amp;(ROW(A48)-ROW($A$5)),Calculation!$L$4:$L$18&amp;Calculation!$N$4:$N$18,0),1),"")</f>
        <v/>
      </c>
    </row>
    <row r="153" spans="2:6" ht="15" hidden="1" customHeight="1" outlineLevel="1" x14ac:dyDescent="0.25">
      <c r="B153" s="92" t="str">
        <f t="array" ref="B153">IFERROR(INDEX(Calculation!$D$4:$D$18,MATCH(Calculation!$P$12&amp;(ROW(A49)-ROW($A$5)),Calculation!$L$4:$L$18&amp;Calculation!$N$4:$N$18,0),1),"")</f>
        <v/>
      </c>
      <c r="C153" s="48"/>
      <c r="D153" s="138" t="str">
        <f t="array" ref="D153">IFERROR(INDEX(Calculation!$D$4:$D$18,MATCH(Calculation!$P$11&amp;(ROW(A49)-ROW($A$5)),Calculation!$L$4:$L$18&amp;Calculation!$N$4:$N$18,0),1),"")</f>
        <v/>
      </c>
      <c r="E153" s="48"/>
      <c r="F153" s="138" t="str">
        <f t="array" ref="F153">IFERROR(INDEX(Calculation!$D$4:$D$18,MATCH(Calculation!$P$9&amp;(ROW(A49)-ROW($A$5)),Calculation!$L$4:$L$18&amp;Calculation!$N$4:$N$18,0),1),"")</f>
        <v/>
      </c>
    </row>
    <row r="154" spans="2:6" ht="15" hidden="1" customHeight="1" outlineLevel="1" x14ac:dyDescent="0.25">
      <c r="B154" s="92" t="str">
        <f t="array" ref="B154">IFERROR(INDEX(Calculation!$D$4:$D$18,MATCH(Calculation!$P$12&amp;(ROW(A50)-ROW($A$5)),Calculation!$L$4:$L$18&amp;Calculation!$N$4:$N$18,0),1),"")</f>
        <v/>
      </c>
      <c r="C154" s="48"/>
      <c r="D154" s="138" t="str">
        <f t="array" ref="D154">IFERROR(INDEX(Calculation!$D$4:$D$18,MATCH(Calculation!$P$11&amp;(ROW(A50)-ROW($A$5)),Calculation!$L$4:$L$18&amp;Calculation!$N$4:$N$18,0),1),"")</f>
        <v/>
      </c>
      <c r="E154" s="48"/>
      <c r="F154" s="138" t="str">
        <f t="array" ref="F154">IFERROR(INDEX(Calculation!$D$4:$D$18,MATCH(Calculation!$P$9&amp;(ROW(A50)-ROW($A$5)),Calculation!$L$4:$L$18&amp;Calculation!$N$4:$N$18,0),1),"")</f>
        <v/>
      </c>
    </row>
    <row r="155" spans="2:6" ht="15" hidden="1" customHeight="1" outlineLevel="1" x14ac:dyDescent="0.25">
      <c r="B155" s="92" t="str">
        <f t="array" ref="B155">IFERROR(INDEX(Calculation!$D$4:$D$18,MATCH(Calculation!$P$12&amp;(ROW(A51)-ROW($A$5)),Calculation!$L$4:$L$18&amp;Calculation!$N$4:$N$18,0),1),"")</f>
        <v/>
      </c>
      <c r="C155" s="48"/>
      <c r="D155" s="138" t="str">
        <f t="array" ref="D155">IFERROR(INDEX(Calculation!$D$4:$D$18,MATCH(Calculation!$P$11&amp;(ROW(A51)-ROW($A$5)),Calculation!$L$4:$L$18&amp;Calculation!$N$4:$N$18,0),1),"")</f>
        <v/>
      </c>
      <c r="E155" s="48"/>
      <c r="F155" s="138" t="str">
        <f t="array" ref="F155">IFERROR(INDEX(Calculation!$D$4:$D$18,MATCH(Calculation!$P$9&amp;(ROW(A51)-ROW($A$5)),Calculation!$L$4:$L$18&amp;Calculation!$N$4:$N$18,0),1),"")</f>
        <v/>
      </c>
    </row>
    <row r="156" spans="2:6" ht="15" hidden="1" customHeight="1" outlineLevel="1" x14ac:dyDescent="0.25">
      <c r="B156" s="92" t="str">
        <f t="array" ref="B156">IFERROR(INDEX(Calculation!$D$4:$D$18,MATCH(Calculation!$P$12&amp;(ROW(A52)-ROW($A$5)),Calculation!$L$4:$L$18&amp;Calculation!$N$4:$N$18,0),1),"")</f>
        <v/>
      </c>
      <c r="C156" s="48"/>
      <c r="D156" s="138" t="str">
        <f t="array" ref="D156">IFERROR(INDEX(Calculation!$D$4:$D$18,MATCH(Calculation!$P$11&amp;(ROW(A52)-ROW($A$5)),Calculation!$L$4:$L$18&amp;Calculation!$N$4:$N$18,0),1),"")</f>
        <v/>
      </c>
      <c r="E156" s="48"/>
      <c r="F156" s="138" t="str">
        <f t="array" ref="F156">IFERROR(INDEX(Calculation!$D$4:$D$18,MATCH(Calculation!$P$9&amp;(ROW(A52)-ROW($A$5)),Calculation!$L$4:$L$18&amp;Calculation!$N$4:$N$18,0),1),"")</f>
        <v/>
      </c>
    </row>
    <row r="157" spans="2:6" ht="15" hidden="1" customHeight="1" outlineLevel="1" x14ac:dyDescent="0.25">
      <c r="B157" s="92" t="str">
        <f t="array" ref="B157">IFERROR(INDEX(Calculation!$D$4:$D$18,MATCH(Calculation!$P$12&amp;(ROW(A53)-ROW($A$5)),Calculation!$L$4:$L$18&amp;Calculation!$N$4:$N$18,0),1),"")</f>
        <v/>
      </c>
      <c r="C157" s="48"/>
      <c r="D157" s="138" t="str">
        <f t="array" ref="D157">IFERROR(INDEX(Calculation!$D$4:$D$18,MATCH(Calculation!$P$11&amp;(ROW(A53)-ROW($A$5)),Calculation!$L$4:$L$18&amp;Calculation!$N$4:$N$18,0),1),"")</f>
        <v/>
      </c>
      <c r="E157" s="48"/>
      <c r="F157" s="138" t="str">
        <f t="array" ref="F157">IFERROR(INDEX(Calculation!$D$4:$D$18,MATCH(Calculation!$P$9&amp;(ROW(A53)-ROW($A$5)),Calculation!$L$4:$L$18&amp;Calculation!$N$4:$N$18,0),1),"")</f>
        <v/>
      </c>
    </row>
    <row r="158" spans="2:6" ht="15" hidden="1" customHeight="1" outlineLevel="1" x14ac:dyDescent="0.25">
      <c r="B158" s="92" t="str">
        <f t="array" ref="B158">IFERROR(INDEX(Calculation!$D$4:$D$18,MATCH(Calculation!$P$12&amp;(ROW(A54)-ROW($A$5)),Calculation!$L$4:$L$18&amp;Calculation!$N$4:$N$18,0),1),"")</f>
        <v/>
      </c>
      <c r="C158" s="48"/>
      <c r="D158" s="138" t="str">
        <f t="array" ref="D158">IFERROR(INDEX(Calculation!$D$4:$D$18,MATCH(Calculation!$P$11&amp;(ROW(A54)-ROW($A$5)),Calculation!$L$4:$L$18&amp;Calculation!$N$4:$N$18,0),1),"")</f>
        <v/>
      </c>
      <c r="E158" s="48"/>
      <c r="F158" s="138" t="str">
        <f t="array" ref="F158">IFERROR(INDEX(Calculation!$D$4:$D$18,MATCH(Calculation!$P$9&amp;(ROW(A54)-ROW($A$5)),Calculation!$L$4:$L$18&amp;Calculation!$N$4:$N$18,0),1),"")</f>
        <v/>
      </c>
    </row>
    <row r="159" spans="2:6" ht="15" hidden="1" customHeight="1" outlineLevel="1" x14ac:dyDescent="0.25">
      <c r="B159" s="92" t="str">
        <f t="array" ref="B159">IFERROR(INDEX(Calculation!$D$4:$D$18,MATCH(Calculation!$P$12&amp;(ROW(A55)-ROW($A$5)),Calculation!$L$4:$L$18&amp;Calculation!$N$4:$N$18,0),1),"")</f>
        <v/>
      </c>
      <c r="C159" s="48"/>
      <c r="D159" s="138" t="str">
        <f t="array" ref="D159">IFERROR(INDEX(Calculation!$D$4:$D$18,MATCH(Calculation!$P$11&amp;(ROW(A55)-ROW($A$5)),Calculation!$L$4:$L$18&amp;Calculation!$N$4:$N$18,0),1),"")</f>
        <v/>
      </c>
      <c r="E159" s="48"/>
      <c r="F159" s="138" t="str">
        <f t="array" ref="F159">IFERROR(INDEX(Calculation!$D$4:$D$18,MATCH(Calculation!$P$9&amp;(ROW(A55)-ROW($A$5)),Calculation!$L$4:$L$18&amp;Calculation!$N$4:$N$18,0),1),"")</f>
        <v/>
      </c>
    </row>
    <row r="160" spans="2:6" ht="15" customHeight="1" collapsed="1" x14ac:dyDescent="0.25"/>
    <row r="161" spans="2:6" s="22" customFormat="1" ht="22.9" customHeight="1" x14ac:dyDescent="0.25">
      <c r="B161" s="23"/>
      <c r="C161" s="23"/>
      <c r="D161" s="24"/>
      <c r="E161" s="25"/>
      <c r="F161" s="25"/>
    </row>
  </sheetData>
  <sheetProtection algorithmName="SHA-512" hashValue="FC9+mPfiHzuSIfTABNDRivI3CrsKq/Hg1EAmem9qqEL+2NUmL07AWv5L9dyHk/IV0aYj6P2NjfyGbGm9N1QPEQ==" saltValue="7FGR73+Z6CstMFI8gPx9k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9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2" width="3.7109375" style="22" customWidth="1"/>
    <col min="3" max="3" width="25.7109375" style="22" customWidth="1"/>
    <col min="4" max="4" width="4.7109375" style="22" customWidth="1"/>
    <col min="5" max="5" width="25.7109375" style="22" customWidth="1"/>
    <col min="6" max="6" width="4.7109375" style="22" customWidth="1"/>
    <col min="7" max="7" width="25.7109375" style="22" customWidth="1"/>
    <col min="8" max="8" width="4.7109375" style="22" customWidth="1"/>
    <col min="9" max="9" width="31" style="22" bestFit="1" customWidth="1"/>
    <col min="10" max="10" width="25.7109375" style="22" customWidth="1"/>
    <col min="11" max="11" width="3.7109375" style="22" customWidth="1"/>
    <col min="12" max="12" width="2.7109375" style="22" customWidth="1"/>
    <col min="13" max="16384" width="9.140625" style="22"/>
  </cols>
  <sheetData>
    <row r="1" spans="1:12" s="10" customFormat="1" ht="6.75" customHeight="1" x14ac:dyDescent="0.25">
      <c r="B1" s="11"/>
      <c r="E1" s="12"/>
      <c r="F1" s="12"/>
      <c r="G1" s="12"/>
    </row>
    <row r="2" spans="1:12" s="13" customFormat="1" ht="20.100000000000001" customHeight="1" x14ac:dyDescent="0.25">
      <c r="B2" s="14"/>
      <c r="C2" s="54" t="s">
        <v>96</v>
      </c>
      <c r="D2" s="15"/>
      <c r="E2" s="15"/>
      <c r="F2" s="15"/>
      <c r="G2" s="15"/>
      <c r="H2" s="15"/>
      <c r="I2" s="15"/>
      <c r="J2" s="15"/>
      <c r="K2" s="16"/>
      <c r="L2" s="17"/>
    </row>
    <row r="3" spans="1:12" s="100" customFormat="1" ht="24" customHeight="1" x14ac:dyDescent="0.25">
      <c r="B3" s="101"/>
      <c r="C3" s="102" t="s">
        <v>28</v>
      </c>
      <c r="D3" s="103"/>
      <c r="E3" s="103"/>
      <c r="F3" s="103"/>
      <c r="G3" s="103"/>
      <c r="H3" s="103"/>
      <c r="I3" s="103"/>
      <c r="J3" s="103"/>
      <c r="K3" s="104"/>
      <c r="L3" s="105"/>
    </row>
    <row r="4" spans="1:12" s="21" customFormat="1" ht="4.9000000000000004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s="21" customFormat="1" ht="9.9499999999999993" customHeight="1" x14ac:dyDescent="0.25">
      <c r="A5" s="20"/>
      <c r="B5" s="34"/>
      <c r="C5" s="35"/>
      <c r="D5" s="35"/>
      <c r="E5" s="35"/>
      <c r="F5" s="35"/>
      <c r="G5" s="35"/>
      <c r="H5" s="35"/>
      <c r="I5" s="35"/>
      <c r="J5" s="35"/>
      <c r="K5" s="36"/>
      <c r="L5" s="20"/>
    </row>
    <row r="6" spans="1:12" s="26" customFormat="1" ht="30" customHeight="1" x14ac:dyDescent="0.25">
      <c r="B6" s="37"/>
      <c r="C6" s="123" t="s">
        <v>36</v>
      </c>
      <c r="D6" s="62"/>
      <c r="E6" s="123" t="s">
        <v>74</v>
      </c>
      <c r="F6" s="62"/>
      <c r="G6" s="123" t="s">
        <v>35</v>
      </c>
      <c r="H6" s="62"/>
      <c r="I6" s="123" t="s">
        <v>99</v>
      </c>
      <c r="J6" s="146" t="s">
        <v>87</v>
      </c>
      <c r="K6" s="38"/>
    </row>
    <row r="7" spans="1:12" ht="18" customHeight="1" x14ac:dyDescent="0.25">
      <c r="B7" s="28"/>
      <c r="C7" s="114" t="s">
        <v>42</v>
      </c>
      <c r="D7" s="1"/>
      <c r="E7" s="115" t="s">
        <v>75</v>
      </c>
      <c r="F7" s="1"/>
      <c r="G7" s="115" t="s">
        <v>81</v>
      </c>
      <c r="H7" s="1"/>
      <c r="I7" s="115" t="s">
        <v>83</v>
      </c>
      <c r="J7" s="124" t="str">
        <f>J20 &amp;" - " &amp; J20</f>
        <v>3 - 3</v>
      </c>
      <c r="K7" s="29"/>
      <c r="L7" s="27"/>
    </row>
    <row r="8" spans="1:12" ht="18" customHeight="1" x14ac:dyDescent="0.25">
      <c r="B8" s="28"/>
      <c r="C8" s="115" t="s">
        <v>43</v>
      </c>
      <c r="D8" s="1"/>
      <c r="E8" s="115" t="s">
        <v>76</v>
      </c>
      <c r="F8" s="1"/>
      <c r="G8" s="115" t="s">
        <v>0</v>
      </c>
      <c r="H8" s="1"/>
      <c r="I8" s="115" t="s">
        <v>84</v>
      </c>
      <c r="J8" s="124" t="str">
        <f>J20 &amp;" - " &amp; J19</f>
        <v>3 - 2</v>
      </c>
      <c r="K8" s="29"/>
      <c r="L8" s="27"/>
    </row>
    <row r="9" spans="1:12" ht="18" customHeight="1" x14ac:dyDescent="0.25">
      <c r="B9" s="28"/>
      <c r="C9" s="115" t="s">
        <v>44</v>
      </c>
      <c r="D9" s="1"/>
      <c r="E9" s="115" t="s">
        <v>77</v>
      </c>
      <c r="F9" s="1"/>
      <c r="G9" s="115" t="s">
        <v>71</v>
      </c>
      <c r="H9" s="1"/>
      <c r="I9" s="115" t="s">
        <v>91</v>
      </c>
      <c r="J9" s="124" t="str">
        <f>J19 &amp;" - " &amp; J20</f>
        <v>2 - 3</v>
      </c>
      <c r="K9" s="29"/>
      <c r="L9" s="27"/>
    </row>
    <row r="10" spans="1:12" ht="18" customHeight="1" x14ac:dyDescent="0.25">
      <c r="B10" s="28"/>
      <c r="C10" s="115" t="s">
        <v>45</v>
      </c>
      <c r="D10" s="1"/>
      <c r="E10" s="115" t="s">
        <v>78</v>
      </c>
      <c r="F10" s="1"/>
      <c r="G10" s="115" t="s">
        <v>72</v>
      </c>
      <c r="H10" s="1"/>
      <c r="I10" s="115" t="s">
        <v>86</v>
      </c>
      <c r="J10" s="124" t="str">
        <f>J18 &amp;" - " &amp; J20</f>
        <v>1 - 3</v>
      </c>
      <c r="K10" s="29"/>
      <c r="L10" s="27"/>
    </row>
    <row r="11" spans="1:12" ht="18" customHeight="1" x14ac:dyDescent="0.25">
      <c r="B11" s="28"/>
      <c r="C11" s="115" t="s">
        <v>37</v>
      </c>
      <c r="D11" s="1"/>
      <c r="E11" s="115" t="s">
        <v>79</v>
      </c>
      <c r="F11" s="1"/>
      <c r="G11" s="115" t="s">
        <v>73</v>
      </c>
      <c r="H11" s="1"/>
      <c r="I11" s="115" t="s">
        <v>90</v>
      </c>
      <c r="J11" s="124" t="str">
        <f>J19 &amp;" - " &amp; J19</f>
        <v>2 - 2</v>
      </c>
      <c r="K11" s="29"/>
      <c r="L11" s="27"/>
    </row>
    <row r="12" spans="1:12" ht="18" customHeight="1" x14ac:dyDescent="0.25">
      <c r="B12" s="28"/>
      <c r="C12" s="115" t="s">
        <v>46</v>
      </c>
      <c r="D12" s="1"/>
      <c r="E12" s="115" t="s">
        <v>80</v>
      </c>
      <c r="F12" s="1"/>
      <c r="G12" s="115"/>
      <c r="H12" s="1"/>
      <c r="I12" s="115" t="s">
        <v>85</v>
      </c>
      <c r="J12" s="124" t="str">
        <f>J20 &amp;" - " &amp; J18</f>
        <v>3 - 1</v>
      </c>
      <c r="K12" s="29"/>
      <c r="L12" s="27"/>
    </row>
    <row r="13" spans="1:12" ht="18" customHeight="1" x14ac:dyDescent="0.25">
      <c r="B13" s="28"/>
      <c r="C13" s="115" t="s">
        <v>40</v>
      </c>
      <c r="D13" s="1"/>
      <c r="E13" s="115"/>
      <c r="F13" s="1"/>
      <c r="G13" s="115"/>
      <c r="H13" s="1"/>
      <c r="I13" s="115" t="s">
        <v>93</v>
      </c>
      <c r="J13" s="124" t="str">
        <f>J18 &amp;" - " &amp; J19</f>
        <v>1 - 2</v>
      </c>
      <c r="K13" s="29"/>
      <c r="L13" s="27"/>
    </row>
    <row r="14" spans="1:12" ht="18" customHeight="1" x14ac:dyDescent="0.25">
      <c r="B14" s="28"/>
      <c r="C14" s="115" t="s">
        <v>41</v>
      </c>
      <c r="D14" s="1"/>
      <c r="E14" s="115"/>
      <c r="F14" s="1"/>
      <c r="G14" s="115"/>
      <c r="H14" s="1"/>
      <c r="I14" s="115" t="s">
        <v>92</v>
      </c>
      <c r="J14" s="124" t="str">
        <f>J19 &amp;" - " &amp; J18</f>
        <v>2 - 1</v>
      </c>
      <c r="K14" s="29"/>
      <c r="L14" s="27"/>
    </row>
    <row r="15" spans="1:12" ht="18" customHeight="1" x14ac:dyDescent="0.25">
      <c r="B15" s="28"/>
      <c r="C15" s="115"/>
      <c r="D15" s="1"/>
      <c r="E15" s="115"/>
      <c r="F15" s="1"/>
      <c r="G15" s="115"/>
      <c r="H15" s="1"/>
      <c r="I15" s="115" t="s">
        <v>82</v>
      </c>
      <c r="J15" s="124" t="str">
        <f>J18 &amp;" - " &amp; J18</f>
        <v>1 - 1</v>
      </c>
      <c r="K15" s="29"/>
      <c r="L15" s="27"/>
    </row>
    <row r="16" spans="1:12" ht="18" customHeight="1" x14ac:dyDescent="0.25">
      <c r="B16" s="28"/>
      <c r="C16" s="115"/>
      <c r="D16" s="1"/>
      <c r="E16" s="115"/>
      <c r="F16" s="1"/>
      <c r="G16" s="115"/>
      <c r="H16" s="1"/>
      <c r="I16" s="1"/>
      <c r="J16" s="1"/>
      <c r="K16" s="29"/>
    </row>
    <row r="17" spans="2:11" ht="18" customHeight="1" x14ac:dyDescent="0.25">
      <c r="B17" s="28"/>
      <c r="C17" s="115"/>
      <c r="D17" s="1"/>
      <c r="E17" s="115"/>
      <c r="F17" s="1"/>
      <c r="G17" s="115"/>
      <c r="H17" s="1"/>
      <c r="I17" s="122" t="s">
        <v>1</v>
      </c>
      <c r="J17" s="122" t="s">
        <v>2</v>
      </c>
      <c r="K17" s="29"/>
    </row>
    <row r="18" spans="2:11" ht="18" customHeight="1" x14ac:dyDescent="0.25">
      <c r="B18" s="28"/>
      <c r="C18" s="115"/>
      <c r="D18" s="1"/>
      <c r="E18" s="115"/>
      <c r="F18" s="1"/>
      <c r="G18" s="115"/>
      <c r="H18" s="1"/>
      <c r="I18" s="115" t="s">
        <v>72</v>
      </c>
      <c r="J18" s="57">
        <v>1</v>
      </c>
      <c r="K18" s="29"/>
    </row>
    <row r="19" spans="2:11" ht="18" customHeight="1" x14ac:dyDescent="0.25">
      <c r="B19" s="28"/>
      <c r="C19" s="115"/>
      <c r="D19" s="1"/>
      <c r="E19" s="115"/>
      <c r="F19" s="1"/>
      <c r="G19" s="115"/>
      <c r="H19" s="1"/>
      <c r="I19" s="115" t="s">
        <v>71</v>
      </c>
      <c r="J19" s="57">
        <v>2</v>
      </c>
      <c r="K19" s="29"/>
    </row>
    <row r="20" spans="2:11" ht="18" customHeight="1" x14ac:dyDescent="0.25">
      <c r="B20" s="28"/>
      <c r="C20" s="115"/>
      <c r="D20" s="1"/>
      <c r="E20" s="115"/>
      <c r="F20" s="1"/>
      <c r="G20" s="115"/>
      <c r="H20" s="1"/>
      <c r="I20" s="115" t="s">
        <v>0</v>
      </c>
      <c r="J20" s="57">
        <v>3</v>
      </c>
      <c r="K20" s="29"/>
    </row>
    <row r="21" spans="2:11" ht="18" customHeight="1" x14ac:dyDescent="0.25">
      <c r="B21" s="28"/>
      <c r="C21" s="115"/>
      <c r="D21" s="1"/>
      <c r="E21" s="115"/>
      <c r="F21" s="1"/>
      <c r="G21" s="115"/>
      <c r="H21" s="1"/>
      <c r="I21" s="131"/>
      <c r="J21" s="132"/>
      <c r="K21" s="29"/>
    </row>
    <row r="22" spans="2:11" ht="18" customHeight="1" x14ac:dyDescent="0.25">
      <c r="B22" s="28"/>
      <c r="C22" s="115"/>
      <c r="D22" s="1"/>
      <c r="E22" s="115"/>
      <c r="F22" s="1"/>
      <c r="G22" s="115"/>
      <c r="H22" s="1"/>
      <c r="I22" s="131"/>
      <c r="J22" s="132"/>
      <c r="K22" s="29"/>
    </row>
    <row r="23" spans="2:11" ht="18" customHeight="1" x14ac:dyDescent="0.25">
      <c r="B23" s="28"/>
      <c r="C23" s="115"/>
      <c r="D23" s="1"/>
      <c r="E23" s="115"/>
      <c r="F23" s="1"/>
      <c r="G23" s="115"/>
      <c r="H23" s="1"/>
      <c r="I23" s="131"/>
      <c r="J23" s="132"/>
      <c r="K23" s="29"/>
    </row>
    <row r="24" spans="2:11" ht="18" customHeight="1" x14ac:dyDescent="0.25">
      <c r="B24" s="28"/>
      <c r="C24" s="115"/>
      <c r="D24" s="1"/>
      <c r="E24" s="115"/>
      <c r="F24" s="1"/>
      <c r="G24" s="115"/>
      <c r="H24" s="1"/>
      <c r="I24" s="131"/>
      <c r="J24" s="132"/>
      <c r="K24" s="29"/>
    </row>
    <row r="25" spans="2:11" ht="18" customHeight="1" x14ac:dyDescent="0.25">
      <c r="B25" s="28"/>
      <c r="C25" s="115"/>
      <c r="D25" s="1"/>
      <c r="E25" s="115"/>
      <c r="F25" s="1"/>
      <c r="G25" s="115"/>
      <c r="H25" s="1"/>
      <c r="I25" s="131"/>
      <c r="J25" s="132"/>
      <c r="K25" s="29"/>
    </row>
    <row r="26" spans="2:11" ht="18" customHeight="1" x14ac:dyDescent="0.25">
      <c r="B26" s="28"/>
      <c r="C26" s="115"/>
      <c r="D26" s="1"/>
      <c r="E26" s="115"/>
      <c r="F26" s="1"/>
      <c r="G26" s="115"/>
      <c r="H26" s="1"/>
      <c r="I26" s="1"/>
      <c r="J26" s="1"/>
      <c r="K26" s="29"/>
    </row>
    <row r="27" spans="2:11" ht="9.9499999999999993" customHeight="1" x14ac:dyDescent="0.25">
      <c r="B27" s="30"/>
      <c r="C27" s="39"/>
      <c r="D27" s="31"/>
      <c r="E27" s="40"/>
      <c r="F27" s="32"/>
      <c r="G27" s="32"/>
      <c r="H27" s="32"/>
      <c r="I27" s="32"/>
      <c r="J27" s="32"/>
      <c r="K27" s="33"/>
    </row>
    <row r="28" spans="2:11" s="21" customFormat="1" ht="7.15" customHeight="1" x14ac:dyDescent="0.25"/>
    <row r="29" spans="2:11" ht="22.9" customHeight="1" x14ac:dyDescent="0.25">
      <c r="B29" s="23"/>
      <c r="C29" s="23"/>
      <c r="D29" s="24"/>
      <c r="E29" s="25"/>
      <c r="F29" s="25"/>
      <c r="G29" s="25"/>
      <c r="H29" s="23"/>
      <c r="I29" s="23"/>
      <c r="J29" s="23"/>
      <c r="K29" s="23"/>
    </row>
  </sheetData>
  <sheetProtection algorithmName="SHA-512" hashValue="r/7IIIyC4m9FiuxiWwtby5aCh5h3+Im5zo8d8TBS7XFHeRlxL8m6Xb9BARtq7l1iP2QxMafkv4XtRXMEwNxZzg==" saltValue="oAQ9D51AqOoaaUAouS+4cA==" spinCount="100000" sheet="1" objects="1" scenarios="1"/>
  <phoneticPr fontId="5" type="noConversion"/>
  <printOptions horizontalCentered="1"/>
  <pageMargins left="0.31496062992125984" right="0.31496062992125984" top="0.31496062992125984" bottom="0.31496062992125984" header="0.31496062992125984" footer="0.31496062992125984"/>
  <pageSetup scale="9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84354-7C76-4FD1-A07F-ABD59E72EFE3}">
            <xm:f>AND(LEN(I7)&gt;0,Calculation!S4&gt;1)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I7:I15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D246C-3FF5-4BD6-8F0E-13186AD8BD6B}">
  <sheetPr codeName="Sheet5"/>
  <dimension ref="B1:AC39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7109375" style="2" customWidth="1"/>
    <col min="2" max="2" width="22.140625" style="2" customWidth="1"/>
    <col min="3" max="3" width="11.42578125" style="2" customWidth="1"/>
    <col min="4" max="4" width="22.140625" style="2" customWidth="1"/>
    <col min="5" max="5" width="18.85546875" style="2" customWidth="1"/>
    <col min="6" max="14" width="22.140625" style="2" customWidth="1"/>
    <col min="15" max="15" width="2.7109375" style="2" customWidth="1"/>
    <col min="16" max="16" width="31" style="2" bestFit="1" customWidth="1"/>
    <col min="17" max="18" width="9.140625" style="2"/>
    <col min="19" max="19" width="13.5703125" style="2" customWidth="1"/>
    <col min="20" max="20" width="2.7109375" style="2" customWidth="1"/>
    <col min="21" max="21" width="15.7109375" style="5" customWidth="1"/>
    <col min="22" max="22" width="2.7109375" style="2" customWidth="1"/>
    <col min="23" max="23" width="15.7109375" style="5" customWidth="1"/>
    <col min="24" max="24" width="2.7109375" style="2" customWidth="1"/>
    <col min="25" max="25" width="15.7109375" style="5" customWidth="1"/>
    <col min="26" max="26" width="2.7109375" style="2" customWidth="1"/>
    <col min="27" max="27" width="20.140625" style="2" bestFit="1" customWidth="1"/>
    <col min="28" max="28" width="2.7109375" style="2" customWidth="1"/>
    <col min="29" max="29" width="20.140625" style="2" bestFit="1" customWidth="1"/>
    <col min="30" max="16384" width="9.140625" style="2"/>
  </cols>
  <sheetData>
    <row r="1" spans="2:29" ht="6.75" customHeight="1" x14ac:dyDescent="0.25"/>
    <row r="2" spans="2:29" s="108" customFormat="1" ht="20.100000000000001" customHeight="1" x14ac:dyDescent="0.25">
      <c r="U2" s="109">
        <f>COUNTA(U4:U19)-COUNTIF(U4:U19,"")</f>
        <v>13</v>
      </c>
      <c r="W2" s="109">
        <f>COUNTA(W4:W24)-COUNTIF(W4:W24,"")</f>
        <v>9</v>
      </c>
      <c r="Y2" s="109">
        <f>COUNTA(Y4:Y24)-COUNTIF(Y4:Y24,"")</f>
        <v>7</v>
      </c>
      <c r="AA2" s="109">
        <f>COUNTA(AA4:AA24)-COUNTIF(AA4:AA24,"")</f>
        <v>6</v>
      </c>
      <c r="AC2" s="109">
        <f>COUNTA(AC4:AC7)-COUNTIF(AC4:AC7,"")</f>
        <v>4</v>
      </c>
    </row>
    <row r="3" spans="2:29" s="113" customFormat="1" ht="24" customHeight="1" x14ac:dyDescent="0.25">
      <c r="B3" s="110" t="str">
        <f>SUBSTITUTE(UPPER(BusinessTable!B5),"İ","I")</f>
        <v>BUSINESS ID</v>
      </c>
      <c r="C3" s="111" t="s">
        <v>10</v>
      </c>
      <c r="D3" s="110" t="str">
        <f>SUBSTITUTE(UPPER(BusinessTable!C5),"İ","I")</f>
        <v>BUSINESS NAME</v>
      </c>
      <c r="E3" s="110" t="str">
        <f>SUBSTITUTE(UPPER(BusinessTable!D5),"İ","I")</f>
        <v>INDUSTRY</v>
      </c>
      <c r="F3" s="110" t="str">
        <f>SUBSTITUTE(UPPER(BusinessTable!F5),"İ","I")</f>
        <v>RESPONSIBLE</v>
      </c>
      <c r="G3" s="110" t="str">
        <f>SUBSTITUTE(UPPER(BusinessTable!G5),"İ","I")</f>
        <v>PROFITABILITY</v>
      </c>
      <c r="H3" s="110" t="str">
        <f>SUBSTITUTE(UPPER(BusinessTable!H5),"İ","I")</f>
        <v>BUSINESS STRENGTH</v>
      </c>
      <c r="I3" s="110" t="str">
        <f>SUBSTITUTE(UPPER(BusinessTable!I5),"İ","I")</f>
        <v>MARKET ATTRACTIVENESS</v>
      </c>
      <c r="J3" s="133" t="s">
        <v>5</v>
      </c>
      <c r="K3" s="134" t="s">
        <v>4</v>
      </c>
      <c r="L3" s="110" t="str">
        <f>SUBSTITUTE(UPPER(BusinessTable!J5),"İ","I")</f>
        <v>MCKINSEY CATEGORIZATION</v>
      </c>
      <c r="M3" s="111" t="s">
        <v>3</v>
      </c>
      <c r="N3" s="111" t="s">
        <v>18</v>
      </c>
      <c r="P3" s="111" t="s">
        <v>6</v>
      </c>
      <c r="Q3" s="111" t="s">
        <v>7</v>
      </c>
      <c r="R3" s="111" t="s">
        <v>17</v>
      </c>
      <c r="S3" s="111" t="s">
        <v>31</v>
      </c>
      <c r="U3" s="112" t="s">
        <v>8</v>
      </c>
      <c r="W3" s="112" t="s">
        <v>36</v>
      </c>
      <c r="Y3" s="112" t="s">
        <v>74</v>
      </c>
      <c r="AA3" s="111" t="s">
        <v>35</v>
      </c>
      <c r="AC3" s="111" t="s">
        <v>35</v>
      </c>
    </row>
    <row r="4" spans="2:29" x14ac:dyDescent="0.25">
      <c r="B4" s="7">
        <f>IF(LEN(INDEX(BusinessTable!B$6:B$20,ROW($A4)-ROW($A$3),1))=0,"",INDEX(BusinessTable!B$6:B$20,ROW($A4)-ROW($A$3),1))</f>
        <v>1</v>
      </c>
      <c r="C4" s="7">
        <f>IF(OR(Dashboard!$C$8="ALL",Dashboard!$C$8=""),IF(Calculation!B4="","",1),IF(Dashboard!$C$8=Calculation!B4,1,0))</f>
        <v>1</v>
      </c>
      <c r="D4" s="7" t="str">
        <f>IF(LEN(INDEX(BusinessTable!C$6:C$20,ROW($A4)-ROW($A$3),1))=0,"",INDEX(BusinessTable!C$6:C$20,ROW($A4)-ROW($A$3),1))</f>
        <v>Tech Innovations Inc.</v>
      </c>
      <c r="E4" s="7" t="str">
        <f>IF(ISNUMBER(C4),IF(OR(Dashboard!$E$8="ALL",Dashboard!$E$8=""),INDEX(BusinessTable!D$6:D$20,ROW($A4)-ROW($A$3),1),IF(Dashboard!$E$8=INDEX(BusinessTable!D$6:D$20,ROW($A4)-ROW($A$3),1),INDEX(BusinessTable!D$6:D$20,ROW($A4)-ROW($A$3),1),"-")),"")</f>
        <v>Technology</v>
      </c>
      <c r="F4" s="7" t="str">
        <f>IF(ISNUMBER(C4),IF(OR(Dashboard!$G$8="ALL",Dashboard!$G$8=""),INDEX(BusinessTable!F$6:F$20,ROW($A4)-ROW($A$3),1),IF(Dashboard!$G$8=INDEX(BusinessTable!F$6:F$20,ROW($A4)-ROW($A$3),1),INDEX(BusinessTable!F$6:F$20,ROW($A4)-ROW($A$3),1),"-")),"")</f>
        <v>Jackson Foster</v>
      </c>
      <c r="G4" s="7" t="str">
        <f>IF(ISNUMBER(C4),IF(OR(Dashboard!$I$8="ALL",Dashboard!$I$8=""),INDEX(BusinessTable!G$6:G$20,ROW($A4)-ROW($A$3),1),IF(Dashboard!$I$8=INDEX(BusinessTable!G$6:G$20,ROW($A4)-ROW($A$3),1),INDEX(BusinessTable!G$6:G$20,ROW($A4)-ROW($A$3),1),"-")),"")</f>
        <v>High</v>
      </c>
      <c r="H4" s="7">
        <f>IF(LEN(INDEX(BusinessTable!H$6:H$20,ROW($A4)-ROW($A$3),1))=0,"",INDEX(BusinessTable!H$6:H$20,ROW($A4)-ROW($A$3),1))</f>
        <v>2</v>
      </c>
      <c r="I4" s="7">
        <f>IF(LEN(INDEX(BusinessTable!I$6:I$20,ROW($A4)-ROW($A$3),1))=0,"",INDEX(BusinessTable!I$6:I$20,ROW($A4)-ROW($A$3),1))</f>
        <v>3</v>
      </c>
      <c r="J4" s="7" t="str">
        <f>IF(LEN(B4)=0,"",IF(OR(Dashboard!$K$8="All",Dashboard!$K$8=""),INDEX(Settings!$I$18:$I$20,MATCH(Calculation!$H4,Settings!$J$18:$J$20,0)),IF(Dashboard!$K$8=INDEX(Settings!$I$18:$I$20,MATCH(Calculation!$H4,Settings!$J$18:$J$20,0)),INDEX(Settings!$I$18:$I$20,MATCH(Calculation!$H4,Settings!$J$18:$J$20,0)),"")))</f>
        <v>Medium</v>
      </c>
      <c r="K4" s="7" t="str">
        <f>IF(LEN(B4)=0,"",IF(OR(Dashboard!$M$8="All",Dashboard!$M$8=""),INDEX(Settings!$I$18:$I$20,MATCH(Calculation!$I4,Settings!$J$18:$J$20,0)),IF(Dashboard!$M$8=INDEX(Settings!$I$18:$I$20,MATCH(Calculation!$I4,Settings!$J$18:$J$20,0)),INDEX(Settings!$I$18:$I$20,MATCH(Calculation!$I4,Settings!$J$18:$J$20,0)),"")))</f>
        <v>High</v>
      </c>
      <c r="L4" s="7" t="str">
        <f>IF(LEN(INDEX(BusinessTable!J$6:J$20,ROW($A4)-ROW($A$3),1))=0,"",INDEX(BusinessTable!J$6:J$20,ROW($A4)-ROW($A$3),1))</f>
        <v>Invest to Build</v>
      </c>
      <c r="M4" s="7">
        <f>IF(AND(C4&lt;&gt;0, E4&lt;&gt;"-",F4&lt;&gt;"-",G4&lt;&gt;"-",L4&lt;&gt;"",J4&lt;&gt;"",K4&lt;&gt;""),1,"")</f>
        <v>1</v>
      </c>
      <c r="N4" s="7">
        <f t="array" ref="N4">IF(M4="","",SUM(IF($L$4:L4&amp;$M$4:M4=L4&amp;1,1,0)))</f>
        <v>1</v>
      </c>
      <c r="P4" s="7" t="str">
        <f t="shared" ref="P4:P12" si="0">INDEX(categories,ROW(O4)-ROW($O$3),1)</f>
        <v>Invest and Grow</v>
      </c>
      <c r="Q4" s="7">
        <f t="shared" ref="Q4:Q12" si="1">COUNTIFS($L$4:$L$18,P4,$M$4:$M$18,1)</f>
        <v>1</v>
      </c>
      <c r="R4" s="52">
        <f>IFERROR(Q4/SUM($Q$4:$Q$12),0)</f>
        <v>8.3333333333333329E-2</v>
      </c>
      <c r="S4" s="7">
        <f>COUNTIF($P$4:$P$12,P4)</f>
        <v>1</v>
      </c>
      <c r="U4" s="6" t="s">
        <v>9</v>
      </c>
      <c r="W4" s="6" t="s">
        <v>9</v>
      </c>
      <c r="Y4" s="6" t="s">
        <v>9</v>
      </c>
      <c r="AA4" s="3" t="s">
        <v>9</v>
      </c>
      <c r="AC4" s="3" t="s">
        <v>9</v>
      </c>
    </row>
    <row r="5" spans="2:29" x14ac:dyDescent="0.25">
      <c r="B5" s="7">
        <f>IF(LEN(INDEX(BusinessTable!B$6:B$20,ROW($A5)-ROW($A$3),1))=0,"",INDEX(BusinessTable!B$6:B$20,ROW($A5)-ROW($A$3),1))</f>
        <v>2</v>
      </c>
      <c r="C5" s="7">
        <f>IF(OR(Dashboard!$C$8="ALL",Dashboard!$C$8=""),IF(Calculation!B5="","",1),IF(Dashboard!$C$8=Calculation!B5,1,0))</f>
        <v>1</v>
      </c>
      <c r="D5" s="7" t="str">
        <f>IF(LEN(INDEX(BusinessTable!C$6:C$20,ROW($A5)-ROW($A$3),1))=0,"",INDEX(BusinessTable!C$6:C$20,ROW($A5)-ROW($A$3),1))</f>
        <v>Pharma Solutions Ltd.</v>
      </c>
      <c r="E5" s="7" t="str">
        <f>IF(ISNUMBER(C5),IF(OR(Dashboard!$E$8="ALL",Dashboard!$E$8=""),INDEX(BusinessTable!D$6:D$20,ROW($A5)-ROW($A$3),1),IF(Dashboard!$E$8=INDEX(BusinessTable!D$6:D$20,ROW($A5)-ROW($A$3),1),INDEX(BusinessTable!D$6:D$20,ROW($A5)-ROW($A$3),1),"-")),"")</f>
        <v>Pharmaceuticals</v>
      </c>
      <c r="F5" s="7" t="str">
        <f>IF(ISNUMBER(C5),IF(OR(Dashboard!$G$8="ALL",Dashboard!$G$8=""),INDEX(BusinessTable!F$6:F$20,ROW($A5)-ROW($A$3),1),IF(Dashboard!$G$8=INDEX(BusinessTable!F$6:F$20,ROW($A5)-ROW($A$3),1),INDEX(BusinessTable!F$6:F$20,ROW($A5)-ROW($A$3),1),"-")),"")</f>
        <v>Sophia Evans</v>
      </c>
      <c r="G5" s="7" t="str">
        <f>IF(ISNUMBER(C5),IF(OR(Dashboard!$I$8="ALL",Dashboard!$I$8=""),INDEX(BusinessTable!G$6:G$20,ROW($A5)-ROW($A$3),1),IF(Dashboard!$I$8=INDEX(BusinessTable!G$6:G$20,ROW($A5)-ROW($A$3),1),INDEX(BusinessTable!G$6:G$20,ROW($A5)-ROW($A$3),1),"-")),"")</f>
        <v>Medium</v>
      </c>
      <c r="H5" s="7">
        <f>IF(LEN(INDEX(BusinessTable!H$6:H$20,ROW($A5)-ROW($A$3),1))=0,"",INDEX(BusinessTable!H$6:H$20,ROW($A5)-ROW($A$3),1))</f>
        <v>2</v>
      </c>
      <c r="I5" s="7">
        <f>IF(LEN(INDEX(BusinessTable!I$6:I$20,ROW($A5)-ROW($A$3),1))=0,"",INDEX(BusinessTable!I$6:I$20,ROW($A5)-ROW($A$3),1))</f>
        <v>2</v>
      </c>
      <c r="J5" s="7" t="str">
        <f>IF(LEN(B5)=0,"",IF(OR(Dashboard!$K$8="All",Dashboard!$K$8=""),INDEX(Settings!$I$18:$I$20,MATCH(Calculation!$H5,Settings!$J$18:$J$20,0)),IF(Dashboard!$K$8=INDEX(Settings!$I$18:$I$20,MATCH(Calculation!$H5,Settings!$J$18:$J$20,0)),INDEX(Settings!$I$18:$I$20,MATCH(Calculation!$H5,Settings!$J$18:$J$20,0)),"")))</f>
        <v>Medium</v>
      </c>
      <c r="K5" s="7" t="str">
        <f>IF(LEN(B5)=0,"",IF(OR(Dashboard!$M$8="All",Dashboard!$M$8=""),INDEX(Settings!$I$18:$I$20,MATCH(Calculation!$I5,Settings!$J$18:$J$20,0)),IF(Dashboard!$M$8=INDEX(Settings!$I$18:$I$20,MATCH(Calculation!$I5,Settings!$J$18:$J$20,0)),INDEX(Settings!$I$18:$I$20,MATCH(Calculation!$I5,Settings!$J$18:$J$20,0)),"")))</f>
        <v>Medium</v>
      </c>
      <c r="L5" s="7" t="str">
        <f>IF(LEN(INDEX(BusinessTable!J$6:J$20,ROW($A5)-ROW($A$3),1))=0,"",INDEX(BusinessTable!J$6:J$20,ROW($A5)-ROW($A$3),1))</f>
        <v>Maintain</v>
      </c>
      <c r="M5" s="7">
        <f t="shared" ref="M5:M18" si="2">IF(AND(C5&lt;&gt;0, E5&lt;&gt;"-",F5&lt;&gt;"-",G5&lt;&gt;"-",L5&lt;&gt;"",J5&lt;&gt;"",K5&lt;&gt;""),1,"")</f>
        <v>1</v>
      </c>
      <c r="N5" s="7">
        <f t="array" ref="N5">IF(M5="","",SUM(IF($L$4:L5&amp;$M$4:M5=L5&amp;1,1,0)))</f>
        <v>1</v>
      </c>
      <c r="P5" s="7" t="str">
        <f t="shared" si="0"/>
        <v>Selective Investment</v>
      </c>
      <c r="Q5" s="7">
        <f t="shared" si="1"/>
        <v>1</v>
      </c>
      <c r="R5" s="52">
        <f t="shared" ref="R5:R12" si="3">IFERROR(Q5/SUM($Q$4:$Q$12),0)</f>
        <v>8.3333333333333329E-2</v>
      </c>
      <c r="S5" s="7">
        <f t="shared" ref="S5:S12" si="4">COUNTIF($P$4:$P$12,P5)</f>
        <v>1</v>
      </c>
      <c r="U5" s="8">
        <f>B4</f>
        <v>1</v>
      </c>
      <c r="W5" s="8" t="str">
        <f>IF(Settings!C7="","",Settings!C7)</f>
        <v>Retail</v>
      </c>
      <c r="Y5" s="8" t="str">
        <f>IF(Settings!E7="","",Settings!E7)</f>
        <v>Olivia Turner</v>
      </c>
      <c r="AA5" s="8" t="str">
        <f>IF(Settings!G7="","",Settings!G7)</f>
        <v>Very High</v>
      </c>
      <c r="AC5" s="8" t="str">
        <f>IF(Settings!I18="","",Settings!I18)</f>
        <v>Low</v>
      </c>
    </row>
    <row r="6" spans="2:29" x14ac:dyDescent="0.25">
      <c r="B6" s="7">
        <f>IF(LEN(INDEX(BusinessTable!B$6:B$20,ROW($A6)-ROW($A$3),1))=0,"",INDEX(BusinessTable!B$6:B$20,ROW($A6)-ROW($A$3),1))</f>
        <v>3</v>
      </c>
      <c r="C6" s="7">
        <f>IF(OR(Dashboard!$C$8="ALL",Dashboard!$C$8=""),IF(Calculation!B6="","",1),IF(Dashboard!$C$8=Calculation!B6,1,0))</f>
        <v>1</v>
      </c>
      <c r="D6" s="7" t="str">
        <f>IF(LEN(INDEX(BusinessTable!C$6:C$20,ROW($A6)-ROW($A$3),1))=0,"",INDEX(BusinessTable!C$6:C$20,ROW($A6)-ROW($A$3),1))</f>
        <v>E-commerce Ventures</v>
      </c>
      <c r="E6" s="7" t="str">
        <f>IF(ISNUMBER(C6),IF(OR(Dashboard!$E$8="ALL",Dashboard!$E$8=""),INDEX(BusinessTable!D$6:D$20,ROW($A6)-ROW($A$3),1),IF(Dashboard!$E$8=INDEX(BusinessTable!D$6:D$20,ROW($A6)-ROW($A$3),1),INDEX(BusinessTable!D$6:D$20,ROW($A6)-ROW($A$3),1),"-")),"")</f>
        <v>E-commerce</v>
      </c>
      <c r="F6" s="7" t="str">
        <f>IF(ISNUMBER(C6),IF(OR(Dashboard!$G$8="ALL",Dashboard!$G$8=""),INDEX(BusinessTable!F$6:F$20,ROW($A6)-ROW($A$3),1),IF(Dashboard!$G$8=INDEX(BusinessTable!F$6:F$20,ROW($A6)-ROW($A$3),1),INDEX(BusinessTable!F$6:F$20,ROW($A6)-ROW($A$3),1),"-")),"")</f>
        <v>Jackson Foster</v>
      </c>
      <c r="G6" s="7" t="str">
        <f>IF(ISNUMBER(C6),IF(OR(Dashboard!$I$8="ALL",Dashboard!$I$8=""),INDEX(BusinessTable!G$6:G$20,ROW($A6)-ROW($A$3),1),IF(Dashboard!$I$8=INDEX(BusinessTable!G$6:G$20,ROW($A6)-ROW($A$3),1),INDEX(BusinessTable!G$6:G$20,ROW($A6)-ROW($A$3),1),"-")),"")</f>
        <v>Low</v>
      </c>
      <c r="H6" s="7">
        <f>IF(LEN(INDEX(BusinessTable!H$6:H$20,ROW($A6)-ROW($A$3),1))=0,"",INDEX(BusinessTable!H$6:H$20,ROW($A6)-ROW($A$3),1))</f>
        <v>2</v>
      </c>
      <c r="I6" s="7">
        <f>IF(LEN(INDEX(BusinessTable!I$6:I$20,ROW($A6)-ROW($A$3),1))=0,"",INDEX(BusinessTable!I$6:I$20,ROW($A6)-ROW($A$3),1))</f>
        <v>1</v>
      </c>
      <c r="J6" s="7" t="str">
        <f>IF(LEN(B6)=0,"",IF(OR(Dashboard!$K$8="All",Dashboard!$K$8=""),INDEX(Settings!$I$18:$I$20,MATCH(Calculation!$H6,Settings!$J$18:$J$20,0)),IF(Dashboard!$K$8=INDEX(Settings!$I$18:$I$20,MATCH(Calculation!$H6,Settings!$J$18:$J$20,0)),INDEX(Settings!$I$18:$I$20,MATCH(Calculation!$H6,Settings!$J$18:$J$20,0)),"")))</f>
        <v>Medium</v>
      </c>
      <c r="K6" s="7" t="str">
        <f>IF(LEN(B6)=0,"",IF(OR(Dashboard!$M$8="All",Dashboard!$M$8=""),INDEX(Settings!$I$18:$I$20,MATCH(Calculation!$I6,Settings!$J$18:$J$20,0)),IF(Dashboard!$M$8=INDEX(Settings!$I$18:$I$20,MATCH(Calculation!$I6,Settings!$J$18:$J$20,0)),INDEX(Settings!$I$18:$I$20,MATCH(Calculation!$I6,Settings!$J$18:$J$20,0)),"")))</f>
        <v>Low</v>
      </c>
      <c r="L6" s="7" t="str">
        <f>IF(LEN(INDEX(BusinessTable!J$6:J$20,ROW($A6)-ROW($A$3),1))=0,"",INDEX(BusinessTable!J$6:J$20,ROW($A6)-ROW($A$3),1))</f>
        <v>Manage For Earnings</v>
      </c>
      <c r="M6" s="7">
        <f t="shared" si="2"/>
        <v>1</v>
      </c>
      <c r="N6" s="7">
        <f t="array" ref="N6">IF(M6="","",SUM(IF($L$4:L6&amp;$M$4:M6=L6&amp;1,1,0)))</f>
        <v>1</v>
      </c>
      <c r="P6" s="7" t="str">
        <f t="shared" si="0"/>
        <v>Invest to Build</v>
      </c>
      <c r="Q6" s="7">
        <f t="shared" si="1"/>
        <v>2</v>
      </c>
      <c r="R6" s="52">
        <f t="shared" si="3"/>
        <v>0.16666666666666666</v>
      </c>
      <c r="S6" s="7">
        <f t="shared" si="4"/>
        <v>1</v>
      </c>
      <c r="U6" s="8">
        <f t="shared" ref="U6:U19" si="5">B5</f>
        <v>2</v>
      </c>
      <c r="W6" s="8" t="str">
        <f>IF(Settings!C8="","",Settings!C8)</f>
        <v>Energy</v>
      </c>
      <c r="Y6" s="8" t="str">
        <f>IF(Settings!E8="","",Settings!E8)</f>
        <v>Noah Mitchell</v>
      </c>
      <c r="AA6" s="8" t="str">
        <f>IF(Settings!G8="","",Settings!G8)</f>
        <v>High</v>
      </c>
      <c r="AC6" s="8" t="str">
        <f>IF(Settings!I19="","",Settings!I19)</f>
        <v>Medium</v>
      </c>
    </row>
    <row r="7" spans="2:29" x14ac:dyDescent="0.25">
      <c r="B7" s="7">
        <f>IF(LEN(INDEX(BusinessTable!B$6:B$20,ROW($A7)-ROW($A$3),1))=0,"",INDEX(BusinessTable!B$6:B$20,ROW($A7)-ROW($A$3),1))</f>
        <v>4</v>
      </c>
      <c r="C7" s="7">
        <f>IF(OR(Dashboard!$C$8="ALL",Dashboard!$C$8=""),IF(Calculation!B7="","",1),IF(Dashboard!$C$8=Calculation!B7,1,0))</f>
        <v>1</v>
      </c>
      <c r="D7" s="7" t="str">
        <f>IF(LEN(INDEX(BusinessTable!C$6:C$20,ROW($A7)-ROW($A$3),1))=0,"",INDEX(BusinessTable!C$6:C$20,ROW($A7)-ROW($A$3),1))</f>
        <v>Auto Dynamics Corp.</v>
      </c>
      <c r="E7" s="7" t="str">
        <f>IF(ISNUMBER(C7),IF(OR(Dashboard!$E$8="ALL",Dashboard!$E$8=""),INDEX(BusinessTable!D$6:D$20,ROW($A7)-ROW($A$3),1),IF(Dashboard!$E$8=INDEX(BusinessTable!D$6:D$20,ROW($A7)-ROW($A$3),1),INDEX(BusinessTable!D$6:D$20,ROW($A7)-ROW($A$3),1),"-")),"")</f>
        <v>Automotive</v>
      </c>
      <c r="F7" s="7" t="str">
        <f>IF(ISNUMBER(C7),IF(OR(Dashboard!$G$8="ALL",Dashboard!$G$8=""),INDEX(BusinessTable!F$6:F$20,ROW($A7)-ROW($A$3),1),IF(Dashboard!$G$8=INDEX(BusinessTable!F$6:F$20,ROW($A7)-ROW($A$3),1),INDEX(BusinessTable!F$6:F$20,ROW($A7)-ROW($A$3),1),"-")),"")</f>
        <v>Jackson Foster</v>
      </c>
      <c r="G7" s="7" t="str">
        <f>IF(ISNUMBER(C7),IF(OR(Dashboard!$I$8="ALL",Dashboard!$I$8=""),INDEX(BusinessTable!G$6:G$20,ROW($A7)-ROW($A$3),1),IF(Dashboard!$I$8=INDEX(BusinessTable!G$6:G$20,ROW($A7)-ROW($A$3),1),INDEX(BusinessTable!G$6:G$20,ROW($A7)-ROW($A$3),1),"-")),"")</f>
        <v>Medium</v>
      </c>
      <c r="H7" s="7">
        <f>IF(LEN(INDEX(BusinessTable!H$6:H$20,ROW($A7)-ROW($A$3),1))=0,"",INDEX(BusinessTable!H$6:H$20,ROW($A7)-ROW($A$3),1))</f>
        <v>2</v>
      </c>
      <c r="I7" s="7">
        <f>IF(LEN(INDEX(BusinessTable!I$6:I$20,ROW($A7)-ROW($A$3),1))=0,"",INDEX(BusinessTable!I$6:I$20,ROW($A7)-ROW($A$3),1))</f>
        <v>3</v>
      </c>
      <c r="J7" s="7" t="str">
        <f>IF(LEN(B7)=0,"",IF(OR(Dashboard!$K$8="All",Dashboard!$K$8=""),INDEX(Settings!$I$18:$I$20,MATCH(Calculation!$H7,Settings!$J$18:$J$20,0)),IF(Dashboard!$K$8=INDEX(Settings!$I$18:$I$20,MATCH(Calculation!$H7,Settings!$J$18:$J$20,0)),INDEX(Settings!$I$18:$I$20,MATCH(Calculation!$H7,Settings!$J$18:$J$20,0)),"")))</f>
        <v>Medium</v>
      </c>
      <c r="K7" s="7" t="str">
        <f>IF(LEN(B7)=0,"",IF(OR(Dashboard!$M$8="All",Dashboard!$M$8=""),INDEX(Settings!$I$18:$I$20,MATCH(Calculation!$I7,Settings!$J$18:$J$20,0)),IF(Dashboard!$M$8=INDEX(Settings!$I$18:$I$20,MATCH(Calculation!$I7,Settings!$J$18:$J$20,0)),INDEX(Settings!$I$18:$I$20,MATCH(Calculation!$I7,Settings!$J$18:$J$20,0)),"")))</f>
        <v>High</v>
      </c>
      <c r="L7" s="7" t="str">
        <f>IF(LEN(INDEX(BusinessTable!J$6:J$20,ROW($A7)-ROW($A$3),1))=0,"",INDEX(BusinessTable!J$6:J$20,ROW($A7)-ROW($A$3),1))</f>
        <v>Invest to Build</v>
      </c>
      <c r="M7" s="7">
        <f t="shared" si="2"/>
        <v>1</v>
      </c>
      <c r="N7" s="7">
        <f t="array" ref="N7">IF(M7="","",SUM(IF($L$4:L7&amp;$M$4:M7=L7&amp;1,1,0)))</f>
        <v>2</v>
      </c>
      <c r="P7" s="7" t="str">
        <f t="shared" si="0"/>
        <v>Invest to Improve or Collaborate</v>
      </c>
      <c r="Q7" s="7">
        <f t="shared" si="1"/>
        <v>1</v>
      </c>
      <c r="R7" s="52">
        <f t="shared" si="3"/>
        <v>8.3333333333333329E-2</v>
      </c>
      <c r="S7" s="7">
        <f t="shared" si="4"/>
        <v>1</v>
      </c>
      <c r="U7" s="8">
        <f t="shared" si="5"/>
        <v>3</v>
      </c>
      <c r="W7" s="8" t="str">
        <f>IF(Settings!C9="","",Settings!C9)</f>
        <v>Media</v>
      </c>
      <c r="Y7" s="8" t="str">
        <f>IF(Settings!E9="","",Settings!E9)</f>
        <v>Ava Reynolds</v>
      </c>
      <c r="AA7" s="8" t="str">
        <f>IF(Settings!G9="","",Settings!G9)</f>
        <v>Medium</v>
      </c>
      <c r="AC7" s="8" t="str">
        <f>IF(Settings!I20="","",Settings!I20)</f>
        <v>High</v>
      </c>
    </row>
    <row r="8" spans="2:29" x14ac:dyDescent="0.25">
      <c r="B8" s="7">
        <f>IF(LEN(INDEX(BusinessTable!B$6:B$20,ROW($A8)-ROW($A$3),1))=0,"",INDEX(BusinessTable!B$6:B$20,ROW($A8)-ROW($A$3),1))</f>
        <v>5</v>
      </c>
      <c r="C8" s="7">
        <f>IF(OR(Dashboard!$C$8="ALL",Dashboard!$C$8=""),IF(Calculation!B8="","",1),IF(Dashboard!$C$8=Calculation!B8,1,0))</f>
        <v>1</v>
      </c>
      <c r="D8" s="7" t="str">
        <f>IF(LEN(INDEX(BusinessTable!C$6:C$20,ROW($A8)-ROW($A$3),1))=0,"",INDEX(BusinessTable!C$6:C$20,ROW($A8)-ROW($A$3),1))</f>
        <v>Consumer Electronics Co.</v>
      </c>
      <c r="E8" s="7" t="str">
        <f>IF(ISNUMBER(C8),IF(OR(Dashboard!$E$8="ALL",Dashboard!$E$8=""),INDEX(BusinessTable!D$6:D$20,ROW($A8)-ROW($A$3),1),IF(Dashboard!$E$8=INDEX(BusinessTable!D$6:D$20,ROW($A8)-ROW($A$3),1),INDEX(BusinessTable!D$6:D$20,ROW($A8)-ROW($A$3),1),"-")),"")</f>
        <v>Consumer Electronics</v>
      </c>
      <c r="F8" s="7" t="str">
        <f>IF(ISNUMBER(C8),IF(OR(Dashboard!$G$8="ALL",Dashboard!$G$8=""),INDEX(BusinessTable!F$6:F$20,ROW($A8)-ROW($A$3),1),IF(Dashboard!$G$8=INDEX(BusinessTable!F$6:F$20,ROW($A8)-ROW($A$3),1),INDEX(BusinessTable!F$6:F$20,ROW($A8)-ROW($A$3),1),"-")),"")</f>
        <v>Noah Mitchell</v>
      </c>
      <c r="G8" s="7" t="str">
        <f>IF(ISNUMBER(C8),IF(OR(Dashboard!$I$8="ALL",Dashboard!$I$8=""),INDEX(BusinessTable!G$6:G$20,ROW($A8)-ROW($A$3),1),IF(Dashboard!$I$8=INDEX(BusinessTable!G$6:G$20,ROW($A8)-ROW($A$3),1),INDEX(BusinessTable!G$6:G$20,ROW($A8)-ROW($A$3),1),"-")),"")</f>
        <v>Low</v>
      </c>
      <c r="H8" s="7">
        <f>IF(LEN(INDEX(BusinessTable!H$6:H$20,ROW($A8)-ROW($A$3),1))=0,"",INDEX(BusinessTable!H$6:H$20,ROW($A8)-ROW($A$3),1))</f>
        <v>2</v>
      </c>
      <c r="I8" s="7">
        <f>IF(LEN(INDEX(BusinessTable!I$6:I$20,ROW($A8)-ROW($A$3),1))=0,"",INDEX(BusinessTable!I$6:I$20,ROW($A8)-ROW($A$3),1))</f>
        <v>2</v>
      </c>
      <c r="J8" s="7" t="str">
        <f>IF(LEN(B8)=0,"",IF(OR(Dashboard!$K$8="All",Dashboard!$K$8=""),INDEX(Settings!$I$18:$I$20,MATCH(Calculation!$H8,Settings!$J$18:$J$20,0)),IF(Dashboard!$K$8=INDEX(Settings!$I$18:$I$20,MATCH(Calculation!$H8,Settings!$J$18:$J$20,0)),INDEX(Settings!$I$18:$I$20,MATCH(Calculation!$H8,Settings!$J$18:$J$20,0)),"")))</f>
        <v>Medium</v>
      </c>
      <c r="K8" s="7" t="str">
        <f>IF(LEN(B8)=0,"",IF(OR(Dashboard!$M$8="All",Dashboard!$M$8=""),INDEX(Settings!$I$18:$I$20,MATCH(Calculation!$I8,Settings!$J$18:$J$20,0)),IF(Dashboard!$M$8=INDEX(Settings!$I$18:$I$20,MATCH(Calculation!$I8,Settings!$J$18:$J$20,0)),INDEX(Settings!$I$18:$I$20,MATCH(Calculation!$I8,Settings!$J$18:$J$20,0)),"")))</f>
        <v>Medium</v>
      </c>
      <c r="L8" s="7" t="str">
        <f>IF(LEN(INDEX(BusinessTable!J$6:J$20,ROW($A8)-ROW($A$3),1))=0,"",INDEX(BusinessTable!J$6:J$20,ROW($A8)-ROW($A$3),1))</f>
        <v>Maintain</v>
      </c>
      <c r="M8" s="7">
        <f t="shared" si="2"/>
        <v>1</v>
      </c>
      <c r="N8" s="7">
        <f t="array" ref="N8">IF(M8="","",SUM(IF($L$4:L8&amp;$M$4:M8=L8&amp;1,1,0)))</f>
        <v>2</v>
      </c>
      <c r="P8" s="7" t="str">
        <f t="shared" si="0"/>
        <v>Maintain</v>
      </c>
      <c r="Q8" s="7">
        <f t="shared" si="1"/>
        <v>3</v>
      </c>
      <c r="R8" s="52">
        <f t="shared" si="3"/>
        <v>0.25</v>
      </c>
      <c r="S8" s="7">
        <f t="shared" si="4"/>
        <v>1</v>
      </c>
      <c r="U8" s="8">
        <f t="shared" si="5"/>
        <v>4</v>
      </c>
      <c r="W8" s="8" t="str">
        <f>IF(Settings!C10="","",Settings!C10)</f>
        <v>Manufacturing</v>
      </c>
      <c r="Y8" s="8" t="str">
        <f>IF(Settings!E10="","",Settings!E10)</f>
        <v>Liam Bennett</v>
      </c>
      <c r="AA8" s="8" t="str">
        <f>IF(Settings!G10="","",Settings!G10)</f>
        <v>Low</v>
      </c>
    </row>
    <row r="9" spans="2:29" x14ac:dyDescent="0.25">
      <c r="B9" s="7">
        <f>IF(LEN(INDEX(BusinessTable!B$6:B$20,ROW($A9)-ROW($A$3),1))=0,"",INDEX(BusinessTable!B$6:B$20,ROW($A9)-ROW($A$3),1))</f>
        <v>6</v>
      </c>
      <c r="C9" s="7">
        <f>IF(OR(Dashboard!$C$8="ALL",Dashboard!$C$8=""),IF(Calculation!B9="","",1),IF(Dashboard!$C$8=Calculation!B9,1,0))</f>
        <v>1</v>
      </c>
      <c r="D9" s="7" t="str">
        <f>IF(LEN(INDEX(BusinessTable!C$6:C$20,ROW($A9)-ROW($A$3),1))=0,"",INDEX(BusinessTable!C$6:C$20,ROW($A9)-ROW($A$3),1))</f>
        <v>Retail Revolution Ltd.</v>
      </c>
      <c r="E9" s="7" t="str">
        <f>IF(ISNUMBER(C9),IF(OR(Dashboard!$E$8="ALL",Dashboard!$E$8=""),INDEX(BusinessTable!D$6:D$20,ROW($A9)-ROW($A$3),1),IF(Dashboard!$E$8=INDEX(BusinessTable!D$6:D$20,ROW($A9)-ROW($A$3),1),INDEX(BusinessTable!D$6:D$20,ROW($A9)-ROW($A$3),1),"-")),"")</f>
        <v>Retail</v>
      </c>
      <c r="F9" s="7" t="str">
        <f>IF(ISNUMBER(C9),IF(OR(Dashboard!$G$8="ALL",Dashboard!$G$8=""),INDEX(BusinessTable!F$6:F$20,ROW($A9)-ROW($A$3),1),IF(Dashboard!$G$8=INDEX(BusinessTable!F$6:F$20,ROW($A9)-ROW($A$3),1),INDEX(BusinessTable!F$6:F$20,ROW($A9)-ROW($A$3),1),"-")),"")</f>
        <v>Olivia Turner</v>
      </c>
      <c r="G9" s="7" t="str">
        <f>IF(ISNUMBER(C9),IF(OR(Dashboard!$I$8="ALL",Dashboard!$I$8=""),INDEX(BusinessTable!G$6:G$20,ROW($A9)-ROW($A$3),1),IF(Dashboard!$I$8=INDEX(BusinessTable!G$6:G$20,ROW($A9)-ROW($A$3),1),INDEX(BusinessTable!G$6:G$20,ROW($A9)-ROW($A$3),1),"-")),"")</f>
        <v>Very Low</v>
      </c>
      <c r="H9" s="7">
        <f>IF(LEN(INDEX(BusinessTable!H$6:H$20,ROW($A9)-ROW($A$3),1))=0,"",INDEX(BusinessTable!H$6:H$20,ROW($A9)-ROW($A$3),1))</f>
        <v>2</v>
      </c>
      <c r="I9" s="7">
        <f>IF(LEN(INDEX(BusinessTable!I$6:I$20,ROW($A9)-ROW($A$3),1))=0,"",INDEX(BusinessTable!I$6:I$20,ROW($A9)-ROW($A$3),1))</f>
        <v>2</v>
      </c>
      <c r="J9" s="7" t="str">
        <f>IF(LEN(B9)=0,"",IF(OR(Dashboard!$K$8="All",Dashboard!$K$8=""),INDEX(Settings!$I$18:$I$20,MATCH(Calculation!$H9,Settings!$J$18:$J$20,0)),IF(Dashboard!$K$8=INDEX(Settings!$I$18:$I$20,MATCH(Calculation!$H9,Settings!$J$18:$J$20,0)),INDEX(Settings!$I$18:$I$20,MATCH(Calculation!$H9,Settings!$J$18:$J$20,0)),"")))</f>
        <v>Medium</v>
      </c>
      <c r="K9" s="7" t="str">
        <f>IF(LEN(B9)=0,"",IF(OR(Dashboard!$M$8="All",Dashboard!$M$8=""),INDEX(Settings!$I$18:$I$20,MATCH(Calculation!$I9,Settings!$J$18:$J$20,0)),IF(Dashboard!$M$8=INDEX(Settings!$I$18:$I$20,MATCH(Calculation!$I9,Settings!$J$18:$J$20,0)),INDEX(Settings!$I$18:$I$20,MATCH(Calculation!$I9,Settings!$J$18:$J$20,0)),"")))</f>
        <v>Medium</v>
      </c>
      <c r="L9" s="7" t="str">
        <f>IF(LEN(INDEX(BusinessTable!J$6:J$20,ROW($A9)-ROW($A$3),1))=0,"",INDEX(BusinessTable!J$6:J$20,ROW($A9)-ROW($A$3),1))</f>
        <v>Maintain</v>
      </c>
      <c r="M9" s="7">
        <f t="shared" si="2"/>
        <v>1</v>
      </c>
      <c r="N9" s="7">
        <f t="array" ref="N9">IF(M9="","",SUM(IF($L$4:L9&amp;$M$4:M9=L9&amp;1,1,0)))</f>
        <v>3</v>
      </c>
      <c r="P9" s="7" t="str">
        <f t="shared" si="0"/>
        <v>Harvest or Divest</v>
      </c>
      <c r="Q9" s="7">
        <f t="shared" si="1"/>
        <v>1</v>
      </c>
      <c r="R9" s="52">
        <f t="shared" si="3"/>
        <v>8.3333333333333329E-2</v>
      </c>
      <c r="S9" s="7">
        <f t="shared" si="4"/>
        <v>1</v>
      </c>
      <c r="U9" s="8">
        <f t="shared" si="5"/>
        <v>5</v>
      </c>
      <c r="W9" s="8" t="str">
        <f>IF(Settings!C11="","",Settings!C11)</f>
        <v>Technology</v>
      </c>
      <c r="Y9" s="8" t="str">
        <f>IF(Settings!E11="","",Settings!E11)</f>
        <v>Sophia Evans</v>
      </c>
      <c r="AA9" s="8" t="str">
        <f>IF(Settings!G11="","",Settings!G11)</f>
        <v>Very Low</v>
      </c>
    </row>
    <row r="10" spans="2:29" x14ac:dyDescent="0.25">
      <c r="B10" s="7">
        <f>IF(LEN(INDEX(BusinessTable!B$6:B$20,ROW($A10)-ROW($A$3),1))=0,"",INDEX(BusinessTable!B$6:B$20,ROW($A10)-ROW($A$3),1))</f>
        <v>7</v>
      </c>
      <c r="C10" s="7">
        <f>IF(OR(Dashboard!$C$8="ALL",Dashboard!$C$8=""),IF(Calculation!B10="","",1),IF(Dashboard!$C$8=Calculation!B10,1,0))</f>
        <v>1</v>
      </c>
      <c r="D10" s="7" t="str">
        <f>IF(LEN(INDEX(BusinessTable!C$6:C$20,ROW($A10)-ROW($A$3),1))=0,"",INDEX(BusinessTable!C$6:C$20,ROW($A10)-ROW($A$3),1))</f>
        <v>Energy Utility Systems</v>
      </c>
      <c r="E10" s="7" t="str">
        <f>IF(ISNUMBER(C10),IF(OR(Dashboard!$E$8="ALL",Dashboard!$E$8=""),INDEX(BusinessTable!D$6:D$20,ROW($A10)-ROW($A$3),1),IF(Dashboard!$E$8=INDEX(BusinessTable!D$6:D$20,ROW($A10)-ROW($A$3),1),INDEX(BusinessTable!D$6:D$20,ROW($A10)-ROW($A$3),1),"-")),"")</f>
        <v>Energy</v>
      </c>
      <c r="F10" s="7" t="str">
        <f>IF(ISNUMBER(C10),IF(OR(Dashboard!$G$8="ALL",Dashboard!$G$8=""),INDEX(BusinessTable!F$6:F$20,ROW($A10)-ROW($A$3),1),IF(Dashboard!$G$8=INDEX(BusinessTable!F$6:F$20,ROW($A10)-ROW($A$3),1),INDEX(BusinessTable!F$6:F$20,ROW($A10)-ROW($A$3),1),"-")),"")</f>
        <v>Ava Reynolds</v>
      </c>
      <c r="G10" s="7" t="str">
        <f>IF(ISNUMBER(C10),IF(OR(Dashboard!$I$8="ALL",Dashboard!$I$8=""),INDEX(BusinessTable!G$6:G$20,ROW($A10)-ROW($A$3),1),IF(Dashboard!$I$8=INDEX(BusinessTable!G$6:G$20,ROW($A10)-ROW($A$3),1),INDEX(BusinessTable!G$6:G$20,ROW($A10)-ROW($A$3),1),"-")),"")</f>
        <v>High</v>
      </c>
      <c r="H10" s="7">
        <f>IF(LEN(INDEX(BusinessTable!H$6:H$20,ROW($A10)-ROW($A$3),1))=0,"",INDEX(BusinessTable!H$6:H$20,ROW($A10)-ROW($A$3),1))</f>
        <v>1</v>
      </c>
      <c r="I10" s="7">
        <f>IF(LEN(INDEX(BusinessTable!I$6:I$20,ROW($A10)-ROW($A$3),1))=0,"",INDEX(BusinessTable!I$6:I$20,ROW($A10)-ROW($A$3),1))</f>
        <v>3</v>
      </c>
      <c r="J10" s="7" t="str">
        <f>IF(LEN(B10)=0,"",IF(OR(Dashboard!$K$8="All",Dashboard!$K$8=""),INDEX(Settings!$I$18:$I$20,MATCH(Calculation!$H10,Settings!$J$18:$J$20,0)),IF(Dashboard!$K$8=INDEX(Settings!$I$18:$I$20,MATCH(Calculation!$H10,Settings!$J$18:$J$20,0)),INDEX(Settings!$I$18:$I$20,MATCH(Calculation!$H10,Settings!$J$18:$J$20,0)),"")))</f>
        <v>Low</v>
      </c>
      <c r="K10" s="7" t="str">
        <f>IF(LEN(B10)=0,"",IF(OR(Dashboard!$M$8="All",Dashboard!$M$8=""),INDEX(Settings!$I$18:$I$20,MATCH(Calculation!$I10,Settings!$J$18:$J$20,0)),IF(Dashboard!$M$8=INDEX(Settings!$I$18:$I$20,MATCH(Calculation!$I10,Settings!$J$18:$J$20,0)),INDEX(Settings!$I$18:$I$20,MATCH(Calculation!$I10,Settings!$J$18:$J$20,0)),"")))</f>
        <v>High</v>
      </c>
      <c r="L10" s="7" t="str">
        <f>IF(LEN(INDEX(BusinessTable!J$6:J$20,ROW($A10)-ROW($A$3),1))=0,"",INDEX(BusinessTable!J$6:J$20,ROW($A10)-ROW($A$3),1))</f>
        <v>Invest to Improve or Collaborate</v>
      </c>
      <c r="M10" s="7">
        <f t="shared" si="2"/>
        <v>1</v>
      </c>
      <c r="N10" s="7">
        <f t="array" ref="N10">IF(M10="","",SUM(IF($L$4:L10&amp;$M$4:M10=L10&amp;1,1,0)))</f>
        <v>1</v>
      </c>
      <c r="P10" s="7" t="str">
        <f t="shared" si="0"/>
        <v>Build Selectively</v>
      </c>
      <c r="Q10" s="7">
        <f t="shared" si="1"/>
        <v>1</v>
      </c>
      <c r="R10" s="52">
        <f t="shared" si="3"/>
        <v>8.3333333333333329E-2</v>
      </c>
      <c r="S10" s="7">
        <f t="shared" si="4"/>
        <v>1</v>
      </c>
      <c r="U10" s="8">
        <f t="shared" si="5"/>
        <v>6</v>
      </c>
      <c r="W10" s="8" t="str">
        <f>IF(Settings!C12="","",Settings!C12)</f>
        <v>Healthcare</v>
      </c>
      <c r="Y10" s="8" t="str">
        <f>IF(Settings!E12="","",Settings!E12)</f>
        <v>Jackson Foster</v>
      </c>
      <c r="AA10" s="8" t="str">
        <f>IF(Settings!G12="","",Settings!G12)</f>
        <v/>
      </c>
    </row>
    <row r="11" spans="2:29" x14ac:dyDescent="0.25">
      <c r="B11" s="7">
        <f>IF(LEN(INDEX(BusinessTable!B$6:B$20,ROW($A11)-ROW($A$3),1))=0,"",INDEX(BusinessTable!B$6:B$20,ROW($A11)-ROW($A$3),1))</f>
        <v>8</v>
      </c>
      <c r="C11" s="7">
        <f>IF(OR(Dashboard!$C$8="ALL",Dashboard!$C$8=""),IF(Calculation!B11="","",1),IF(Dashboard!$C$8=Calculation!B11,1,0))</f>
        <v>1</v>
      </c>
      <c r="D11" s="7" t="str">
        <f>IF(LEN(INDEX(BusinessTable!C$6:C$20,ROW($A11)-ROW($A$3),1))=0,"",INDEX(BusinessTable!C$6:C$20,ROW($A11)-ROW($A$3),1))</f>
        <v>Print Media Enterprises</v>
      </c>
      <c r="E11" s="7" t="str">
        <f>IF(ISNUMBER(C11),IF(OR(Dashboard!$E$8="ALL",Dashboard!$E$8=""),INDEX(BusinessTable!D$6:D$20,ROW($A11)-ROW($A$3),1),IF(Dashboard!$E$8=INDEX(BusinessTable!D$6:D$20,ROW($A11)-ROW($A$3),1),INDEX(BusinessTable!D$6:D$20,ROW($A11)-ROW($A$3),1),"-")),"")</f>
        <v>Media</v>
      </c>
      <c r="F11" s="7" t="str">
        <f>IF(ISNUMBER(C11),IF(OR(Dashboard!$G$8="ALL",Dashboard!$G$8=""),INDEX(BusinessTable!F$6:F$20,ROW($A11)-ROW($A$3),1),IF(Dashboard!$G$8=INDEX(BusinessTable!F$6:F$20,ROW($A11)-ROW($A$3),1),INDEX(BusinessTable!F$6:F$20,ROW($A11)-ROW($A$3),1),"-")),"")</f>
        <v>Ava Reynolds</v>
      </c>
      <c r="G11" s="7" t="str">
        <f>IF(ISNUMBER(C11),IF(OR(Dashboard!$I$8="ALL",Dashboard!$I$8=""),INDEX(BusinessTable!G$6:G$20,ROW($A11)-ROW($A$3),1),IF(Dashboard!$I$8=INDEX(BusinessTable!G$6:G$20,ROW($A11)-ROW($A$3),1),INDEX(BusinessTable!G$6:G$20,ROW($A11)-ROW($A$3),1),"-")),"")</f>
        <v>Low</v>
      </c>
      <c r="H11" s="7">
        <f>IF(LEN(INDEX(BusinessTable!H$6:H$20,ROW($A11)-ROW($A$3),1))=0,"",INDEX(BusinessTable!H$6:H$20,ROW($A11)-ROW($A$3),1))</f>
        <v>1</v>
      </c>
      <c r="I11" s="7">
        <f>IF(LEN(INDEX(BusinessTable!I$6:I$20,ROW($A11)-ROW($A$3),1))=0,"",INDEX(BusinessTable!I$6:I$20,ROW($A11)-ROW($A$3),1))</f>
        <v>2</v>
      </c>
      <c r="J11" s="7" t="str">
        <f>IF(LEN(B11)=0,"",IF(OR(Dashboard!$K$8="All",Dashboard!$K$8=""),INDEX(Settings!$I$18:$I$20,MATCH(Calculation!$H11,Settings!$J$18:$J$20,0)),IF(Dashboard!$K$8=INDEX(Settings!$I$18:$I$20,MATCH(Calculation!$H11,Settings!$J$18:$J$20,0)),INDEX(Settings!$I$18:$I$20,MATCH(Calculation!$H11,Settings!$J$18:$J$20,0)),"")))</f>
        <v>Low</v>
      </c>
      <c r="K11" s="7" t="str">
        <f>IF(LEN(B11)=0,"",IF(OR(Dashboard!$M$8="All",Dashboard!$M$8=""),INDEX(Settings!$I$18:$I$20,MATCH(Calculation!$I11,Settings!$J$18:$J$20,0)),IF(Dashboard!$M$8=INDEX(Settings!$I$18:$I$20,MATCH(Calculation!$I11,Settings!$J$18:$J$20,0)),INDEX(Settings!$I$18:$I$20,MATCH(Calculation!$I11,Settings!$J$18:$J$20,0)),"")))</f>
        <v>Medium</v>
      </c>
      <c r="L11" s="7" t="str">
        <f>IF(LEN(INDEX(BusinessTable!J$6:J$20,ROW($A11)-ROW($A$3),1))=0,"",INDEX(BusinessTable!J$6:J$20,ROW($A11)-ROW($A$3),1))</f>
        <v>Build Selectively</v>
      </c>
      <c r="M11" s="7">
        <f t="shared" si="2"/>
        <v>1</v>
      </c>
      <c r="N11" s="7">
        <f t="array" ref="N11">IF(M11="","",SUM(IF($L$4:L11&amp;$M$4:M11=L11&amp;1,1,0)))</f>
        <v>1</v>
      </c>
      <c r="P11" s="7" t="str">
        <f t="shared" si="0"/>
        <v>Manage For Earnings</v>
      </c>
      <c r="Q11" s="7">
        <f t="shared" si="1"/>
        <v>1</v>
      </c>
      <c r="R11" s="52">
        <f t="shared" si="3"/>
        <v>8.3333333333333329E-2</v>
      </c>
      <c r="S11" s="7">
        <f t="shared" si="4"/>
        <v>1</v>
      </c>
      <c r="U11" s="8">
        <f t="shared" si="5"/>
        <v>7</v>
      </c>
      <c r="W11" s="8" t="str">
        <f>IF(Settings!C13="","",Settings!C13)</f>
        <v>Automotive</v>
      </c>
      <c r="Y11" s="8" t="str">
        <f>IF(Settings!E13="","",Settings!E13)</f>
        <v/>
      </c>
      <c r="AA11" s="8" t="str">
        <f>IF(Settings!G13="","",Settings!G13)</f>
        <v/>
      </c>
    </row>
    <row r="12" spans="2:29" x14ac:dyDescent="0.25">
      <c r="B12" s="7">
        <f>IF(LEN(INDEX(BusinessTable!B$6:B$20,ROW($A12)-ROW($A$3),1))=0,"",INDEX(BusinessTable!B$6:B$20,ROW($A12)-ROW($A$3),1))</f>
        <v>9</v>
      </c>
      <c r="C12" s="7">
        <f>IF(OR(Dashboard!$C$8="ALL",Dashboard!$C$8=""),IF(Calculation!B12="","",1),IF(Dashboard!$C$8=Calculation!B12,1,0))</f>
        <v>1</v>
      </c>
      <c r="D12" s="7" t="str">
        <f>IF(LEN(INDEX(BusinessTable!C$6:C$20,ROW($A12)-ROW($A$3),1))=0,"",INDEX(BusinessTable!C$6:C$20,ROW($A12)-ROW($A$3),1))</f>
        <v>Local Manufacturing Co.</v>
      </c>
      <c r="E12" s="7" t="str">
        <f>IF(ISNUMBER(C12),IF(OR(Dashboard!$E$8="ALL",Dashboard!$E$8=""),INDEX(BusinessTable!D$6:D$20,ROW($A12)-ROW($A$3),1),IF(Dashboard!$E$8=INDEX(BusinessTable!D$6:D$20,ROW($A12)-ROW($A$3),1),INDEX(BusinessTable!D$6:D$20,ROW($A12)-ROW($A$3),1),"-")),"")</f>
        <v>Manufacturing</v>
      </c>
      <c r="F12" s="7" t="str">
        <f>IF(ISNUMBER(C12),IF(OR(Dashboard!$G$8="ALL",Dashboard!$G$8=""),INDEX(BusinessTable!F$6:F$20,ROW($A12)-ROW($A$3),1),IF(Dashboard!$G$8=INDEX(BusinessTable!F$6:F$20,ROW($A12)-ROW($A$3),1),INDEX(BusinessTable!F$6:F$20,ROW($A12)-ROW($A$3),1),"-")),"")</f>
        <v>Liam Bennett</v>
      </c>
      <c r="G12" s="7" t="str">
        <f>IF(ISNUMBER(C12),IF(OR(Dashboard!$I$8="ALL",Dashboard!$I$8=""),INDEX(BusinessTable!G$6:G$20,ROW($A12)-ROW($A$3),1),IF(Dashboard!$I$8=INDEX(BusinessTable!G$6:G$20,ROW($A12)-ROW($A$3),1),INDEX(BusinessTable!G$6:G$20,ROW($A12)-ROW($A$3),1),"-")),"")</f>
        <v>Very Low</v>
      </c>
      <c r="H12" s="7">
        <f>IF(LEN(INDEX(BusinessTable!H$6:H$20,ROW($A12)-ROW($A$3),1))=0,"",INDEX(BusinessTable!H$6:H$20,ROW($A12)-ROW($A$3),1))</f>
        <v>1</v>
      </c>
      <c r="I12" s="7">
        <f>IF(LEN(INDEX(BusinessTable!I$6:I$20,ROW($A12)-ROW($A$3),1))=0,"",INDEX(BusinessTable!I$6:I$20,ROW($A12)-ROW($A$3),1))</f>
        <v>1</v>
      </c>
      <c r="J12" s="7" t="str">
        <f>IF(LEN(B12)=0,"",IF(OR(Dashboard!$K$8="All",Dashboard!$K$8=""),INDEX(Settings!$I$18:$I$20,MATCH(Calculation!$H12,Settings!$J$18:$J$20,0)),IF(Dashboard!$K$8=INDEX(Settings!$I$18:$I$20,MATCH(Calculation!$H12,Settings!$J$18:$J$20,0)),INDEX(Settings!$I$18:$I$20,MATCH(Calculation!$H12,Settings!$J$18:$J$20,0)),"")))</f>
        <v>Low</v>
      </c>
      <c r="K12" s="7" t="str">
        <f>IF(LEN(B12)=0,"",IF(OR(Dashboard!$M$8="All",Dashboard!$M$8=""),INDEX(Settings!$I$18:$I$20,MATCH(Calculation!$I12,Settings!$J$18:$J$20,0)),IF(Dashboard!$M$8=INDEX(Settings!$I$18:$I$20,MATCH(Calculation!$I12,Settings!$J$18:$J$20,0)),INDEX(Settings!$I$18:$I$20,MATCH(Calculation!$I12,Settings!$J$18:$J$20,0)),"")))</f>
        <v>Low</v>
      </c>
      <c r="L12" s="7" t="str">
        <f>IF(LEN(INDEX(BusinessTable!J$6:J$20,ROW($A12)-ROW($A$3),1))=0,"",INDEX(BusinessTable!J$6:J$20,ROW($A12)-ROW($A$3),1))</f>
        <v>Divest or Exit</v>
      </c>
      <c r="M12" s="7">
        <f t="shared" si="2"/>
        <v>1</v>
      </c>
      <c r="N12" s="7">
        <f t="array" ref="N12">IF(M12="","",SUM(IF($L$4:L12&amp;$M$4:M12=L12&amp;1,1,0)))</f>
        <v>1</v>
      </c>
      <c r="P12" s="7" t="str">
        <f t="shared" si="0"/>
        <v>Divest or Exit</v>
      </c>
      <c r="Q12" s="7">
        <f t="shared" si="1"/>
        <v>1</v>
      </c>
      <c r="R12" s="52">
        <f t="shared" si="3"/>
        <v>8.3333333333333329E-2</v>
      </c>
      <c r="S12" s="7">
        <f t="shared" si="4"/>
        <v>1</v>
      </c>
      <c r="U12" s="8">
        <f t="shared" si="5"/>
        <v>8</v>
      </c>
      <c r="W12" s="8" t="str">
        <f>IF(Settings!C14="","",Settings!C14)</f>
        <v>Consumer Electronics</v>
      </c>
      <c r="Y12" s="8" t="str">
        <f>IF(Settings!E14="","",Settings!E14)</f>
        <v/>
      </c>
      <c r="AA12" s="8" t="str">
        <f>IF(Settings!G14="","",Settings!G14)</f>
        <v/>
      </c>
    </row>
    <row r="13" spans="2:29" x14ac:dyDescent="0.25">
      <c r="B13" s="7">
        <f>IF(LEN(INDEX(BusinessTable!B$6:B$20,ROW($A13)-ROW($A$3),1))=0,"",INDEX(BusinessTable!B$6:B$20,ROW($A13)-ROW($A$3),1))</f>
        <v>10</v>
      </c>
      <c r="C13" s="7">
        <f>IF(OR(Dashboard!$C$8="ALL",Dashboard!$C$8=""),IF(Calculation!B13="","",1),IF(Dashboard!$C$8=Calculation!B13,1,0))</f>
        <v>1</v>
      </c>
      <c r="D13" s="7" t="str">
        <f>IF(LEN(INDEX(BusinessTable!C$6:C$20,ROW($A13)-ROW($A$3),1))=0,"",INDEX(BusinessTable!C$6:C$20,ROW($A13)-ROW($A$3),1))</f>
        <v>AI Solutions Innovate</v>
      </c>
      <c r="E13" s="7" t="str">
        <f>IF(ISNUMBER(C13),IF(OR(Dashboard!$E$8="ALL",Dashboard!$E$8=""),INDEX(BusinessTable!D$6:D$20,ROW($A13)-ROW($A$3),1),IF(Dashboard!$E$8=INDEX(BusinessTable!D$6:D$20,ROW($A13)-ROW($A$3),1),INDEX(BusinessTable!D$6:D$20,ROW($A13)-ROW($A$3),1),"-")),"")</f>
        <v>Technology</v>
      </c>
      <c r="F13" s="7" t="str">
        <f>IF(ISNUMBER(C13),IF(OR(Dashboard!$G$8="ALL",Dashboard!$G$8=""),INDEX(BusinessTable!F$6:F$20,ROW($A13)-ROW($A$3),1),IF(Dashboard!$G$8=INDEX(BusinessTable!F$6:F$20,ROW($A13)-ROW($A$3),1),INDEX(BusinessTable!F$6:F$20,ROW($A13)-ROW($A$3),1),"-")),"")</f>
        <v>Liam Bennett</v>
      </c>
      <c r="G13" s="7" t="str">
        <f>IF(ISNUMBER(C13),IF(OR(Dashboard!$I$8="ALL",Dashboard!$I$8=""),INDEX(BusinessTable!G$6:G$20,ROW($A13)-ROW($A$3),1),IF(Dashboard!$I$8=INDEX(BusinessTable!G$6:G$20,ROW($A13)-ROW($A$3),1),INDEX(BusinessTable!G$6:G$20,ROW($A13)-ROW($A$3),1),"-")),"")</f>
        <v>High</v>
      </c>
      <c r="H13" s="7">
        <f>IF(LEN(INDEX(BusinessTable!H$6:H$20,ROW($A13)-ROW($A$3),1))=0,"",INDEX(BusinessTable!H$6:H$20,ROW($A13)-ROW($A$3),1))</f>
        <v>3</v>
      </c>
      <c r="I13" s="7">
        <f>IF(LEN(INDEX(BusinessTable!I$6:I$20,ROW($A13)-ROW($A$3),1))=0,"",INDEX(BusinessTable!I$6:I$20,ROW($A13)-ROW($A$3),1))</f>
        <v>3</v>
      </c>
      <c r="J13" s="7" t="str">
        <f>IF(LEN(B13)=0,"",IF(OR(Dashboard!$K$8="All",Dashboard!$K$8=""),INDEX(Settings!$I$18:$I$20,MATCH(Calculation!$H13,Settings!$J$18:$J$20,0)),IF(Dashboard!$K$8=INDEX(Settings!$I$18:$I$20,MATCH(Calculation!$H13,Settings!$J$18:$J$20,0)),INDEX(Settings!$I$18:$I$20,MATCH(Calculation!$H13,Settings!$J$18:$J$20,0)),"")))</f>
        <v>High</v>
      </c>
      <c r="K13" s="7" t="str">
        <f>IF(LEN(B13)=0,"",IF(OR(Dashboard!$M$8="All",Dashboard!$M$8=""),INDEX(Settings!$I$18:$I$20,MATCH(Calculation!$I13,Settings!$J$18:$J$20,0)),IF(Dashboard!$M$8=INDEX(Settings!$I$18:$I$20,MATCH(Calculation!$I13,Settings!$J$18:$J$20,0)),INDEX(Settings!$I$18:$I$20,MATCH(Calculation!$I13,Settings!$J$18:$J$20,0)),"")))</f>
        <v>High</v>
      </c>
      <c r="L13" s="7" t="str">
        <f>IF(LEN(INDEX(BusinessTable!J$6:J$20,ROW($A13)-ROW($A$3),1))=0,"",INDEX(BusinessTable!J$6:J$20,ROW($A13)-ROW($A$3),1))</f>
        <v>Invest and Grow</v>
      </c>
      <c r="M13" s="7">
        <f t="shared" si="2"/>
        <v>1</v>
      </c>
      <c r="N13" s="7">
        <f t="array" ref="N13">IF(M13="","",SUM(IF($L$4:L13&amp;$M$4:M13=L13&amp;1,1,0)))</f>
        <v>1</v>
      </c>
      <c r="U13" s="8">
        <f t="shared" si="5"/>
        <v>9</v>
      </c>
      <c r="W13" s="8" t="str">
        <f>IF(Settings!C15="","",Settings!C15)</f>
        <v/>
      </c>
      <c r="Y13" s="8" t="str">
        <f>IF(Settings!E15="","",Settings!E15)</f>
        <v/>
      </c>
      <c r="AA13" s="8" t="str">
        <f>IF(Settings!G15="","",Settings!G15)</f>
        <v/>
      </c>
    </row>
    <row r="14" spans="2:29" x14ac:dyDescent="0.25">
      <c r="B14" s="7">
        <f>IF(LEN(INDEX(BusinessTable!B$6:B$20,ROW($A14)-ROW($A$3),1))=0,"",INDEX(BusinessTable!B$6:B$20,ROW($A14)-ROW($A$3),1))</f>
        <v>11</v>
      </c>
      <c r="C14" s="7">
        <f>IF(OR(Dashboard!$C$8="ALL",Dashboard!$C$8=""),IF(Calculation!B14="","",1),IF(Dashboard!$C$8=Calculation!B14,1,0))</f>
        <v>1</v>
      </c>
      <c r="D14" s="7" t="str">
        <f>IF(LEN(INDEX(BusinessTable!C$6:C$20,ROW($A14)-ROW($A$3),1))=0,"",INDEX(BusinessTable!C$6:C$20,ROW($A14)-ROW($A$3),1))</f>
        <v>Healthcare Technologies</v>
      </c>
      <c r="E14" s="7" t="str">
        <f>IF(ISNUMBER(C14),IF(OR(Dashboard!$E$8="ALL",Dashboard!$E$8=""),INDEX(BusinessTable!D$6:D$20,ROW($A14)-ROW($A$3),1),IF(Dashboard!$E$8=INDEX(BusinessTable!D$6:D$20,ROW($A14)-ROW($A$3),1),INDEX(BusinessTable!D$6:D$20,ROW($A14)-ROW($A$3),1),"-")),"")</f>
        <v>Healthcare</v>
      </c>
      <c r="F14" s="7" t="str">
        <f>IF(ISNUMBER(C14),IF(OR(Dashboard!$G$8="ALL",Dashboard!$G$8=""),INDEX(BusinessTable!F$6:F$20,ROW($A14)-ROW($A$3),1),IF(Dashboard!$G$8=INDEX(BusinessTable!F$6:F$20,ROW($A14)-ROW($A$3),1),INDEX(BusinessTable!F$6:F$20,ROW($A14)-ROW($A$3),1),"-")),"")</f>
        <v>Sophia Evans</v>
      </c>
      <c r="G14" s="7" t="str">
        <f>IF(ISNUMBER(C14),IF(OR(Dashboard!$I$8="ALL",Dashboard!$I$8=""),INDEX(BusinessTable!G$6:G$20,ROW($A14)-ROW($A$3),1),IF(Dashboard!$I$8=INDEX(BusinessTable!G$6:G$20,ROW($A14)-ROW($A$3),1),INDEX(BusinessTable!G$6:G$20,ROW($A14)-ROW($A$3),1),"-")),"")</f>
        <v>Medium</v>
      </c>
      <c r="H14" s="7">
        <f>IF(LEN(INDEX(BusinessTable!H$6:H$20,ROW($A14)-ROW($A$3),1))=0,"",INDEX(BusinessTable!H$6:H$20,ROW($A14)-ROW($A$3),1))</f>
        <v>3</v>
      </c>
      <c r="I14" s="7">
        <f>IF(LEN(INDEX(BusinessTable!I$6:I$20,ROW($A14)-ROW($A$3),1))=0,"",INDEX(BusinessTable!I$6:I$20,ROW($A14)-ROW($A$3),1))</f>
        <v>2</v>
      </c>
      <c r="J14" s="7" t="str">
        <f>IF(LEN(B14)=0,"",IF(OR(Dashboard!$K$8="All",Dashboard!$K$8=""),INDEX(Settings!$I$18:$I$20,MATCH(Calculation!$H14,Settings!$J$18:$J$20,0)),IF(Dashboard!$K$8=INDEX(Settings!$I$18:$I$20,MATCH(Calculation!$H14,Settings!$J$18:$J$20,0)),INDEX(Settings!$I$18:$I$20,MATCH(Calculation!$H14,Settings!$J$18:$J$20,0)),"")))</f>
        <v>High</v>
      </c>
      <c r="K14" s="7" t="str">
        <f>IF(LEN(B14)=0,"",IF(OR(Dashboard!$M$8="All",Dashboard!$M$8=""),INDEX(Settings!$I$18:$I$20,MATCH(Calculation!$I14,Settings!$J$18:$J$20,0)),IF(Dashboard!$M$8=INDEX(Settings!$I$18:$I$20,MATCH(Calculation!$I14,Settings!$J$18:$J$20,0)),INDEX(Settings!$I$18:$I$20,MATCH(Calculation!$I14,Settings!$J$18:$J$20,0)),"")))</f>
        <v>Medium</v>
      </c>
      <c r="L14" s="7" t="str">
        <f>IF(LEN(INDEX(BusinessTable!J$6:J$20,ROW($A14)-ROW($A$3),1))=0,"",INDEX(BusinessTable!J$6:J$20,ROW($A14)-ROW($A$3),1))</f>
        <v>Selective Investment</v>
      </c>
      <c r="M14" s="7">
        <f t="shared" si="2"/>
        <v>1</v>
      </c>
      <c r="N14" s="7">
        <f t="array" ref="N14">IF(M14="","",SUM(IF($L$4:L14&amp;$M$4:M14=L14&amp;1,1,0)))</f>
        <v>1</v>
      </c>
      <c r="P14" s="3" t="s">
        <v>15</v>
      </c>
      <c r="Q14" s="3" t="s">
        <v>16</v>
      </c>
      <c r="U14" s="8">
        <f t="shared" si="5"/>
        <v>10</v>
      </c>
      <c r="W14" s="8" t="str">
        <f>IF(Settings!C16="","",Settings!C16)</f>
        <v/>
      </c>
      <c r="Y14" s="8" t="str">
        <f>IF(Settings!E16="","",Settings!E16)</f>
        <v/>
      </c>
      <c r="AA14" s="8" t="str">
        <f>IF(Settings!G16="","",Settings!G16)</f>
        <v/>
      </c>
    </row>
    <row r="15" spans="2:29" x14ac:dyDescent="0.25">
      <c r="B15" s="7">
        <f>IF(LEN(INDEX(BusinessTable!B$6:B$20,ROW($A15)-ROW($A$3),1))=0,"",INDEX(BusinessTable!B$6:B$20,ROW($A15)-ROW($A$3),1))</f>
        <v>12</v>
      </c>
      <c r="C15" s="7">
        <f>IF(OR(Dashboard!$C$8="ALL",Dashboard!$C$8=""),IF(Calculation!B15="","",1),IF(Dashboard!$C$8=Calculation!B15,1,0))</f>
        <v>1</v>
      </c>
      <c r="D15" s="7" t="str">
        <f>IF(LEN(INDEX(BusinessTable!C$6:C$20,ROW($A15)-ROW($A$3),1))=0,"",INDEX(BusinessTable!C$6:C$20,ROW($A15)-ROW($A$3),1))</f>
        <v>Sustainable Retailers Inc.</v>
      </c>
      <c r="E15" s="7" t="str">
        <f>IF(ISNUMBER(C15),IF(OR(Dashboard!$E$8="ALL",Dashboard!$E$8=""),INDEX(BusinessTable!D$6:D$20,ROW($A15)-ROW($A$3),1),IF(Dashboard!$E$8=INDEX(BusinessTable!D$6:D$20,ROW($A15)-ROW($A$3),1),INDEX(BusinessTable!D$6:D$20,ROW($A15)-ROW($A$3),1),"-")),"")</f>
        <v>Retail</v>
      </c>
      <c r="F15" s="7" t="str">
        <f>IF(ISNUMBER(C15),IF(OR(Dashboard!$G$8="ALL",Dashboard!$G$8=""),INDEX(BusinessTable!F$6:F$20,ROW($A15)-ROW($A$3),1),IF(Dashboard!$G$8=INDEX(BusinessTable!F$6:F$20,ROW($A15)-ROW($A$3),1),INDEX(BusinessTable!F$6:F$20,ROW($A15)-ROW($A$3),1),"-")),"")</f>
        <v>Jackson Foster</v>
      </c>
      <c r="G15" s="7" t="str">
        <f>IF(ISNUMBER(C15),IF(OR(Dashboard!$I$8="ALL",Dashboard!$I$8=""),INDEX(BusinessTable!G$6:G$20,ROW($A15)-ROW($A$3),1),IF(Dashboard!$I$8=INDEX(BusinessTable!G$6:G$20,ROW($A15)-ROW($A$3),1),INDEX(BusinessTable!G$6:G$20,ROW($A15)-ROW($A$3),1),"-")),"")</f>
        <v>Low</v>
      </c>
      <c r="H15" s="7">
        <f>IF(LEN(INDEX(BusinessTable!H$6:H$20,ROW($A15)-ROW($A$3),1))=0,"",INDEX(BusinessTable!H$6:H$20,ROW($A15)-ROW($A$3),1))</f>
        <v>3</v>
      </c>
      <c r="I15" s="7">
        <f>IF(LEN(INDEX(BusinessTable!I$6:I$20,ROW($A15)-ROW($A$3),1))=0,"",INDEX(BusinessTable!I$6:I$20,ROW($A15)-ROW($A$3),1))</f>
        <v>1</v>
      </c>
      <c r="J15" s="7" t="str">
        <f>IF(LEN(B15)=0,"",IF(OR(Dashboard!$K$8="All",Dashboard!$K$8=""),INDEX(Settings!$I$18:$I$20,MATCH(Calculation!$H15,Settings!$J$18:$J$20,0)),IF(Dashboard!$K$8=INDEX(Settings!$I$18:$I$20,MATCH(Calculation!$H15,Settings!$J$18:$J$20,0)),INDEX(Settings!$I$18:$I$20,MATCH(Calculation!$H15,Settings!$J$18:$J$20,0)),"")))</f>
        <v>High</v>
      </c>
      <c r="K15" s="7" t="str">
        <f>IF(LEN(B15)=0,"",IF(OR(Dashboard!$M$8="All",Dashboard!$M$8=""),INDEX(Settings!$I$18:$I$20,MATCH(Calculation!$I15,Settings!$J$18:$J$20,0)),IF(Dashboard!$M$8=INDEX(Settings!$I$18:$I$20,MATCH(Calculation!$I15,Settings!$J$18:$J$20,0)),INDEX(Settings!$I$18:$I$20,MATCH(Calculation!$I15,Settings!$J$18:$J$20,0)),"")))</f>
        <v>Low</v>
      </c>
      <c r="L15" s="7" t="str">
        <f>IF(LEN(INDEX(BusinessTable!J$6:J$20,ROW($A15)-ROW($A$3),1))=0,"",INDEX(BusinessTable!J$6:J$20,ROW($A15)-ROW($A$3),1))</f>
        <v>Harvest or Divest</v>
      </c>
      <c r="M15" s="7">
        <f t="shared" si="2"/>
        <v>1</v>
      </c>
      <c r="N15" s="7">
        <f t="array" ref="N15">IF(M15="","",SUM(IF($L$4:L15&amp;$M$4:M15=L15&amp;1,1,0)))</f>
        <v>1</v>
      </c>
      <c r="P15" s="53" t="s">
        <v>14</v>
      </c>
      <c r="Q15" s="7">
        <f>Q12</f>
        <v>1</v>
      </c>
      <c r="U15" s="8">
        <f t="shared" si="5"/>
        <v>11</v>
      </c>
      <c r="W15" s="8" t="str">
        <f>IF(Settings!C17="","",Settings!C17)</f>
        <v/>
      </c>
      <c r="Y15" s="8" t="str">
        <f>IF(Settings!E17="","",Settings!E17)</f>
        <v/>
      </c>
      <c r="AA15" s="8" t="str">
        <f>IF(Settings!G17="","",Settings!G17)</f>
        <v/>
      </c>
    </row>
    <row r="16" spans="2:29" x14ac:dyDescent="0.25">
      <c r="B16" s="7" t="str">
        <f>IF(LEN(INDEX(BusinessTable!B$6:B$20,ROW($A16)-ROW($A$3),1))=0,"",INDEX(BusinessTable!B$6:B$20,ROW($A16)-ROW($A$3),1))</f>
        <v/>
      </c>
      <c r="C16" s="7" t="str">
        <f>IF(OR(Dashboard!$C$8="ALL",Dashboard!$C$8=""),IF(Calculation!B16="","",1),IF(Dashboard!$C$8=Calculation!B16,1,0))</f>
        <v/>
      </c>
      <c r="D16" s="7" t="str">
        <f>IF(LEN(INDEX(BusinessTable!C$6:C$20,ROW($A16)-ROW($A$3),1))=0,"",INDEX(BusinessTable!C$6:C$20,ROW($A16)-ROW($A$3),1))</f>
        <v/>
      </c>
      <c r="E16" s="7" t="str">
        <f>IF(ISNUMBER(C16),IF(OR(Dashboard!$E$8="ALL",Dashboard!$E$8=""),INDEX(BusinessTable!D$6:D$20,ROW($A16)-ROW($A$3),1),IF(Dashboard!$E$8=INDEX(BusinessTable!D$6:D$20,ROW($A16)-ROW($A$3),1),INDEX(BusinessTable!D$6:D$20,ROW($A16)-ROW($A$3),1),"-")),"")</f>
        <v/>
      </c>
      <c r="F16" s="7" t="str">
        <f>IF(ISNUMBER(C16),IF(OR(Dashboard!$G$8="ALL",Dashboard!$G$8=""),INDEX(BusinessTable!F$6:F$20,ROW($A16)-ROW($A$3),1),IF(Dashboard!$G$8=INDEX(BusinessTable!F$6:F$20,ROW($A16)-ROW($A$3),1),INDEX(BusinessTable!F$6:F$20,ROW($A16)-ROW($A$3),1),"-")),"")</f>
        <v/>
      </c>
      <c r="G16" s="7" t="str">
        <f>IF(ISNUMBER(C16),IF(OR(Dashboard!$I$8="ALL",Dashboard!$I$8=""),INDEX(BusinessTable!G$6:G$20,ROW($A16)-ROW($A$3),1),IF(Dashboard!$I$8=INDEX(BusinessTable!G$6:G$20,ROW($A16)-ROW($A$3),1),INDEX(BusinessTable!G$6:G$20,ROW($A16)-ROW($A$3),1),"-")),"")</f>
        <v/>
      </c>
      <c r="H16" s="7" t="str">
        <f>IF(LEN(INDEX(BusinessTable!H$6:H$20,ROW($A16)-ROW($A$3),1))=0,"",INDEX(BusinessTable!H$6:H$20,ROW($A16)-ROW($A$3),1))</f>
        <v/>
      </c>
      <c r="I16" s="7" t="str">
        <f>IF(LEN(INDEX(BusinessTable!I$6:I$20,ROW($A16)-ROW($A$3),1))=0,"",INDEX(BusinessTable!I$6:I$20,ROW($A16)-ROW($A$3),1))</f>
        <v/>
      </c>
      <c r="J16" s="7" t="str">
        <f>IF(LEN(B16)=0,"",IF(OR(Dashboard!$K$8="All",Dashboard!$K$8=""),INDEX(Settings!$I$18:$I$20,MATCH(Calculation!$H16,Settings!$J$18:$J$20,0)),IF(Dashboard!$K$8=INDEX(Settings!$I$18:$I$20,MATCH(Calculation!$H16,Settings!$J$18:$J$20,0)),INDEX(Settings!$I$18:$I$20,MATCH(Calculation!$H16,Settings!$J$18:$J$20,0)),"")))</f>
        <v/>
      </c>
      <c r="K16" s="7" t="str">
        <f>IF(LEN(B16)=0,"",IF(OR(Dashboard!$M$8="All",Dashboard!$M$8=""),INDEX(Settings!$I$18:$I$20,MATCH(Calculation!$I16,Settings!$J$18:$J$20,0)),IF(Dashboard!$M$8=INDEX(Settings!$I$18:$I$20,MATCH(Calculation!$I16,Settings!$J$18:$J$20,0)),INDEX(Settings!$I$18:$I$20,MATCH(Calculation!$I16,Settings!$J$18:$J$20,0)),"")))</f>
        <v/>
      </c>
      <c r="L16" s="7" t="str">
        <f>IF(LEN(INDEX(BusinessTable!J$6:J$20,ROW($A16)-ROW($A$3),1))=0,"",INDEX(BusinessTable!J$6:J$20,ROW($A16)-ROW($A$3),1))</f>
        <v/>
      </c>
      <c r="M16" s="7" t="str">
        <f t="shared" si="2"/>
        <v/>
      </c>
      <c r="N16" s="7" t="str">
        <f t="array" ref="N16">IF(M16="","",SUM(IF($L$4:L16&amp;$M$4:M16=L16&amp;1,1,0)))</f>
        <v/>
      </c>
      <c r="P16" s="53" t="s">
        <v>94</v>
      </c>
      <c r="Q16" s="7">
        <f>+Q11+Q9</f>
        <v>2</v>
      </c>
      <c r="U16" s="8">
        <f t="shared" si="5"/>
        <v>12</v>
      </c>
      <c r="W16" s="8" t="str">
        <f>IF(Settings!C18="","",Settings!C18)</f>
        <v/>
      </c>
      <c r="Y16" s="8" t="str">
        <f>IF(Settings!E18="","",Settings!E18)</f>
        <v/>
      </c>
      <c r="AA16" s="8" t="str">
        <f>IF(Settings!G18="","",Settings!G18)</f>
        <v/>
      </c>
    </row>
    <row r="17" spans="2:27" x14ac:dyDescent="0.25">
      <c r="B17" s="7" t="str">
        <f>IF(LEN(INDEX(BusinessTable!B$6:B$20,ROW($A17)-ROW($A$3),1))=0,"",INDEX(BusinessTable!B$6:B$20,ROW($A17)-ROW($A$3),1))</f>
        <v/>
      </c>
      <c r="C17" s="7" t="str">
        <f>IF(OR(Dashboard!$C$8="ALL",Dashboard!$C$8=""),IF(Calculation!B17="","",1),IF(Dashboard!$C$8=Calculation!B17,1,0))</f>
        <v/>
      </c>
      <c r="D17" s="7" t="str">
        <f>IF(LEN(INDEX(BusinessTable!C$6:C$20,ROW($A17)-ROW($A$3),1))=0,"",INDEX(BusinessTable!C$6:C$20,ROW($A17)-ROW($A$3),1))</f>
        <v/>
      </c>
      <c r="E17" s="7" t="str">
        <f>IF(ISNUMBER(C17),IF(OR(Dashboard!$E$8="ALL",Dashboard!$E$8=""),INDEX(BusinessTable!D$6:D$20,ROW($A17)-ROW($A$3),1),IF(Dashboard!$E$8=INDEX(BusinessTable!D$6:D$20,ROW($A17)-ROW($A$3),1),INDEX(BusinessTable!D$6:D$20,ROW($A17)-ROW($A$3),1),"-")),"")</f>
        <v/>
      </c>
      <c r="F17" s="7" t="str">
        <f>IF(ISNUMBER(C17),IF(OR(Dashboard!$G$8="ALL",Dashboard!$G$8=""),INDEX(BusinessTable!F$6:F$20,ROW($A17)-ROW($A$3),1),IF(Dashboard!$G$8=INDEX(BusinessTable!F$6:F$20,ROW($A17)-ROW($A$3),1),INDEX(BusinessTable!F$6:F$20,ROW($A17)-ROW($A$3),1),"-")),"")</f>
        <v/>
      </c>
      <c r="G17" s="7" t="str">
        <f>IF(ISNUMBER(C17),IF(OR(Dashboard!$I$8="ALL",Dashboard!$I$8=""),INDEX(BusinessTable!G$6:G$20,ROW($A17)-ROW($A$3),1),IF(Dashboard!$I$8=INDEX(BusinessTable!G$6:G$20,ROW($A17)-ROW($A$3),1),INDEX(BusinessTable!G$6:G$20,ROW($A17)-ROW($A$3),1),"-")),"")</f>
        <v/>
      </c>
      <c r="H17" s="7" t="str">
        <f>IF(LEN(INDEX(BusinessTable!H$6:H$20,ROW($A17)-ROW($A$3),1))=0,"",INDEX(BusinessTable!H$6:H$20,ROW($A17)-ROW($A$3),1))</f>
        <v/>
      </c>
      <c r="I17" s="7" t="str">
        <f>IF(LEN(INDEX(BusinessTable!I$6:I$20,ROW($A17)-ROW($A$3),1))=0,"",INDEX(BusinessTable!I$6:I$20,ROW($A17)-ROW($A$3),1))</f>
        <v/>
      </c>
      <c r="J17" s="7" t="str">
        <f>IF(LEN(B17)=0,"",IF(OR(Dashboard!$K$8="All",Dashboard!$K$8=""),INDEX(Settings!$I$18:$I$20,MATCH(Calculation!$H17,Settings!$J$18:$J$20,0)),IF(Dashboard!$K$8=INDEX(Settings!$I$18:$I$20,MATCH(Calculation!$H17,Settings!$J$18:$J$20,0)),INDEX(Settings!$I$18:$I$20,MATCH(Calculation!$H17,Settings!$J$18:$J$20,0)),"")))</f>
        <v/>
      </c>
      <c r="K17" s="7" t="str">
        <f>IF(LEN(B17)=0,"",IF(OR(Dashboard!$M$8="All",Dashboard!$M$8=""),INDEX(Settings!$I$18:$I$20,MATCH(Calculation!$I17,Settings!$J$18:$J$20,0)),IF(Dashboard!$M$8=INDEX(Settings!$I$18:$I$20,MATCH(Calculation!$I17,Settings!$J$18:$J$20,0)),INDEX(Settings!$I$18:$I$20,MATCH(Calculation!$I17,Settings!$J$18:$J$20,0)),"")))</f>
        <v/>
      </c>
      <c r="L17" s="7" t="str">
        <f>IF(LEN(INDEX(BusinessTable!J$6:J$20,ROW($A17)-ROW($A$3),1))=0,"",INDEX(BusinessTable!J$6:J$20,ROW($A17)-ROW($A$3),1))</f>
        <v/>
      </c>
      <c r="M17" s="7" t="str">
        <f t="shared" si="2"/>
        <v/>
      </c>
      <c r="N17" s="7" t="str">
        <f t="array" ref="N17">IF(M17="","",SUM(IF($L$4:L17&amp;$M$4:M17=L17&amp;1,1,0)))</f>
        <v/>
      </c>
      <c r="P17" s="53" t="s">
        <v>13</v>
      </c>
      <c r="Q17" s="7">
        <f>+Q8</f>
        <v>3</v>
      </c>
      <c r="U17" s="8" t="str">
        <f t="shared" si="5"/>
        <v/>
      </c>
      <c r="W17" s="8" t="str">
        <f>IF(Settings!C19="","",Settings!C19)</f>
        <v/>
      </c>
      <c r="Y17" s="8" t="str">
        <f>IF(Settings!E19="","",Settings!E19)</f>
        <v/>
      </c>
      <c r="AA17" s="8" t="str">
        <f>IF(Settings!G19="","",Settings!G19)</f>
        <v/>
      </c>
    </row>
    <row r="18" spans="2:27" x14ac:dyDescent="0.25">
      <c r="B18" s="7" t="str">
        <f>IF(LEN(INDEX(BusinessTable!B$6:B$20,ROW($A18)-ROW($A$3),1))=0,"",INDEX(BusinessTable!B$6:B$20,ROW($A18)-ROW($A$3),1))</f>
        <v/>
      </c>
      <c r="C18" s="7" t="str">
        <f>IF(OR(Dashboard!$C$8="ALL",Dashboard!$C$8=""),IF(Calculation!B18="","",1),IF(Dashboard!$C$8=Calculation!B18,1,0))</f>
        <v/>
      </c>
      <c r="D18" s="7" t="str">
        <f>IF(LEN(INDEX(BusinessTable!C$6:C$20,ROW($A18)-ROW($A$3),1))=0,"",INDEX(BusinessTable!C$6:C$20,ROW($A18)-ROW($A$3),1))</f>
        <v/>
      </c>
      <c r="E18" s="7" t="str">
        <f>IF(ISNUMBER(C18),IF(OR(Dashboard!$E$8="ALL",Dashboard!$E$8=""),INDEX(BusinessTable!D$6:D$20,ROW($A18)-ROW($A$3),1),IF(Dashboard!$E$8=INDEX(BusinessTable!D$6:D$20,ROW($A18)-ROW($A$3),1),INDEX(BusinessTable!D$6:D$20,ROW($A18)-ROW($A$3),1),"-")),"")</f>
        <v/>
      </c>
      <c r="F18" s="7" t="str">
        <f>IF(ISNUMBER(C18),IF(OR(Dashboard!$G$8="ALL",Dashboard!$G$8=""),INDEX(BusinessTable!F$6:F$20,ROW($A18)-ROW($A$3),1),IF(Dashboard!$G$8=INDEX(BusinessTable!F$6:F$20,ROW($A18)-ROW($A$3),1),INDEX(BusinessTable!F$6:F$20,ROW($A18)-ROW($A$3),1),"-")),"")</f>
        <v/>
      </c>
      <c r="G18" s="7" t="str">
        <f>IF(ISNUMBER(C18),IF(OR(Dashboard!$I$8="ALL",Dashboard!$I$8=""),INDEX(BusinessTable!G$6:G$20,ROW($A18)-ROW($A$3),1),IF(Dashboard!$I$8=INDEX(BusinessTable!G$6:G$20,ROW($A18)-ROW($A$3),1),INDEX(BusinessTable!G$6:G$20,ROW($A18)-ROW($A$3),1),"-")),"")</f>
        <v/>
      </c>
      <c r="H18" s="7" t="str">
        <f>IF(LEN(INDEX(BusinessTable!H$6:H$20,ROW($A18)-ROW($A$3),1))=0,"",INDEX(BusinessTable!H$6:H$20,ROW($A18)-ROW($A$3),1))</f>
        <v/>
      </c>
      <c r="I18" s="7" t="str">
        <f>IF(LEN(INDEX(BusinessTable!I$6:I$20,ROW($A18)-ROW($A$3),1))=0,"",INDEX(BusinessTable!I$6:I$20,ROW($A18)-ROW($A$3),1))</f>
        <v/>
      </c>
      <c r="J18" s="7" t="str">
        <f>IF(LEN(B18)=0,"",IF(OR(Dashboard!$K$8="All",Dashboard!$K$8=""),INDEX(Settings!$I$18:$I$20,MATCH(Calculation!$H18,Settings!$J$18:$J$20,0)),IF(Dashboard!$K$8=INDEX(Settings!$I$18:$I$20,MATCH(Calculation!$H18,Settings!$J$18:$J$20,0)),INDEX(Settings!$I$18:$I$20,MATCH(Calculation!$H18,Settings!$J$18:$J$20,0)),"")))</f>
        <v/>
      </c>
      <c r="K18" s="7" t="str">
        <f>IF(LEN(B18)=0,"",IF(OR(Dashboard!$M$8="All",Dashboard!$M$8=""),INDEX(Settings!$I$18:$I$20,MATCH(Calculation!$I18,Settings!$J$18:$J$20,0)),IF(Dashboard!$M$8=INDEX(Settings!$I$18:$I$20,MATCH(Calculation!$I18,Settings!$J$18:$J$20,0)),INDEX(Settings!$I$18:$I$20,MATCH(Calculation!$I18,Settings!$J$18:$J$20,0)),"")))</f>
        <v/>
      </c>
      <c r="L18" s="7" t="str">
        <f>IF(LEN(INDEX(BusinessTable!J$6:J$20,ROW($A18)-ROW($A$3),1))=0,"",INDEX(BusinessTable!J$6:J$20,ROW($A18)-ROW($A$3),1))</f>
        <v/>
      </c>
      <c r="M18" s="7" t="str">
        <f t="shared" si="2"/>
        <v/>
      </c>
      <c r="N18" s="7" t="str">
        <f t="array" ref="N18">IF(M18="","",SUM(IF($L$4:L18&amp;$M$4:M18=L18&amp;1,1,0)))</f>
        <v/>
      </c>
      <c r="P18" s="53" t="s">
        <v>12</v>
      </c>
      <c r="Q18" s="7">
        <f>+Q7+Q10</f>
        <v>2</v>
      </c>
      <c r="U18" s="8" t="str">
        <f t="shared" si="5"/>
        <v/>
      </c>
      <c r="W18" s="8" t="str">
        <f>IF(Settings!C20="","",Settings!C20)</f>
        <v/>
      </c>
      <c r="Y18" s="8" t="str">
        <f>IF(Settings!E20="","",Settings!E20)</f>
        <v/>
      </c>
      <c r="AA18" s="8" t="str">
        <f>IF(Settings!G20="","",Settings!G20)</f>
        <v/>
      </c>
    </row>
    <row r="19" spans="2:27" x14ac:dyDescent="0.25">
      <c r="P19" s="53" t="s">
        <v>11</v>
      </c>
      <c r="Q19" s="7">
        <f>Q5+Q6</f>
        <v>3</v>
      </c>
      <c r="U19" s="8" t="str">
        <f t="shared" si="5"/>
        <v/>
      </c>
      <c r="W19" s="8" t="str">
        <f>IF(Settings!C21="","",Settings!C21)</f>
        <v/>
      </c>
      <c r="Y19" s="8" t="str">
        <f>IF(Settings!E21="","",Settings!E21)</f>
        <v/>
      </c>
      <c r="AA19" s="8" t="str">
        <f>IF(Settings!G21="","",Settings!G21)</f>
        <v/>
      </c>
    </row>
    <row r="20" spans="2:27" x14ac:dyDescent="0.25">
      <c r="P20" s="53" t="s">
        <v>95</v>
      </c>
      <c r="Q20" s="7">
        <f>Q4</f>
        <v>1</v>
      </c>
      <c r="W20" s="8" t="str">
        <f>IF(Settings!C22="","",Settings!C22)</f>
        <v/>
      </c>
      <c r="Y20" s="8" t="str">
        <f>IF(Settings!E22="","",Settings!E22)</f>
        <v/>
      </c>
      <c r="AA20" s="8" t="str">
        <f>IF(Settings!G22="","",Settings!G22)</f>
        <v/>
      </c>
    </row>
    <row r="21" spans="2:27" x14ac:dyDescent="0.25">
      <c r="W21" s="8" t="str">
        <f>IF(Settings!C23="","",Settings!C23)</f>
        <v/>
      </c>
      <c r="Y21" s="8" t="str">
        <f>IF(Settings!E23="","",Settings!E23)</f>
        <v/>
      </c>
      <c r="AA21" s="8" t="str">
        <f>IF(Settings!G23="","",Settings!G23)</f>
        <v/>
      </c>
    </row>
    <row r="22" spans="2:27" x14ac:dyDescent="0.25">
      <c r="R22" s="9"/>
      <c r="W22" s="8" t="str">
        <f>IF(Settings!C24="","",Settings!C24)</f>
        <v/>
      </c>
      <c r="Y22" s="8" t="str">
        <f>IF(Settings!E24="","",Settings!E24)</f>
        <v/>
      </c>
      <c r="AA22" s="8" t="str">
        <f>IF(Settings!G24="","",Settings!G24)</f>
        <v/>
      </c>
    </row>
    <row r="23" spans="2:27" x14ac:dyDescent="0.25">
      <c r="R23" s="9"/>
      <c r="W23" s="8" t="str">
        <f>IF(Settings!C25="","",Settings!C25)</f>
        <v/>
      </c>
      <c r="Y23" s="8" t="str">
        <f>IF(Settings!E25="","",Settings!E25)</f>
        <v/>
      </c>
      <c r="AA23" s="8" t="str">
        <f>IF(Settings!G25="","",Settings!G25)</f>
        <v/>
      </c>
    </row>
    <row r="24" spans="2:27" x14ac:dyDescent="0.25">
      <c r="R24" s="9"/>
      <c r="W24" s="8" t="str">
        <f>IF(Settings!C26="","",Settings!C26)</f>
        <v/>
      </c>
      <c r="Y24" s="8" t="str">
        <f>IF(Settings!E26="","",Settings!E26)</f>
        <v/>
      </c>
      <c r="AA24" s="8" t="str">
        <f>IF(Settings!G26="","",Settings!G26)</f>
        <v/>
      </c>
    </row>
    <row r="25" spans="2:27" x14ac:dyDescent="0.25">
      <c r="R25" s="9"/>
      <c r="W25" s="2"/>
      <c r="Y25" s="2"/>
    </row>
    <row r="26" spans="2:27" x14ac:dyDescent="0.25">
      <c r="R26" s="9"/>
      <c r="W26" s="2"/>
      <c r="Y26" s="2"/>
    </row>
    <row r="27" spans="2:27" x14ac:dyDescent="0.25">
      <c r="P27" s="1"/>
      <c r="W27" s="2"/>
      <c r="Y27" s="2"/>
    </row>
    <row r="28" spans="2:27" x14ac:dyDescent="0.25">
      <c r="P28" s="1"/>
      <c r="W28" s="2"/>
      <c r="Y28" s="2"/>
    </row>
    <row r="29" spans="2:27" x14ac:dyDescent="0.25">
      <c r="P29" s="1"/>
      <c r="W29" s="2"/>
      <c r="Y29" s="2"/>
    </row>
    <row r="30" spans="2:27" x14ac:dyDescent="0.25">
      <c r="P30" s="1"/>
      <c r="W30" s="2"/>
      <c r="Y30" s="2"/>
    </row>
    <row r="31" spans="2:27" x14ac:dyDescent="0.25">
      <c r="W31" s="2"/>
      <c r="Y31" s="2"/>
    </row>
    <row r="32" spans="2:27" x14ac:dyDescent="0.25">
      <c r="W32" s="2"/>
      <c r="Y32" s="2"/>
    </row>
    <row r="33" spans="23:29" x14ac:dyDescent="0.25">
      <c r="W33" s="2"/>
      <c r="Y33" s="2"/>
    </row>
    <row r="34" spans="23:29" x14ac:dyDescent="0.25">
      <c r="W34" s="2"/>
      <c r="Y34" s="2"/>
    </row>
    <row r="35" spans="23:29" x14ac:dyDescent="0.25">
      <c r="X35" s="5"/>
      <c r="Z35" s="5"/>
      <c r="AA35" s="5"/>
      <c r="AB35" s="5"/>
      <c r="AC35" s="5"/>
    </row>
    <row r="36" spans="23:29" x14ac:dyDescent="0.25">
      <c r="X36" s="5"/>
      <c r="Z36" s="5"/>
      <c r="AA36" s="5"/>
      <c r="AB36" s="5"/>
      <c r="AC36" s="5"/>
    </row>
    <row r="37" spans="23:29" x14ac:dyDescent="0.25">
      <c r="X37" s="5"/>
      <c r="Z37" s="5"/>
      <c r="AA37" s="5"/>
      <c r="AB37" s="5"/>
      <c r="AC37" s="5"/>
    </row>
    <row r="38" spans="23:29" x14ac:dyDescent="0.25">
      <c r="X38" s="5"/>
      <c r="Z38" s="5"/>
      <c r="AA38" s="5"/>
      <c r="AB38" s="5"/>
      <c r="AC38" s="5"/>
    </row>
    <row r="39" spans="23:29" x14ac:dyDescent="0.25">
      <c r="X39" s="5"/>
      <c r="Z39" s="5"/>
      <c r="AA39" s="5"/>
      <c r="AB39" s="5"/>
      <c r="AC3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16</vt:i4>
      </vt:variant>
    </vt:vector>
  </HeadingPairs>
  <TitlesOfParts>
    <vt:vector size="22" baseType="lpstr">
      <vt:lpstr>Dashboard</vt:lpstr>
      <vt:lpstr>BusinessTable</vt:lpstr>
      <vt:lpstr>ListByCategory</vt:lpstr>
      <vt:lpstr>Settings</vt:lpstr>
      <vt:lpstr>Calculation</vt:lpstr>
      <vt:lpstr>ToU</vt:lpstr>
      <vt:lpstr>AveragePerf</vt:lpstr>
      <vt:lpstr>categories</vt:lpstr>
      <vt:lpstr>catSymbols</vt:lpstr>
      <vt:lpstr>CorePlayer</vt:lpstr>
      <vt:lpstr>HighPerf</vt:lpstr>
      <vt:lpstr>HighPot</vt:lpstr>
      <vt:lpstr>Inconsistent</vt:lpstr>
      <vt:lpstr>PotentialGem</vt:lpstr>
      <vt:lpstr>Dashboard!Print_Area</vt:lpstr>
      <vt:lpstr>ListByCategory!Print_Area</vt:lpstr>
      <vt:lpstr>Settings!Print_Area</vt:lpstr>
      <vt:lpstr>ToU!Print_Area</vt:lpstr>
      <vt:lpstr>BusinessTable!Print_Titles</vt:lpstr>
      <vt:lpstr>Risk</vt:lpstr>
      <vt:lpstr>SolidPerf</vt:lpstr>
      <vt:lpstr>Star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2021-05-27T09:57:43Z</cp:lastPrinted>
  <dcterms:created xsi:type="dcterms:W3CDTF">2021-03-01T12:20:37Z</dcterms:created>
  <dcterms:modified xsi:type="dcterms:W3CDTF">2024-07-20T16:04:42Z</dcterms:modified>
  <dc:title>GE McKinsey Matrix V2 Template</dc:title>
  <dc:subject>GE McKinsey Matrix V2</dc:subject>
  <dc:description>GE McKinsey Matrix V2 template by Master Productivity Kit — masterproductivitykit.com</dc:description>
  <cp:keywords>Master Productivity Kit, Excel template, Google Sheets template</cp:keywords>
  <cp:category>Business Template</cp:category>
</cp:coreProperties>
</file>