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tables/table1.xml" ContentType="application/vnd.openxmlformats-officedocument.spreadsheetml.table+xml"/>
  <Override PartName="/xl/drawings/drawing4.xml" ContentType="application/vnd.openxmlformats-officedocument.drawing+xml"/>
  <Override PartName="/xl/tables/table2.xml" ContentType="application/vnd.openxmlformats-officedocument.spreadsheetml.table+xml"/>
  <Override PartName="/xl/drawings/drawing5.xml" ContentType="application/vnd.openxmlformats-officedocument.drawing+xml"/>
  <Override PartName="/xl/tables/table3.xml" ContentType="application/vnd.openxmlformats-officedocument.spreadsheetml.tab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Burak\Desktop\Archive\FMEA\"/>
    </mc:Choice>
  </mc:AlternateContent>
  <xr:revisionPtr revIDLastSave="0" documentId="13_ncr:1_{2FAF0352-1849-4263-9CDB-3A013F475616}" xr6:coauthVersionLast="47" xr6:coauthVersionMax="47" xr10:uidLastSave="{00000000-0000-0000-0000-000000000000}"/>
  <bookViews>
    <workbookView showSheetTabs="0" xWindow="-120" yWindow="-120" windowWidth="29040" windowHeight="15720" xr2:uid="{65B8CA77-389E-4ACC-8F70-248FF48B140F}"/>
  </bookViews>
  <sheets>
    <sheet name="Dashboard" sheetId="1" r:id="rId1"/>
    <sheet name="Settings" sheetId="4" r:id="rId2"/>
    <sheet name="FMEA" sheetId="2" r:id="rId3"/>
    <sheet name="ActionList" sheetId="3" r:id="rId4"/>
    <sheet name="Cal" sheetId="5" state="hidden" r:id="rId5"/>
  </sheets>
  <definedNames>
    <definedName name="_xlnm._FilterDatabase" localSheetId="4">Cal!$CL$4:$CL$104</definedName>
    <definedName name="Mode">Dashboard!$E$8</definedName>
    <definedName name="_xlnm.Print_Area" localSheetId="3">OFFSET(ActionList!$B$5,0,0,COUNTA(ActionList!$C$5:$C$1005),12)</definedName>
    <definedName name="_xlnm.Print_Area" localSheetId="0">Dashboard!$B$2:$Z$32</definedName>
    <definedName name="_xlnm.Print_Area" localSheetId="2">OFFSET(FMEA!$B$6,0,0,COUNTA(FMEA!$C$6:$C$506),14)</definedName>
    <definedName name="_xlnm.Print_Area" localSheetId="1">Settings!$B$6:$O$108</definedName>
    <definedName name="Process">Dashboard!$C$8</definedName>
    <definedName name="Responsible">Dashboard!$I$8</definedName>
    <definedName name="RPNA">Dashboard!$Y$8</definedName>
    <definedName name="RPNB">Dashboard!$U$8</definedName>
    <definedName name="Status">Dashboard!$O$8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R29" i="1" l="1"/>
  <c r="N29" i="1"/>
  <c r="J29" i="1"/>
  <c r="CN17" i="5"/>
  <c r="CN16" i="5"/>
  <c r="CN15" i="5"/>
  <c r="CM17" i="5"/>
  <c r="CM16" i="5"/>
  <c r="CM15" i="5"/>
  <c r="CJ11" i="5"/>
  <c r="BI3" i="5"/>
  <c r="BB3" i="5"/>
  <c r="AZ15" i="5"/>
  <c r="AZ14" i="5"/>
  <c r="AZ13" i="5"/>
  <c r="AZ12" i="5"/>
  <c r="AZ11" i="5"/>
  <c r="AZ10" i="5"/>
  <c r="AZ9" i="5"/>
  <c r="AZ8" i="5"/>
  <c r="AZ7" i="5"/>
  <c r="AZ6" i="5"/>
  <c r="AZ5" i="5"/>
  <c r="AW3" i="5"/>
  <c r="AU15" i="5"/>
  <c r="AU14" i="5"/>
  <c r="AU13" i="5"/>
  <c r="AU12" i="5"/>
  <c r="AU11" i="5"/>
  <c r="AU10" i="5"/>
  <c r="AU9" i="5"/>
  <c r="AU8" i="5"/>
  <c r="AU7" i="5"/>
  <c r="AU6" i="5"/>
  <c r="AU5" i="5"/>
  <c r="AR3" i="5"/>
  <c r="AP15" i="5"/>
  <c r="AP14" i="5"/>
  <c r="AP13" i="5"/>
  <c r="AP12" i="5"/>
  <c r="AP11" i="5"/>
  <c r="AP10" i="5"/>
  <c r="AP9" i="5"/>
  <c r="AP8" i="5"/>
  <c r="AP7" i="5"/>
  <c r="AP6" i="5"/>
  <c r="AP5" i="5"/>
  <c r="AL15" i="5"/>
  <c r="AL14" i="5"/>
  <c r="AL13" i="5"/>
  <c r="AL12" i="5"/>
  <c r="AL11" i="5"/>
  <c r="AL10" i="5"/>
  <c r="AL9" i="5"/>
  <c r="AL8" i="5"/>
  <c r="AL7" i="5"/>
  <c r="AL6" i="5"/>
  <c r="AL5" i="5"/>
  <c r="AI3" i="5" a="1"/>
  <c r="AH3" i="5" a="1"/>
  <c r="AG3" i="5" a="1"/>
  <c r="B106" i="5"/>
  <c r="D106" i="5"/>
  <c r="K17" i="2"/>
  <c r="M6" i="3" l="1"/>
  <c r="M7" i="3"/>
  <c r="M8" i="3"/>
  <c r="M9" i="3"/>
  <c r="M10" i="3"/>
  <c r="M11" i="3"/>
  <c r="M12" i="3"/>
  <c r="M13" i="3"/>
  <c r="M14" i="3"/>
  <c r="M15" i="3"/>
  <c r="M16" i="3"/>
  <c r="M17" i="3"/>
  <c r="M18" i="3"/>
  <c r="M19" i="3"/>
  <c r="M20" i="3"/>
  <c r="M21" i="3"/>
  <c r="M22" i="3"/>
  <c r="M23" i="3"/>
  <c r="M24" i="3"/>
  <c r="S15" i="5" l="1"/>
  <c r="S14" i="5"/>
  <c r="S13" i="5"/>
  <c r="S12" i="5"/>
  <c r="S11" i="5"/>
  <c r="S10" i="5"/>
  <c r="S9" i="5"/>
  <c r="S8" i="5"/>
  <c r="S7" i="5"/>
  <c r="S6" i="5"/>
  <c r="S5" i="5"/>
  <c r="R15" i="5"/>
  <c r="R14" i="5"/>
  <c r="R13" i="5"/>
  <c r="R12" i="5"/>
  <c r="R11" i="5"/>
  <c r="R10" i="5"/>
  <c r="R9" i="5"/>
  <c r="R8" i="5"/>
  <c r="R7" i="5"/>
  <c r="R6" i="5"/>
  <c r="R5" i="5"/>
  <c r="Q15" i="5"/>
  <c r="Q14" i="5"/>
  <c r="Q13" i="5"/>
  <c r="Q12" i="5"/>
  <c r="Q11" i="5"/>
  <c r="Q10" i="5"/>
  <c r="Q9" i="5"/>
  <c r="Q8" i="5"/>
  <c r="Q7" i="5"/>
  <c r="Q6" i="5"/>
  <c r="Q5" i="5"/>
  <c r="P15" i="5"/>
  <c r="P14" i="5"/>
  <c r="P13" i="5"/>
  <c r="P12" i="5"/>
  <c r="P11" i="5"/>
  <c r="P10" i="5"/>
  <c r="P9" i="5"/>
  <c r="P8" i="5"/>
  <c r="P7" i="5"/>
  <c r="P6" i="5"/>
  <c r="P5" i="5"/>
  <c r="T14" i="5" l="1"/>
  <c r="U14" i="5"/>
  <c r="T15" i="5"/>
  <c r="U15" i="5"/>
  <c r="O7" i="2"/>
  <c r="U5" i="5" s="1"/>
  <c r="O8" i="2"/>
  <c r="U6" i="5" s="1"/>
  <c r="O9" i="2"/>
  <c r="U7" i="5" s="1"/>
  <c r="O10" i="2"/>
  <c r="U8" i="5" s="1"/>
  <c r="O11" i="2"/>
  <c r="U9" i="5" s="1"/>
  <c r="O12" i="2"/>
  <c r="U10" i="5" s="1"/>
  <c r="O13" i="2"/>
  <c r="U11" i="5" s="1"/>
  <c r="O14" i="2"/>
  <c r="U12" i="5" s="1"/>
  <c r="O15" i="2"/>
  <c r="U13" i="5" s="1"/>
  <c r="O16" i="2"/>
  <c r="O17" i="2"/>
  <c r="J7" i="2"/>
  <c r="T5" i="5" s="1"/>
  <c r="J8" i="2"/>
  <c r="T6" i="5" s="1"/>
  <c r="J9" i="2"/>
  <c r="T7" i="5" s="1"/>
  <c r="J10" i="2"/>
  <c r="T8" i="5" s="1"/>
  <c r="J11" i="2"/>
  <c r="T9" i="5" s="1"/>
  <c r="J12" i="2"/>
  <c r="T10" i="5" s="1"/>
  <c r="J13" i="2"/>
  <c r="T11" i="5" s="1"/>
  <c r="J14" i="2"/>
  <c r="T12" i="5" s="1"/>
  <c r="J15" i="2"/>
  <c r="T13" i="5" s="1"/>
  <c r="J16" i="2"/>
  <c r="J17" i="2"/>
  <c r="F6" i="5"/>
  <c r="CQ18" i="5" s="1"/>
  <c r="F8" i="5"/>
  <c r="CQ20" i="5" s="1"/>
  <c r="F7" i="5"/>
  <c r="CQ19" i="5" s="1"/>
  <c r="G8" i="5"/>
  <c r="H7" i="5" s="1"/>
  <c r="G7" i="5"/>
  <c r="H6" i="5" s="1"/>
  <c r="AA15" i="5" l="1"/>
  <c r="AA14" i="5"/>
  <c r="AA13" i="5"/>
  <c r="AA12" i="5"/>
  <c r="AA11" i="5"/>
  <c r="AA10" i="5"/>
  <c r="AA9" i="5"/>
  <c r="AA8" i="5"/>
  <c r="AA7" i="5"/>
  <c r="AA6" i="5"/>
  <c r="AA5" i="5"/>
  <c r="X15" i="5"/>
  <c r="X14" i="5"/>
  <c r="X13" i="5"/>
  <c r="X12" i="5"/>
  <c r="X11" i="5"/>
  <c r="X10" i="5"/>
  <c r="X9" i="5"/>
  <c r="X8" i="5"/>
  <c r="X7" i="5"/>
  <c r="X6" i="5"/>
  <c r="X5" i="5"/>
  <c r="AN14" i="5" l="1"/>
  <c r="W15" i="5"/>
  <c r="AI15" i="5" s="1"/>
  <c r="V15" i="5"/>
  <c r="AH15" i="5" s="1"/>
  <c r="AK6" i="5"/>
  <c r="AK7" i="5"/>
  <c r="AN15" i="5"/>
  <c r="AK11" i="5"/>
  <c r="AK10" i="5"/>
  <c r="AK8" i="5"/>
  <c r="AK13" i="5"/>
  <c r="AK9" i="5"/>
  <c r="AK15" i="5"/>
  <c r="AK14" i="5"/>
  <c r="AK5" i="5"/>
  <c r="AK12" i="5"/>
  <c r="BE5" i="5"/>
  <c r="BN5" i="5" s="1"/>
  <c r="AJ15" i="5" l="1"/>
  <c r="BH5" i="5"/>
  <c r="BH6" i="5"/>
  <c r="BH7" i="5"/>
  <c r="BH8" i="5"/>
  <c r="BH9" i="5"/>
  <c r="BH10" i="5"/>
  <c r="BH11" i="5"/>
  <c r="BH12" i="5"/>
  <c r="BH13" i="5"/>
  <c r="BH14" i="5"/>
  <c r="BH15" i="5"/>
  <c r="BH16" i="5"/>
  <c r="BH17" i="5"/>
  <c r="BH18" i="5"/>
  <c r="BH19" i="5"/>
  <c r="BH20" i="5"/>
  <c r="BH21" i="5"/>
  <c r="BH22" i="5"/>
  <c r="BH23" i="5"/>
  <c r="BG5" i="5"/>
  <c r="BG6" i="5"/>
  <c r="BG7" i="5"/>
  <c r="BG8" i="5"/>
  <c r="BG9" i="5"/>
  <c r="BG10" i="5"/>
  <c r="BG11" i="5"/>
  <c r="BG12" i="5"/>
  <c r="BG13" i="5"/>
  <c r="BG14" i="5"/>
  <c r="BG15" i="5"/>
  <c r="BG16" i="5"/>
  <c r="BG17" i="5"/>
  <c r="BG18" i="5"/>
  <c r="BG19" i="5"/>
  <c r="BG20" i="5"/>
  <c r="BG21" i="5"/>
  <c r="BG22" i="5"/>
  <c r="BG23" i="5"/>
  <c r="BF5" i="5"/>
  <c r="BO5" i="5" s="1"/>
  <c r="BF6" i="5"/>
  <c r="BO6" i="5" s="1"/>
  <c r="BF7" i="5"/>
  <c r="BO7" i="5" s="1"/>
  <c r="BF8" i="5"/>
  <c r="BO8" i="5" s="1"/>
  <c r="BF9" i="5"/>
  <c r="BO9" i="5" s="1"/>
  <c r="BF10" i="5"/>
  <c r="BO10" i="5" s="1"/>
  <c r="BF11" i="5"/>
  <c r="BO11" i="5" s="1"/>
  <c r="BF12" i="5"/>
  <c r="BO12" i="5" s="1"/>
  <c r="BF13" i="5"/>
  <c r="BO13" i="5" s="1"/>
  <c r="BF14" i="5"/>
  <c r="BO14" i="5" s="1"/>
  <c r="BF15" i="5"/>
  <c r="BO15" i="5" s="1"/>
  <c r="BF16" i="5"/>
  <c r="BO16" i="5" s="1"/>
  <c r="BF17" i="5"/>
  <c r="BO17" i="5" s="1"/>
  <c r="BF18" i="5"/>
  <c r="BO18" i="5" s="1"/>
  <c r="BF19" i="5"/>
  <c r="BO19" i="5" s="1"/>
  <c r="BF20" i="5"/>
  <c r="BO20" i="5" s="1"/>
  <c r="BF21" i="5"/>
  <c r="BO21" i="5" s="1"/>
  <c r="BF22" i="5"/>
  <c r="BO22" i="5" s="1"/>
  <c r="BF23" i="5"/>
  <c r="BO23" i="5" s="1"/>
  <c r="BE6" i="5"/>
  <c r="BE7" i="5"/>
  <c r="BE8" i="5"/>
  <c r="BE9" i="5"/>
  <c r="BN9" i="5" s="1"/>
  <c r="BE10" i="5"/>
  <c r="BE11" i="5"/>
  <c r="BE12" i="5"/>
  <c r="BE13" i="5"/>
  <c r="BE14" i="5"/>
  <c r="BN14" i="5" s="1"/>
  <c r="BE15" i="5"/>
  <c r="BE16" i="5"/>
  <c r="BE17" i="5"/>
  <c r="BE18" i="5"/>
  <c r="BE19" i="5"/>
  <c r="BE20" i="5"/>
  <c r="BE21" i="5"/>
  <c r="BE22" i="5"/>
  <c r="BN22" i="5" s="1"/>
  <c r="BE23" i="5"/>
  <c r="AD15" i="5" l="1"/>
  <c r="AF15" i="5"/>
  <c r="Y15" i="5"/>
  <c r="AB15" i="5"/>
  <c r="BM9" i="5"/>
  <c r="BN17" i="5"/>
  <c r="BM17" i="5"/>
  <c r="BM22" i="5"/>
  <c r="BN16" i="5"/>
  <c r="BM16" i="5"/>
  <c r="BN8" i="5"/>
  <c r="BM8" i="5"/>
  <c r="BM14" i="5"/>
  <c r="BN7" i="5"/>
  <c r="BM7" i="5"/>
  <c r="BN21" i="5"/>
  <c r="BM21" i="5"/>
  <c r="BN13" i="5"/>
  <c r="BM13" i="5"/>
  <c r="BM5" i="5"/>
  <c r="BN6" i="5"/>
  <c r="BM6" i="5"/>
  <c r="BN20" i="5"/>
  <c r="BM20" i="5"/>
  <c r="BN12" i="5"/>
  <c r="BM12" i="5"/>
  <c r="BN15" i="5"/>
  <c r="BM15" i="5"/>
  <c r="BN19" i="5"/>
  <c r="BM19" i="5"/>
  <c r="BN11" i="5"/>
  <c r="BM11" i="5"/>
  <c r="BN23" i="5"/>
  <c r="BM23" i="5"/>
  <c r="BN18" i="5"/>
  <c r="BM18" i="5"/>
  <c r="BM10" i="5"/>
  <c r="BN10" i="5"/>
  <c r="K16" i="2" l="1"/>
  <c r="K7" i="2"/>
  <c r="K15" i="2"/>
  <c r="K8" i="2"/>
  <c r="K9" i="2"/>
  <c r="K10" i="2"/>
  <c r="K11" i="2"/>
  <c r="K12" i="2"/>
  <c r="K13" i="2"/>
  <c r="K14" i="2"/>
  <c r="AX7" i="5"/>
  <c r="AX9" i="5"/>
  <c r="AX11" i="5"/>
  <c r="AX6" i="5"/>
  <c r="AX8" i="5"/>
  <c r="AX10" i="5"/>
  <c r="AX14" i="5"/>
  <c r="AS13" i="5"/>
  <c r="AX13" i="5"/>
  <c r="AS15" i="5"/>
  <c r="AX15" i="5"/>
  <c r="AS12" i="5"/>
  <c r="AX12" i="5"/>
  <c r="AN7" i="5"/>
  <c r="AS7" i="5"/>
  <c r="AN9" i="5"/>
  <c r="AS9" i="5"/>
  <c r="AS11" i="5"/>
  <c r="AS14" i="5"/>
  <c r="AS6" i="5"/>
  <c r="AS8" i="5"/>
  <c r="AS10" i="5"/>
  <c r="AN13" i="5"/>
  <c r="AN6" i="5"/>
  <c r="AN8" i="5"/>
  <c r="AN10" i="5"/>
  <c r="AN12" i="5"/>
  <c r="AN11" i="5"/>
  <c r="BK6" i="5"/>
  <c r="BK7" i="5"/>
  <c r="BK8" i="5"/>
  <c r="BK9" i="5"/>
  <c r="BK10" i="5"/>
  <c r="BK11" i="5"/>
  <c r="BK12" i="5"/>
  <c r="BK13" i="5"/>
  <c r="BK14" i="5"/>
  <c r="BK15" i="5"/>
  <c r="BK16" i="5"/>
  <c r="BK17" i="5"/>
  <c r="BK18" i="5"/>
  <c r="BK19" i="5"/>
  <c r="BK20" i="5"/>
  <c r="BK21" i="5"/>
  <c r="BK22" i="5"/>
  <c r="BK23" i="5"/>
  <c r="BJ6" i="5" l="1"/>
  <c r="BJ7" i="5"/>
  <c r="BJ8" i="5"/>
  <c r="BJ9" i="5"/>
  <c r="BJ10" i="5"/>
  <c r="BJ11" i="5"/>
  <c r="BJ12" i="5"/>
  <c r="BJ13" i="5"/>
  <c r="BJ14" i="5"/>
  <c r="BJ15" i="5"/>
  <c r="BJ16" i="5"/>
  <c r="BJ17" i="5"/>
  <c r="BJ18" i="5"/>
  <c r="BJ19" i="5"/>
  <c r="BJ20" i="5"/>
  <c r="BJ21" i="5"/>
  <c r="BJ22" i="5"/>
  <c r="BJ23" i="5"/>
  <c r="BI6" i="5"/>
  <c r="BI7" i="5"/>
  <c r="BI8" i="5"/>
  <c r="BI9" i="5"/>
  <c r="BI10" i="5"/>
  <c r="BI11" i="5"/>
  <c r="BI12" i="5"/>
  <c r="BI13" i="5"/>
  <c r="BI14" i="5"/>
  <c r="BI15" i="5"/>
  <c r="BI16" i="5"/>
  <c r="BI17" i="5"/>
  <c r="BI18" i="5"/>
  <c r="BI19" i="5"/>
  <c r="BI20" i="5"/>
  <c r="BI21" i="5"/>
  <c r="BI22" i="5"/>
  <c r="BI23" i="5"/>
  <c r="BL6" i="5" l="1"/>
  <c r="BL7" i="5"/>
  <c r="BL8" i="5"/>
  <c r="BL9" i="5"/>
  <c r="BL10" i="5"/>
  <c r="BL11" i="5"/>
  <c r="BL12" i="5"/>
  <c r="BL13" i="5"/>
  <c r="BL14" i="5"/>
  <c r="BL15" i="5"/>
  <c r="BL16" i="5"/>
  <c r="BL17" i="5"/>
  <c r="BL18" i="5"/>
  <c r="BL19" i="5"/>
  <c r="BL20" i="5"/>
  <c r="BL21" i="5"/>
  <c r="BL22" i="5"/>
  <c r="BL23" i="5"/>
  <c r="I5" i="5" l="1"/>
  <c r="H5" i="5"/>
  <c r="K11" i="5" l="1"/>
  <c r="CI16" i="5" s="1"/>
  <c r="K10" i="5"/>
  <c r="CI15" i="5" s="1"/>
  <c r="K9" i="5"/>
  <c r="CI14" i="5" s="1"/>
  <c r="K8" i="5"/>
  <c r="CI13" i="5" s="1"/>
  <c r="K7" i="5"/>
  <c r="CI12" i="5" s="1"/>
  <c r="K6" i="5"/>
  <c r="CI11" i="5" s="1"/>
  <c r="CG6" i="5" l="1"/>
  <c r="CG7" i="5"/>
  <c r="CG8" i="5"/>
  <c r="CG9" i="5"/>
  <c r="CG10" i="5"/>
  <c r="CG11" i="5"/>
  <c r="CG12" i="5"/>
  <c r="CG13" i="5"/>
  <c r="CG14" i="5"/>
  <c r="CG15" i="5"/>
  <c r="CG16" i="5"/>
  <c r="CG17" i="5"/>
  <c r="CG18" i="5"/>
  <c r="CG19" i="5"/>
  <c r="CG20" i="5"/>
  <c r="CG21" i="5"/>
  <c r="CG22" i="5"/>
  <c r="CG23" i="5"/>
  <c r="G6" i="5" l="1"/>
  <c r="I6" i="5" s="1"/>
  <c r="D18" i="5"/>
  <c r="CL17" i="5" s="1"/>
  <c r="D17" i="5"/>
  <c r="CL16" i="5" s="1"/>
  <c r="D16" i="5"/>
  <c r="CL15" i="5" s="1"/>
  <c r="D15" i="5"/>
  <c r="CL14" i="5" s="1"/>
  <c r="D14" i="5"/>
  <c r="CL13" i="5" s="1"/>
  <c r="D13" i="5"/>
  <c r="CL12" i="5" s="1"/>
  <c r="D12" i="5"/>
  <c r="CL11" i="5" s="1"/>
  <c r="D11" i="5"/>
  <c r="CL10" i="5" s="1"/>
  <c r="D10" i="5"/>
  <c r="CL9" i="5" s="1"/>
  <c r="D9" i="5"/>
  <c r="CL8" i="5" s="1"/>
  <c r="D8" i="5"/>
  <c r="CL7" i="5" s="1"/>
  <c r="D7" i="5"/>
  <c r="CL6" i="5" s="1"/>
  <c r="D6" i="5"/>
  <c r="CL5" i="5" s="1"/>
  <c r="B18" i="5"/>
  <c r="B17" i="5"/>
  <c r="B16" i="5"/>
  <c r="B15" i="5"/>
  <c r="B14" i="5"/>
  <c r="B13" i="5"/>
  <c r="B12" i="5"/>
  <c r="B11" i="5"/>
  <c r="B10" i="5"/>
  <c r="B9" i="5"/>
  <c r="B8" i="5"/>
  <c r="B7" i="5"/>
  <c r="B6" i="5"/>
  <c r="W14" i="5" l="1"/>
  <c r="AI14" i="5" s="1"/>
  <c r="V11" i="5"/>
  <c r="AH11" i="5" s="1"/>
  <c r="V7" i="5"/>
  <c r="AH7" i="5" s="1"/>
  <c r="V5" i="5"/>
  <c r="AH5" i="5" s="1"/>
  <c r="I7" i="5"/>
  <c r="W5" i="5" s="1"/>
  <c r="AI5" i="5" s="1"/>
  <c r="I8" i="5"/>
  <c r="V14" i="5" l="1"/>
  <c r="AH14" i="5" s="1"/>
  <c r="AJ14" i="5" s="1"/>
  <c r="V13" i="5"/>
  <c r="AH13" i="5" s="1"/>
  <c r="V6" i="5"/>
  <c r="AH6" i="5" s="1"/>
  <c r="AJ5" i="5"/>
  <c r="W10" i="5"/>
  <c r="AI10" i="5" s="1"/>
  <c r="W11" i="5"/>
  <c r="AI11" i="5" s="1"/>
  <c r="W6" i="5"/>
  <c r="AI6" i="5" s="1"/>
  <c r="W13" i="5"/>
  <c r="AI13" i="5" s="1"/>
  <c r="CS18" i="5" s="1"/>
  <c r="W12" i="5"/>
  <c r="AI12" i="5" s="1"/>
  <c r="V9" i="5"/>
  <c r="AH9" i="5" s="1"/>
  <c r="W7" i="5"/>
  <c r="AI7" i="5" s="1"/>
  <c r="V10" i="5"/>
  <c r="AH10" i="5" s="1"/>
  <c r="W9" i="5"/>
  <c r="AI9" i="5" s="1"/>
  <c r="W8" i="5"/>
  <c r="AI8" i="5" s="1"/>
  <c r="V12" i="5"/>
  <c r="AH12" i="5" s="1"/>
  <c r="V8" i="5"/>
  <c r="CA23" i="5"/>
  <c r="CA22" i="5"/>
  <c r="CD22" i="5"/>
  <c r="CD23" i="5"/>
  <c r="AB14" i="5" l="1"/>
  <c r="Y14" i="5"/>
  <c r="AD14" i="5"/>
  <c r="AF14" i="5"/>
  <c r="AJ11" i="5"/>
  <c r="AJ7" i="5"/>
  <c r="AD5" i="5"/>
  <c r="AF5" i="5"/>
  <c r="Y5" i="5"/>
  <c r="AB5" i="5"/>
  <c r="AJ13" i="5"/>
  <c r="AJ12" i="5"/>
  <c r="AJ10" i="5"/>
  <c r="AJ9" i="5"/>
  <c r="AH8" i="5"/>
  <c r="CR20" i="5" s="1"/>
  <c r="Z5" i="5" l="1"/>
  <c r="AB7" i="5"/>
  <c r="Y7" i="5"/>
  <c r="AB11" i="5"/>
  <c r="AD11" i="5"/>
  <c r="AF11" i="5"/>
  <c r="Y11" i="5"/>
  <c r="AF7" i="5"/>
  <c r="AD7" i="5"/>
  <c r="AJ6" i="5"/>
  <c r="AD12" i="5"/>
  <c r="AF12" i="5"/>
  <c r="AD13" i="5"/>
  <c r="AF13" i="5"/>
  <c r="AG5" i="5"/>
  <c r="AD9" i="5"/>
  <c r="AF9" i="5"/>
  <c r="AE5" i="5"/>
  <c r="AD10" i="5"/>
  <c r="AF10" i="5"/>
  <c r="Y13" i="5"/>
  <c r="AB13" i="5"/>
  <c r="AC5" i="5"/>
  <c r="Y10" i="5"/>
  <c r="AB10" i="5"/>
  <c r="Y9" i="5"/>
  <c r="AB9" i="5"/>
  <c r="Y12" i="5"/>
  <c r="AB12" i="5"/>
  <c r="AJ8" i="5"/>
  <c r="AH3" i="5" s="1"/>
  <c r="AI3" i="5" l="1"/>
  <c r="U3" i="5"/>
  <c r="T3" i="5"/>
  <c r="AD6" i="5"/>
  <c r="AE6" i="5" s="1"/>
  <c r="AF6" i="5"/>
  <c r="AG6" i="5" s="1"/>
  <c r="AB6" i="5"/>
  <c r="Y6" i="5"/>
  <c r="AD8" i="5"/>
  <c r="AF8" i="5"/>
  <c r="Y8" i="5"/>
  <c r="AB8" i="5"/>
  <c r="Z6" i="5" l="1"/>
  <c r="AE13" i="5"/>
  <c r="AE7" i="5"/>
  <c r="AG13" i="5"/>
  <c r="Z9" i="5"/>
  <c r="AC7" i="5"/>
  <c r="AG7" i="5"/>
  <c r="Z13" i="5"/>
  <c r="AC6" i="5"/>
  <c r="AC13" i="5"/>
  <c r="Z15" i="5"/>
  <c r="AC14" i="5"/>
  <c r="AC10" i="5"/>
  <c r="AC9" i="5"/>
  <c r="Z7" i="5"/>
  <c r="AG12" i="5"/>
  <c r="AG9" i="5"/>
  <c r="AC15" i="5"/>
  <c r="AC12" i="5"/>
  <c r="AE12" i="5"/>
  <c r="AE10" i="5"/>
  <c r="AE9" i="5"/>
  <c r="Z8" i="5"/>
  <c r="Z10" i="5"/>
  <c r="AG8" i="5"/>
  <c r="AG14" i="5"/>
  <c r="AG15" i="5"/>
  <c r="AG11" i="5"/>
  <c r="AE8" i="5"/>
  <c r="AE14" i="5"/>
  <c r="AE11" i="5"/>
  <c r="AE15" i="5"/>
  <c r="AG10" i="5"/>
  <c r="AC8" i="5"/>
  <c r="AC11" i="5"/>
  <c r="Z12" i="5"/>
  <c r="Z11" i="5"/>
  <c r="Z14" i="5"/>
  <c r="AG3" i="5" l="1"/>
  <c r="AE3" i="5" a="1"/>
  <c r="AE3" i="5" s="1"/>
  <c r="AC3" i="5" a="1"/>
  <c r="AC3" i="5" s="1"/>
  <c r="Z3" i="5" a="1"/>
  <c r="Z3" i="5" s="1"/>
  <c r="CO16" i="5"/>
  <c r="CO15" i="5"/>
  <c r="CO17" i="5"/>
  <c r="BJ5" i="5" l="1"/>
  <c r="BI5" i="5"/>
  <c r="BL5" i="5"/>
  <c r="BK5" i="5"/>
  <c r="AX5" i="5" l="1"/>
  <c r="AS5" i="5"/>
  <c r="AN5" i="5"/>
  <c r="CG5" i="5"/>
  <c r="CC8" i="5" l="1"/>
  <c r="CC22" i="5"/>
  <c r="CE22" i="5" s="1"/>
  <c r="AO15" i="5"/>
  <c r="CC9" i="5"/>
  <c r="BZ9" i="5"/>
  <c r="CC7" i="5"/>
  <c r="CC15" i="5"/>
  <c r="CC17" i="5"/>
  <c r="BZ17" i="5"/>
  <c r="BZ14" i="5"/>
  <c r="CC18" i="5"/>
  <c r="CC14" i="5"/>
  <c r="BZ18" i="5"/>
  <c r="CC10" i="5"/>
  <c r="CC5" i="5"/>
  <c r="CC12" i="5"/>
  <c r="BZ10" i="5"/>
  <c r="BZ13" i="5"/>
  <c r="CC11" i="5"/>
  <c r="CC16" i="5"/>
  <c r="CC20" i="5"/>
  <c r="BZ11" i="5"/>
  <c r="BZ16" i="5"/>
  <c r="BZ20" i="5"/>
  <c r="BZ15" i="5"/>
  <c r="BZ12" i="5"/>
  <c r="BZ7" i="5"/>
  <c r="CA7" i="5" s="1"/>
  <c r="CB7" i="5" s="1"/>
  <c r="CF7" i="5" s="1"/>
  <c r="CC19" i="5"/>
  <c r="CC21" i="5"/>
  <c r="CE21" i="5" s="1"/>
  <c r="BZ19" i="5"/>
  <c r="BZ21" i="5"/>
  <c r="BZ22" i="5"/>
  <c r="CB22" i="5" s="1"/>
  <c r="CF22" i="5" s="1"/>
  <c r="BZ5" i="5"/>
  <c r="CC13" i="5"/>
  <c r="BZ23" i="5"/>
  <c r="CB23" i="5" s="1"/>
  <c r="CF23" i="5" s="1"/>
  <c r="BZ8" i="5"/>
  <c r="CC23" i="5"/>
  <c r="CE23" i="5" s="1"/>
  <c r="CD8" i="5"/>
  <c r="CC6" i="5"/>
  <c r="BZ6" i="5"/>
  <c r="CA6" i="5" s="1"/>
  <c r="CB6" i="5" s="1"/>
  <c r="CF6" i="5" s="1"/>
  <c r="AT10" i="5"/>
  <c r="AT6" i="5"/>
  <c r="AT7" i="5"/>
  <c r="AT15" i="5"/>
  <c r="AT9" i="5"/>
  <c r="AT13" i="5"/>
  <c r="AT5" i="5"/>
  <c r="AT8" i="5"/>
  <c r="AT14" i="5"/>
  <c r="AT11" i="5"/>
  <c r="AT12" i="5"/>
  <c r="AY5" i="5"/>
  <c r="AY14" i="5"/>
  <c r="AY12" i="5"/>
  <c r="AY8" i="5"/>
  <c r="AY11" i="5"/>
  <c r="AY7" i="5"/>
  <c r="AY9" i="5"/>
  <c r="AY13" i="5"/>
  <c r="AY15" i="5"/>
  <c r="AY10" i="5"/>
  <c r="AY6" i="5"/>
  <c r="AO8" i="5"/>
  <c r="AO14" i="5"/>
  <c r="AO13" i="5"/>
  <c r="AO11" i="5"/>
  <c r="AO5" i="5"/>
  <c r="AO6" i="5"/>
  <c r="AO9" i="5"/>
  <c r="AO7" i="5"/>
  <c r="AO12" i="5"/>
  <c r="AO10" i="5"/>
  <c r="CD6" i="5" l="1"/>
  <c r="CE6" i="5" s="1"/>
  <c r="BS23" i="5"/>
  <c r="CE8" i="5"/>
  <c r="BS22" i="5"/>
  <c r="CD20" i="5"/>
  <c r="CE20" i="5" s="1"/>
  <c r="CA20" i="5"/>
  <c r="CB20" i="5" s="1"/>
  <c r="CF20" i="5" s="1"/>
  <c r="CD21" i="5"/>
  <c r="CA21" i="5"/>
  <c r="CB21" i="5" s="1"/>
  <c r="CF21" i="5" s="1"/>
  <c r="AM5" i="5"/>
  <c r="AM13" i="5"/>
  <c r="AM6" i="5"/>
  <c r="AM14" i="5"/>
  <c r="AM7" i="5"/>
  <c r="AM15" i="5"/>
  <c r="AM8" i="5"/>
  <c r="AM9" i="5"/>
  <c r="AM10" i="5"/>
  <c r="AM11" i="5"/>
  <c r="AM12" i="5"/>
  <c r="CD19" i="5"/>
  <c r="CE19" i="5" s="1"/>
  <c r="CA19" i="5"/>
  <c r="CB19" i="5" s="1"/>
  <c r="CF19" i="5" s="1"/>
  <c r="CD18" i="5"/>
  <c r="CE18" i="5" s="1"/>
  <c r="CA18" i="5"/>
  <c r="CB18" i="5" s="1"/>
  <c r="CF18" i="5" s="1"/>
  <c r="CD17" i="5"/>
  <c r="CE17" i="5" s="1"/>
  <c r="CA17" i="5"/>
  <c r="CB17" i="5" s="1"/>
  <c r="CF17" i="5" s="1"/>
  <c r="CD16" i="5"/>
  <c r="CE16" i="5" s="1"/>
  <c r="CA16" i="5"/>
  <c r="CB16" i="5" s="1"/>
  <c r="CF16" i="5" s="1"/>
  <c r="CD15" i="5"/>
  <c r="CE15" i="5" s="1"/>
  <c r="CA15" i="5"/>
  <c r="CB15" i="5" s="1"/>
  <c r="CF15" i="5" s="1"/>
  <c r="CA14" i="5"/>
  <c r="CB14" i="5" s="1"/>
  <c r="CF14" i="5" s="1"/>
  <c r="CD14" i="5"/>
  <c r="CE14" i="5" s="1"/>
  <c r="CD13" i="5"/>
  <c r="CE13" i="5" s="1"/>
  <c r="CA13" i="5"/>
  <c r="CB13" i="5" s="1"/>
  <c r="CF13" i="5" s="1"/>
  <c r="CA10" i="5"/>
  <c r="CB10" i="5" s="1"/>
  <c r="CF10" i="5" s="1"/>
  <c r="CD10" i="5"/>
  <c r="CE10" i="5" s="1"/>
  <c r="CA12" i="5"/>
  <c r="CB12" i="5" s="1"/>
  <c r="CF12" i="5" s="1"/>
  <c r="CD11" i="5"/>
  <c r="CE11" i="5" s="1"/>
  <c r="CD12" i="5"/>
  <c r="CE12" i="5" s="1"/>
  <c r="CA9" i="5"/>
  <c r="CB9" i="5" s="1"/>
  <c r="CF9" i="5" s="1"/>
  <c r="CD9" i="5"/>
  <c r="CE9" i="5" s="1"/>
  <c r="CA11" i="5"/>
  <c r="CB11" i="5" s="1"/>
  <c r="CF11" i="5" s="1"/>
  <c r="CA8" i="5"/>
  <c r="CB8" i="5" s="1"/>
  <c r="CF8" i="5" s="1"/>
  <c r="CD7" i="5"/>
  <c r="CE7" i="5" s="1"/>
  <c r="CA5" i="5"/>
  <c r="CB5" i="5" s="1"/>
  <c r="CF5" i="5" s="1"/>
  <c r="CD5" i="5"/>
  <c r="CE5" i="5" s="1"/>
  <c r="J30" i="1" s="1"/>
  <c r="BS6" i="5" l="1"/>
  <c r="AM3" i="5"/>
  <c r="R28" i="1"/>
  <c r="CM14" i="5"/>
  <c r="BS10" i="5"/>
  <c r="BS15" i="5"/>
  <c r="CM13" i="5"/>
  <c r="CM9" i="5"/>
  <c r="CM8" i="5"/>
  <c r="CM10" i="5"/>
  <c r="BS12" i="5"/>
  <c r="CM12" i="5"/>
  <c r="BS18" i="5"/>
  <c r="BS7" i="5"/>
  <c r="AQ14" i="5"/>
  <c r="AQ5" i="5"/>
  <c r="BR7" i="5"/>
  <c r="BR23" i="5"/>
  <c r="BR6" i="5"/>
  <c r="BR22" i="5"/>
  <c r="BP7" i="5"/>
  <c r="BQ7" i="5"/>
  <c r="BX7" i="5"/>
  <c r="BP22" i="5"/>
  <c r="BQ22" i="5"/>
  <c r="BX22" i="5"/>
  <c r="BP6" i="5"/>
  <c r="BQ6" i="5"/>
  <c r="BX6" i="5"/>
  <c r="BP23" i="5"/>
  <c r="BQ23" i="5"/>
  <c r="BX23" i="5"/>
  <c r="AV12" i="5"/>
  <c r="AV14" i="5"/>
  <c r="AV5" i="5"/>
  <c r="AV8" i="5"/>
  <c r="AV13" i="5"/>
  <c r="AV11" i="5"/>
  <c r="AV15" i="5"/>
  <c r="AV10" i="5"/>
  <c r="AV7" i="5"/>
  <c r="AV9" i="5"/>
  <c r="AV6" i="5"/>
  <c r="BA11" i="5"/>
  <c r="BA10" i="5"/>
  <c r="BA9" i="5"/>
  <c r="BA8" i="5"/>
  <c r="BA14" i="5"/>
  <c r="BA13" i="5"/>
  <c r="BA12" i="5"/>
  <c r="BA7" i="5"/>
  <c r="BA6" i="5"/>
  <c r="BA15" i="5"/>
  <c r="BA5" i="5"/>
  <c r="AW6" i="5"/>
  <c r="AW7" i="5"/>
  <c r="AW11" i="5"/>
  <c r="AW8" i="5"/>
  <c r="AW10" i="5"/>
  <c r="AW9" i="5"/>
  <c r="AW5" i="5"/>
  <c r="AW12" i="5"/>
  <c r="AW14" i="5"/>
  <c r="AW15" i="5"/>
  <c r="AW13" i="5"/>
  <c r="AQ12" i="5"/>
  <c r="BB5" i="5"/>
  <c r="AQ7" i="5"/>
  <c r="BB7" i="5"/>
  <c r="AR8" i="5"/>
  <c r="BB8" i="5"/>
  <c r="BB13" i="5"/>
  <c r="AR7" i="5"/>
  <c r="AQ6" i="5"/>
  <c r="AQ10" i="5"/>
  <c r="AR6" i="5"/>
  <c r="BB12" i="5"/>
  <c r="BB11" i="5"/>
  <c r="BB6" i="5"/>
  <c r="BB9" i="5"/>
  <c r="BB10" i="5"/>
  <c r="BB15" i="5"/>
  <c r="BB14" i="5"/>
  <c r="AQ9" i="5"/>
  <c r="AR10" i="5"/>
  <c r="AR9" i="5"/>
  <c r="AQ8" i="5"/>
  <c r="AR5" i="5"/>
  <c r="AR12" i="5"/>
  <c r="AQ11" i="5"/>
  <c r="AR11" i="5"/>
  <c r="AQ15" i="5"/>
  <c r="AQ13" i="5"/>
  <c r="AR15" i="5"/>
  <c r="AR14" i="5"/>
  <c r="AR13" i="5"/>
  <c r="CR18" i="5" l="1"/>
  <c r="J28" i="1" s="1"/>
  <c r="CM5" i="5"/>
  <c r="CS20" i="5"/>
  <c r="R30" i="1" s="1"/>
  <c r="CR19" i="5"/>
  <c r="N28" i="1" s="1"/>
  <c r="CS19" i="5"/>
  <c r="N30" i="1" s="1"/>
  <c r="CM11" i="5"/>
  <c r="CM6" i="5"/>
  <c r="CM7" i="5"/>
  <c r="CJ7" i="5"/>
  <c r="CJ13" i="5"/>
  <c r="BS13" i="5"/>
  <c r="BS14" i="5"/>
  <c r="BS19" i="5"/>
  <c r="BS17" i="5"/>
  <c r="CJ15" i="5"/>
  <c r="BS16" i="5"/>
  <c r="CJ16" i="5"/>
  <c r="CJ14" i="5"/>
  <c r="BS11" i="5"/>
  <c r="CJ12" i="5"/>
  <c r="CJ5" i="5"/>
  <c r="BS8" i="5"/>
  <c r="CJ8" i="5"/>
  <c r="N19" i="1" s="1"/>
  <c r="BS9" i="5"/>
  <c r="CJ6" i="5"/>
  <c r="CF3" i="5"/>
  <c r="J19" i="1" s="1"/>
  <c r="BS5" i="5"/>
  <c r="BR8" i="5"/>
  <c r="BX8" i="5"/>
  <c r="BQ8" i="5"/>
  <c r="BP8" i="5"/>
  <c r="BS20" i="5"/>
  <c r="BQ21" i="5"/>
  <c r="BS21" i="5"/>
  <c r="BP20" i="5"/>
  <c r="BX20" i="5"/>
  <c r="BQ20" i="5"/>
  <c r="BR20" i="5"/>
  <c r="BX21" i="5"/>
  <c r="BP21" i="5"/>
  <c r="BR21" i="5"/>
  <c r="BR13" i="5"/>
  <c r="BR9" i="5"/>
  <c r="BR16" i="5"/>
  <c r="BR12" i="5"/>
  <c r="BR17" i="5"/>
  <c r="BR18" i="5"/>
  <c r="BR14" i="5"/>
  <c r="BR11" i="5"/>
  <c r="BR19" i="5"/>
  <c r="BR15" i="5"/>
  <c r="BR10" i="5"/>
  <c r="BR5" i="5"/>
  <c r="BQ14" i="5"/>
  <c r="BP10" i="5"/>
  <c r="BQ19" i="5"/>
  <c r="BX9" i="5"/>
  <c r="BX18" i="5"/>
  <c r="BP5" i="5"/>
  <c r="BQ16" i="5"/>
  <c r="BP16" i="5"/>
  <c r="BX16" i="5"/>
  <c r="BX14" i="5"/>
  <c r="BP14" i="5"/>
  <c r="BP19" i="5"/>
  <c r="BX17" i="5"/>
  <c r="BP17" i="5"/>
  <c r="BX19" i="5"/>
  <c r="BQ17" i="5"/>
  <c r="BP15" i="5"/>
  <c r="BQ15" i="5"/>
  <c r="BQ18" i="5"/>
  <c r="BX15" i="5"/>
  <c r="BP18" i="5"/>
  <c r="BP11" i="5"/>
  <c r="BX11" i="5"/>
  <c r="BQ11" i="5"/>
  <c r="BQ9" i="5"/>
  <c r="BQ10" i="5"/>
  <c r="BX10" i="5"/>
  <c r="BP9" i="5"/>
  <c r="BQ13" i="5"/>
  <c r="BX13" i="5"/>
  <c r="BP13" i="5"/>
  <c r="BQ12" i="5"/>
  <c r="BP12" i="5"/>
  <c r="BX12" i="5"/>
  <c r="BQ5" i="5"/>
  <c r="BX5" i="5"/>
  <c r="CN7" i="5" l="1"/>
  <c r="CN5" i="5"/>
  <c r="CN6" i="5"/>
  <c r="CN9" i="5"/>
  <c r="CN11" i="5"/>
  <c r="CN8" i="5"/>
  <c r="CN10" i="5"/>
  <c r="CN13" i="5"/>
  <c r="CN14" i="5"/>
  <c r="CN12" i="5"/>
  <c r="BU13" i="5"/>
  <c r="BU20" i="5"/>
  <c r="BT14" i="5"/>
  <c r="BU21" i="5"/>
  <c r="BU14" i="5"/>
  <c r="BU9" i="5"/>
  <c r="BU12" i="5"/>
  <c r="BU10" i="5"/>
  <c r="BU17" i="5"/>
  <c r="BU8" i="5"/>
  <c r="BU5" i="5"/>
  <c r="BU23" i="5"/>
  <c r="BU22" i="5"/>
  <c r="BU6" i="5"/>
  <c r="BU15" i="5"/>
  <c r="BU11" i="5"/>
  <c r="BU16" i="5"/>
  <c r="BU18" i="5"/>
  <c r="BU7" i="5"/>
  <c r="BU19" i="5"/>
  <c r="BT17" i="5"/>
  <c r="BT7" i="5"/>
  <c r="BT5" i="5"/>
  <c r="BT22" i="5"/>
  <c r="BT6" i="5"/>
  <c r="BT23" i="5"/>
  <c r="BT12" i="5"/>
  <c r="BT20" i="5"/>
  <c r="BT10" i="5"/>
  <c r="BT16" i="5"/>
  <c r="BT15" i="5"/>
  <c r="BT9" i="5"/>
  <c r="BT18" i="5"/>
  <c r="BT19" i="5"/>
  <c r="BT13" i="5"/>
  <c r="BT11" i="5"/>
  <c r="BT8" i="5"/>
  <c r="BT21" i="5"/>
  <c r="BV20" i="5"/>
  <c r="CO5" i="5"/>
  <c r="BV9" i="5"/>
  <c r="BY21" i="5"/>
  <c r="BY13" i="5"/>
  <c r="BY18" i="5"/>
  <c r="BY20" i="5"/>
  <c r="BY23" i="5"/>
  <c r="BY12" i="5"/>
  <c r="BY8" i="5"/>
  <c r="BY16" i="5"/>
  <c r="BY17" i="5"/>
  <c r="BY5" i="5"/>
  <c r="BY14" i="5"/>
  <c r="BY9" i="5"/>
  <c r="BY19" i="5"/>
  <c r="BY6" i="5"/>
  <c r="BV5" i="5"/>
  <c r="BV15" i="5"/>
  <c r="BV7" i="5"/>
  <c r="BV8" i="5"/>
  <c r="BV19" i="5"/>
  <c r="BV14" i="5"/>
  <c r="BV10" i="5"/>
  <c r="BV21" i="5"/>
  <c r="BV23" i="5"/>
  <c r="BV22" i="5"/>
  <c r="BV16" i="5"/>
  <c r="BV13" i="5"/>
  <c r="BV17" i="5"/>
  <c r="BV12" i="5"/>
  <c r="BV11" i="5"/>
  <c r="BV18" i="5"/>
  <c r="BV6" i="5"/>
  <c r="BW8" i="5"/>
  <c r="BW11" i="5"/>
  <c r="BW15" i="5"/>
  <c r="BW5" i="5"/>
  <c r="BW12" i="5"/>
  <c r="BW21" i="5"/>
  <c r="BW18" i="5"/>
  <c r="BW20" i="5"/>
  <c r="BW6" i="5"/>
  <c r="BW19" i="5"/>
  <c r="BW9" i="5"/>
  <c r="BW14" i="5"/>
  <c r="BW7" i="5"/>
  <c r="BY7" i="5"/>
  <c r="BY15" i="5"/>
  <c r="BY11" i="5"/>
  <c r="BY22" i="5"/>
  <c r="BY10" i="5"/>
  <c r="BW10" i="5"/>
  <c r="BW22" i="5"/>
  <c r="BW16" i="5"/>
  <c r="BW17" i="5"/>
  <c r="BW13" i="5"/>
  <c r="BW23" i="5"/>
  <c r="BZ3" i="5" l="1"/>
  <c r="CQ28" i="5" s="1"/>
  <c r="CC3" i="5"/>
  <c r="BW3" i="5"/>
  <c r="T15" i="1" s="1"/>
  <c r="BU3" i="5"/>
  <c r="BV3" i="5"/>
  <c r="P15" i="1" s="1"/>
  <c r="BT3" i="5"/>
  <c r="H15" i="1" s="1"/>
  <c r="CS6" i="5"/>
  <c r="CR6" i="5"/>
  <c r="BY3" i="5"/>
  <c r="R19" i="1" s="1"/>
  <c r="CO6" i="5"/>
  <c r="CO14" i="5"/>
  <c r="CO7" i="5"/>
  <c r="CO11" i="5"/>
  <c r="CO9" i="5"/>
  <c r="CO8" i="5"/>
  <c r="CO13" i="5"/>
  <c r="CO12" i="5"/>
  <c r="CO10" i="5"/>
  <c r="CQ27" i="5" l="1"/>
  <c r="R24" i="1" s="1"/>
  <c r="H24" i="1"/>
  <c r="CS13" i="5"/>
  <c r="CS7" i="5"/>
  <c r="CS8" i="5"/>
  <c r="CS10" i="5"/>
  <c r="CS11" i="5"/>
  <c r="CS14" i="5"/>
  <c r="CS12" i="5"/>
  <c r="CS9" i="5"/>
  <c r="CR5" i="5"/>
  <c r="CS5" i="5"/>
  <c r="CR7" i="5"/>
  <c r="CR11" i="5"/>
  <c r="CR9" i="5"/>
  <c r="CR12" i="5"/>
  <c r="CR13" i="5"/>
  <c r="CR10" i="5"/>
  <c r="CR8" i="5"/>
  <c r="CR14" i="5"/>
  <c r="L15" i="1"/>
  <c r="CQ26" i="5" l="1"/>
  <c r="CQ24" i="5"/>
  <c r="N24" i="1" s="1"/>
  <c r="CQ25" i="5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<sst xmlns="http://schemas.openxmlformats.org/spreadsheetml/2006/main" count="382" uniqueCount="195">
  <si>
    <t>High</t>
  </si>
  <si>
    <t>Process</t>
  </si>
  <si>
    <t>Severity</t>
  </si>
  <si>
    <t>Detection</t>
  </si>
  <si>
    <t>Ranking</t>
  </si>
  <si>
    <t>Absolute Uncertainty</t>
  </si>
  <si>
    <t>Very Remote</t>
  </si>
  <si>
    <t>Remote</t>
  </si>
  <si>
    <t>Very Low</t>
  </si>
  <si>
    <t>Low</t>
  </si>
  <si>
    <t>Moderate</t>
  </si>
  <si>
    <t>Moderately High</t>
  </si>
  <si>
    <t>Very High</t>
  </si>
  <si>
    <t>Almost Certain</t>
  </si>
  <si>
    <t>Hazardous without warning</t>
  </si>
  <si>
    <t>Hazardous with warning</t>
  </si>
  <si>
    <t>Minor</t>
  </si>
  <si>
    <t>Very Minor</t>
  </si>
  <si>
    <t>None</t>
  </si>
  <si>
    <t>&gt;1 in 2</t>
  </si>
  <si>
    <t>1 in 3</t>
  </si>
  <si>
    <t>1 in 8</t>
  </si>
  <si>
    <t>1 in 20</t>
  </si>
  <si>
    <t>1 in 80</t>
  </si>
  <si>
    <t>1 in 400</t>
  </si>
  <si>
    <t>1 in 2,000</t>
  </si>
  <si>
    <t>1 in 15,000</t>
  </si>
  <si>
    <t>1 in 150,000</t>
  </si>
  <si>
    <t>&lt;1 in 1,500,000</t>
  </si>
  <si>
    <t>Responsible</t>
  </si>
  <si>
    <t>Medium</t>
  </si>
  <si>
    <t>RPN</t>
  </si>
  <si>
    <t>ID</t>
  </si>
  <si>
    <t>Process/Function</t>
  </si>
  <si>
    <t>Potential Failure Modes</t>
  </si>
  <si>
    <t>Eliminate the operation</t>
  </si>
  <si>
    <t>Eliminate the Human Element</t>
  </si>
  <si>
    <t>Make it difficult to do it the incorrect way</t>
  </si>
  <si>
    <t>Constantly remind them ‘at a glance’ of the correct way</t>
  </si>
  <si>
    <t>Double check that the person has remembered to do it the correct way</t>
  </si>
  <si>
    <t>Remind the person of the way to do the check correctly</t>
  </si>
  <si>
    <t>Settings</t>
  </si>
  <si>
    <t>All</t>
  </si>
  <si>
    <t>CML</t>
  </si>
  <si>
    <t>Min</t>
  </si>
  <si>
    <t>Max</t>
  </si>
  <si>
    <t>Status</t>
  </si>
  <si>
    <t>Action</t>
  </si>
  <si>
    <t>RPN Before</t>
  </si>
  <si>
    <t>RPN After</t>
  </si>
  <si>
    <t>Action Status</t>
  </si>
  <si>
    <t>Not Started</t>
  </si>
  <si>
    <t>In Progress</t>
  </si>
  <si>
    <t>Finished</t>
  </si>
  <si>
    <t>Mode</t>
  </si>
  <si>
    <t>1≤RPN≤1000</t>
  </si>
  <si>
    <t>RPN Status Before</t>
  </si>
  <si>
    <t>RPN Status After</t>
  </si>
  <si>
    <t>Total</t>
  </si>
  <si>
    <t>Actions</t>
  </si>
  <si>
    <t>Overdue</t>
  </si>
  <si>
    <t>Rank</t>
  </si>
  <si>
    <t>Rank-Adj</t>
  </si>
  <si>
    <t>Active</t>
  </si>
  <si>
    <t>Active Responsibles</t>
  </si>
  <si>
    <t>Responsible defined</t>
  </si>
  <si>
    <t>Status for dropdown</t>
  </si>
  <si>
    <t>Charts</t>
  </si>
  <si>
    <t>FMEA Summary</t>
  </si>
  <si>
    <t>Possible Cause</t>
  </si>
  <si>
    <t>Process Defined2</t>
  </si>
  <si>
    <t>Mode Defined3</t>
  </si>
  <si>
    <t>Effects Defined4</t>
  </si>
  <si>
    <t>Causes Defined5</t>
  </si>
  <si>
    <t>Active Process</t>
  </si>
  <si>
    <t>Active Mode</t>
  </si>
  <si>
    <t>Active Effects</t>
  </si>
  <si>
    <t>Active Causes</t>
  </si>
  <si>
    <t>SETTINGS</t>
  </si>
  <si>
    <t>DASHBOARD</t>
  </si>
  <si>
    <t>FMEA</t>
  </si>
  <si>
    <t>≤</t>
  </si>
  <si>
    <t>Occurrence</t>
  </si>
  <si>
    <t>Potential Effects</t>
  </si>
  <si>
    <t xml:space="preserve"> </t>
  </si>
  <si>
    <t>Not Assigned</t>
  </si>
  <si>
    <t>TERMS OF USE</t>
  </si>
  <si>
    <t>END USER LICENSE AGREEMENT</t>
  </si>
  <si>
    <r>
      <t xml:space="preserve">This End-User License Agreement is a legal agreement between you and </t>
    </r>
    <r>
      <rPr>
        <b/>
        <sz val="11"/>
        <color theme="1"/>
        <rFont val="Arial"/>
        <family val="2"/>
        <charset val="162"/>
        <scheme val="minor"/>
      </rPr>
      <t/>
    </r>
    <r>
      <rPr>
        <sz val="11"/>
        <color theme="1"/>
        <rFont val="Arial"/>
        <family val="2"/>
        <charset val="162"/>
        <scheme val="minor"/>
      </rPr>
      <t xml:space="preserve"> that covers all Microsoft Excel templates, spreadsheets or software built by </t>
    </r>
    <r>
      <rPr>
        <b/>
        <sz val="11"/>
        <color theme="1"/>
        <rFont val="Arial"/>
        <family val="2"/>
        <charset val="162"/>
        <scheme val="minor"/>
      </rPr>
      <t/>
    </r>
    <r>
      <rPr>
        <sz val="11"/>
        <color theme="1"/>
        <rFont val="Arial"/>
        <family val="2"/>
        <charset val="162"/>
        <scheme val="minor"/>
      </rPr>
      <t>.</t>
    </r>
  </si>
  <si>
    <t>By downloading, copying, accessing or otherwise using any of these templates, you agree to abide by the following terms:</t>
  </si>
  <si>
    <r>
      <t xml:space="preserve">*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charset val="162"/>
        <scheme val="minor"/>
      </rPr>
      <t xml:space="preserve"> sell, resell, license, rent, lease, lend or otherwise transfer for value without written permission of 
* Unless you've purchased the proper license rights,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charset val="162"/>
        <scheme val="minor"/>
      </rPr>
      <t xml:space="preserve"> remove or alter any  logo, trademark, copyright, disclaimer, brand, terms of use, attribution, or other proprietary notices or marks within the template.
*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charset val="162"/>
        <scheme val="minor"/>
      </rPr>
      <t xml:space="preserve"> distribute, publish to an online gallery, host on a website, or place on any server in a way that makes it available to the general public.</t>
    </r>
  </si>
  <si>
    <t>RESERVATION OF RIGHTS</t>
  </si>
  <si>
    <r>
      <t xml:space="preserve">All title and copyrights in and to the Template, and any copies of the Template, are </t>
    </r>
    <r>
      <rPr>
        <b/>
        <u/>
        <sz val="11"/>
        <color theme="1"/>
        <rFont val="Arial"/>
        <family val="2"/>
        <charset val="162"/>
        <scheme val="minor"/>
      </rPr>
      <t>owned by </t>
    </r>
    <r>
      <rPr>
        <sz val="11"/>
        <color theme="1"/>
        <rFont val="Arial"/>
        <family val="2"/>
        <charset val="162"/>
        <scheme val="minor"/>
      </rPr>
      <t xml:space="preserve">. All rights not expressly granted are reserved by . 
</t>
    </r>
    <r>
      <rPr>
        <u/>
        <sz val="11"/>
        <color theme="1"/>
        <rFont val="Arial"/>
        <family val="2"/>
        <charset val="162"/>
        <scheme val="minor"/>
      </rPr>
      <t>Use of any Template for any purpose other than expressly permitted in this EULA is prohibited, and may result in severe civil and criminal penalties.</t>
    </r>
  </si>
  <si>
    <t>CONTACT</t>
  </si>
  <si>
    <r>
      <t xml:space="preserve">For more information and specific permissions for your case, please contact us at: </t>
    </r>
    <r>
      <rPr>
        <i/>
        <sz val="11"/>
        <color theme="1"/>
        <rFont val="Arial"/>
        <family val="2"/>
        <charset val="162"/>
        <scheme val="minor"/>
      </rPr>
      <t/>
    </r>
  </si>
  <si>
    <t>Before</t>
  </si>
  <si>
    <t xml:space="preserve">Severity </t>
  </si>
  <si>
    <t>After</t>
  </si>
  <si>
    <t xml:space="preserve">Occurrence </t>
  </si>
  <si>
    <t xml:space="preserve">Detection </t>
  </si>
  <si>
    <t xml:space="preserve">RPN </t>
  </si>
  <si>
    <t>FMEA EXCEL TEMPLATE</t>
  </si>
  <si>
    <t>✓</t>
  </si>
  <si>
    <t>Rpn Status B</t>
  </si>
  <si>
    <t>Rpn Status A</t>
  </si>
  <si>
    <t>Start</t>
  </si>
  <si>
    <t>Finish</t>
  </si>
  <si>
    <t>CML (Counter Measure Level)</t>
  </si>
  <si>
    <t>Index</t>
  </si>
  <si>
    <t>Picking up the product with the handle</t>
  </si>
  <si>
    <t>Damage to the product</t>
  </si>
  <si>
    <t>Damage caused by transportation</t>
  </si>
  <si>
    <t>Joint failure</t>
  </si>
  <si>
    <t>Incorrect output of the product from the previous station</t>
  </si>
  <si>
    <t>Machine-induced anomalies</t>
  </si>
  <si>
    <t>Manufacturing defect</t>
  </si>
  <si>
    <t>Failure of the machine conveyor</t>
  </si>
  <si>
    <t>Faults</t>
  </si>
  <si>
    <t>Reading the product barcode</t>
  </si>
  <si>
    <t>Software not working</t>
  </si>
  <si>
    <t>Computer malfunction</t>
  </si>
  <si>
    <t>Sending wrong product to the customer</t>
  </si>
  <si>
    <t>Reading the wrong barcode</t>
  </si>
  <si>
    <t>Collecting tags</t>
  </si>
  <si>
    <t>Preparation of the product for the next stage</t>
  </si>
  <si>
    <t>Operational error</t>
  </si>
  <si>
    <t>Failure of the process</t>
  </si>
  <si>
    <t>Sensors are dirty</t>
  </si>
  <si>
    <t>Dirtiness</t>
  </si>
  <si>
    <t>Malfunction in process</t>
  </si>
  <si>
    <t>Mechanical/electrical fault in the machine</t>
  </si>
  <si>
    <t>Failure of production</t>
  </si>
  <si>
    <t>Removal of the product from the machine as a finished product</t>
  </si>
  <si>
    <t>Banding the product without sufficient stretching</t>
  </si>
  <si>
    <t>Not using the taping tool</t>
  </si>
  <si>
    <t>Trace formation on the product after barrier systems</t>
  </si>
  <si>
    <t>Placing the next raw material in the station</t>
  </si>
  <si>
    <t>Jemima Begum</t>
  </si>
  <si>
    <t>Mercedes Banks</t>
  </si>
  <si>
    <t>Macauley Peck</t>
  </si>
  <si>
    <t>Hannah Shaw</t>
  </si>
  <si>
    <t>Brad Pitt</t>
  </si>
  <si>
    <t>Sarah-Jayne Morrison</t>
  </si>
  <si>
    <t>Alyce Milner</t>
  </si>
  <si>
    <t>Aviana Kenny</t>
  </si>
  <si>
    <t>Julia Roberts</t>
  </si>
  <si>
    <t>Isobelle Hurley</t>
  </si>
  <si>
    <t>Revise Planned Maintenances</t>
  </si>
  <si>
    <t>Place camera to track the machine condition</t>
  </si>
  <si>
    <t>Make visual control on product before production</t>
  </si>
  <si>
    <t>Gathering real-time data to see production condition</t>
  </si>
  <si>
    <t>make the machine emergency stop</t>
  </si>
  <si>
    <t>Standard checks on machine before running</t>
  </si>
  <si>
    <t>revision of the taping tool so that it can be used on all products</t>
  </si>
  <si>
    <t>creating a work instruction in case the system does not work</t>
  </si>
  <si>
    <t>Defining periodic maintenance to computers</t>
  </si>
  <si>
    <t>creating a work instruction for production preparation</t>
  </si>
  <si>
    <t>planning periodic education</t>
  </si>
  <si>
    <t>A system should be established to check that the cleaning tools are working correctly.</t>
  </si>
  <si>
    <t>warning the machine when the sensors are dirty</t>
  </si>
  <si>
    <t>Defining periodic maintenance to machine</t>
  </si>
  <si>
    <t>FMEA List</t>
  </si>
  <si>
    <t>Count for FMEA</t>
  </si>
  <si>
    <t>RPNB</t>
  </si>
  <si>
    <t>RPNA</t>
  </si>
  <si>
    <t>Incorrect preparation by the operator</t>
  </si>
  <si>
    <t>RPNB Status</t>
  </si>
  <si>
    <t>RPNA Status</t>
  </si>
  <si>
    <t>Helper for Process</t>
  </si>
  <si>
    <t>Helper for Mode</t>
  </si>
  <si>
    <t>RPN Status</t>
  </si>
  <si>
    <t>Dynamic Dropdown for Process</t>
  </si>
  <si>
    <t>Dynamic Dropdown for Mode</t>
  </si>
  <si>
    <t>Dynamic Dropdown for Effect</t>
  </si>
  <si>
    <t>Dynamic Dropdown for Cause</t>
  </si>
  <si>
    <t>Actionlist</t>
  </si>
  <si>
    <t>Calculations</t>
  </si>
  <si>
    <t>Dropdown for Start and Finish</t>
  </si>
  <si>
    <t>Calculations for dashboard</t>
  </si>
  <si>
    <t>PROCESS</t>
  </si>
  <si>
    <t>Effect</t>
  </si>
  <si>
    <t>Cause</t>
  </si>
  <si>
    <t>RPN (Risk Prioirty Matrix)</t>
  </si>
  <si>
    <t>Risk Ranking Explanations</t>
  </si>
  <si>
    <t>Failure</t>
  </si>
  <si>
    <t>RPN Change</t>
  </si>
  <si>
    <t>RPN Reduction Ratio</t>
  </si>
  <si>
    <t>From</t>
  </si>
  <si>
    <t>To</t>
  </si>
  <si>
    <t>Owner</t>
  </si>
  <si>
    <t>FMEA SUMMARY</t>
  </si>
  <si>
    <t>Due Date</t>
  </si>
  <si>
    <t>Calculations for columns</t>
  </si>
  <si>
    <t>Action Owners</t>
  </si>
  <si>
    <t>ACTION LIST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</si>
</sst>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7" x14ac:knownFonts="1"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scheme val="minor"/>
    </font>
    <font>
      <sz val="13"/>
      <color theme="1"/>
      <name val="Arial"/>
      <family val="2"/>
      <charset val="162"/>
      <scheme val="minor"/>
    </font>
    <font>
      <sz val="13"/>
      <color rgb="FFFFFFFF"/>
      <name val="Arial"/>
      <family val="2"/>
      <charset val="162"/>
      <scheme val="minor"/>
    </font>
    <font>
      <sz val="8"/>
      <name val="Arial"/>
      <family val="2"/>
      <charset val="162"/>
      <scheme val="minor"/>
    </font>
    <font>
      <i/>
      <sz val="11"/>
      <color theme="1"/>
      <name val="Arial"/>
      <family val="2"/>
      <scheme val="minor"/>
    </font>
    <font>
      <b/>
      <sz val="11.0"/>
      <color theme="0"/>
      <name val="Arial"/>
      <family val="2"/>
      <scheme val="minor"/>
    </font>
    <font>
      <b/>
      <sz val="12"/>
      <color theme="0"/>
      <name val="Arial"/>
      <family val="2"/>
      <scheme val="minor"/>
    </font>
    <font>
      <sz val="11"/>
      <color theme="1"/>
      <name val="Arial"/>
      <family val="2"/>
    </font>
    <font>
      <sz val="10"/>
      <color theme="1"/>
      <name val="Arial"/>
      <family val="2"/>
    </font>
    <font>
      <sz val="13"/>
      <color theme="0" tint="-4.9989318521683403E-2"/>
      <name val="Arial"/>
      <family val="2"/>
      <charset val="162"/>
      <scheme val="minor"/>
    </font>
    <font>
      <sz val="11"/>
      <color theme="0"/>
      <name val="Arial"/>
      <family val="2"/>
      <charset val="162"/>
      <scheme val="minor"/>
    </font>
    <font>
      <b/>
      <sz val="16"/>
      <color theme="1"/>
      <name val="Arial"/>
      <family val="2"/>
      <scheme val="minor"/>
    </font>
    <font>
      <b/>
      <sz val="16"/>
      <color theme="0"/>
      <name val="Arial"/>
      <family val="2"/>
      <scheme val="minor"/>
    </font>
    <font>
      <b/>
      <i/>
      <sz val="16"/>
      <color theme="0" tint="-4.9989318521683403E-2"/>
      <name val="Arial"/>
      <family val="2"/>
      <scheme val="minor"/>
    </font>
    <font>
      <b/>
      <sz val="11"/>
      <color theme="1"/>
      <name val="Arial"/>
      <family val="2"/>
      <charset val="162"/>
      <scheme val="minor"/>
    </font>
    <font>
      <b/>
      <sz val="16"/>
      <color theme="1"/>
      <name val="Arial"/>
      <family val="2"/>
      <charset val="162"/>
      <scheme val="minor"/>
    </font>
    <font>
      <b/>
      <sz val="16"/>
      <color theme="0"/>
      <name val="Arial"/>
      <family val="2"/>
      <charset val="162"/>
      <scheme val="minor"/>
    </font>
    <font>
      <b/>
      <i/>
      <sz val="16"/>
      <color theme="0" tint="-4.9989318521683403E-2"/>
      <name val="Arial"/>
      <family val="2"/>
      <charset val="162"/>
      <scheme val="minor"/>
    </font>
    <font>
      <sz val="10"/>
      <name val="Arial"/>
      <family val="2"/>
      <charset val="162"/>
    </font>
    <font>
      <sz val="11"/>
      <name val="Arial"/>
      <family val="2"/>
      <charset val="162"/>
      <scheme val="minor"/>
    </font>
    <font>
      <b/>
      <u/>
      <sz val="11"/>
      <name val="Arial"/>
      <family val="2"/>
      <charset val="162"/>
      <scheme val="minor"/>
    </font>
    <font>
      <b/>
      <sz val="11"/>
      <name val="Arial"/>
      <family val="2"/>
      <charset val="162"/>
      <scheme val="minor"/>
    </font>
    <font>
      <b/>
      <u/>
      <sz val="11"/>
      <color theme="1"/>
      <name val="Arial"/>
      <family val="2"/>
      <charset val="162"/>
      <scheme val="minor"/>
    </font>
    <font>
      <u/>
      <sz val="11"/>
      <color theme="1"/>
      <name val="Arial"/>
      <family val="2"/>
      <charset val="162"/>
      <scheme val="minor"/>
    </font>
    <font>
      <i/>
      <sz val="11"/>
      <color theme="1"/>
      <name val="Arial"/>
      <family val="2"/>
      <charset val="162"/>
      <scheme val="minor"/>
    </font>
    <font>
      <u/>
      <sz val="10"/>
      <color indexed="12"/>
      <name val="Arial"/>
      <family val="2"/>
    </font>
    <font>
      <u/>
      <sz val="11"/>
      <color theme="0"/>
      <name val="Arial"/>
      <family val="2"/>
      <charset val="162"/>
      <scheme val="minor"/>
    </font>
    <font>
      <b/>
      <sz val="11.0"/>
      <color theme="0"/>
      <name val="Arial"/>
      <family val="2"/>
      <scheme val="minor"/>
    </font>
    <font>
      <sz val="10"/>
      <color theme="4"/>
      <name val="Arial"/>
      <family val="2"/>
      <charset val="162"/>
      <scheme val="minor"/>
    </font>
    <font>
      <sz val="10"/>
      <color theme="1"/>
      <name val="Arial"/>
      <family val="2"/>
      <charset val="162"/>
      <scheme val="minor"/>
    </font>
    <font>
      <sz val="10"/>
      <color theme="4"/>
      <name val="Arial"/>
      <family val="2"/>
      <scheme val="minor"/>
    </font>
    <font>
      <sz val="10"/>
      <color theme="1"/>
      <name val="Arial"/>
      <family val="2"/>
      <scheme val="minor"/>
    </font>
    <font>
      <sz val="10"/>
      <name val="Arial"/>
      <family val="2"/>
      <scheme val="minor"/>
    </font>
    <font>
      <b/>
      <sz val="11"/>
      <color theme="1"/>
      <name val="Arial"/>
      <family val="2"/>
      <scheme val="minor"/>
    </font>
    <font>
      <sz val="12"/>
      <color theme="1"/>
      <name val="Arial"/>
      <family val="2"/>
      <charset val="162"/>
      <scheme val="minor"/>
    </font>
    <font>
      <b/>
      <sz val="10"/>
      <color theme="3"/>
      <name val="Arial"/>
      <family val="2"/>
      <scheme val="minor"/>
    </font>
    <font>
      <b/>
      <sz val="11.0"/>
      <color theme="4"/>
      <name val="Arial"/>
      <family val="2"/>
      <scheme val="minor"/>
    </font>
    <font>
      <b/>
      <sz val="11"/>
      <color rgb="FF2E86AB"/>
      <name val="Arial"/>
      <family val="2"/>
    </font>
    <font>
      <b/>
      <sz val="11"/>
      <color theme="0"/>
      <name val="Arial"/>
      <family val="2"/>
    </font>
    <font>
      <sz val="11"/>
      <color theme="1" tint="0.249977111117893"/>
      <name val="Arial"/>
      <family val="2"/>
      <charset val="162"/>
      <scheme val="minor"/>
    </font>
    <font>
      <b/>
      <sz val="12"/>
      <color rgb="FF2E86AB"/>
      <name val="Arial"/>
      <family val="2"/>
      <scheme val="minor"/>
    </font>
    <font>
      <b/>
      <sz val="12"/>
      <color rgb="FF2E86AB"/>
      <name val="Arial"/>
      <family val="2"/>
    </font>
    <font>
      <b/>
      <sz val="14"/>
      <color rgb="FF2E86AB"/>
      <name val="Arial"/>
      <family val="2"/>
    </font>
    <font>
      <sz val="10"/>
      <color rgb="FF2E86AB"/>
      <name val="Arial"/>
      <family val="2"/>
      <scheme val="minor"/>
    </font>
    <font>
      <b/>
      <sz val="11"/>
      <name val="Arial"/>
      <family val="2"/>
      <scheme val="minor"/>
    </font>
  </fonts>
  <fills count="21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2E86AB"/>
        <bgColor indexed="64"/>
      </patternFill>
    </fill>
    <fill>
      <patternFill patternType="solid">
        <fgColor rgb="FFD9E2EC"/>
        <bgColor indexed="64"/>
      </patternFill>
    </fill>
    <fill>
      <patternFill patternType="solid">
        <fgColor rgb="FFFEF8F4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D9E9F2"/>
        <bgColor indexed="64"/>
      </patternFill>
    </fill>
    <fill>
      <patternFill patternType="solid">
        <fgColor rgb="FFFFF3CC"/>
        <bgColor indexed="64"/>
      </patternFill>
    </fill>
    <fill>
      <patternFill patternType="solid">
        <fgColor rgb="FFE2EFD9"/>
        <bgColor indexed="64"/>
      </patternFill>
    </fill>
    <fill>
      <patternFill patternType="solid">
        <fgColor rgb="FF2E86AB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F2F2F2"/>
        <bgColor indexed="64"/>
      </patternFill>
    </fill>
  </fills>
  <borders count="63">
    <border>
      <left/>
      <right/>
      <top/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3743705557422"/>
      </left>
      <right style="thin">
        <color theme="0" tint="-0.14993743705557422"/>
      </right>
      <top style="thin">
        <color theme="0" tint="-0.14993743705557422"/>
      </top>
      <bottom style="thin">
        <color theme="0" tint="-0.1499374370555742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1" tint="0.499984740745262"/>
      </bottom>
      <diagonal/>
    </border>
    <border>
      <left style="thin">
        <color theme="0" tint="-0.14993743705557422"/>
      </left>
      <right style="thin">
        <color theme="0" tint="-0.14993743705557422"/>
      </right>
      <top/>
      <bottom style="thin">
        <color theme="0" tint="-0.14993743705557422"/>
      </bottom>
      <diagonal/>
    </border>
    <border>
      <left style="thin">
        <color theme="1" tint="0.499984740745262"/>
      </left>
      <right/>
      <top style="thin">
        <color theme="1" tint="0.499984740745262"/>
      </top>
      <bottom/>
      <diagonal/>
    </border>
    <border>
      <left/>
      <right/>
      <top style="thin">
        <color theme="1" tint="0.499984740745262"/>
      </top>
      <bottom/>
      <diagonal/>
    </border>
    <border>
      <left/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/>
      <top/>
      <bottom/>
      <diagonal/>
    </border>
    <border>
      <left/>
      <right style="thin">
        <color theme="1" tint="0.499984740745262"/>
      </right>
      <top/>
      <bottom/>
      <diagonal/>
    </border>
    <border>
      <left style="thin">
        <color theme="1" tint="0.499984740745262"/>
      </left>
      <right/>
      <top/>
      <bottom style="thin">
        <color theme="1" tint="0.499984740745262"/>
      </bottom>
      <diagonal/>
    </border>
    <border>
      <left/>
      <right/>
      <top style="thin">
        <color theme="0" tint="-0.14993743705557422"/>
      </top>
      <bottom style="thin">
        <color theme="1" tint="0.499984740745262"/>
      </bottom>
      <diagonal/>
    </border>
    <border>
      <left/>
      <right/>
      <top/>
      <bottom style="thin">
        <color theme="1" tint="0.499984740745262"/>
      </bottom>
      <diagonal/>
    </border>
    <border>
      <left/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0" tint="-0.499984740745262"/>
      </top>
      <bottom/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rgb="FF5E6472"/>
      </left>
      <right style="thin">
        <color rgb="FF5E6472"/>
      </right>
      <top/>
      <bottom/>
      <diagonal/>
    </border>
    <border>
      <left style="thin">
        <color rgb="FF5E6472"/>
      </left>
      <right/>
      <top/>
      <bottom/>
      <diagonal/>
    </border>
    <border>
      <left/>
      <right/>
      <top style="thin">
        <color theme="0" tint="-0.499984740745262"/>
      </top>
      <bottom style="thin">
        <color theme="1" tint="0.499984740745262"/>
      </bottom>
      <diagonal/>
    </border>
    <border>
      <left style="thin">
        <color theme="0" tint="-0.14996795556505021"/>
      </left>
      <right style="thin">
        <color theme="0" tint="-0.14993743705557422"/>
      </right>
      <top style="thin">
        <color theme="1" tint="0.499984740745262"/>
      </top>
      <bottom style="thin">
        <color theme="0" tint="-0.14993743705557422"/>
      </bottom>
      <diagonal/>
    </border>
    <border>
      <left style="thin">
        <color theme="0" tint="-0.14996795556505021"/>
      </left>
      <right style="thin">
        <color theme="0" tint="-0.14993743705557422"/>
      </right>
      <top style="thin">
        <color theme="0" tint="-0.14993743705557422"/>
      </top>
      <bottom style="thin">
        <color theme="0" tint="-0.14993743705557422"/>
      </bottom>
      <diagonal/>
    </border>
    <border>
      <left/>
      <right/>
      <top style="thin">
        <color theme="0" tint="-0.499984740745262"/>
      </top>
      <bottom/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 style="thin">
        <color theme="0" tint="-0.14993743705557422"/>
      </left>
      <right/>
      <top style="thin">
        <color theme="1" tint="0.499984740745262"/>
      </top>
      <bottom style="thin">
        <color theme="0" tint="-0.14993743705557422"/>
      </bottom>
      <diagonal/>
    </border>
    <border>
      <left/>
      <right style="thin">
        <color theme="0" tint="-0.14993743705557422"/>
      </right>
      <top style="thin">
        <color theme="1" tint="0.499984740745262"/>
      </top>
      <bottom style="thin">
        <color theme="0" tint="-0.14993743705557422"/>
      </bottom>
      <diagonal/>
    </border>
    <border>
      <left style="thin">
        <color theme="0" tint="-0.14993743705557422"/>
      </left>
      <right/>
      <top style="thin">
        <color theme="0" tint="-0.14993743705557422"/>
      </top>
      <bottom style="thin">
        <color theme="0" tint="-0.14993743705557422"/>
      </bottom>
      <diagonal/>
    </border>
    <border>
      <left/>
      <right style="thin">
        <color theme="0" tint="-0.14993743705557422"/>
      </right>
      <top style="thin">
        <color theme="0" tint="-0.14993743705557422"/>
      </top>
      <bottom style="thin">
        <color theme="0" tint="-0.14993743705557422"/>
      </bottom>
      <diagonal/>
    </border>
    <border>
      <left/>
      <right style="thin">
        <color indexed="64"/>
      </right>
      <top/>
      <bottom/>
      <diagonal/>
    </border>
    <border>
      <left style="thin">
        <color theme="1" tint="0.499984740745262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theme="1" tint="0.499984740745262"/>
      </right>
      <top style="thin">
        <color indexed="64"/>
      </top>
      <bottom/>
      <diagonal/>
    </border>
    <border>
      <left/>
      <right/>
      <top style="medium">
        <color rgb="FF84A59D"/>
      </top>
      <bottom/>
      <diagonal/>
    </border>
    <border>
      <left/>
      <right/>
      <top/>
      <bottom style="medium">
        <color rgb="FF84A59D"/>
      </bottom>
      <diagonal/>
    </border>
    <border>
      <left style="thin">
        <color theme="0" tint="-0.14990691854609822"/>
      </left>
      <right/>
      <top style="thin">
        <color theme="0" tint="-0.14990691854609822"/>
      </top>
      <bottom/>
      <diagonal/>
    </border>
    <border>
      <left/>
      <right/>
      <top style="thin">
        <color theme="0" tint="-0.14990691854609822"/>
      </top>
      <bottom/>
      <diagonal/>
    </border>
    <border>
      <left/>
      <right style="thin">
        <color theme="0" tint="-0.14990691854609822"/>
      </right>
      <top style="thin">
        <color theme="0" tint="-0.14990691854609822"/>
      </top>
      <bottom/>
      <diagonal/>
    </border>
    <border>
      <left style="thin">
        <color theme="0" tint="-0.14990691854609822"/>
      </left>
      <right/>
      <top/>
      <bottom/>
      <diagonal/>
    </border>
    <border>
      <left/>
      <right style="thin">
        <color theme="0" tint="-0.14990691854609822"/>
      </right>
      <top/>
      <bottom/>
      <diagonal/>
    </border>
    <border>
      <left style="thin">
        <color theme="0" tint="-0.14990691854609822"/>
      </left>
      <right/>
      <top/>
      <bottom style="thin">
        <color theme="0" tint="-0.14990691854609822"/>
      </bottom>
      <diagonal/>
    </border>
    <border>
      <left/>
      <right/>
      <top/>
      <bottom style="thin">
        <color theme="0" tint="-0.14990691854609822"/>
      </bottom>
      <diagonal/>
    </border>
    <border>
      <left/>
      <right style="thin">
        <color theme="0" tint="-0.14990691854609822"/>
      </right>
      <top/>
      <bottom style="thin">
        <color theme="0" tint="-0.14990691854609822"/>
      </bottom>
      <diagonal/>
    </border>
    <border>
      <left style="thin">
        <color theme="0" tint="-0.499984740745262"/>
      </left>
      <right/>
      <top/>
      <bottom style="thin">
        <color theme="0" tint="-0.14996795556505021"/>
      </bottom>
      <diagonal/>
    </border>
    <border>
      <left/>
      <right/>
      <top/>
      <bottom style="thin">
        <color theme="0" tint="-0.14996795556505021"/>
      </bottom>
      <diagonal/>
    </border>
    <border>
      <left/>
      <right style="thin">
        <color theme="1" tint="0.499984740745262"/>
      </right>
      <top/>
      <bottom style="thin">
        <color theme="0" tint="-0.14996795556505021"/>
      </bottom>
      <diagonal/>
    </border>
    <border>
      <left style="thin">
        <color theme="0" tint="-0.499984740745262"/>
      </left>
      <right/>
      <top style="thin">
        <color theme="0" tint="-0.14996795556505021"/>
      </top>
      <bottom/>
      <diagonal/>
    </border>
    <border>
      <left/>
      <right/>
      <top style="thin">
        <color theme="0" tint="-0.14996795556505021"/>
      </top>
      <bottom/>
      <diagonal/>
    </border>
    <border>
      <left/>
      <right style="thin">
        <color theme="1" tint="0.499984740745262"/>
      </right>
      <top style="thin">
        <color theme="0" tint="-0.1499679555650502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</borders>
  <cellStyleXfs count="7">
    <xf numFmtId="0" fontId="0" fillId="0" borderId="0"/>
    <xf numFmtId="0" fontId="1" fillId="0" borderId="0"/>
    <xf numFmtId="9" fontId="1" fillId="0" borderId="0" applyFont="0" applyFill="0" applyBorder="0" applyAlignment="0" applyProtection="0"/>
    <xf numFmtId="0" fontId="2" fillId="0" borderId="0"/>
    <xf numFmtId="0" fontId="20" fillId="0" borderId="0"/>
    <xf numFmtId="0" fontId="1" fillId="0" borderId="0"/>
    <xf numFmtId="0" fontId="27" fillId="0" borderId="0" applyNumberFormat="0" applyFill="0" applyBorder="0" applyAlignment="0" applyProtection="0">
      <alignment vertical="top"/>
      <protection locked="0"/>
    </xf>
  </cellStyleXfs>
  <cellXfs count="249">
    <xf numFmtId="0" fontId="0" fillId="0" borderId="0" xfId="0"/>
    <xf numFmtId="0" fontId="2" fillId="2" borderId="0" xfId="0" applyFont="1" applyFill="1" applyAlignment="1">
      <alignment vertical="center"/>
    </xf>
    <xf numFmtId="49" fontId="2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3" fillId="3" borderId="0" xfId="0" applyFont="1" applyFill="1" applyAlignment="1">
      <alignment horizontal="center" vertical="center"/>
    </xf>
    <xf numFmtId="0" fontId="1" fillId="2" borderId="0" xfId="1" applyFill="1" applyAlignment="1">
      <alignment vertical="center"/>
    </xf>
    <xf numFmtId="0" fontId="0" fillId="0" borderId="4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0" borderId="4" xfId="0" applyFill="1" applyBorder="1" applyAlignment="1">
      <alignment horizontal="centerContinuous" vertical="center"/>
    </xf>
    <xf numFmtId="0" fontId="0" fillId="2" borderId="0" xfId="0" applyFill="1" applyAlignment="1">
      <alignment horizontal="left" vertical="center"/>
    </xf>
    <xf numFmtId="0" fontId="0" fillId="2" borderId="0" xfId="0" applyFill="1" applyProtection="1"/>
    <xf numFmtId="0" fontId="0" fillId="2" borderId="0" xfId="0" applyFill="1" applyAlignment="1" applyProtection="1">
      <alignment horizontal="center" vertical="center"/>
    </xf>
    <xf numFmtId="0" fontId="11" fillId="7" borderId="0" xfId="0" applyFont="1" applyFill="1" applyAlignment="1">
      <alignment horizontal="right" vertical="center"/>
    </xf>
    <xf numFmtId="49" fontId="4" fillId="3" borderId="0" xfId="0" applyNumberFormat="1" applyFont="1" applyFill="1" applyAlignment="1">
      <alignment horizontal="left" vertical="center" indent="4"/>
    </xf>
    <xf numFmtId="0" fontId="2" fillId="2" borderId="0" xfId="0" applyFont="1" applyFill="1" applyAlignment="1" applyProtection="1">
      <alignment vertical="center"/>
    </xf>
    <xf numFmtId="49" fontId="2" fillId="2" borderId="0" xfId="0" applyNumberFormat="1" applyFont="1" applyFill="1" applyAlignment="1" applyProtection="1">
      <alignment horizontal="center" vertical="center"/>
    </xf>
    <xf numFmtId="0" fontId="2" fillId="2" borderId="0" xfId="0" applyFont="1" applyFill="1" applyAlignment="1" applyProtection="1">
      <alignment horizontal="center" vertical="center"/>
    </xf>
    <xf numFmtId="0" fontId="3" fillId="2" borderId="0" xfId="0" applyFont="1" applyFill="1" applyAlignment="1" applyProtection="1">
      <alignment vertical="center"/>
    </xf>
    <xf numFmtId="49" fontId="4" fillId="3" borderId="0" xfId="0" applyNumberFormat="1" applyFont="1" applyFill="1" applyAlignment="1" applyProtection="1">
      <alignment horizontal="center" vertical="center" wrapText="1"/>
    </xf>
    <xf numFmtId="49" fontId="4" fillId="3" borderId="0" xfId="0" applyNumberFormat="1" applyFont="1" applyFill="1" applyAlignment="1" applyProtection="1">
      <alignment horizontal="left" vertical="center" indent="1"/>
    </xf>
    <xf numFmtId="49" fontId="4" fillId="3" borderId="0" xfId="0" applyNumberFormat="1" applyFont="1" applyFill="1" applyAlignment="1" applyProtection="1">
      <alignment vertical="center"/>
    </xf>
    <xf numFmtId="0" fontId="3" fillId="3" borderId="0" xfId="0" applyFont="1" applyFill="1" applyAlignment="1" applyProtection="1">
      <alignment horizontal="center" vertical="center"/>
    </xf>
    <xf numFmtId="0" fontId="3" fillId="3" borderId="0" xfId="0" applyFont="1" applyFill="1" applyAlignment="1" applyProtection="1">
      <alignment horizontal="center" vertical="center" wrapText="1"/>
    </xf>
    <xf numFmtId="0" fontId="1" fillId="2" borderId="0" xfId="1" applyFill="1" applyAlignment="1" applyProtection="1">
      <alignment vertical="center"/>
    </xf>
    <xf numFmtId="0" fontId="2" fillId="2" borderId="0" xfId="0" applyFont="1" applyFill="1" applyProtection="1"/>
    <xf numFmtId="0" fontId="3" fillId="2" borderId="0" xfId="0" applyFont="1" applyFill="1" applyAlignment="1" applyProtection="1">
      <alignment horizontal="center" vertical="center" wrapText="1"/>
    </xf>
    <xf numFmtId="0" fontId="0" fillId="0" borderId="0" xfId="0" applyBorder="1" applyProtection="1"/>
    <xf numFmtId="0" fontId="7" fillId="6" borderId="9" xfId="0" applyFont="1" applyFill="1" applyBorder="1" applyAlignment="1" applyProtection="1">
      <alignment horizontal="center" vertical="center" wrapText="1" shrinkToFit="1"/>
    </xf>
    <xf numFmtId="0" fontId="0" fillId="2" borderId="0" xfId="0" applyFill="1" applyAlignment="1" applyProtection="1">
      <alignment vertical="center"/>
    </xf>
    <xf numFmtId="49" fontId="4" fillId="3" borderId="0" xfId="0" applyNumberFormat="1" applyFont="1" applyFill="1" applyAlignment="1" applyProtection="1">
      <alignment horizontal="left" vertical="center" indent="4"/>
    </xf>
    <xf numFmtId="0" fontId="0" fillId="0" borderId="16" xfId="0" applyBorder="1" applyProtection="1"/>
    <xf numFmtId="0" fontId="0" fillId="0" borderId="15" xfId="0" applyBorder="1" applyAlignment="1" applyProtection="1">
      <alignment horizontal="center" vertical="center"/>
    </xf>
    <xf numFmtId="0" fontId="0" fillId="0" borderId="15" xfId="0" applyBorder="1" applyAlignment="1" applyProtection="1">
      <alignment vertical="center"/>
    </xf>
    <xf numFmtId="0" fontId="0" fillId="0" borderId="17" xfId="0" applyBorder="1" applyAlignment="1" applyProtection="1">
      <alignment vertical="center"/>
    </xf>
    <xf numFmtId="0" fontId="0" fillId="0" borderId="18" xfId="0" applyBorder="1" applyProtection="1"/>
    <xf numFmtId="0" fontId="0" fillId="0" borderId="19" xfId="0" applyBorder="1" applyProtection="1"/>
    <xf numFmtId="0" fontId="0" fillId="0" borderId="20" xfId="0" applyBorder="1" applyProtection="1"/>
    <xf numFmtId="0" fontId="13" fillId="2" borderId="0" xfId="0" applyFont="1" applyFill="1" applyAlignment="1">
      <alignment vertical="center"/>
    </xf>
    <xf numFmtId="49" fontId="14" fillId="4" borderId="0" xfId="0" applyNumberFormat="1" applyFont="1" applyFill="1" applyAlignment="1">
      <alignment horizontal="left" vertical="center" indent="4"/>
    </xf>
    <xf numFmtId="0" fontId="14" fillId="4" borderId="0" xfId="0" applyFont="1" applyFill="1" applyAlignment="1">
      <alignment horizontal="center" vertical="center"/>
    </xf>
    <xf numFmtId="0" fontId="15" fillId="8" borderId="0" xfId="0" applyFont="1" applyFill="1" applyAlignment="1">
      <alignment horizontal="right" vertical="center"/>
    </xf>
    <xf numFmtId="0" fontId="13" fillId="2" borderId="0" xfId="0" applyFont="1" applyFill="1" applyAlignment="1" applyProtection="1">
      <alignment vertical="center"/>
    </xf>
    <xf numFmtId="49" fontId="14" fillId="4" borderId="0" xfId="0" applyNumberFormat="1" applyFont="1" applyFill="1" applyAlignment="1" applyProtection="1">
      <alignment horizontal="center" vertical="center" wrapText="1"/>
    </xf>
    <xf numFmtId="49" fontId="14" fillId="4" borderId="0" xfId="0" applyNumberFormat="1" applyFont="1" applyFill="1" applyAlignment="1" applyProtection="1">
      <alignment horizontal="left" vertical="center" indent="1"/>
    </xf>
    <xf numFmtId="49" fontId="14" fillId="4" borderId="0" xfId="0" applyNumberFormat="1" applyFont="1" applyFill="1" applyAlignment="1" applyProtection="1">
      <alignment vertical="center"/>
    </xf>
    <xf numFmtId="0" fontId="14" fillId="4" borderId="0" xfId="0" applyFont="1" applyFill="1" applyAlignment="1" applyProtection="1">
      <alignment horizontal="center" vertical="center"/>
    </xf>
    <xf numFmtId="0" fontId="14" fillId="4" borderId="0" xfId="0" applyFont="1" applyFill="1" applyAlignment="1" applyProtection="1">
      <alignment horizontal="center" vertical="center" wrapText="1"/>
    </xf>
    <xf numFmtId="49" fontId="14" fillId="4" borderId="0" xfId="0" applyNumberFormat="1" applyFont="1" applyFill="1" applyAlignment="1" applyProtection="1">
      <alignment horizontal="left" vertical="center" indent="4"/>
    </xf>
    <xf numFmtId="0" fontId="2" fillId="2" borderId="0" xfId="3" applyFill="1" applyAlignment="1">
      <alignment vertical="center"/>
    </xf>
    <xf numFmtId="49" fontId="2" fillId="2" borderId="0" xfId="3" applyNumberFormat="1" applyFill="1" applyAlignment="1">
      <alignment horizontal="center" vertical="center"/>
    </xf>
    <xf numFmtId="0" fontId="3" fillId="2" borderId="0" xfId="3" applyFont="1" applyFill="1" applyAlignment="1">
      <alignment vertical="center"/>
    </xf>
    <xf numFmtId="49" fontId="4" fillId="3" borderId="0" xfId="3" applyNumberFormat="1" applyFont="1" applyFill="1" applyAlignment="1">
      <alignment horizontal="left" vertical="center" indent="2"/>
    </xf>
    <xf numFmtId="0" fontId="11" fillId="2" borderId="0" xfId="3" applyFont="1" applyFill="1" applyAlignment="1">
      <alignment horizontal="right" vertical="center"/>
    </xf>
    <xf numFmtId="0" fontId="3" fillId="2" borderId="0" xfId="3" applyFont="1" applyFill="1" applyAlignment="1">
      <alignment horizontal="center" vertical="center"/>
    </xf>
    <xf numFmtId="0" fontId="17" fillId="2" borderId="0" xfId="3" applyFont="1" applyFill="1" applyAlignment="1">
      <alignment vertical="center"/>
    </xf>
    <xf numFmtId="49" fontId="18" fillId="4" borderId="0" xfId="3" applyNumberFormat="1" applyFont="1" applyFill="1" applyAlignment="1">
      <alignment horizontal="left" vertical="center" indent="2"/>
    </xf>
    <xf numFmtId="0" fontId="19" fillId="2" borderId="0" xfId="3" applyFont="1" applyFill="1" applyAlignment="1">
      <alignment horizontal="right" vertical="center"/>
    </xf>
    <xf numFmtId="0" fontId="18" fillId="2" borderId="0" xfId="3" applyFont="1" applyFill="1" applyAlignment="1">
      <alignment horizontal="center" vertical="center"/>
    </xf>
    <xf numFmtId="0" fontId="2" fillId="2" borderId="0" xfId="3" applyFill="1"/>
    <xf numFmtId="0" fontId="21" fillId="2" borderId="0" xfId="4" applyFont="1" applyFill="1" applyAlignment="1" applyProtection="1">
      <alignment vertical="center"/>
      <protection locked="0"/>
    </xf>
    <xf numFmtId="0" fontId="1" fillId="0" borderId="7" xfId="5" applyBorder="1" applyAlignment="1">
      <alignment horizontal="left" wrapText="1" indent="1"/>
    </xf>
    <xf numFmtId="0" fontId="1" fillId="2" borderId="0" xfId="5" applyFill="1"/>
    <xf numFmtId="0" fontId="22" fillId="2" borderId="0" xfId="4" applyFont="1" applyFill="1" applyAlignment="1" applyProtection="1">
      <alignment vertical="center"/>
      <protection locked="0"/>
    </xf>
    <xf numFmtId="0" fontId="1" fillId="0" borderId="21" xfId="5" applyBorder="1" applyAlignment="1">
      <alignment horizontal="left" indent="1"/>
    </xf>
    <xf numFmtId="0" fontId="1" fillId="0" borderId="21" xfId="5" applyBorder="1" applyAlignment="1">
      <alignment horizontal="left" vertical="center" wrapText="1" indent="1"/>
    </xf>
    <xf numFmtId="0" fontId="1" fillId="0" borderId="21" xfId="5" applyBorder="1" applyAlignment="1">
      <alignment horizontal="left" vertical="top" wrapText="1" indent="2"/>
    </xf>
    <xf numFmtId="0" fontId="23" fillId="2" borderId="0" xfId="4" applyFont="1" applyFill="1" applyAlignment="1" applyProtection="1">
      <alignment vertical="center"/>
      <protection locked="0"/>
    </xf>
    <xf numFmtId="0" fontId="16" fillId="0" borderId="21" xfId="5" applyFont="1" applyBorder="1" applyAlignment="1">
      <alignment horizontal="left" indent="1"/>
    </xf>
    <xf numFmtId="0" fontId="1" fillId="0" borderId="3" xfId="5" applyBorder="1" applyAlignment="1">
      <alignment horizontal="left" indent="1"/>
    </xf>
    <xf numFmtId="0" fontId="0" fillId="2" borderId="0" xfId="0" applyFill="1" applyAlignment="1">
      <alignment vertical="center"/>
    </xf>
    <xf numFmtId="0" fontId="28" fillId="12" borderId="0" xfId="6" applyFont="1" applyFill="1" applyBorder="1" applyAlignment="1" applyProtection="1">
      <alignment vertical="center"/>
    </xf>
    <xf numFmtId="0" fontId="9" fillId="10" borderId="12" xfId="1" applyFont="1" applyFill="1" applyBorder="1" applyAlignment="1">
      <alignment vertical="center"/>
    </xf>
    <xf numFmtId="0" fontId="9" fillId="10" borderId="13" xfId="1" applyFont="1" applyFill="1" applyBorder="1" applyAlignment="1">
      <alignment vertical="center"/>
    </xf>
    <xf numFmtId="0" fontId="9" fillId="10" borderId="14" xfId="1" applyFont="1" applyFill="1" applyBorder="1" applyAlignment="1">
      <alignment vertical="center"/>
    </xf>
    <xf numFmtId="0" fontId="29" fillId="6" borderId="22" xfId="0" applyFont="1" applyFill="1" applyBorder="1" applyAlignment="1" applyProtection="1">
      <alignment horizontal="centerContinuous" vertical="center" wrapText="1" shrinkToFit="1"/>
    </xf>
    <xf numFmtId="49" fontId="4" fillId="3" borderId="0" xfId="0" applyNumberFormat="1" applyFont="1" applyFill="1" applyAlignment="1">
      <alignment horizontal="left" vertical="center"/>
    </xf>
    <xf numFmtId="49" fontId="14" fillId="4" borderId="0" xfId="0" applyNumberFormat="1" applyFont="1" applyFill="1" applyAlignment="1">
      <alignment horizontal="left" vertical="center"/>
    </xf>
    <xf numFmtId="0" fontId="10" fillId="10" borderId="15" xfId="0" applyFont="1" applyFill="1" applyBorder="1" applyAlignment="1">
      <alignment vertical="center"/>
    </xf>
    <xf numFmtId="0" fontId="10" fillId="10" borderId="16" xfId="0" applyFont="1" applyFill="1" applyBorder="1" applyAlignment="1">
      <alignment vertical="center"/>
    </xf>
    <xf numFmtId="0" fontId="9" fillId="10" borderId="15" xfId="0" applyFont="1" applyFill="1" applyBorder="1" applyAlignment="1">
      <alignment vertical="center"/>
    </xf>
    <xf numFmtId="0" fontId="9" fillId="10" borderId="16" xfId="0" applyFont="1" applyFill="1" applyBorder="1" applyAlignment="1">
      <alignment vertical="center"/>
    </xf>
    <xf numFmtId="0" fontId="0" fillId="11" borderId="15" xfId="0" applyFill="1" applyBorder="1" applyAlignment="1">
      <alignment vertical="center"/>
    </xf>
    <xf numFmtId="0" fontId="0" fillId="11" borderId="0" xfId="0" applyFill="1" applyBorder="1" applyAlignment="1">
      <alignment vertical="center"/>
    </xf>
    <xf numFmtId="0" fontId="0" fillId="11" borderId="16" xfId="0" applyFill="1" applyBorder="1" applyAlignment="1">
      <alignment vertical="center"/>
    </xf>
    <xf numFmtId="0" fontId="0" fillId="11" borderId="17" xfId="0" applyFill="1" applyBorder="1" applyAlignment="1">
      <alignment vertical="center"/>
    </xf>
    <xf numFmtId="0" fontId="0" fillId="11" borderId="19" xfId="0" applyFill="1" applyBorder="1" applyAlignment="1">
      <alignment vertical="center"/>
    </xf>
    <xf numFmtId="0" fontId="0" fillId="11" borderId="20" xfId="0" applyFill="1" applyBorder="1" applyAlignment="1">
      <alignment vertical="center"/>
    </xf>
    <xf numFmtId="0" fontId="0" fillId="12" borderId="0" xfId="0" applyFill="1" applyAlignment="1">
      <alignment vertical="center"/>
    </xf>
    <xf numFmtId="0" fontId="0" fillId="12" borderId="0" xfId="0" applyFill="1" applyAlignment="1">
      <alignment horizontal="center" vertical="center"/>
    </xf>
    <xf numFmtId="49" fontId="4" fillId="3" borderId="0" xfId="0" applyNumberFormat="1" applyFont="1" applyFill="1" applyAlignment="1" applyProtection="1">
      <alignment horizontal="left" vertical="center" indent="3"/>
    </xf>
    <xf numFmtId="49" fontId="14" fillId="4" borderId="0" xfId="0" applyNumberFormat="1" applyFont="1" applyFill="1" applyAlignment="1" applyProtection="1">
      <alignment horizontal="left" vertical="center" indent="3"/>
    </xf>
    <xf numFmtId="0" fontId="35" fillId="2" borderId="0" xfId="0" applyFont="1" applyFill="1" applyProtection="1"/>
    <xf numFmtId="0" fontId="32" fillId="2" borderId="24" xfId="0" applyNumberFormat="1" applyFont="1" applyFill="1" applyBorder="1" applyAlignment="1" applyProtection="1">
      <alignment horizontal="center" vertical="center"/>
      <protection hidden="1"/>
    </xf>
    <xf numFmtId="0" fontId="33" fillId="0" borderId="24" xfId="0" applyFont="1" applyFill="1" applyBorder="1" applyAlignment="1" applyProtection="1">
      <alignment horizontal="left" vertical="center" wrapText="1"/>
      <protection locked="0"/>
    </xf>
    <xf numFmtId="0" fontId="33" fillId="0" borderId="24" xfId="0" applyFont="1" applyFill="1" applyBorder="1" applyAlignment="1" applyProtection="1">
      <alignment horizontal="center" vertical="center" wrapText="1"/>
      <protection locked="0"/>
    </xf>
    <xf numFmtId="14" fontId="33" fillId="0" borderId="24" xfId="0" applyNumberFormat="1" applyFont="1" applyFill="1" applyBorder="1" applyAlignment="1" applyProtection="1">
      <alignment horizontal="center" vertical="center" wrapText="1"/>
      <protection locked="0"/>
    </xf>
    <xf numFmtId="0" fontId="33" fillId="2" borderId="24" xfId="0" applyFont="1" applyFill="1" applyBorder="1" applyAlignment="1" applyProtection="1">
      <alignment horizontal="center" vertical="center" wrapText="1"/>
      <protection hidden="1"/>
    </xf>
    <xf numFmtId="0" fontId="7" fillId="6" borderId="23" xfId="0" applyFont="1" applyFill="1" applyBorder="1" applyAlignment="1" applyProtection="1">
      <alignment horizontal="center" vertical="center" wrapText="1" shrinkToFit="1"/>
    </xf>
    <xf numFmtId="0" fontId="30" fillId="2" borderId="24" xfId="0" applyNumberFormat="1" applyFont="1" applyFill="1" applyBorder="1" applyAlignment="1" applyProtection="1">
      <alignment horizontal="center" vertical="center"/>
      <protection hidden="1"/>
    </xf>
    <xf numFmtId="0" fontId="31" fillId="0" borderId="24" xfId="0" applyFont="1" applyFill="1" applyBorder="1" applyAlignment="1" applyProtection="1">
      <alignment vertical="center" wrapText="1" shrinkToFit="1"/>
      <protection locked="0"/>
    </xf>
    <xf numFmtId="0" fontId="34" fillId="0" borderId="24" xfId="0" applyFont="1" applyBorder="1" applyAlignment="1" applyProtection="1">
      <alignment horizontal="center" vertical="center" wrapText="1"/>
      <protection locked="0"/>
    </xf>
    <xf numFmtId="0" fontId="36" fillId="2" borderId="2" xfId="0" applyFont="1" applyFill="1" applyBorder="1" applyAlignment="1" applyProtection="1">
      <alignment horizontal="centerContinuous" vertical="center"/>
    </xf>
    <xf numFmtId="0" fontId="2" fillId="2" borderId="0" xfId="0" applyFont="1" applyFill="1" applyBorder="1" applyAlignment="1" applyProtection="1">
      <alignment vertical="center"/>
    </xf>
    <xf numFmtId="0" fontId="3" fillId="3" borderId="0" xfId="0" applyFont="1" applyFill="1" applyBorder="1" applyAlignment="1" applyProtection="1">
      <alignment horizontal="center" vertical="center"/>
    </xf>
    <xf numFmtId="0" fontId="14" fillId="4" borderId="0" xfId="0" applyFont="1" applyFill="1" applyBorder="1" applyAlignment="1" applyProtection="1">
      <alignment horizontal="center" vertical="center"/>
    </xf>
    <xf numFmtId="0" fontId="1" fillId="2" borderId="0" xfId="1" applyFill="1" applyBorder="1" applyAlignment="1" applyProtection="1">
      <alignment vertical="center"/>
    </xf>
    <xf numFmtId="0" fontId="0" fillId="2" borderId="0" xfId="0" applyFill="1" applyBorder="1" applyProtection="1"/>
    <xf numFmtId="0" fontId="38" fillId="2" borderId="24" xfId="0" applyNumberFormat="1" applyFont="1" applyFill="1" applyBorder="1" applyAlignment="1" applyProtection="1">
      <alignment horizontal="center" vertical="center"/>
      <protection hidden="1"/>
    </xf>
    <xf numFmtId="14" fontId="37" fillId="0" borderId="24" xfId="0" applyNumberFormat="1" applyFont="1" applyFill="1" applyBorder="1" applyAlignment="1" applyProtection="1">
      <alignment horizontal="center" vertical="center" wrapText="1"/>
      <protection locked="0"/>
    </xf>
    <xf numFmtId="0" fontId="31" fillId="2" borderId="28" xfId="0" applyFont="1" applyFill="1" applyBorder="1" applyAlignment="1" applyProtection="1">
      <alignment horizontal="center" vertical="center" wrapText="1"/>
    </xf>
    <xf numFmtId="0" fontId="31" fillId="2" borderId="29" xfId="0" applyFont="1" applyFill="1" applyBorder="1" applyAlignment="1" applyProtection="1">
      <alignment horizontal="center" vertical="center" wrapText="1"/>
    </xf>
    <xf numFmtId="0" fontId="34" fillId="2" borderId="1" xfId="0" applyFont="1" applyFill="1" applyBorder="1" applyAlignment="1" applyProtection="1">
      <alignment horizontal="center" vertical="center"/>
    </xf>
    <xf numFmtId="0" fontId="34" fillId="2" borderId="1" xfId="0" applyFont="1" applyFill="1" applyBorder="1" applyAlignment="1" applyProtection="1">
      <alignment horizontal="center" vertical="center" wrapText="1"/>
    </xf>
    <xf numFmtId="0" fontId="0" fillId="0" borderId="3" xfId="0" applyFill="1" applyBorder="1" applyAlignment="1">
      <alignment horizontal="center" vertical="center"/>
    </xf>
    <xf numFmtId="0" fontId="0" fillId="0" borderId="6" xfId="0" applyFill="1" applyBorder="1" applyAlignment="1">
      <alignment horizontal="centerContinuous" vertical="center"/>
    </xf>
    <xf numFmtId="0" fontId="0" fillId="0" borderId="5" xfId="0" applyFill="1" applyBorder="1" applyAlignment="1">
      <alignment horizontal="centerContinuous" vertical="center"/>
    </xf>
    <xf numFmtId="0" fontId="0" fillId="14" borderId="6" xfId="0" applyFill="1" applyBorder="1" applyAlignment="1">
      <alignment horizontal="centerContinuous" vertical="center"/>
    </xf>
    <xf numFmtId="0" fontId="0" fillId="14" borderId="8" xfId="0" applyFill="1" applyBorder="1" applyAlignment="1">
      <alignment horizontal="centerContinuous" vertical="center"/>
    </xf>
    <xf numFmtId="0" fontId="0" fillId="14" borderId="5" xfId="0" applyFill="1" applyBorder="1" applyAlignment="1">
      <alignment horizontal="centerContinuous" vertical="center"/>
    </xf>
    <xf numFmtId="0" fontId="0" fillId="14" borderId="4" xfId="0" applyFill="1" applyBorder="1" applyAlignment="1">
      <alignment horizontal="centerContinuous" vertical="center"/>
    </xf>
    <xf numFmtId="0" fontId="0" fillId="16" borderId="4" xfId="0" applyFill="1" applyBorder="1" applyAlignment="1">
      <alignment horizontal="centerContinuous" vertical="center"/>
    </xf>
    <xf numFmtId="0" fontId="0" fillId="16" borderId="6" xfId="0" applyFill="1" applyBorder="1" applyAlignment="1">
      <alignment horizontal="centerContinuous" vertical="center"/>
    </xf>
    <xf numFmtId="0" fontId="0" fillId="16" borderId="8" xfId="0" applyFill="1" applyBorder="1" applyAlignment="1">
      <alignment horizontal="centerContinuous" vertical="center"/>
    </xf>
    <xf numFmtId="0" fontId="0" fillId="16" borderId="5" xfId="0" applyFill="1" applyBorder="1" applyAlignment="1">
      <alignment horizontal="centerContinuous" vertical="center"/>
    </xf>
    <xf numFmtId="0" fontId="0" fillId="0" borderId="4" xfId="0" applyFill="1" applyBorder="1" applyAlignment="1">
      <alignment vertical="center"/>
    </xf>
    <xf numFmtId="0" fontId="0" fillId="0" borderId="4" xfId="0" applyFill="1" applyBorder="1" applyAlignment="1" applyProtection="1">
      <alignment vertical="center"/>
      <protection hidden="1"/>
    </xf>
    <xf numFmtId="0" fontId="0" fillId="15" borderId="4" xfId="0" applyFill="1" applyBorder="1" applyAlignment="1">
      <alignment vertical="center"/>
    </xf>
    <xf numFmtId="0" fontId="0" fillId="2" borderId="0" xfId="0" applyFill="1" applyAlignment="1" applyProtection="1">
      <alignment vertical="center"/>
      <protection hidden="1"/>
    </xf>
    <xf numFmtId="0" fontId="0" fillId="0" borderId="4" xfId="0" applyNumberFormat="1" applyFill="1" applyBorder="1" applyAlignment="1" applyProtection="1">
      <alignment horizontal="center" vertical="center"/>
      <protection hidden="1"/>
    </xf>
    <xf numFmtId="0" fontId="0" fillId="0" borderId="4" xfId="0" applyFill="1" applyBorder="1" applyAlignment="1" applyProtection="1">
      <alignment horizontal="center" vertical="center"/>
      <protection hidden="1"/>
    </xf>
    <xf numFmtId="0" fontId="0" fillId="0" borderId="4" xfId="0" applyNumberFormat="1" applyFill="1" applyBorder="1" applyAlignment="1">
      <alignment horizontal="center" vertical="center"/>
    </xf>
    <xf numFmtId="0" fontId="0" fillId="0" borderId="36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/>
    </xf>
    <xf numFmtId="14" fontId="0" fillId="2" borderId="0" xfId="0" applyNumberFormat="1" applyFill="1" applyAlignment="1">
      <alignment horizontal="center" vertical="center"/>
    </xf>
    <xf numFmtId="0" fontId="0" fillId="5" borderId="4" xfId="0" applyFill="1" applyBorder="1" applyAlignment="1">
      <alignment horizontal="center" vertical="center"/>
    </xf>
    <xf numFmtId="0" fontId="0" fillId="5" borderId="4" xfId="0" applyFill="1" applyBorder="1" applyAlignment="1" applyProtection="1">
      <alignment horizontal="center" vertical="center"/>
      <protection hidden="1"/>
    </xf>
    <xf numFmtId="0" fontId="6" fillId="0" borderId="4" xfId="0" applyFont="1" applyFill="1" applyBorder="1" applyAlignment="1">
      <alignment horizontal="center" vertical="center"/>
    </xf>
    <xf numFmtId="0" fontId="8" fillId="3" borderId="0" xfId="0" applyFont="1" applyFill="1" applyAlignment="1">
      <alignment horizontal="center" vertical="center"/>
    </xf>
    <xf numFmtId="9" fontId="0" fillId="0" borderId="4" xfId="2" applyFont="1" applyFill="1" applyBorder="1" applyAlignment="1" applyProtection="1">
      <alignment horizontal="center" vertical="center"/>
      <protection hidden="1"/>
    </xf>
    <xf numFmtId="0" fontId="31" fillId="0" borderId="24" xfId="0" applyFont="1" applyBorder="1" applyAlignment="1" applyProtection="1">
      <alignment vertical="center" wrapText="1" shrinkToFit="1"/>
      <protection locked="0"/>
    </xf>
    <xf numFmtId="0" fontId="1" fillId="0" borderId="37" xfId="1" applyBorder="1" applyAlignment="1" applyProtection="1">
      <alignment vertical="center"/>
    </xf>
    <xf numFmtId="0" fontId="1" fillId="0" borderId="38" xfId="1" applyBorder="1" applyAlignment="1" applyProtection="1">
      <alignment vertical="center"/>
    </xf>
    <xf numFmtId="0" fontId="0" fillId="0" borderId="38" xfId="0" applyBorder="1" applyProtection="1"/>
    <xf numFmtId="0" fontId="0" fillId="0" borderId="39" xfId="0" applyBorder="1" applyProtection="1"/>
    <xf numFmtId="0" fontId="31" fillId="0" borderId="11" xfId="0" applyFont="1" applyBorder="1" applyAlignment="1" applyProtection="1">
      <alignment horizontal="left" vertical="center" wrapText="1"/>
      <protection locked="0"/>
    </xf>
    <xf numFmtId="0" fontId="31" fillId="0" borderId="2" xfId="0" applyFont="1" applyBorder="1" applyAlignment="1" applyProtection="1">
      <alignment horizontal="left" vertical="center"/>
      <protection locked="0"/>
    </xf>
    <xf numFmtId="0" fontId="31" fillId="0" borderId="29" xfId="0" applyFont="1" applyBorder="1" applyAlignment="1" applyProtection="1">
      <alignment horizontal="center" vertical="center"/>
      <protection locked="0"/>
    </xf>
    <xf numFmtId="0" fontId="31" fillId="2" borderId="2" xfId="0" applyFont="1" applyFill="1" applyBorder="1" applyAlignment="1" applyProtection="1">
      <alignment horizontal="center" vertical="center"/>
    </xf>
    <xf numFmtId="0" fontId="31" fillId="0" borderId="2" xfId="0" applyFont="1" applyBorder="1" applyAlignment="1" applyProtection="1">
      <alignment horizontal="center" vertical="center"/>
      <protection locked="0"/>
    </xf>
    <xf numFmtId="0" fontId="0" fillId="10" borderId="0" xfId="0" applyFill="1" applyBorder="1" applyAlignment="1">
      <alignment vertical="center"/>
    </xf>
    <xf numFmtId="0" fontId="10" fillId="10" borderId="0" xfId="0" applyFont="1" applyFill="1" applyBorder="1" applyAlignment="1">
      <alignment vertical="center"/>
    </xf>
    <xf numFmtId="0" fontId="42" fillId="10" borderId="0" xfId="0" applyFont="1" applyFill="1" applyBorder="1" applyAlignment="1">
      <alignment horizontal="center" vertical="center"/>
    </xf>
    <xf numFmtId="0" fontId="9" fillId="10" borderId="50" xfId="0" applyFont="1" applyFill="1" applyBorder="1" applyAlignment="1">
      <alignment vertical="center"/>
    </xf>
    <xf numFmtId="0" fontId="9" fillId="10" borderId="51" xfId="0" applyFont="1" applyFill="1" applyBorder="1" applyAlignment="1">
      <alignment vertical="center"/>
    </xf>
    <xf numFmtId="0" fontId="9" fillId="10" borderId="52" xfId="0" applyFont="1" applyFill="1" applyBorder="1" applyAlignment="1">
      <alignment vertical="center"/>
    </xf>
    <xf numFmtId="0" fontId="0" fillId="11" borderId="53" xfId="0" applyFill="1" applyBorder="1" applyAlignment="1">
      <alignment vertical="center"/>
    </xf>
    <xf numFmtId="0" fontId="0" fillId="11" borderId="54" xfId="0" applyFill="1" applyBorder="1" applyAlignment="1">
      <alignment vertical="center"/>
    </xf>
    <xf numFmtId="0" fontId="0" fillId="11" borderId="55" xfId="0" applyFill="1" applyBorder="1" applyAlignment="1">
      <alignment vertical="center"/>
    </xf>
    <xf numFmtId="0" fontId="7" fillId="9" borderId="25" xfId="0" applyFont="1" applyFill="1" applyBorder="1" applyAlignment="1" applyProtection="1">
      <alignment horizontal="center" vertical="center" wrapText="1" shrinkToFit="1"/>
    </xf>
    <xf numFmtId="0" fontId="7" fillId="6" borderId="25" xfId="0" applyFont="1" applyFill="1" applyBorder="1" applyAlignment="1" applyProtection="1">
      <alignment horizontal="center" vertical="center" wrapText="1" shrinkToFit="1"/>
    </xf>
    <xf numFmtId="0" fontId="7" fillId="6" borderId="26" xfId="0" applyFont="1" applyFill="1" applyBorder="1" applyAlignment="1" applyProtection="1">
      <alignment horizontal="center" vertical="center" wrapText="1" shrinkToFit="1"/>
    </xf>
    <xf numFmtId="0" fontId="42" fillId="10" borderId="0" xfId="0" applyFont="1" applyFill="1" applyBorder="1" applyAlignment="1">
      <alignment vertical="center"/>
    </xf>
    <xf numFmtId="0" fontId="0" fillId="14" borderId="56" xfId="0" applyFill="1" applyBorder="1" applyAlignment="1">
      <alignment horizontal="centerContinuous" vertical="center"/>
    </xf>
    <xf numFmtId="0" fontId="0" fillId="14" borderId="38" xfId="0" applyFill="1" applyBorder="1" applyAlignment="1">
      <alignment horizontal="centerContinuous" vertical="center"/>
    </xf>
    <xf numFmtId="0" fontId="46" fillId="19" borderId="0" xfId="0" applyFont="1" applyFill="1" applyAlignment="1">
      <alignment vertical="center"/>
    </xf>
    <xf numFmtId="0" fontId="0" fillId="2" borderId="0" xfId="0" applyFill="1" applyBorder="1" applyAlignment="1">
      <alignment vertical="center"/>
    </xf>
    <xf numFmtId="0" fontId="0" fillId="2" borderId="0" xfId="0" applyFill="1" applyBorder="1" applyAlignment="1">
      <alignment horizontal="center" vertical="center"/>
    </xf>
    <xf numFmtId="0" fontId="0" fillId="2" borderId="8" xfId="0" applyFill="1" applyBorder="1" applyAlignment="1">
      <alignment horizontal="centerContinuous" vertical="center"/>
    </xf>
    <xf numFmtId="0" fontId="0" fillId="2" borderId="0" xfId="0" applyFill="1" applyBorder="1" applyAlignment="1">
      <alignment horizontal="centerContinuous" vertical="center"/>
    </xf>
    <xf numFmtId="0" fontId="0" fillId="2" borderId="38" xfId="0" applyFill="1" applyBorder="1" applyAlignment="1">
      <alignment horizontal="centerContinuous" vertical="center"/>
    </xf>
    <xf numFmtId="0" fontId="0" fillId="2" borderId="58" xfId="0" applyFill="1" applyBorder="1" applyAlignment="1">
      <alignment horizontal="center" vertical="center"/>
    </xf>
    <xf numFmtId="0" fontId="0" fillId="2" borderId="59" xfId="0" applyFill="1" applyBorder="1" applyAlignment="1">
      <alignment horizontal="center" vertical="center"/>
    </xf>
    <xf numFmtId="0" fontId="0" fillId="2" borderId="56" xfId="0" applyFill="1" applyBorder="1" applyAlignment="1">
      <alignment horizontal="centerContinuous" vertical="center"/>
    </xf>
    <xf numFmtId="0" fontId="0" fillId="2" borderId="57" xfId="0" applyFill="1" applyBorder="1" applyAlignment="1">
      <alignment horizontal="centerContinuous" vertical="center"/>
    </xf>
    <xf numFmtId="0" fontId="0" fillId="0" borderId="4" xfId="0" applyFill="1" applyBorder="1" applyAlignment="1" applyProtection="1">
      <alignment vertical="center" shrinkToFit="1"/>
      <protection hidden="1"/>
    </xf>
    <xf numFmtId="0" fontId="0" fillId="0" borderId="4" xfId="0" applyFill="1" applyBorder="1" applyAlignment="1" applyProtection="1">
      <alignment horizontal="center" vertical="center" shrinkToFit="1"/>
      <protection hidden="1"/>
    </xf>
    <xf numFmtId="0" fontId="0" fillId="0" borderId="7" xfId="0" applyFill="1" applyBorder="1" applyAlignment="1" applyProtection="1">
      <alignment vertical="center" shrinkToFit="1"/>
      <protection hidden="1"/>
    </xf>
    <xf numFmtId="0" fontId="0" fillId="0" borderId="7" xfId="0" applyFill="1" applyBorder="1" applyAlignment="1" applyProtection="1">
      <alignment horizontal="center" vertical="center" shrinkToFit="1"/>
      <protection hidden="1"/>
    </xf>
    <xf numFmtId="0" fontId="6" fillId="0" borderId="4" xfId="0" applyFont="1" applyFill="1" applyBorder="1" applyAlignment="1" applyProtection="1">
      <alignment vertical="center" shrinkToFit="1"/>
      <protection hidden="1"/>
    </xf>
    <xf numFmtId="0" fontId="6" fillId="0" borderId="4" xfId="0" applyFont="1" applyFill="1" applyBorder="1" applyAlignment="1" applyProtection="1">
      <alignment horizontal="center" vertical="center" shrinkToFit="1"/>
      <protection hidden="1"/>
    </xf>
    <xf numFmtId="0" fontId="6" fillId="0" borderId="3" xfId="0" applyNumberFormat="1" applyFont="1" applyFill="1" applyBorder="1" applyAlignment="1" applyProtection="1">
      <alignment horizontal="center" vertical="center" shrinkToFit="1"/>
      <protection hidden="1"/>
    </xf>
    <xf numFmtId="0" fontId="6" fillId="0" borderId="4" xfId="0" applyNumberFormat="1" applyFont="1" applyFill="1" applyBorder="1" applyAlignment="1" applyProtection="1">
      <alignment horizontal="center" vertical="center" shrinkToFit="1"/>
      <protection hidden="1"/>
    </xf>
    <xf numFmtId="0" fontId="6" fillId="0" borderId="7" xfId="0" applyFont="1" applyFill="1" applyBorder="1" applyAlignment="1" applyProtection="1">
      <alignment vertical="center" shrinkToFit="1"/>
      <protection hidden="1"/>
    </xf>
    <xf numFmtId="0" fontId="6" fillId="0" borderId="7" xfId="0" applyFont="1" applyFill="1" applyBorder="1" applyAlignment="1" applyProtection="1">
      <alignment horizontal="center" vertical="center" shrinkToFit="1"/>
      <protection hidden="1"/>
    </xf>
    <xf numFmtId="0" fontId="6" fillId="0" borderId="7" xfId="0" applyNumberFormat="1" applyFont="1" applyFill="1" applyBorder="1" applyAlignment="1" applyProtection="1">
      <alignment horizontal="center" vertical="center" shrinkToFit="1"/>
      <protection hidden="1"/>
    </xf>
    <xf numFmtId="0" fontId="0" fillId="2" borderId="0" xfId="0" applyFill="1" applyAlignment="1" applyProtection="1">
      <alignment horizontal="center" vertical="center"/>
      <protection hidden="1"/>
    </xf>
    <xf numFmtId="0" fontId="7" fillId="9" borderId="30" xfId="0" applyFont="1" applyFill="1" applyBorder="1" applyAlignment="1" applyProtection="1">
      <alignment horizontal="centerContinuous" vertical="center" wrapText="1" shrinkToFit="1"/>
    </xf>
    <xf numFmtId="0" fontId="7" fillId="9" borderId="31" xfId="0" applyFont="1" applyFill="1" applyBorder="1" applyAlignment="1" applyProtection="1">
      <alignment horizontal="centerContinuous" vertical="center" wrapText="1" shrinkToFit="1"/>
    </xf>
    <xf numFmtId="0" fontId="7" fillId="9" borderId="10" xfId="0" applyFont="1" applyFill="1" applyBorder="1" applyAlignment="1" applyProtection="1">
      <alignment horizontal="center" vertical="center" wrapText="1" shrinkToFit="1"/>
    </xf>
    <xf numFmtId="0" fontId="7" fillId="9" borderId="27" xfId="0" applyFont="1" applyFill="1" applyBorder="1" applyAlignment="1" applyProtection="1">
      <alignment horizontal="centerContinuous" vertical="center" wrapText="1" shrinkToFit="1"/>
    </xf>
    <xf numFmtId="0" fontId="7" fillId="9" borderId="10" xfId="0" applyFont="1" applyFill="1" applyBorder="1" applyAlignment="1" applyProtection="1">
      <alignment horizontal="centerContinuous" vertical="center" wrapText="1" shrinkToFit="1"/>
    </xf>
    <xf numFmtId="0" fontId="45" fillId="0" borderId="40" xfId="0" applyFont="1" applyFill="1" applyBorder="1" applyAlignment="1" applyProtection="1">
      <alignment horizontal="center" vertical="center" wrapText="1"/>
      <protection locked="0"/>
    </xf>
    <xf numFmtId="0" fontId="44" fillId="0" borderId="42" xfId="0" applyFont="1" applyFill="1" applyBorder="1" applyAlignment="1" applyProtection="1">
      <alignment horizontal="centerContinuous" vertical="center"/>
      <protection hidden="1"/>
    </xf>
    <xf numFmtId="0" fontId="44" fillId="0" borderId="43" xfId="0" applyFont="1" applyFill="1" applyBorder="1" applyAlignment="1" applyProtection="1">
      <alignment horizontal="centerContinuous"/>
      <protection hidden="1"/>
    </xf>
    <xf numFmtId="0" fontId="44" fillId="0" borderId="44" xfId="0" applyFont="1" applyFill="1" applyBorder="1" applyAlignment="1" applyProtection="1">
      <alignment horizontal="centerContinuous"/>
      <protection hidden="1"/>
    </xf>
    <xf numFmtId="0" fontId="44" fillId="0" borderId="45" xfId="0" applyFont="1" applyFill="1" applyBorder="1" applyAlignment="1" applyProtection="1">
      <alignment horizontal="centerContinuous" vertical="center"/>
      <protection hidden="1"/>
    </xf>
    <xf numFmtId="0" fontId="44" fillId="0" borderId="0" xfId="0" applyFont="1" applyFill="1" applyBorder="1" applyAlignment="1" applyProtection="1">
      <alignment horizontal="centerContinuous" vertical="center"/>
      <protection hidden="1"/>
    </xf>
    <xf numFmtId="0" fontId="44" fillId="0" borderId="46" xfId="0" applyFont="1" applyFill="1" applyBorder="1" applyAlignment="1" applyProtection="1">
      <alignment horizontal="centerContinuous" vertical="center"/>
      <protection hidden="1"/>
    </xf>
    <xf numFmtId="0" fontId="0" fillId="0" borderId="45" xfId="0" applyFill="1" applyBorder="1" applyAlignment="1" applyProtection="1">
      <alignment vertical="center"/>
      <protection hidden="1"/>
    </xf>
    <xf numFmtId="0" fontId="0" fillId="0" borderId="0" xfId="0" applyFill="1" applyBorder="1" applyAlignment="1" applyProtection="1">
      <alignment vertical="center"/>
      <protection hidden="1"/>
    </xf>
    <xf numFmtId="0" fontId="0" fillId="0" borderId="46" xfId="0" applyFill="1" applyBorder="1" applyAlignment="1" applyProtection="1">
      <alignment vertical="center"/>
      <protection hidden="1"/>
    </xf>
    <xf numFmtId="0" fontId="0" fillId="10" borderId="0" xfId="0" applyFill="1" applyBorder="1" applyAlignment="1" applyProtection="1">
      <alignment vertical="center"/>
      <protection hidden="1"/>
    </xf>
    <xf numFmtId="0" fontId="39" fillId="10" borderId="0" xfId="0" applyFont="1" applyFill="1" applyBorder="1" applyAlignment="1" applyProtection="1">
      <alignment horizontal="center" vertical="center"/>
      <protection hidden="1"/>
    </xf>
    <xf numFmtId="0" fontId="40" fillId="18" borderId="0" xfId="0" applyFont="1" applyFill="1" applyBorder="1" applyAlignment="1" applyProtection="1">
      <alignment horizontal="center" vertical="center"/>
      <protection hidden="1"/>
    </xf>
    <xf numFmtId="0" fontId="39" fillId="10" borderId="0" xfId="0" applyFont="1" applyFill="1" applyBorder="1" applyAlignment="1" applyProtection="1">
      <alignment horizontal="centerContinuous" vertical="center"/>
      <protection hidden="1"/>
    </xf>
    <xf numFmtId="0" fontId="0" fillId="10" borderId="0" xfId="0" applyFill="1" applyBorder="1" applyAlignment="1" applyProtection="1">
      <alignment horizontal="centerContinuous" vertical="center"/>
      <protection hidden="1"/>
    </xf>
    <xf numFmtId="0" fontId="40" fillId="18" borderId="0" xfId="0" applyFont="1" applyFill="1" applyBorder="1" applyAlignment="1" applyProtection="1">
      <alignment horizontal="centerContinuous" vertical="center"/>
      <protection hidden="1"/>
    </xf>
    <xf numFmtId="0" fontId="0" fillId="18" borderId="0" xfId="0" applyFill="1" applyBorder="1" applyAlignment="1" applyProtection="1">
      <alignment horizontal="centerContinuous" vertical="center"/>
      <protection hidden="1"/>
    </xf>
    <xf numFmtId="0" fontId="0" fillId="10" borderId="0" xfId="0" applyFill="1" applyBorder="1" applyAlignment="1" applyProtection="1">
      <alignment horizontal="center" vertical="center"/>
      <protection hidden="1"/>
    </xf>
    <xf numFmtId="0" fontId="40" fillId="17" borderId="0" xfId="0" applyFont="1" applyFill="1" applyBorder="1" applyAlignment="1" applyProtection="1">
      <alignment horizontal="centerContinuous" vertical="center"/>
      <protection hidden="1"/>
    </xf>
    <xf numFmtId="0" fontId="12" fillId="17" borderId="0" xfId="0" applyFont="1" applyFill="1" applyBorder="1" applyAlignment="1" applyProtection="1">
      <alignment horizontal="centerContinuous" vertical="center"/>
      <protection hidden="1"/>
    </xf>
    <xf numFmtId="0" fontId="39" fillId="13" borderId="0" xfId="0" applyFont="1" applyFill="1" applyBorder="1" applyAlignment="1" applyProtection="1">
      <alignment horizontal="centerContinuous" vertical="center"/>
      <protection hidden="1"/>
    </xf>
    <xf numFmtId="0" fontId="41" fillId="13" borderId="0" xfId="0" applyFont="1" applyFill="1" applyBorder="1" applyAlignment="1" applyProtection="1">
      <alignment horizontal="centerContinuous" vertical="center"/>
      <protection hidden="1"/>
    </xf>
    <xf numFmtId="0" fontId="12" fillId="18" borderId="0" xfId="0" applyFont="1" applyFill="1" applyBorder="1" applyAlignment="1" applyProtection="1">
      <alignment horizontal="centerContinuous" vertical="center"/>
      <protection hidden="1"/>
    </xf>
    <xf numFmtId="0" fontId="0" fillId="0" borderId="47" xfId="0" applyFill="1" applyBorder="1" applyAlignment="1" applyProtection="1">
      <alignment vertical="center"/>
      <protection hidden="1"/>
    </xf>
    <xf numFmtId="0" fontId="0" fillId="0" borderId="48" xfId="0" applyFill="1" applyBorder="1" applyAlignment="1" applyProtection="1">
      <alignment vertical="center"/>
      <protection hidden="1"/>
    </xf>
    <xf numFmtId="0" fontId="0" fillId="0" borderId="49" xfId="0" applyFill="1" applyBorder="1" applyAlignment="1" applyProtection="1">
      <alignment vertical="center"/>
      <protection hidden="1"/>
    </xf>
    <xf numFmtId="0" fontId="31" fillId="0" borderId="24" xfId="0" applyFont="1" applyFill="1" applyBorder="1" applyAlignment="1" applyProtection="1">
      <alignment vertical="center" wrapText="1" shrinkToFit="1"/>
      <protection hidden="1"/>
    </xf>
    <xf numFmtId="0" fontId="33" fillId="0" borderId="24" xfId="0" applyFont="1" applyFill="1" applyBorder="1" applyAlignment="1" applyProtection="1">
      <alignment horizontal="left" vertical="center" wrapText="1"/>
      <protection hidden="1"/>
    </xf>
    <xf numFmtId="0" fontId="33" fillId="0" borderId="24" xfId="0" applyFont="1" applyFill="1" applyBorder="1" applyAlignment="1" applyProtection="1">
      <alignment horizontal="center" vertical="center" wrapText="1"/>
      <protection hidden="1"/>
    </xf>
    <xf numFmtId="14" fontId="37" fillId="0" borderId="24" xfId="0" applyNumberFormat="1" applyFont="1" applyFill="1" applyBorder="1" applyAlignment="1" applyProtection="1">
      <alignment horizontal="center" vertical="center" wrapText="1"/>
      <protection hidden="1"/>
    </xf>
    <xf numFmtId="14" fontId="33" fillId="0" borderId="24" xfId="0" applyNumberFormat="1" applyFont="1" applyFill="1" applyBorder="1" applyAlignment="1" applyProtection="1">
      <alignment horizontal="center" vertical="center" wrapText="1"/>
      <protection hidden="1"/>
    </xf>
    <xf numFmtId="0" fontId="30" fillId="2" borderId="60" xfId="0" applyNumberFormat="1" applyFont="1" applyFill="1" applyBorder="1" applyAlignment="1" applyProtection="1">
      <alignment horizontal="center" vertical="center"/>
      <protection hidden="1"/>
    </xf>
    <xf numFmtId="0" fontId="31" fillId="0" borderId="61" xfId="0" applyFont="1" applyFill="1" applyBorder="1" applyAlignment="1" applyProtection="1">
      <alignment vertical="center" wrapText="1" shrinkToFit="1"/>
      <protection locked="0"/>
    </xf>
    <xf numFmtId="0" fontId="34" fillId="0" borderId="61" xfId="0" applyFont="1" applyBorder="1" applyAlignment="1" applyProtection="1">
      <alignment horizontal="center" vertical="center" wrapText="1"/>
      <protection locked="0"/>
    </xf>
    <xf numFmtId="0" fontId="38" fillId="2" borderId="61" xfId="0" applyNumberFormat="1" applyFont="1" applyFill="1" applyBorder="1" applyAlignment="1" applyProtection="1">
      <alignment horizontal="center" vertical="center"/>
      <protection hidden="1"/>
    </xf>
    <xf numFmtId="0" fontId="32" fillId="2" borderId="61" xfId="0" applyNumberFormat="1" applyFont="1" applyFill="1" applyBorder="1" applyAlignment="1" applyProtection="1">
      <alignment horizontal="center" vertical="center"/>
      <protection hidden="1"/>
    </xf>
    <xf numFmtId="0" fontId="33" fillId="0" borderId="61" xfId="0" applyFont="1" applyFill="1" applyBorder="1" applyAlignment="1" applyProtection="1">
      <alignment horizontal="center" vertical="center" wrapText="1"/>
      <protection locked="0"/>
    </xf>
    <xf numFmtId="0" fontId="31" fillId="20" borderId="62" xfId="0" applyFont="1" applyFill="1" applyBorder="1" applyAlignment="1" applyProtection="1">
      <alignment vertical="center" wrapText="1" shrinkToFit="1"/>
      <protection locked="0"/>
    </xf>
    <xf numFmtId="0" fontId="34" fillId="20" borderId="62" xfId="0" applyFont="1" applyFill="1" applyBorder="1" applyAlignment="1" applyProtection="1">
      <alignment horizontal="center" vertical="center" wrapText="1"/>
      <protection locked="0"/>
    </xf>
    <xf numFmtId="0" fontId="38" fillId="20" borderId="62" xfId="0" applyNumberFormat="1" applyFont="1" applyFill="1" applyBorder="1" applyAlignment="1" applyProtection="1">
      <alignment horizontal="center" vertical="center"/>
      <protection hidden="1"/>
    </xf>
    <xf numFmtId="0" fontId="32" fillId="20" borderId="62" xfId="0" applyNumberFormat="1" applyFont="1" applyFill="1" applyBorder="1" applyAlignment="1" applyProtection="1">
      <alignment horizontal="center" vertical="center"/>
      <protection hidden="1"/>
    </xf>
    <xf numFmtId="0" fontId="33" fillId="20" borderId="62" xfId="0" applyFont="1" applyFill="1" applyBorder="1" applyAlignment="1" applyProtection="1">
      <alignment horizontal="center" vertical="center" wrapText="1"/>
      <protection locked="0"/>
    </xf>
    <xf numFmtId="0" fontId="0" fillId="20" borderId="62" xfId="0" applyFill="1" applyBorder="1" applyAlignment="1" applyProtection="1">
      <alignment vertical="center" shrinkToFit="1"/>
      <protection hidden="1"/>
    </xf>
    <xf numFmtId="0" fontId="0" fillId="20" borderId="62" xfId="0" applyFill="1" applyBorder="1" applyAlignment="1" applyProtection="1">
      <alignment horizontal="center" vertical="center" shrinkToFit="1"/>
      <protection hidden="1"/>
    </xf>
    <xf numFmtId="0" fontId="0" fillId="0" borderId="6" xfId="0" applyFill="1" applyBorder="1" applyAlignment="1">
      <alignment horizontal="center" vertical="center"/>
    </xf>
    <xf numFmtId="0" fontId="6" fillId="20" borderId="62" xfId="0" applyFont="1" applyFill="1" applyBorder="1" applyAlignment="1" applyProtection="1">
      <alignment vertical="center" shrinkToFit="1"/>
      <protection hidden="1"/>
    </xf>
    <xf numFmtId="0" fontId="6" fillId="20" borderId="62" xfId="0" applyFont="1" applyFill="1" applyBorder="1" applyAlignment="1" applyProtection="1">
      <alignment horizontal="center" vertical="center" shrinkToFit="1"/>
      <protection hidden="1"/>
    </xf>
    <xf numFmtId="0" fontId="6" fillId="20" borderId="62" xfId="0" applyNumberFormat="1" applyFont="1" applyFill="1" applyBorder="1" applyAlignment="1" applyProtection="1">
      <alignment horizontal="center" vertical="center" shrinkToFit="1"/>
      <protection hidden="1"/>
    </xf>
    <xf numFmtId="9" fontId="39" fillId="10" borderId="0" xfId="0" applyNumberFormat="1" applyFont="1" applyFill="1" applyBorder="1" applyAlignment="1" applyProtection="1">
      <alignment horizontal="center" vertical="top" shrinkToFit="1"/>
      <protection hidden="1"/>
    </xf>
    <xf numFmtId="0" fontId="43" fillId="10" borderId="0" xfId="0" applyFont="1" applyFill="1" applyBorder="1" applyAlignment="1" applyProtection="1">
      <alignment horizontal="center" vertical="center"/>
      <protection hidden="1"/>
    </xf>
    <xf numFmtId="0" fontId="42" fillId="10" borderId="41" xfId="0" applyFont="1" applyFill="1" applyBorder="1" applyAlignment="1">
      <alignment horizontal="center" vertical="center"/>
    </xf>
    <xf numFmtId="0" fontId="45" fillId="0" borderId="40" xfId="0" applyFont="1" applyFill="1" applyBorder="1" applyAlignment="1" applyProtection="1">
      <alignment horizontal="center" vertical="center" wrapText="1"/>
      <protection locked="0"/>
    </xf>
    <xf numFmtId="0" fontId="31" fillId="2" borderId="34" xfId="0" applyFont="1" applyFill="1" applyBorder="1" applyAlignment="1" applyProtection="1">
      <alignment horizontal="center" vertical="center" wrapText="1"/>
    </xf>
    <xf numFmtId="0" fontId="31" fillId="2" borderId="35" xfId="0" applyFont="1" applyFill="1" applyBorder="1" applyAlignment="1" applyProtection="1">
      <alignment horizontal="center" vertical="center" wrapText="1"/>
    </xf>
    <xf numFmtId="0" fontId="31" fillId="2" borderId="32" xfId="0" applyFont="1" applyFill="1" applyBorder="1" applyAlignment="1" applyProtection="1">
      <alignment horizontal="center" vertical="center" wrapText="1"/>
    </xf>
    <xf numFmtId="0" fontId="31" fillId="2" borderId="33" xfId="0" applyFont="1" applyFill="1" applyBorder="1" applyAlignment="1" applyProtection="1">
      <alignment horizontal="center" vertical="center" wrapText="1"/>
    </xf>
  </cellXfs>
  <cellStyles count="7">
    <cellStyle name="Hyperlink" xfId="6" builtinId="8"/>
    <cellStyle name="Normal" xfId="0" builtinId="0"/>
    <cellStyle name="Normal 2" xfId="1" xr:uid="{0EBF783A-ED96-431F-B37B-0CD335875308}"/>
    <cellStyle name="Normal 2 2" xfId="4" xr:uid="{C77A1C88-E3C7-4046-8957-F997BA63BE50}"/>
    <cellStyle name="Normal 3" xfId="3" xr:uid="{F9B79448-F5D8-4D25-BDDB-088EBFF10EF5}"/>
    <cellStyle name="Normal 3 2" xfId="5" xr:uid="{5D0E4AD9-8CA8-435B-8588-00359A576C09}"/>
    <cellStyle name="Percent" xfId="2" builtinId="5"/>
  </cellStyles>
  <dxfs count="78"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1"/>
    </dxf>
    <dxf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1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1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1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1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1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1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1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1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1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1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1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1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1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1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1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1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1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1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1"/>
    </dxf>
    <dxf>
      <numFmt numFmtId="0" formatCode="General"/>
      <fill>
        <patternFill patternType="none">
          <fgColor indexed="64"/>
          <bgColor indexed="65"/>
        </patternFill>
      </fill>
      <alignment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1"/>
    </dxf>
    <dxf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1"/>
    </dxf>
    <dxf>
      <numFmt numFmtId="0" formatCode="General"/>
      <fill>
        <patternFill patternType="none">
          <fgColor indexed="64"/>
          <bgColor indexed="65"/>
        </patternFill>
      </fill>
      <alignment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1"/>
    </dxf>
    <dxf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1"/>
    </dxf>
    <dxf>
      <numFmt numFmtId="0" formatCode="General"/>
      <fill>
        <patternFill patternType="none">
          <fgColor indexed="64"/>
          <bgColor indexed="65"/>
        </patternFill>
      </fill>
      <alignment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1"/>
    </dxf>
    <dxf>
      <numFmt numFmtId="0" formatCode="General"/>
      <fill>
        <patternFill patternType="none">
          <fgColor indexed="64"/>
          <bgColor indexed="65"/>
        </patternFill>
      </fill>
      <alignment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1"/>
    </dxf>
    <dxf>
      <numFmt numFmtId="0" formatCode="General"/>
      <fill>
        <patternFill patternType="none">
          <fgColor indexed="64"/>
          <bgColor indexed="65"/>
        </patternFill>
      </fill>
      <alignment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1"/>
    </dxf>
    <dxf>
      <numFmt numFmtId="0" formatCode="General"/>
      <fill>
        <patternFill patternType="none">
          <fgColor indexed="64"/>
          <bgColor indexed="65"/>
        </patternFill>
      </fill>
      <alignment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1"/>
    </dxf>
    <dxf>
      <numFmt numFmtId="0" formatCode="General"/>
      <fill>
        <patternFill patternType="none">
          <fgColor indexed="64"/>
          <bgColor indexed="65"/>
        </patternFill>
      </fill>
      <alignment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1"/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vertical="center" textRotation="0" wrapText="0" indent="0" justifyLastLine="0" shrinkToFit="1" readingOrder="0"/>
      <protection locked="1" hidden="1"/>
    </dxf>
    <dxf>
      <border outline="0">
        <bottom style="thin">
          <color indexed="64"/>
        </bottom>
      </border>
    </dxf>
    <dxf>
      <fill>
        <patternFill patternType="none">
          <fgColor indexed="64"/>
          <bgColor indexed="65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0" formatCode="General"/>
      <fill>
        <patternFill patternType="solid">
          <fgColor indexed="64"/>
          <bgColor theme="0" tint="-4.9989318521683403E-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3"/>
        <name val="Calibri"/>
        <family val="2"/>
        <scheme val="minor"/>
      </font>
      <numFmt numFmtId="19" formatCode="d/mm/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</border>
      <protection locked="0" hidden="0"/>
    </dxf>
    <dxf>
      <font>
        <b val="0"/>
        <strike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3"/>
        <name val="Calibri"/>
        <family val="2"/>
        <scheme val="minor"/>
      </font>
      <numFmt numFmtId="19" formatCode="d/mm/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</border>
      <protection locked="0" hidden="0"/>
    </dxf>
    <dxf>
      <font>
        <b val="0"/>
        <strike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</border>
      <protection locked="0" hidden="0"/>
    </dxf>
    <dxf>
      <font>
        <b val="0"/>
        <strike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  <vertical style="thin">
          <color theme="1" tint="0.499984740745262"/>
        </vertical>
        <horizontal style="thin">
          <color theme="1" tint="0.499984740745262"/>
        </horizontal>
      </border>
      <protection locked="0" hidden="0"/>
    </dxf>
    <dxf>
      <font>
        <b val="0"/>
        <strike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  <vertical style="thin">
          <color theme="1" tint="0.499984740745262"/>
        </vertical>
        <horizontal style="thin">
          <color theme="1" tint="0.499984740745262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Calibri"/>
        <family val="2"/>
        <charset val="162"/>
        <scheme val="minor"/>
      </font>
      <fill>
        <patternFill patternType="solid">
          <fgColor indexed="64"/>
          <bgColor theme="0" tint="-4.9989318521683403E-2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Calibri"/>
        <family val="2"/>
        <charset val="162"/>
        <scheme val="minor"/>
      </font>
      <fill>
        <patternFill patternType="solid">
          <fgColor indexed="64"/>
          <bgColor theme="0" tint="-4.9989318521683403E-2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Calibri"/>
        <family val="2"/>
        <charset val="162"/>
        <scheme val="minor"/>
      </font>
      <fill>
        <patternFill patternType="solid">
          <fgColor indexed="64"/>
          <bgColor theme="0" tint="-4.9989318521683403E-2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</border>
      <protection locked="1" hidden="0"/>
    </dxf>
    <dxf>
      <font>
        <b val="0"/>
        <strike val="0"/>
        <outline val="0"/>
        <shadow val="0"/>
        <u val="none"/>
        <vertAlign val="baseline"/>
        <sz val="13"/>
        <color theme="4"/>
        <name val="Calibri"/>
        <family val="2"/>
        <scheme val="minor"/>
      </font>
      <numFmt numFmtId="0" formatCode="General"/>
      <fill>
        <patternFill patternType="solid">
          <fgColor indexed="64"/>
          <bgColor theme="0" tint="-4.9989318521683403E-2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</border>
      <protection locked="1" hidden="0"/>
    </dxf>
    <dxf>
      <font>
        <b val="0"/>
        <strike val="0"/>
        <outline val="0"/>
        <shadow val="0"/>
        <u val="none"/>
        <vertAlign val="baseline"/>
        <sz val="13"/>
        <color theme="4"/>
        <name val="Calibri"/>
        <family val="2"/>
        <scheme val="minor"/>
      </font>
      <numFmt numFmtId="0" formatCode="General"/>
      <fill>
        <patternFill patternType="solid">
          <fgColor indexed="64"/>
          <bgColor theme="0" tint="-4.9989318521683403E-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</border>
    </dxf>
    <dxf>
      <font>
        <b val="0"/>
        <strike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protection locked="1" hidden="0"/>
    </dxf>
    <dxf>
      <border>
        <bottom style="thin">
          <color rgb="FF5E6472"/>
        </bottom>
      </border>
    </dxf>
    <dxf>
      <font>
        <b/>
        <strike val="0"/>
        <outline val="0"/>
        <shadow val="0"/>
        <u val="none"/>
        <vertAlign val="baseline"/>
        <sz val="10"/>
        <color theme="0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1" readingOrder="0"/>
      <border diagonalUp="0" diagonalDown="0" outline="0">
        <left style="thin">
          <color rgb="FF5E6472"/>
        </left>
        <right style="thin">
          <color rgb="FF5E6472"/>
        </right>
        <top/>
        <bottom/>
      </border>
      <protection locked="1" hidden="0"/>
    </dxf>
    <dxf>
      <font>
        <b/>
        <i val="0"/>
        <color theme="3"/>
      </font>
      <fill>
        <patternFill>
          <bgColor rgb="FFF28482"/>
        </patternFill>
      </fill>
    </dxf>
    <dxf>
      <font>
        <b/>
        <i val="0"/>
        <color theme="0"/>
      </font>
      <fill>
        <patternFill>
          <bgColor rgb="FF84A59D"/>
        </patternFill>
      </fill>
    </dxf>
    <dxf>
      <font>
        <b/>
        <i val="0"/>
        <color theme="3"/>
      </font>
      <fill>
        <patternFill>
          <bgColor rgb="FFF5CAC3"/>
        </patternFill>
      </fill>
    </dxf>
    <dxf>
      <font>
        <b/>
        <i val="0"/>
        <color theme="3"/>
      </font>
      <fill>
        <patternFill>
          <bgColor rgb="FFF6BD60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4"/>
        <name val="Calibri"/>
        <family val="2"/>
        <charset val="162"/>
        <scheme val="minor"/>
      </font>
      <numFmt numFmtId="0" formatCode="General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162"/>
        <scheme val="minor"/>
      </font>
      <fill>
        <patternFill patternType="solid">
          <fgColor indexed="64"/>
          <bgColor theme="0" tint="-4.9989318521683403E-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1" tint="0.499984740745262"/>
        </left>
        <right/>
        <top style="thin">
          <color theme="1" tint="0.499984740745262"/>
        </top>
        <bottom style="thin">
          <color theme="1" tint="0.499984740745262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16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  <vertical style="thin">
          <color theme="1" tint="0.499984740745262"/>
        </vertical>
        <horizontal style="thin">
          <color theme="1" tint="0.499984740745262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16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  <vertical style="thin">
          <color theme="1" tint="0.499984740745262"/>
        </vertical>
        <horizontal style="thin">
          <color theme="1" tint="0.499984740745262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4"/>
        <name val="Calibri"/>
        <family val="2"/>
        <charset val="162"/>
        <scheme val="minor"/>
      </font>
      <numFmt numFmtId="0" formatCode="General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  <border diagonalUp="0" diagonalDown="0">
        <left/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4"/>
        <name val="Calibri"/>
        <family val="2"/>
        <charset val="162"/>
        <scheme val="minor"/>
      </font>
      <numFmt numFmtId="0" formatCode="General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162"/>
        <scheme val="minor"/>
      </font>
      <fill>
        <patternFill patternType="solid">
          <fgColor indexed="64"/>
          <bgColor theme="0" tint="-4.9989318521683403E-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1" tint="0.499984740745262"/>
        </left>
        <right/>
        <top style="thin">
          <color theme="1" tint="0.499984740745262"/>
        </top>
        <bottom style="thin">
          <color theme="1" tint="0.499984740745262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162"/>
        <scheme val="minor"/>
      </font>
      <fill>
        <patternFill patternType="solid">
          <fgColor indexed="64"/>
          <bgColor theme="0" tint="-4.9989318521683403E-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  <vertical style="thin">
          <color theme="1" tint="0.499984740745262"/>
        </vertical>
        <horizontal style="thin">
          <color theme="1" tint="0.499984740745262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162"/>
        <scheme val="minor"/>
      </font>
      <fill>
        <patternFill patternType="solid">
          <fgColor indexed="64"/>
          <bgColor theme="0" tint="-4.9989318521683403E-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  <vertical style="thin">
          <color theme="1" tint="0.499984740745262"/>
        </vertical>
        <horizontal style="thin">
          <color theme="1" tint="0.499984740745262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162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1" readingOrder="0"/>
      <border diagonalUp="0" diagonalDown="0"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162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1" readingOrder="0"/>
      <border diagonalUp="0" diagonalDown="0"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162"/>
        <scheme val="minor"/>
      </font>
      <fill>
        <patternFill patternType="solid">
          <fgColor indexed="64"/>
          <bgColor theme="0" tint="-4.9989318521683403E-2"/>
        </patternFill>
      </fill>
      <alignment horizontal="general" vertical="center" textRotation="0" wrapText="1" indent="0" justifyLastLine="0" shrinkToFit="1" readingOrder="0"/>
      <border diagonalUp="0" diagonalDown="0"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  <vertical style="thin">
          <color theme="1" tint="0.499984740745262"/>
        </vertical>
        <horizontal style="thin">
          <color theme="1" tint="0.499984740745262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162"/>
        <scheme val="minor"/>
      </font>
      <fill>
        <patternFill patternType="solid">
          <fgColor indexed="64"/>
          <bgColor theme="0" tint="-4.9989318521683403E-2"/>
        </patternFill>
      </fill>
      <alignment horizontal="general" vertical="center" textRotation="0" wrapText="1" indent="0" justifyLastLine="0" shrinkToFit="1" readingOrder="0"/>
      <border diagonalUp="0" diagonalDown="0"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  <vertical style="thin">
          <color theme="1" tint="0.499984740745262"/>
        </vertical>
        <horizontal style="thin">
          <color theme="1" tint="0.499984740745262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4"/>
        <name val="Calibri"/>
        <family val="2"/>
        <charset val="162"/>
        <scheme val="minor"/>
      </font>
      <numFmt numFmtId="0" formatCode="General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  <vertical style="thin">
          <color theme="1" tint="0.499984740745262"/>
        </vertical>
        <horizontal style="thin">
          <color theme="1" tint="0.499984740745262"/>
        </horizontal>
      </border>
      <protection locked="1" hidden="1"/>
    </dxf>
    <dxf>
      <border>
        <top style="thin">
          <color theme="0" tint="-0.24994659260841701"/>
        </top>
      </border>
    </dxf>
    <dxf>
      <border diagonalUp="0" diagonalDown="0"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162"/>
        <scheme val="minor"/>
      </font>
      <fill>
        <patternFill patternType="solid">
          <fgColor indexed="64"/>
          <bgColor theme="0" tint="-4.9989318521683403E-2"/>
        </patternFill>
      </fill>
      <alignment horizontal="general" vertical="center" textRotation="0" wrapText="0" indent="0" justifyLastLine="0" shrinkToFit="0" readingOrder="0"/>
      <protection locked="1" hidden="0"/>
    </dxf>
    <dxf>
      <border>
        <bottom style="thin">
          <color theme="1" tint="0.49998474074526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alibri"/>
        <family val="2"/>
        <scheme val="minor"/>
      </font>
      <fill>
        <patternFill patternType="none">
          <fgColor indexed="64"/>
          <bgColor theme="4" tint="-0.249977111117893"/>
        </patternFill>
      </fill>
      <alignment horizontal="center" vertical="center" textRotation="0" wrapText="1" indent="0" justifyLastLine="0" shrinkToFit="1" readingOrder="0"/>
      <border diagonalUp="0" diagonalDown="0" outline="0">
        <left style="thin">
          <color theme="1" tint="0.499984740745262"/>
        </left>
        <right style="thin">
          <color theme="1" tint="0.499984740745262"/>
        </right>
        <top/>
        <bottom/>
      </border>
      <protection locked="1" hidden="0"/>
    </dxf>
    <dxf>
      <font>
        <b/>
        <i val="0"/>
        <color theme="3"/>
      </font>
      <fill>
        <patternFill>
          <bgColor rgb="FFF28482"/>
        </patternFill>
      </fill>
    </dxf>
    <dxf>
      <font>
        <b/>
        <i val="0"/>
        <color theme="3"/>
      </font>
      <fill>
        <patternFill>
          <bgColor rgb="FFF6BD60"/>
        </patternFill>
      </fill>
    </dxf>
    <dxf>
      <font>
        <b/>
        <i val="0"/>
        <color theme="0"/>
      </font>
      <fill>
        <patternFill>
          <bgColor rgb="FF84A59D"/>
        </patternFill>
      </fill>
    </dxf>
    <dxf>
      <font>
        <b/>
        <i val="0"/>
        <color theme="0" tint="-4.9989318521683403E-2"/>
      </font>
      <fill>
        <patternFill patternType="solid">
          <fgColor theme="0" tint="-4.9989318521683403E-2"/>
          <bgColor theme="0" tint="-4.9989318521683403E-2"/>
        </patternFill>
      </fill>
    </dxf>
  </dxfs>
  <tableStyles count="0" defaultTableStyle="TableStyleMedium2" defaultPivotStyle="PivotStyleLight16"/>
  <colors>
    <mruColors>
      <color rgb="FFCCCCCC"/>
      <color rgb="FFA6A6A6"/>
      <color rgb="FF5E6472"/>
      <color rgb="FFF7EDE2"/>
      <color rgb="FF424650"/>
      <color rgb="FF84A59D"/>
      <color rgb="FFF28482"/>
      <color rgb="FFF6BD60"/>
      <color rgb="FF5A7C74"/>
      <color rgb="FFF5CAC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baseline="0">
              <a:solidFill>
                <a:schemeClr val="tx2"/>
              </a:solidFill>
              <a:latin typeface="Century Gothic" panose="020B0502020202020204" pitchFamily="34" charset="0"/>
              <a:ea typeface="+mn-ea"/>
              <a:cs typeface="+mn-cs"/>
            </a:defRPr>
          </a:pPr>
          <a:endParaRPr lang="tr-TR"/>
        </a:p>
      </c:txPr>
    </c:title>
    <c:autoTitleDeleted val="0"/>
    <c:plotArea>
      <c:layout>
        <c:manualLayout>
          <c:layoutTarget val="inner"/>
          <c:xMode val="edge"/>
          <c:yMode val="edge"/>
          <c:x val="0.22166135721584421"/>
          <c:y val="0.15048026891375421"/>
          <c:w val="0.58555548877001062"/>
          <c:h val="0.67287516691992444"/>
        </c:manualLayout>
      </c:layout>
      <c:pieChart>
        <c:varyColors val="1"/>
        <c:ser>
          <c:idx val="0"/>
          <c:order val="0"/>
          <c:tx>
            <c:strRef>
              <c:f>Cal!$CJ$4</c:f>
              <c:strCache>
                <c:ptCount val="1"/>
                <c:pt idx="0">
                  <c:v>Action Status</c:v>
                </c:pt>
              </c:strCache>
            </c:strRef>
          </c:tx>
          <c:dPt>
            <c:idx val="0"/>
            <c:bubble3D val="0"/>
            <c:spPr>
              <a:solidFill>
                <a:srgbClr val="84A59D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6678-4124-8B20-79475947D6CE}"/>
              </c:ext>
            </c:extLst>
          </c:dPt>
          <c:dPt>
            <c:idx val="1"/>
            <c:bubble3D val="0"/>
            <c:spPr>
              <a:solidFill>
                <a:srgbClr val="F6BD6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6678-4124-8B20-79475947D6CE}"/>
              </c:ext>
            </c:extLst>
          </c:dPt>
          <c:dPt>
            <c:idx val="2"/>
            <c:bubble3D val="0"/>
            <c:spPr>
              <a:solidFill>
                <a:srgbClr val="F5CAC3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6678-4124-8B20-79475947D6CE}"/>
              </c:ext>
            </c:extLst>
          </c:dPt>
          <c:dPt>
            <c:idx val="3"/>
            <c:bubble3D val="0"/>
            <c:spPr>
              <a:solidFill>
                <a:srgbClr val="F28482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6678-4124-8B20-79475947D6CE}"/>
              </c:ext>
            </c:extLst>
          </c:dPt>
          <c:dLbls>
            <c:numFmt formatCode="#&quot;&quot;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1" i="0" u="none" strike="noStrike" kern="1200" baseline="0">
                    <a:solidFill>
                      <a:schemeClr val="tx2"/>
                    </a:solidFill>
                    <a:latin typeface="Century Gothic" panose="020B0502020202020204" pitchFamily="34" charset="0"/>
                    <a:ea typeface="+mn-ea"/>
                    <a:cs typeface="+mn-cs"/>
                  </a:defRPr>
                </a:pPr>
                <a:endParaRPr lang="tr-TR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>
                  <a:solidFill>
                    <a:schemeClr val="tx2">
                      <a:lumMod val="35000"/>
                      <a:lumOff val="65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Cal!$CI$5:$CI$8</c:f>
              <c:strCache>
                <c:ptCount val="4"/>
                <c:pt idx="0">
                  <c:v>Finished</c:v>
                </c:pt>
                <c:pt idx="1">
                  <c:v>In Progress</c:v>
                </c:pt>
                <c:pt idx="2">
                  <c:v>Not Started</c:v>
                </c:pt>
                <c:pt idx="3">
                  <c:v>Overdue</c:v>
                </c:pt>
              </c:strCache>
            </c:strRef>
          </c:cat>
          <c:val>
            <c:numRef>
              <c:f>Cal!$CJ$5:$CJ$8</c:f>
              <c:numCache>
                <c:formatCode>General</c:formatCode>
                <c:ptCount val="4"/>
                <c:pt idx="0">
                  <c:v>8</c:v>
                </c:pt>
                <c:pt idx="1">
                  <c:v>2</c:v>
                </c:pt>
                <c:pt idx="2">
                  <c:v>1</c:v>
                </c:pt>
                <c:pt idx="3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6678-4124-8B20-79475947D6C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rgbClr val="5E6472"/>
                </a:solidFill>
                <a:latin typeface="Century Gothic" panose="020B0502020202020204" pitchFamily="34" charset="0"/>
                <a:ea typeface="+mn-ea"/>
                <a:cs typeface="+mn-cs"/>
              </a:defRPr>
            </a:pPr>
            <a:endParaRPr lang="tr-TR"/>
          </a:p>
        </c:txPr>
      </c:legendEntry>
      <c:layout>
        <c:manualLayout>
          <c:xMode val="edge"/>
          <c:yMode val="edge"/>
          <c:x val="1.1284085672497045E-3"/>
          <c:y val="0.84863471013491731"/>
          <c:w val="0.99774318286550057"/>
          <c:h val="0.1513652898650826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rgbClr val="5E6472"/>
              </a:solidFill>
              <a:latin typeface="Century Gothic" panose="020B0502020202020204" pitchFamily="34" charset="0"/>
              <a:ea typeface="+mn-ea"/>
              <a:cs typeface="+mn-cs"/>
            </a:defRPr>
          </a:pPr>
          <a:endParaRPr lang="tr-T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tr-TR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tr-TR" sz="1400" b="1" i="0" u="none" strike="noStrike" kern="1200" baseline="0">
                <a:solidFill>
                  <a:srgbClr val="5E6472"/>
                </a:solidFill>
                <a:latin typeface="Century Gothic" panose="020B0502020202020204" pitchFamily="34" charset="0"/>
                <a:ea typeface="+mn-ea"/>
                <a:cs typeface="+mn-cs"/>
              </a:defRPr>
            </a:pPr>
            <a:r>
              <a:rPr lang="tr-TR" sz="1400" b="1" i="0" u="none" strike="noStrike" kern="1200" baseline="0">
                <a:solidFill>
                  <a:srgbClr val="5E6472"/>
                </a:solidFill>
                <a:latin typeface="Century Gothic" panose="020B0502020202020204" pitchFamily="34" charset="0"/>
                <a:ea typeface="+mn-ea"/>
                <a:cs typeface="+mn-cs"/>
              </a:rPr>
              <a:t>TOP 10 </a:t>
            </a:r>
            <a:r>
              <a:rPr lang="en-US" sz="1400" b="1" i="0" u="none" strike="noStrike" kern="1200" baseline="0">
                <a:solidFill>
                  <a:srgbClr val="5E6472"/>
                </a:solidFill>
                <a:latin typeface="Century Gothic" panose="020B0502020202020204" pitchFamily="34" charset="0"/>
                <a:ea typeface="+mn-ea"/>
                <a:cs typeface="+mn-cs"/>
              </a:rPr>
              <a:t>Owner</a:t>
            </a:r>
            <a:r>
              <a:rPr lang="tr-TR" sz="1400" b="1" i="0" u="none" strike="noStrike" kern="1200" baseline="0">
                <a:solidFill>
                  <a:srgbClr val="5E6472"/>
                </a:solidFill>
                <a:latin typeface="Century Gothic" panose="020B0502020202020204" pitchFamily="34" charset="0"/>
                <a:ea typeface="+mn-ea"/>
                <a:cs typeface="+mn-cs"/>
              </a:rPr>
              <a:t> with actions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tr-TR" sz="1400" b="1" i="0" u="none" strike="noStrike" kern="1200" baseline="0">
              <a:solidFill>
                <a:srgbClr val="5E6472"/>
              </a:solidFill>
              <a:latin typeface="Century Gothic" panose="020B0502020202020204" pitchFamily="34" charset="0"/>
              <a:ea typeface="+mn-ea"/>
              <a:cs typeface="+mn-cs"/>
            </a:defRPr>
          </a:pPr>
          <a:endParaRPr lang="tr-TR"/>
        </a:p>
      </c:txPr>
    </c:title>
    <c:autoTitleDeleted val="0"/>
    <c:plotArea>
      <c:layout>
        <c:manualLayout>
          <c:layoutTarget val="inner"/>
          <c:xMode val="edge"/>
          <c:yMode val="edge"/>
          <c:x val="0.42364659641425417"/>
          <c:y val="0.14143403123606144"/>
          <c:w val="0.57635340358574583"/>
          <c:h val="0.81506611181126121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Cal!$CS$4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rgbClr val="F5CAC3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ADAA-4861-BC92-9671B0786AC6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ADAA-4861-BC92-9671B0786AC6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ADAA-4861-BC92-9671B0786AC6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ADAA-4861-BC92-9671B0786AC6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ADAA-4861-BC92-9671B0786AC6}"/>
              </c:ext>
            </c:extLst>
          </c:dPt>
          <c:dLbls>
            <c:numFmt formatCode="#&quot;&quot;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1" i="0" u="none" strike="noStrike" kern="1200" baseline="0">
                    <a:solidFill>
                      <a:srgbClr val="5E6472"/>
                    </a:solidFill>
                    <a:latin typeface="Century Gothic" panose="020B0502020202020204" pitchFamily="34" charset="0"/>
                    <a:ea typeface="+mn-ea"/>
                    <a:cs typeface="+mn-cs"/>
                  </a:defRPr>
                </a:pPr>
                <a:endParaRPr lang="tr-T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Cal!$CR$5:$CR$14</c:f>
              <c:strCache>
                <c:ptCount val="10"/>
                <c:pt idx="0">
                  <c:v>Alyce Milner</c:v>
                </c:pt>
                <c:pt idx="1">
                  <c:v>Jemima Begum</c:v>
                </c:pt>
                <c:pt idx="2">
                  <c:v>Mercedes Banks</c:v>
                </c:pt>
                <c:pt idx="3">
                  <c:v>Macauley Peck</c:v>
                </c:pt>
                <c:pt idx="4">
                  <c:v>Hannah Shaw</c:v>
                </c:pt>
                <c:pt idx="5">
                  <c:v>Brad Pitt</c:v>
                </c:pt>
                <c:pt idx="6">
                  <c:v>Sarah-Jayne Morrison</c:v>
                </c:pt>
                <c:pt idx="7">
                  <c:v>Aviana Kenny</c:v>
                </c:pt>
                <c:pt idx="8">
                  <c:v>Julia Roberts</c:v>
                </c:pt>
                <c:pt idx="9">
                  <c:v>Isobelle Hurley</c:v>
                </c:pt>
              </c:strCache>
            </c:strRef>
          </c:cat>
          <c:val>
            <c:numRef>
              <c:f>Cal!$CS$5:$CS$14</c:f>
              <c:numCache>
                <c:formatCode>General</c:formatCode>
                <c:ptCount val="10"/>
                <c:pt idx="0">
                  <c:v>3</c:v>
                </c:pt>
                <c:pt idx="1">
                  <c:v>2</c:v>
                </c:pt>
                <c:pt idx="2">
                  <c:v>2</c:v>
                </c:pt>
                <c:pt idx="3">
                  <c:v>2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ADAA-4861-BC92-9671B0786AC6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55"/>
        <c:overlap val="-20"/>
        <c:axId val="614697808"/>
        <c:axId val="614696560"/>
      </c:barChart>
      <c:valAx>
        <c:axId val="614696560"/>
        <c:scaling>
          <c:orientation val="minMax"/>
        </c:scaling>
        <c:delete val="1"/>
        <c:axPos val="t"/>
        <c:numFmt formatCode="General" sourceLinked="1"/>
        <c:majorTickMark val="none"/>
        <c:minorTickMark val="none"/>
        <c:tickLblPos val="nextTo"/>
        <c:crossAx val="614697808"/>
        <c:crosses val="autoZero"/>
        <c:crossBetween val="between"/>
      </c:valAx>
      <c:catAx>
        <c:axId val="614697808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0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Century Gothic" panose="020B0502020202020204" pitchFamily="34" charset="0"/>
                <a:ea typeface="+mn-ea"/>
                <a:cs typeface="+mn-cs"/>
              </a:defRPr>
            </a:pPr>
            <a:endParaRPr lang="tr-TR"/>
          </a:p>
        </c:txPr>
        <c:crossAx val="61469656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tr-TR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tr-TR" sz="1600" b="1" i="0" u="none" strike="noStrike" kern="1200" spc="0" baseline="0">
                <a:solidFill>
                  <a:srgbClr val="5E6472"/>
                </a:solidFill>
                <a:latin typeface="Century Gothic" panose="020B0502020202020204" pitchFamily="34" charset="0"/>
                <a:ea typeface="+mn-ea"/>
                <a:cs typeface="+mn-cs"/>
              </a:defRPr>
            </a:pPr>
            <a:r>
              <a:rPr lang="tr-TR" sz="1400" b="1" i="0" u="none" strike="noStrike" kern="1200" baseline="0">
                <a:solidFill>
                  <a:srgbClr val="5E6472"/>
                </a:solidFill>
                <a:latin typeface="Century Gothic" panose="020B0502020202020204" pitchFamily="34" charset="0"/>
                <a:ea typeface="+mn-ea"/>
                <a:cs typeface="+mn-cs"/>
              </a:rPr>
              <a:t>Actions VS CML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tr-TR" sz="1600" b="1" i="0" u="none" strike="noStrike" kern="1200" spc="0" baseline="0">
              <a:solidFill>
                <a:srgbClr val="5E6472"/>
              </a:solidFill>
              <a:latin typeface="Century Gothic" panose="020B0502020202020204" pitchFamily="34" charset="0"/>
              <a:ea typeface="+mn-ea"/>
              <a:cs typeface="+mn-cs"/>
            </a:defRPr>
          </a:pPr>
          <a:endParaRPr lang="tr-TR"/>
        </a:p>
      </c:txPr>
    </c:title>
    <c:autoTitleDeleted val="0"/>
    <c:plotArea>
      <c:layout>
        <c:manualLayout>
          <c:layoutTarget val="inner"/>
          <c:xMode val="edge"/>
          <c:yMode val="edge"/>
          <c:x val="5.3681959941038228E-2"/>
          <c:y val="0.19188071703802981"/>
          <c:w val="0.81218615074601397"/>
          <c:h val="0.53241883062489526"/>
        </c:manualLayout>
      </c:layout>
      <c:barChart>
        <c:barDir val="col"/>
        <c:grouping val="clustered"/>
        <c:varyColors val="1"/>
        <c:ser>
          <c:idx val="0"/>
          <c:order val="0"/>
          <c:tx>
            <c:strRef>
              <c:f>Cal!$CJ$10</c:f>
              <c:strCache>
                <c:ptCount val="1"/>
                <c:pt idx="0">
                  <c:v>Actions</c:v>
                </c:pt>
              </c:strCache>
            </c:strRef>
          </c:tx>
          <c:spPr>
            <a:solidFill>
              <a:srgbClr val="F5CAC3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F5CAC3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6A3E-4FB9-9B09-1585177D62A0}"/>
              </c:ext>
            </c:extLst>
          </c:dPt>
          <c:dPt>
            <c:idx val="1"/>
            <c:invertIfNegative val="0"/>
            <c:bubble3D val="0"/>
            <c:spPr>
              <a:solidFill>
                <a:srgbClr val="F5CAC3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6A3E-4FB9-9B09-1585177D62A0}"/>
              </c:ext>
            </c:extLst>
          </c:dPt>
          <c:dPt>
            <c:idx val="2"/>
            <c:invertIfNegative val="0"/>
            <c:bubble3D val="0"/>
            <c:spPr>
              <a:solidFill>
                <a:srgbClr val="F5CAC3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6A3E-4FB9-9B09-1585177D62A0}"/>
              </c:ext>
            </c:extLst>
          </c:dPt>
          <c:dPt>
            <c:idx val="3"/>
            <c:invertIfNegative val="0"/>
            <c:bubble3D val="0"/>
            <c:spPr>
              <a:solidFill>
                <a:srgbClr val="F5CAC3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6A3E-4FB9-9B09-1585177D62A0}"/>
              </c:ext>
            </c:extLst>
          </c:dPt>
          <c:dPt>
            <c:idx val="4"/>
            <c:invertIfNegative val="0"/>
            <c:bubble3D val="0"/>
            <c:spPr>
              <a:solidFill>
                <a:srgbClr val="F5CAC3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9-6A3E-4FB9-9B09-1585177D62A0}"/>
              </c:ext>
            </c:extLst>
          </c:dPt>
          <c:dPt>
            <c:idx val="5"/>
            <c:invertIfNegative val="0"/>
            <c:bubble3D val="0"/>
            <c:spPr>
              <a:solidFill>
                <a:srgbClr val="F5CAC3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B-6A3E-4FB9-9B09-1585177D62A0}"/>
              </c:ext>
            </c:extLst>
          </c:dPt>
          <c:dLbls>
            <c:numFmt formatCode="#&quot;&quot;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1" i="0" u="none" strike="noStrike" kern="1200" baseline="0">
                    <a:solidFill>
                      <a:srgbClr val="5E6472"/>
                    </a:solidFill>
                    <a:latin typeface="Century Gothic" panose="020B0502020202020204" pitchFamily="34" charset="0"/>
                    <a:ea typeface="+mn-ea"/>
                    <a:cs typeface="+mn-cs"/>
                  </a:defRPr>
                </a:pPr>
                <a:endParaRPr lang="tr-T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Cal!$CI$11:$CI$16</c:f>
              <c:numCache>
                <c:formatCode>General</c:formatCode>
                <c:ptCount val="6"/>
                <c:pt idx="0">
                  <c:v>6</c:v>
                </c:pt>
                <c:pt idx="1">
                  <c:v>5</c:v>
                </c:pt>
                <c:pt idx="2">
                  <c:v>4</c:v>
                </c:pt>
                <c:pt idx="3">
                  <c:v>3</c:v>
                </c:pt>
                <c:pt idx="4">
                  <c:v>2</c:v>
                </c:pt>
                <c:pt idx="5">
                  <c:v>1</c:v>
                </c:pt>
              </c:numCache>
            </c:numRef>
          </c:cat>
          <c:val>
            <c:numRef>
              <c:f>Cal!$CJ$11:$CJ$16</c:f>
              <c:numCache>
                <c:formatCode>General</c:formatCode>
                <c:ptCount val="6"/>
                <c:pt idx="0">
                  <c:v>0</c:v>
                </c:pt>
                <c:pt idx="1">
                  <c:v>4</c:v>
                </c:pt>
                <c:pt idx="2">
                  <c:v>2</c:v>
                </c:pt>
                <c:pt idx="3">
                  <c:v>3</c:v>
                </c:pt>
                <c:pt idx="4">
                  <c:v>5</c:v>
                </c:pt>
                <c:pt idx="5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692-4831-A64C-C09EF373C24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5"/>
        <c:overlap val="-27"/>
        <c:axId val="428205552"/>
        <c:axId val="428207216"/>
      </c:barChart>
      <c:catAx>
        <c:axId val="428205552"/>
        <c:scaling>
          <c:orientation val="maxMin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Century Gothic" panose="020B0502020202020204" pitchFamily="34" charset="0"/>
                    <a:ea typeface="+mn-ea"/>
                    <a:cs typeface="+mn-cs"/>
                  </a:defRPr>
                </a:pPr>
                <a:r>
                  <a:rPr lang="tr-TR" sz="1100">
                    <a:latin typeface="Century Gothic" panose="020B0502020202020204" pitchFamily="34" charset="0"/>
                  </a:rPr>
                  <a:t>Counter</a:t>
                </a:r>
                <a:r>
                  <a:rPr lang="tr-TR" sz="1100" baseline="0">
                    <a:latin typeface="Century Gothic" panose="020B0502020202020204" pitchFamily="34" charset="0"/>
                  </a:rPr>
                  <a:t> Measure Level</a:t>
                </a:r>
                <a:endParaRPr lang="tr-TR" sz="1100">
                  <a:latin typeface="Century Gothic" panose="020B0502020202020204" pitchFamily="34" charset="0"/>
                </a:endParaRPr>
              </a:p>
            </c:rich>
          </c:tx>
          <c:layout>
            <c:manualLayout>
              <c:xMode val="edge"/>
              <c:yMode val="edge"/>
              <c:x val="0.13843951115216779"/>
              <c:y val="0.8562741147499967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1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Century Gothic" panose="020B0502020202020204" pitchFamily="34" charset="0"/>
                  <a:ea typeface="+mn-ea"/>
                  <a:cs typeface="+mn-cs"/>
                </a:defRPr>
              </a:pPr>
              <a:endParaRPr lang="tr-T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Century Gothic" panose="020B0502020202020204" pitchFamily="34" charset="0"/>
                <a:ea typeface="+mn-ea"/>
                <a:cs typeface="+mn-cs"/>
              </a:defRPr>
            </a:pPr>
            <a:endParaRPr lang="tr-TR"/>
          </a:p>
        </c:txPr>
        <c:crossAx val="428207216"/>
        <c:crosses val="autoZero"/>
        <c:auto val="1"/>
        <c:lblAlgn val="ctr"/>
        <c:lblOffset val="100"/>
        <c:noMultiLvlLbl val="0"/>
      </c:catAx>
      <c:valAx>
        <c:axId val="428207216"/>
        <c:scaling>
          <c:orientation val="minMax"/>
        </c:scaling>
        <c:delete val="1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Century Gothic" panose="020B0502020202020204" pitchFamily="34" charset="0"/>
                    <a:ea typeface="+mn-ea"/>
                    <a:cs typeface="+mn-cs"/>
                  </a:defRPr>
                </a:pPr>
                <a:r>
                  <a:rPr lang="tr-TR" sz="1100">
                    <a:latin typeface="Century Gothic" panose="020B0502020202020204" pitchFamily="34" charset="0"/>
                  </a:rPr>
                  <a:t>#</a:t>
                </a:r>
                <a:r>
                  <a:rPr lang="tr-TR" sz="1100" baseline="0">
                    <a:latin typeface="Century Gothic" panose="020B0502020202020204" pitchFamily="34" charset="0"/>
                  </a:rPr>
                  <a:t> of Actions</a:t>
                </a:r>
                <a:endParaRPr lang="tr-TR" sz="1100">
                  <a:latin typeface="Century Gothic" panose="020B0502020202020204" pitchFamily="34" charset="0"/>
                </a:endParaRPr>
              </a:p>
            </c:rich>
          </c:tx>
          <c:layout>
            <c:manualLayout>
              <c:xMode val="edge"/>
              <c:yMode val="edge"/>
              <c:x val="0.89514917974580033"/>
              <c:y val="0.24192891663045335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1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Century Gothic" panose="020B0502020202020204" pitchFamily="34" charset="0"/>
                  <a:ea typeface="+mn-ea"/>
                  <a:cs typeface="+mn-cs"/>
                </a:defRPr>
              </a:pPr>
              <a:endParaRPr lang="tr-TR"/>
            </a:p>
          </c:txPr>
        </c:title>
        <c:numFmt formatCode="General" sourceLinked="1"/>
        <c:majorTickMark val="none"/>
        <c:minorTickMark val="none"/>
        <c:tickLblPos val="nextTo"/>
        <c:crossAx val="428205552"/>
        <c:crosses val="autoZero"/>
        <c:crossBetween val="between"/>
      </c:valAx>
      <c:spPr>
        <a:noFill/>
        <a:ln w="25400"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tr-TR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1.2766162850333362E-2"/>
          <c:y val="3.7091747477205061E-2"/>
          <c:w val="0.91614116776391863"/>
          <c:h val="0.9169753086419753"/>
        </c:manualLayout>
      </c:layout>
      <c:doughnutChart>
        <c:varyColors val="1"/>
        <c:ser>
          <c:idx val="0"/>
          <c:order val="0"/>
          <c:spPr>
            <a:solidFill>
              <a:srgbClr val="ADB9CA"/>
            </a:solidFill>
            <a:ln>
              <a:solidFill>
                <a:srgbClr val="84A59D"/>
              </a:solidFill>
            </a:ln>
          </c:spPr>
          <c:dPt>
            <c:idx val="0"/>
            <c:bubble3D val="0"/>
            <c:explosion val="3"/>
            <c:spPr>
              <a:solidFill>
                <a:srgbClr val="84A59D"/>
              </a:solidFill>
              <a:ln w="19050">
                <a:solidFill>
                  <a:srgbClr val="84A59D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6BF8-4698-B392-AACFA023711F}"/>
              </c:ext>
            </c:extLst>
          </c:dPt>
          <c:dPt>
            <c:idx val="1"/>
            <c:bubble3D val="0"/>
            <c:spPr>
              <a:solidFill>
                <a:srgbClr val="F7EDE2"/>
              </a:solidFill>
              <a:ln w="19050">
                <a:solidFill>
                  <a:srgbClr val="84A59D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6BF8-4698-B392-AACFA023711F}"/>
              </c:ext>
            </c:extLst>
          </c:dPt>
          <c:val>
            <c:numRef>
              <c:f>Cal!$CQ$24:$CQ$25</c:f>
              <c:numCache>
                <c:formatCode>0%</c:formatCode>
                <c:ptCount val="2"/>
                <c:pt idx="0">
                  <c:v>0.6012084592145015</c:v>
                </c:pt>
                <c:pt idx="1">
                  <c:v>0.3987915407854985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6BF8-4698-B392-AACFA023711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60"/>
      </c:doughnut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tr-TR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"/>
          <c:y val="4.6296296296296294E-3"/>
          <c:w val="0.99537037037037035"/>
          <c:h val="0.99537037037037035"/>
        </c:manualLayout>
      </c:layout>
      <c:doughnutChart>
        <c:varyColors val="1"/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  <c:holeSize val="75"/>
      </c:doughnut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tr-T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5">
  <cs:axisTitle>
    <cs:lnRef idx="0"/>
    <cs:fillRef idx="0"/>
    <cs:effectRef idx="0"/>
    <cs:fontRef idx="minor">
      <a:schemeClr val="tx2"/>
    </cs:fontRef>
    <cs:defRPr sz="900" b="1" kern="1200"/>
  </cs:axisTitle>
  <cs:category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2"/>
    </cs:fontRef>
    <cs:defRPr sz="900" kern="1200"/>
  </cs:dataLabel>
  <cs:dataLabelCallout>
    <cs:lnRef idx="0"/>
    <cs:fillRef idx="0"/>
    <cs:effectRef idx="0"/>
    <cs:fontRef idx="minor">
      <a:schemeClr val="dk2">
        <a:lumMod val="7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2"/>
    <cs:fontRef idx="minor">
      <a:schemeClr val="tx2"/>
    </cs:fontRef>
  </cs:dataPoint>
  <cs:dataPoint3D>
    <cs:lnRef idx="0"/>
    <cs:fillRef idx="3">
      <cs:styleClr val="auto"/>
    </cs:fillRef>
    <cs:effectRef idx="2"/>
    <cs:fontRef idx="minor">
      <a:schemeClr val="tx2"/>
    </cs:fontRef>
  </cs:dataPoint3D>
  <cs:dataPointLine>
    <cs:lnRef idx="0">
      <cs:styleClr val="auto"/>
    </cs:lnRef>
    <cs:fillRef idx="3"/>
    <cs:effectRef idx="2"/>
    <cs:fontRef idx="minor">
      <a:schemeClr val="tx2"/>
    </cs:fontRef>
    <cs:spPr>
      <a:ln w="31750" cap="rnd">
        <a:solidFill>
          <a:schemeClr val="phClr"/>
        </a:solidFill>
        <a:round/>
      </a:ln>
    </cs:spPr>
  </cs:dataPointLine>
  <cs:dataPointMarker>
    <cs:lnRef idx="0"/>
    <cs:fillRef idx="3">
      <cs:styleClr val="auto"/>
    </cs:fillRef>
    <cs:effectRef idx="2"/>
    <cs:fontRef idx="minor">
      <a:schemeClr val="tx2"/>
    </cs:fontRef>
    <cs:spPr>
      <a:ln w="12700">
        <a:solidFill>
          <a:schemeClr val="lt2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2"/>
    <cs:fontRef idx="minor">
      <a:schemeClr val="tx2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2"/>
    </cs:fontRef>
    <cs:spPr>
      <a:ln w="9525">
        <a:solidFill>
          <a:schemeClr val="tx2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2"/>
    </cs:fontRef>
    <cs:spPr>
      <a:ln w="9525">
        <a:solidFill>
          <a:schemeClr val="tx2">
            <a:lumMod val="75000"/>
          </a:schemeClr>
        </a:solidFill>
        <a:round/>
      </a:ln>
    </cs:spPr>
  </cs:errorBar>
  <cs:floor>
    <cs:lnRef idx="0"/>
    <cs:fillRef idx="0"/>
    <cs:effectRef idx="0"/>
    <cs:fontRef idx="minor">
      <a:schemeClr val="tx2"/>
    </cs:fontRef>
  </cs:floor>
  <cs:gridlineMajor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2"/>
    </cs:fontRef>
    <cs:spPr>
      <a:ln>
        <a:solidFill>
          <a:schemeClr val="tx2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2"/>
    </cs:fontRef>
    <cs:defRPr sz="900" kern="1200"/>
  </cs:legend>
  <cs:plotArea>
    <cs:lnRef idx="0"/>
    <cs:fillRef idx="0"/>
    <cs:effectRef idx="0"/>
    <cs:fontRef idx="minor">
      <a:schemeClr val="tx2"/>
    </cs:fontRef>
  </cs:plotArea>
  <cs:plotArea3D>
    <cs:lnRef idx="0"/>
    <cs:fillRef idx="0"/>
    <cs:effectRef idx="0"/>
    <cs:fontRef idx="minor">
      <a:schemeClr val="tx2"/>
    </cs:fontRef>
  </cs:plotArea3D>
  <cs:series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2"/>
    </cs:fontRef>
    <cs:defRPr sz="1600" b="1" kern="1200"/>
  </cs:title>
  <cs:trendline>
    <cs:lnRef idx="0">
      <cs:styleClr val="auto"/>
    </cs:lnRef>
    <cs:fillRef idx="0"/>
    <cs:effectRef idx="0"/>
    <cs:fontRef idx="minor">
      <a:schemeClr val="tx2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2"/>
    </cs:fontRef>
    <cs:defRPr sz="900" kern="1200"/>
  </cs:trendlineLabel>
  <cs:upBar>
    <cs:lnRef idx="0"/>
    <cs:fillRef idx="0"/>
    <cs:effectRef idx="0"/>
    <cs:fontRef idx="minor">
      <a:schemeClr val="tx2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2"/>
    </cs:fontRef>
    <cs:defRPr sz="900" kern="1200"/>
  </cs:valueAxis>
  <cs:wall>
    <cs:lnRef idx="0"/>
    <cs:fillRef idx="0"/>
    <cs:effectRef idx="0"/>
    <cs:fontRef idx="minor">
      <a:schemeClr val="tx2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34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ize="5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2.png"/><Relationship Id="rId13" Type="http://schemas.openxmlformats.org/officeDocument/2006/relationships/chart" Target="../charts/chart4.xml"/><Relationship Id="rId3" Type="http://schemas.openxmlformats.org/officeDocument/2006/relationships/chart" Target="../charts/chart1.xml"/><Relationship Id="rId17" Type="http://schemas.openxmlformats.org/officeDocument/2006/relationships/image" Target="../media/image4.png"/><Relationship Id="rId2" Type="http://schemas.openxmlformats.org/officeDocument/2006/relationships/hyperlink" Target="#Settings!A5"/><Relationship Id="rId1" Type="http://schemas.openxmlformats.org/officeDocument/2006/relationships/hyperlink" Target="#Dashboard!A1"/><Relationship Id="rId6" Type="http://schemas.openxmlformats.org/officeDocument/2006/relationships/image" Target="../media/image1.png"/><Relationship Id="rId11" Type="http://schemas.microsoft.com/office/2007/relationships/hdphoto" Target="../media/hdphoto1.wdp"/><Relationship Id="rId5" Type="http://schemas.openxmlformats.org/officeDocument/2006/relationships/chart" Target="../charts/chart3.xml"/><Relationship Id="rId15" Type="http://schemas.openxmlformats.org/officeDocument/2006/relationships/hyperlink" Target="#FMEA!A7"/><Relationship Id="rId10" Type="http://schemas.openxmlformats.org/officeDocument/2006/relationships/image" Target="../media/image3.png"/><Relationship Id="rId4" Type="http://schemas.openxmlformats.org/officeDocument/2006/relationships/chart" Target="../charts/chart2.xml"/><Relationship Id="rId14" Type="http://schemas.openxmlformats.org/officeDocument/2006/relationships/hyperlink" Target="#Dashboard!A5"/><Relationship Id="rId18" Type="http://schemas.openxmlformats.org/officeDocument/2006/relationships/image" Target="../media/image7.png"/><Relationship Id="rId19" Type="http://schemas.openxmlformats.org/officeDocument/2006/relationships/hyperlink" Target="https://masterproductivitykit.com/" TargetMode="External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hyperlink" Target="#Dashboard!A1"/><Relationship Id="rId3" Type="http://schemas.openxmlformats.org/officeDocument/2006/relationships/image" Target="../media/image1.png"/><Relationship Id="rId7" Type="http://schemas.openxmlformats.org/officeDocument/2006/relationships/hyperlink" Target="#FMEA!A7"/><Relationship Id="rId2" Type="http://schemas.openxmlformats.org/officeDocument/2006/relationships/hyperlink" Target="#Settings!A5"/><Relationship Id="rId1" Type="http://schemas.openxmlformats.org/officeDocument/2006/relationships/hyperlink" Target="#Dashboard!A5"/><Relationship Id="rId5" Type="http://schemas.openxmlformats.org/officeDocument/2006/relationships/image" Target="../media/image2.png"/><Relationship Id="rId10" Type="http://schemas.openxmlformats.org/officeDocument/2006/relationships/image" Target="../media/image4.png"/><Relationship Id="rId11" Type="http://schemas.openxmlformats.org/officeDocument/2006/relationships/image" Target="../media/image8.png"/><Relationship Id="rId12" Type="http://schemas.openxmlformats.org/officeDocument/2006/relationships/hyperlink" Target="https://masterproductivitykit.com/" TargetMode="External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hyperlink" Target="#FMEA!A7"/><Relationship Id="rId3" Type="http://schemas.openxmlformats.org/officeDocument/2006/relationships/hyperlink" Target="#Dashboard!A5"/><Relationship Id="rId7" Type="http://schemas.openxmlformats.org/officeDocument/2006/relationships/image" Target="../media/image2.png"/><Relationship Id="rId2" Type="http://schemas.openxmlformats.org/officeDocument/2006/relationships/hyperlink" Target="#Settings!A5"/><Relationship Id="rId1" Type="http://schemas.openxmlformats.org/officeDocument/2006/relationships/hyperlink" Target="#Dashboard!A1"/><Relationship Id="rId10" Type="http://schemas.openxmlformats.org/officeDocument/2006/relationships/image" Target="../media/image5.png"/><Relationship Id="rId4" Type="http://schemas.openxmlformats.org/officeDocument/2006/relationships/image" Target="../media/image1.png"/><Relationship Id="rId11" Type="http://schemas.openxmlformats.org/officeDocument/2006/relationships/image" Target="../media/image9.png"/><Relationship Id="rId12" Type="http://schemas.openxmlformats.org/officeDocument/2006/relationships/hyperlink" Target="https://masterproductivitykit.com/" TargetMode="External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image" Target="../media/image2.png"/><Relationship Id="rId3" Type="http://schemas.openxmlformats.org/officeDocument/2006/relationships/hyperlink" Target="#Dashboard!A5"/><Relationship Id="rId2" Type="http://schemas.openxmlformats.org/officeDocument/2006/relationships/hyperlink" Target="#Settings!A5"/><Relationship Id="rId1" Type="http://schemas.openxmlformats.org/officeDocument/2006/relationships/hyperlink" Target="#Dashboard!A1"/><Relationship Id="rId6" Type="http://schemas.openxmlformats.org/officeDocument/2006/relationships/hyperlink" Target="#FMEA!A7"/><Relationship Id="rId5" Type="http://schemas.openxmlformats.org/officeDocument/2006/relationships/image" Target="../media/image1.png"/><Relationship Id="rId10" Type="http://schemas.openxmlformats.org/officeDocument/2006/relationships/image" Target="../media/image4.png"/><Relationship Id="rId11" Type="http://schemas.openxmlformats.org/officeDocument/2006/relationships/image" Target="../media/image10.png"/><Relationship Id="rId12" Type="http://schemas.openxmlformats.org/officeDocument/2006/relationships/hyperlink" Target="https://masterproductivitykit.com/" TargetMode="Externa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hyperlink" Target="#Dashboard!A5"/><Relationship Id="rId4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235575</xdr:colOff>
      <xdr:row>1</xdr:row>
      <xdr:rowOff>114525</xdr:rowOff>
    </xdr:from>
    <xdr:to>
      <xdr:col>20</xdr:col>
      <xdr:colOff>95250</xdr:colOff>
      <xdr:row>2</xdr:row>
      <xdr:rowOff>190875</xdr:rowOff>
    </xdr:to>
    <xdr:sp macro="" textlink="">
      <xdr:nvSpPr>
        <xdr:cNvPr id="13" name="Rectangle: Rounded Corners 12">
          <a:hlinkClick xmlns:r="http://schemas.openxmlformats.org/officeDocument/2006/relationships" r:id="rId1" tooltip="Action List"/>
          <a:extLst>
            <a:ext uri="{FF2B5EF4-FFF2-40B4-BE49-F238E27FC236}">
              <a16:creationId xmlns:a16="http://schemas.microsoft.com/office/drawing/2014/main" id="{977A45CE-30A8-4BF9-98CB-36563E6FE832}"/>
            </a:ext>
          </a:extLst>
        </xdr:cNvPr>
        <xdr:cNvSpPr/>
      </xdr:nvSpPr>
      <xdr:spPr>
        <a:xfrm>
          <a:off x="8179425" y="200250"/>
          <a:ext cx="936000" cy="324000"/>
        </a:xfrm>
        <a:prstGeom prst="roundRect">
          <a:avLst/>
        </a:prstGeom>
        <a:solidFill>
          <a:srgbClr val="2E86AB"/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25400" tIns="0" rIns="25400" bIns="0" rtlCol="0" anchor="ctr"/>
        <a:lstStyle/>
        <a:p>
          <a:pPr marL="0" indent="0" algn="ctr"/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ACTION LIST</a:t>
          </a:r>
        </a:p>
      </xdr:txBody>
    </xdr:sp>
    <xdr:clientData fPrintsWithSheet="0"/>
  </xdr:twoCellAnchor>
  <xdr:twoCellAnchor editAs="oneCell">
    <xdr:from>
      <xdr:col>9</xdr:col>
      <xdr:colOff>280925</xdr:colOff>
      <xdr:row>1</xdr:row>
      <xdr:rowOff>114525</xdr:rowOff>
    </xdr:from>
    <xdr:to>
      <xdr:col>12</xdr:col>
      <xdr:colOff>140600</xdr:colOff>
      <xdr:row>2</xdr:row>
      <xdr:rowOff>190875</xdr:rowOff>
    </xdr:to>
    <xdr:sp macro="" textlink="">
      <xdr:nvSpPr>
        <xdr:cNvPr id="6" name="Rectangle: Rounded Corners 5">
          <a:hlinkClick xmlns:r="http://schemas.openxmlformats.org/officeDocument/2006/relationships" r:id="rId2" tooltip="Settings"/>
          <a:extLst>
            <a:ext uri="{FF2B5EF4-FFF2-40B4-BE49-F238E27FC236}">
              <a16:creationId xmlns:a16="http://schemas.microsoft.com/office/drawing/2014/main" id="{3C62D1B9-5A5A-43DC-8A98-647FD2F07F52}"/>
            </a:ext>
          </a:extLst>
        </xdr:cNvPr>
        <xdr:cNvSpPr/>
      </xdr:nvSpPr>
      <xdr:spPr>
        <a:xfrm>
          <a:off x="5710175" y="200250"/>
          <a:ext cx="936000" cy="324000"/>
        </a:xfrm>
        <a:prstGeom prst="roundRect">
          <a:avLst/>
        </a:prstGeom>
        <a:solidFill>
          <a:srgbClr val="2E86AB"/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25400" tIns="0" rIns="25400" bIns="0" rtlCol="0" anchor="ctr"/>
        <a:lstStyle/>
        <a:p>
          <a:pPr marL="0" indent="0" algn="ctr"/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SETTINGS</a:t>
          </a:r>
        </a:p>
      </xdr:txBody>
    </xdr:sp>
    <xdr:clientData fPrintsWithSheet="0"/>
  </xdr:twoCellAnchor>
  <xdr:twoCellAnchor editAs="oneCell">
    <xdr:from>
      <xdr:col>22</xdr:col>
      <xdr:colOff>180975</xdr:colOff>
      <xdr:row>10</xdr:row>
      <xdr:rowOff>0</xdr:rowOff>
    </xdr:from>
    <xdr:to>
      <xdr:col>25</xdr:col>
      <xdr:colOff>0</xdr:colOff>
      <xdr:row>21</xdr:row>
      <xdr:rowOff>143849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2B3ACA12-F37A-4508-80C8-7D365806723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2</xdr:col>
      <xdr:colOff>1</xdr:colOff>
      <xdr:row>10</xdr:row>
      <xdr:rowOff>0</xdr:rowOff>
    </xdr:from>
    <xdr:to>
      <xdr:col>4</xdr:col>
      <xdr:colOff>1466851</xdr:colOff>
      <xdr:row>30</xdr:row>
      <xdr:rowOff>142875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CB057433-5CD6-4954-AADC-89ADFB54C94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22</xdr:col>
      <xdr:colOff>180975</xdr:colOff>
      <xdr:row>22</xdr:row>
      <xdr:rowOff>0</xdr:rowOff>
    </xdr:from>
    <xdr:to>
      <xdr:col>25</xdr:col>
      <xdr:colOff>0</xdr:colOff>
      <xdr:row>30</xdr:row>
      <xdr:rowOff>142876</xdr:rowOff>
    </xdr:to>
    <xdr:graphicFrame macro="">
      <xdr:nvGraphicFramePr>
        <xdr:cNvPr id="26" name="Chart 25">
          <a:extLst>
            <a:ext uri="{FF2B5EF4-FFF2-40B4-BE49-F238E27FC236}">
              <a16:creationId xmlns:a16="http://schemas.microsoft.com/office/drawing/2014/main" id="{AE94DD88-66A5-4796-AEDF-A895E9167B1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 editAs="oneCell">
    <xdr:from>
      <xdr:col>1</xdr:col>
      <xdr:colOff>108696</xdr:colOff>
      <xdr:row>1</xdr:row>
      <xdr:rowOff>97210</xdr:rowOff>
    </xdr:from>
    <xdr:to>
      <xdr:col>2</xdr:col>
      <xdr:colOff>276225</xdr:colOff>
      <xdr:row>2</xdr:row>
      <xdr:rowOff>198064</xdr:rowOff>
    </xdr:to>
    <xdr:pic>
      <xdr:nvPicPr>
        <xdr:cNvPr id="1055" name="mainicon">
          <a:extLst>
            <a:ext uri="{FF2B5EF4-FFF2-40B4-BE49-F238E27FC236}">
              <a16:creationId xmlns:a16="http://schemas.microsoft.com/office/drawing/2014/main" id="{1DBED809-7678-4C12-984E-0489B84961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56346" y="182935"/>
          <a:ext cx="348504" cy="348504"/>
        </a:xfrm>
        <a:prstGeom prst="rect">
          <a:avLst/>
        </a:prstGeom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/>
  </xdr:twoCellAnchor>
  <xdr:twoCellAnchor editAs="oneCell">
    <xdr:from>
      <xdr:col>11</xdr:col>
      <xdr:colOff>428625</xdr:colOff>
      <xdr:row>21</xdr:row>
      <xdr:rowOff>247650</xdr:rowOff>
    </xdr:from>
    <xdr:to>
      <xdr:col>15</xdr:col>
      <xdr:colOff>0</xdr:colOff>
      <xdr:row>25</xdr:row>
      <xdr:rowOff>43980</xdr:rowOff>
    </xdr:to>
    <xdr:graphicFrame macro="">
      <xdr:nvGraphicFramePr>
        <xdr:cNvPr id="1034" name="Chart 1033">
          <a:extLst>
            <a:ext uri="{FF2B5EF4-FFF2-40B4-BE49-F238E27FC236}">
              <a16:creationId xmlns:a16="http://schemas.microsoft.com/office/drawing/2014/main" id="{FC8548D3-750E-401B-8166-09ACBB69A79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 editAs="oneCell">
    <xdr:from>
      <xdr:col>27</xdr:col>
      <xdr:colOff>0</xdr:colOff>
      <xdr:row>7</xdr:row>
      <xdr:rowOff>95250</xdr:rowOff>
    </xdr:from>
    <xdr:to>
      <xdr:col>27</xdr:col>
      <xdr:colOff>295276</xdr:colOff>
      <xdr:row>7</xdr:row>
      <xdr:rowOff>285751</xdr:rowOff>
    </xdr:to>
    <xdr:sp macro="" textlink="">
      <xdr:nvSpPr>
        <xdr:cNvPr id="4" name="Left Arrow 1">
          <a:extLst>
            <a:ext uri="{FF2B5EF4-FFF2-40B4-BE49-F238E27FC236}">
              <a16:creationId xmlns:a16="http://schemas.microsoft.com/office/drawing/2014/main" id="{80DCBBB7-A012-4344-B4E9-D8A3A1603A9A}"/>
            </a:ext>
          </a:extLst>
        </xdr:cNvPr>
        <xdr:cNvSpPr/>
      </xdr:nvSpPr>
      <xdr:spPr>
        <a:xfrm>
          <a:off x="12458700" y="1209675"/>
          <a:ext cx="295276" cy="190501"/>
        </a:xfrm>
        <a:prstGeom prst="leftArrow">
          <a:avLst/>
        </a:prstGeom>
        <a:solidFill>
          <a:srgbClr val="FFFFFF"/>
        </a:solidFill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25400" bIns="0" rtlCol="0" anchor="ctr"/>
        <a:lstStyle/>
        <a:p>
          <a:pPr algn="ctr"/>
          <a:endParaRPr lang="tr-TR" sz="1100"/>
        </a:p>
      </xdr:txBody>
    </xdr:sp>
    <xdr:clientData fPrintsWithSheet="0"/>
  </xdr:twoCellAnchor>
  <xdr:twoCellAnchor editAs="oneCell">
    <xdr:from>
      <xdr:col>5</xdr:col>
      <xdr:colOff>36900</xdr:colOff>
      <xdr:row>1</xdr:row>
      <xdr:rowOff>114525</xdr:rowOff>
    </xdr:from>
    <xdr:to>
      <xdr:col>8</xdr:col>
      <xdr:colOff>163275</xdr:colOff>
      <xdr:row>2</xdr:row>
      <xdr:rowOff>190875</xdr:rowOff>
    </xdr:to>
    <xdr:sp macro="" textlink="">
      <xdr:nvSpPr>
        <xdr:cNvPr id="10" name="Rectangle: Rounded Corners 9">
          <a:hlinkClick xmlns:r="http://schemas.openxmlformats.org/officeDocument/2006/relationships" r:id="rId14" tooltip="Dashboard"/>
          <a:extLst>
            <a:ext uri="{FF2B5EF4-FFF2-40B4-BE49-F238E27FC236}">
              <a16:creationId xmlns:a16="http://schemas.microsoft.com/office/drawing/2014/main" id="{620BDA9F-CA8B-4682-A7F0-E7D88D7341B1}"/>
            </a:ext>
          </a:extLst>
        </xdr:cNvPr>
        <xdr:cNvSpPr/>
      </xdr:nvSpPr>
      <xdr:spPr>
        <a:xfrm>
          <a:off x="4475550" y="200250"/>
          <a:ext cx="936000" cy="324000"/>
        </a:xfrm>
        <a:prstGeom prst="roundRect">
          <a:avLst/>
        </a:prstGeom>
        <a:solidFill>
          <a:srgbClr val="1F4E78"/>
        </a:solidFill>
        <a:ln>
          <a:noFill/>
        </a:ln>
        <a:effectLst>
          <a:outerShdw blurRad="107950" dist="12700" dir="5400000" algn="ctr">
            <a:srgbClr val="1F4E78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25400" tIns="0" rIns="25400" bIns="0" rtlCol="0" anchor="ctr"/>
        <a:lstStyle/>
        <a:p>
          <a:pPr marL="0" indent="0" algn="ctr"/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DASHBOARD</a:t>
          </a:r>
        </a:p>
      </xdr:txBody>
    </xdr:sp>
    <xdr:clientData fPrintsWithSheet="0"/>
  </xdr:twoCellAnchor>
  <xdr:twoCellAnchor editAs="oneCell">
    <xdr:from>
      <xdr:col>13</xdr:col>
      <xdr:colOff>258250</xdr:colOff>
      <xdr:row>1</xdr:row>
      <xdr:rowOff>114525</xdr:rowOff>
    </xdr:from>
    <xdr:to>
      <xdr:col>16</xdr:col>
      <xdr:colOff>117925</xdr:colOff>
      <xdr:row>2</xdr:row>
      <xdr:rowOff>190875</xdr:rowOff>
    </xdr:to>
    <xdr:sp macro="" textlink="">
      <xdr:nvSpPr>
        <xdr:cNvPr id="12" name="Rectangle: Rounded Corners 11">
          <a:hlinkClick xmlns:r="http://schemas.openxmlformats.org/officeDocument/2006/relationships" r:id="rId15" tooltip="FMEA"/>
          <a:extLst>
            <a:ext uri="{FF2B5EF4-FFF2-40B4-BE49-F238E27FC236}">
              <a16:creationId xmlns:a16="http://schemas.microsoft.com/office/drawing/2014/main" id="{DA53D5C2-AE7A-4344-B58A-52172FE7C481}"/>
            </a:ext>
          </a:extLst>
        </xdr:cNvPr>
        <xdr:cNvSpPr/>
      </xdr:nvSpPr>
      <xdr:spPr>
        <a:xfrm>
          <a:off x="6944800" y="200250"/>
          <a:ext cx="936000" cy="324000"/>
        </a:xfrm>
        <a:prstGeom prst="roundRect">
          <a:avLst/>
        </a:prstGeom>
        <a:solidFill>
          <a:srgbClr val="2E86AB"/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25400" tIns="0" rIns="25400" bIns="0" rtlCol="0" anchor="ctr"/>
        <a:lstStyle/>
        <a:p>
          <a:pPr marL="0" indent="0" algn="ctr"/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FMEA</a:t>
          </a:r>
        </a:p>
      </xdr:txBody>
    </xdr:sp>
    <xdr:clientData fPrintsWithSheet="0"/>
  </xdr:twoCellAnchor>
  <xdr:oneCellAnchor>
    <xdr:from>
      <xdr:col>23</xdr:col>
      <xdr:colOff>221120</xdr:colOff>
      <xdr:row>1</xdr:row>
      <xdr:rowOff>104775</xdr:rowOff>
    </xdr:from>
    <xdr:ext cx="1014221" cy="291600"/>
    <xdr:pic>
      <xdr:nvPicPr>
        <xdr:cNvPr id="2055" name="mpkLogo">
          <a:hlinkClick xmlns:a="http://schemas.openxmlformats.org/drawingml/2006/main" xmlns:r="http://schemas.openxmlformats.org/officeDocument/2006/relationships" r:id="rId19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18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542925</xdr:colOff>
      <xdr:row>1</xdr:row>
      <xdr:rowOff>114525</xdr:rowOff>
    </xdr:from>
    <xdr:to>
      <xdr:col>4</xdr:col>
      <xdr:colOff>1478925</xdr:colOff>
      <xdr:row>2</xdr:row>
      <xdr:rowOff>190875</xdr:rowOff>
    </xdr:to>
    <xdr:sp macro="" textlink="">
      <xdr:nvSpPr>
        <xdr:cNvPr id="15" name="Rectangle: Rounded Corners 14">
          <a:hlinkClick xmlns:r="http://schemas.openxmlformats.org/officeDocument/2006/relationships" r:id="rId1" tooltip="Dashboard"/>
          <a:extLst>
            <a:ext uri="{FF2B5EF4-FFF2-40B4-BE49-F238E27FC236}">
              <a16:creationId xmlns:a16="http://schemas.microsoft.com/office/drawing/2014/main" id="{536D942C-4648-4E22-9166-EB966FF00349}"/>
            </a:ext>
          </a:extLst>
        </xdr:cNvPr>
        <xdr:cNvSpPr/>
      </xdr:nvSpPr>
      <xdr:spPr>
        <a:xfrm>
          <a:off x="4067175" y="200250"/>
          <a:ext cx="936000" cy="324000"/>
        </a:xfrm>
        <a:prstGeom prst="roundRect">
          <a:avLst/>
        </a:prstGeom>
        <a:solidFill>
          <a:srgbClr val="2E86AB"/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25400" tIns="0" rIns="25400" bIns="0" rtlCol="0" anchor="ctr"/>
        <a:lstStyle/>
        <a:p>
          <a:pPr marL="0" indent="0" algn="ctr"/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DASHBOARD</a:t>
          </a:r>
        </a:p>
      </xdr:txBody>
    </xdr:sp>
    <xdr:clientData fPrintsWithSheet="0"/>
  </xdr:twoCellAnchor>
  <xdr:twoCellAnchor editAs="oneCell">
    <xdr:from>
      <xdr:col>4</xdr:col>
      <xdr:colOff>1777550</xdr:colOff>
      <xdr:row>1</xdr:row>
      <xdr:rowOff>114525</xdr:rowOff>
    </xdr:from>
    <xdr:to>
      <xdr:col>6</xdr:col>
      <xdr:colOff>551375</xdr:colOff>
      <xdr:row>2</xdr:row>
      <xdr:rowOff>190875</xdr:rowOff>
    </xdr:to>
    <xdr:sp macro="" textlink="">
      <xdr:nvSpPr>
        <xdr:cNvPr id="4" name="Rectangle: Rounded Corners 3">
          <a:hlinkClick xmlns:r="http://schemas.openxmlformats.org/officeDocument/2006/relationships" r:id="rId2" tooltip="Settings"/>
          <a:extLst>
            <a:ext uri="{FF2B5EF4-FFF2-40B4-BE49-F238E27FC236}">
              <a16:creationId xmlns:a16="http://schemas.microsoft.com/office/drawing/2014/main" id="{B0809CC4-8874-4186-ABFD-80BE9CB153E2}"/>
            </a:ext>
          </a:extLst>
        </xdr:cNvPr>
        <xdr:cNvSpPr/>
      </xdr:nvSpPr>
      <xdr:spPr>
        <a:xfrm>
          <a:off x="5301800" y="200250"/>
          <a:ext cx="936000" cy="324000"/>
        </a:xfrm>
        <a:prstGeom prst="roundRect">
          <a:avLst/>
        </a:prstGeom>
        <a:solidFill>
          <a:srgbClr val="1F4E78"/>
        </a:solidFill>
        <a:ln>
          <a:noFill/>
        </a:ln>
        <a:effectLst>
          <a:outerShdw blurRad="107950" dist="12700" dir="5400000" algn="ctr">
            <a:srgbClr val="1F4E78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25400" tIns="0" rIns="25400" bIns="0" rtlCol="0" anchor="ctr"/>
        <a:lstStyle/>
        <a:p>
          <a:pPr marL="0" indent="0" algn="ctr"/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SETTINGS</a:t>
          </a:r>
        </a:p>
      </xdr:txBody>
    </xdr:sp>
    <xdr:clientData fPrintsWithSheet="0"/>
  </xdr:twoCellAnchor>
  <xdr:twoCellAnchor editAs="oneCell">
    <xdr:from>
      <xdr:col>1</xdr:col>
      <xdr:colOff>118221</xdr:colOff>
      <xdr:row>1</xdr:row>
      <xdr:rowOff>106735</xdr:rowOff>
    </xdr:from>
    <xdr:to>
      <xdr:col>2</xdr:col>
      <xdr:colOff>219075</xdr:colOff>
      <xdr:row>2</xdr:row>
      <xdr:rowOff>207589</xdr:rowOff>
    </xdr:to>
    <xdr:pic>
      <xdr:nvPicPr>
        <xdr:cNvPr id="7" name="mainicon">
          <a:extLst>
            <a:ext uri="{FF2B5EF4-FFF2-40B4-BE49-F238E27FC236}">
              <a16:creationId xmlns:a16="http://schemas.microsoft.com/office/drawing/2014/main" id="{18E74A50-189B-4FBE-B695-9683FFF52D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65871" y="192460"/>
          <a:ext cx="348504" cy="348504"/>
        </a:xfrm>
        <a:prstGeom prst="rect">
          <a:avLst/>
        </a:prstGeom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/>
  </xdr:twoCellAnchor>
  <xdr:twoCellAnchor editAs="oneCell">
    <xdr:from>
      <xdr:col>7</xdr:col>
      <xdr:colOff>240400</xdr:colOff>
      <xdr:row>1</xdr:row>
      <xdr:rowOff>114525</xdr:rowOff>
    </xdr:from>
    <xdr:to>
      <xdr:col>8</xdr:col>
      <xdr:colOff>719200</xdr:colOff>
      <xdr:row>2</xdr:row>
      <xdr:rowOff>190875</xdr:rowOff>
    </xdr:to>
    <xdr:sp macro="" textlink="">
      <xdr:nvSpPr>
        <xdr:cNvPr id="10" name="Rectangle: Rounded Corners 9">
          <a:hlinkClick xmlns:r="http://schemas.openxmlformats.org/officeDocument/2006/relationships" r:id="rId7" tooltip="FMEA"/>
          <a:extLst>
            <a:ext uri="{FF2B5EF4-FFF2-40B4-BE49-F238E27FC236}">
              <a16:creationId xmlns:a16="http://schemas.microsoft.com/office/drawing/2014/main" id="{D376DE77-C97C-4834-BAF7-93F684FD3100}"/>
            </a:ext>
          </a:extLst>
        </xdr:cNvPr>
        <xdr:cNvSpPr/>
      </xdr:nvSpPr>
      <xdr:spPr>
        <a:xfrm>
          <a:off x="6536425" y="200250"/>
          <a:ext cx="936000" cy="324000"/>
        </a:xfrm>
        <a:prstGeom prst="roundRect">
          <a:avLst/>
        </a:prstGeom>
        <a:solidFill>
          <a:srgbClr val="2E86AB"/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25400" tIns="0" rIns="25400" bIns="0" rtlCol="0" anchor="ctr"/>
        <a:lstStyle/>
        <a:p>
          <a:pPr marL="0" indent="0" algn="ctr"/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FMEA</a:t>
          </a:r>
        </a:p>
      </xdr:txBody>
    </xdr:sp>
    <xdr:clientData fPrintsWithSheet="0"/>
  </xdr:twoCellAnchor>
  <xdr:twoCellAnchor editAs="oneCell">
    <xdr:from>
      <xdr:col>8</xdr:col>
      <xdr:colOff>1017825</xdr:colOff>
      <xdr:row>1</xdr:row>
      <xdr:rowOff>114525</xdr:rowOff>
    </xdr:from>
    <xdr:to>
      <xdr:col>10</xdr:col>
      <xdr:colOff>29775</xdr:colOff>
      <xdr:row>2</xdr:row>
      <xdr:rowOff>190875</xdr:rowOff>
    </xdr:to>
    <xdr:sp macro="" textlink="">
      <xdr:nvSpPr>
        <xdr:cNvPr id="13" name="Rectangle: Rounded Corners 12">
          <a:hlinkClick xmlns:r="http://schemas.openxmlformats.org/officeDocument/2006/relationships" r:id="rId8" tooltip="Action List"/>
          <a:extLst>
            <a:ext uri="{FF2B5EF4-FFF2-40B4-BE49-F238E27FC236}">
              <a16:creationId xmlns:a16="http://schemas.microsoft.com/office/drawing/2014/main" id="{5D7D05D7-D4A3-40E1-8A56-75AA2FFB56E1}"/>
            </a:ext>
          </a:extLst>
        </xdr:cNvPr>
        <xdr:cNvSpPr/>
      </xdr:nvSpPr>
      <xdr:spPr>
        <a:xfrm>
          <a:off x="7771050" y="200250"/>
          <a:ext cx="936000" cy="324000"/>
        </a:xfrm>
        <a:prstGeom prst="roundRect">
          <a:avLst/>
        </a:prstGeom>
        <a:solidFill>
          <a:srgbClr val="2E86AB"/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25400" tIns="0" rIns="25400" bIns="0" rtlCol="0" anchor="ctr"/>
        <a:lstStyle/>
        <a:p>
          <a:pPr marL="0" indent="0" algn="ctr"/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ACTION LIST</a:t>
          </a:r>
        </a:p>
      </xdr:txBody>
    </xdr:sp>
    <xdr:clientData fPrintsWithSheet="0"/>
  </xdr:twoCellAnchor>
  <xdr:oneCellAnchor>
    <xdr:from>
      <xdr:col>12</xdr:col>
      <xdr:colOff>771526</xdr:colOff>
      <xdr:row>1</xdr:row>
      <xdr:rowOff>104775</xdr:rowOff>
    </xdr:from>
    <xdr:ext cx="1014221" cy="291600"/>
    <xdr:pic>
      <xdr:nvPicPr>
        <xdr:cNvPr id="1015" name="mpkLogo">
          <a:hlinkClick xmlns:a="http://schemas.openxmlformats.org/drawingml/2006/main" xmlns:r="http://schemas.openxmlformats.org/officeDocument/2006/relationships" r:id="rId12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11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217725</xdr:colOff>
      <xdr:row>1</xdr:row>
      <xdr:rowOff>114525</xdr:rowOff>
    </xdr:from>
    <xdr:to>
      <xdr:col>7</xdr:col>
      <xdr:colOff>506025</xdr:colOff>
      <xdr:row>2</xdr:row>
      <xdr:rowOff>190875</xdr:rowOff>
    </xdr:to>
    <xdr:sp macro="" textlink="">
      <xdr:nvSpPr>
        <xdr:cNvPr id="11" name="Rectangle: Rounded Corners 10">
          <a:hlinkClick xmlns:r="http://schemas.openxmlformats.org/officeDocument/2006/relationships" r:id="rId1" tooltip="Action List"/>
          <a:extLst>
            <a:ext uri="{FF2B5EF4-FFF2-40B4-BE49-F238E27FC236}">
              <a16:creationId xmlns:a16="http://schemas.microsoft.com/office/drawing/2014/main" id="{F2BD788A-745D-4AED-BBF5-DD653655C8F1}"/>
            </a:ext>
          </a:extLst>
        </xdr:cNvPr>
        <xdr:cNvSpPr/>
      </xdr:nvSpPr>
      <xdr:spPr>
        <a:xfrm>
          <a:off x="7771050" y="200250"/>
          <a:ext cx="936000" cy="324000"/>
        </a:xfrm>
        <a:prstGeom prst="roundRect">
          <a:avLst/>
        </a:prstGeom>
        <a:solidFill>
          <a:srgbClr val="2E86AB"/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25400" tIns="0" rIns="25400" bIns="0" rtlCol="0" anchor="ctr"/>
        <a:lstStyle/>
        <a:p>
          <a:pPr marL="0" indent="0" algn="ctr"/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ACTION LIST</a:t>
          </a:r>
        </a:p>
      </xdr:txBody>
    </xdr:sp>
    <xdr:clientData fPrintsWithSheet="0"/>
  </xdr:twoCellAnchor>
  <xdr:twoCellAnchor editAs="oneCell">
    <xdr:from>
      <xdr:col>4</xdr:col>
      <xdr:colOff>1177475</xdr:colOff>
      <xdr:row>1</xdr:row>
      <xdr:rowOff>114525</xdr:rowOff>
    </xdr:from>
    <xdr:to>
      <xdr:col>5</xdr:col>
      <xdr:colOff>398975</xdr:colOff>
      <xdr:row>2</xdr:row>
      <xdr:rowOff>190875</xdr:rowOff>
    </xdr:to>
    <xdr:sp macro="" textlink="">
      <xdr:nvSpPr>
        <xdr:cNvPr id="5" name="Rectangle: Rounded Corners 4">
          <a:hlinkClick xmlns:r="http://schemas.openxmlformats.org/officeDocument/2006/relationships" r:id="rId2" tooltip="Settings"/>
          <a:extLst>
            <a:ext uri="{FF2B5EF4-FFF2-40B4-BE49-F238E27FC236}">
              <a16:creationId xmlns:a16="http://schemas.microsoft.com/office/drawing/2014/main" id="{8965BC8F-EEDD-406A-B03F-CDD1996D4701}"/>
            </a:ext>
          </a:extLst>
        </xdr:cNvPr>
        <xdr:cNvSpPr/>
      </xdr:nvSpPr>
      <xdr:spPr>
        <a:xfrm>
          <a:off x="5301800" y="200250"/>
          <a:ext cx="936000" cy="324000"/>
        </a:xfrm>
        <a:prstGeom prst="roundRect">
          <a:avLst/>
        </a:prstGeom>
        <a:solidFill>
          <a:srgbClr val="2E86AB"/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25400" tIns="0" rIns="25400" bIns="0" rtlCol="0" anchor="ctr"/>
        <a:lstStyle/>
        <a:p>
          <a:pPr marL="0" indent="0" algn="ctr"/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SETTINGS</a:t>
          </a:r>
        </a:p>
      </xdr:txBody>
    </xdr:sp>
    <xdr:clientData fPrintsWithSheet="0"/>
  </xdr:twoCellAnchor>
  <xdr:twoCellAnchor editAs="oneCell">
    <xdr:from>
      <xdr:col>3</xdr:col>
      <xdr:colOff>1657350</xdr:colOff>
      <xdr:row>1</xdr:row>
      <xdr:rowOff>114525</xdr:rowOff>
    </xdr:from>
    <xdr:to>
      <xdr:col>4</xdr:col>
      <xdr:colOff>878850</xdr:colOff>
      <xdr:row>2</xdr:row>
      <xdr:rowOff>190875</xdr:rowOff>
    </xdr:to>
    <xdr:sp macro="" textlink="">
      <xdr:nvSpPr>
        <xdr:cNvPr id="15" name="Rectangle: Rounded Corners 14">
          <a:hlinkClick xmlns:r="http://schemas.openxmlformats.org/officeDocument/2006/relationships" r:id="rId3" tooltip="Dashboard"/>
          <a:extLst>
            <a:ext uri="{FF2B5EF4-FFF2-40B4-BE49-F238E27FC236}">
              <a16:creationId xmlns:a16="http://schemas.microsoft.com/office/drawing/2014/main" id="{DEC01555-CF89-4190-8C75-F4216A66764F}"/>
            </a:ext>
          </a:extLst>
        </xdr:cNvPr>
        <xdr:cNvSpPr/>
      </xdr:nvSpPr>
      <xdr:spPr>
        <a:xfrm>
          <a:off x="4067175" y="200250"/>
          <a:ext cx="936000" cy="324000"/>
        </a:xfrm>
        <a:prstGeom prst="roundRect">
          <a:avLst/>
        </a:prstGeom>
        <a:solidFill>
          <a:srgbClr val="2E86AB"/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25400" tIns="0" rIns="25400" bIns="0" rtlCol="0" anchor="ctr"/>
        <a:lstStyle/>
        <a:p>
          <a:pPr marL="0" indent="0" algn="ctr"/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DASHBOARD</a:t>
          </a:r>
        </a:p>
      </xdr:txBody>
    </xdr:sp>
    <xdr:clientData fPrintsWithSheet="0"/>
  </xdr:twoCellAnchor>
  <xdr:twoCellAnchor editAs="oneCell">
    <xdr:from>
      <xdr:col>1</xdr:col>
      <xdr:colOff>118221</xdr:colOff>
      <xdr:row>1</xdr:row>
      <xdr:rowOff>106735</xdr:rowOff>
    </xdr:from>
    <xdr:to>
      <xdr:col>2</xdr:col>
      <xdr:colOff>152400</xdr:colOff>
      <xdr:row>2</xdr:row>
      <xdr:rowOff>207589</xdr:rowOff>
    </xdr:to>
    <xdr:pic>
      <xdr:nvPicPr>
        <xdr:cNvPr id="7" name="mainicon">
          <a:extLst>
            <a:ext uri="{FF2B5EF4-FFF2-40B4-BE49-F238E27FC236}">
              <a16:creationId xmlns:a16="http://schemas.microsoft.com/office/drawing/2014/main" id="{E2ACD85C-488C-4B6C-907E-DA220FE4F6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65871" y="192460"/>
          <a:ext cx="348504" cy="348504"/>
        </a:xfrm>
        <a:prstGeom prst="rect">
          <a:avLst/>
        </a:prstGeom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/>
  </xdr:twoCellAnchor>
  <xdr:twoCellAnchor editAs="oneCell">
    <xdr:from>
      <xdr:col>5</xdr:col>
      <xdr:colOff>697600</xdr:colOff>
      <xdr:row>1</xdr:row>
      <xdr:rowOff>114525</xdr:rowOff>
    </xdr:from>
    <xdr:to>
      <xdr:col>5</xdr:col>
      <xdr:colOff>1633600</xdr:colOff>
      <xdr:row>2</xdr:row>
      <xdr:rowOff>190875</xdr:rowOff>
    </xdr:to>
    <xdr:sp macro="" textlink="">
      <xdr:nvSpPr>
        <xdr:cNvPr id="9" name="Rectangle: Rounded Corners 8">
          <a:hlinkClick xmlns:r="http://schemas.openxmlformats.org/officeDocument/2006/relationships" r:id="rId8" tooltip="FMEA"/>
          <a:extLst>
            <a:ext uri="{FF2B5EF4-FFF2-40B4-BE49-F238E27FC236}">
              <a16:creationId xmlns:a16="http://schemas.microsoft.com/office/drawing/2014/main" id="{F70CEF9B-C5C4-48D2-8930-83E0688E0435}"/>
            </a:ext>
          </a:extLst>
        </xdr:cNvPr>
        <xdr:cNvSpPr/>
      </xdr:nvSpPr>
      <xdr:spPr>
        <a:xfrm>
          <a:off x="6536425" y="200250"/>
          <a:ext cx="936000" cy="324000"/>
        </a:xfrm>
        <a:prstGeom prst="roundRect">
          <a:avLst/>
        </a:prstGeom>
        <a:solidFill>
          <a:srgbClr val="1F4E78"/>
        </a:solidFill>
        <a:ln>
          <a:noFill/>
        </a:ln>
        <a:effectLst>
          <a:outerShdw blurRad="107950" dist="12700" dir="5400000" algn="ctr">
            <a:srgbClr val="1F4E78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25400" tIns="0" rIns="25400" bIns="0" rtlCol="0" anchor="ctr"/>
        <a:lstStyle/>
        <a:p>
          <a:pPr marL="0" indent="0" algn="ctr"/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FMEA</a:t>
          </a:r>
        </a:p>
      </xdr:txBody>
    </xdr:sp>
    <xdr:clientData fPrintsWithSheet="0"/>
  </xdr:twoCellAnchor>
  <xdr:twoCellAnchor editAs="oneCell">
    <xdr:from>
      <xdr:col>2</xdr:col>
      <xdr:colOff>1757850</xdr:colOff>
      <xdr:row>5</xdr:row>
      <xdr:rowOff>80400</xdr:rowOff>
    </xdr:from>
    <xdr:to>
      <xdr:col>3</xdr:col>
      <xdr:colOff>90000</xdr:colOff>
      <xdr:row>5</xdr:row>
      <xdr:rowOff>224400</xdr:rowOff>
    </xdr:to>
    <xdr:sp macro="" textlink="">
      <xdr:nvSpPr>
        <xdr:cNvPr id="3" name="Left Arrow 1">
          <a:extLst>
            <a:ext uri="{FF2B5EF4-FFF2-40B4-BE49-F238E27FC236}">
              <a16:creationId xmlns:a16="http://schemas.microsoft.com/office/drawing/2014/main" id="{EBD0FD8E-0C39-41C6-8B8F-4340EAD0E25D}"/>
            </a:ext>
          </a:extLst>
        </xdr:cNvPr>
        <xdr:cNvSpPr/>
      </xdr:nvSpPr>
      <xdr:spPr>
        <a:xfrm rot="10800000">
          <a:off x="2319825" y="1023375"/>
          <a:ext cx="180000" cy="144000"/>
        </a:xfrm>
        <a:prstGeom prst="leftArrow">
          <a:avLst/>
        </a:prstGeom>
        <a:solidFill>
          <a:srgbClr val="FFFFFF"/>
        </a:solidFill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algn="ctr"/>
          <a:endParaRPr lang="tr-TR" sz="1100"/>
        </a:p>
      </xdr:txBody>
    </xdr:sp>
    <xdr:clientData fPrintsWithSheet="0"/>
  </xdr:twoCellAnchor>
  <xdr:twoCellAnchor editAs="oneCell">
    <xdr:from>
      <xdr:col>3</xdr:col>
      <xdr:colOff>1624500</xdr:colOff>
      <xdr:row>5</xdr:row>
      <xdr:rowOff>80400</xdr:rowOff>
    </xdr:from>
    <xdr:to>
      <xdr:col>4</xdr:col>
      <xdr:colOff>90000</xdr:colOff>
      <xdr:row>5</xdr:row>
      <xdr:rowOff>224400</xdr:rowOff>
    </xdr:to>
    <xdr:sp macro="" textlink="">
      <xdr:nvSpPr>
        <xdr:cNvPr id="6" name="Left Arrow 1">
          <a:extLst>
            <a:ext uri="{FF2B5EF4-FFF2-40B4-BE49-F238E27FC236}">
              <a16:creationId xmlns:a16="http://schemas.microsoft.com/office/drawing/2014/main" id="{3AD38B2C-EEF6-466C-A107-766BA28F4AC1}"/>
            </a:ext>
          </a:extLst>
        </xdr:cNvPr>
        <xdr:cNvSpPr/>
      </xdr:nvSpPr>
      <xdr:spPr>
        <a:xfrm rot="10800000">
          <a:off x="4034325" y="1023375"/>
          <a:ext cx="180000" cy="144000"/>
        </a:xfrm>
        <a:prstGeom prst="leftArrow">
          <a:avLst/>
        </a:prstGeom>
        <a:solidFill>
          <a:srgbClr val="FFFFFF"/>
        </a:solidFill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algn="ctr"/>
          <a:endParaRPr lang="tr-TR" sz="1100"/>
        </a:p>
      </xdr:txBody>
    </xdr:sp>
    <xdr:clientData fPrintsWithSheet="0"/>
  </xdr:twoCellAnchor>
  <xdr:twoCellAnchor editAs="oneCell">
    <xdr:from>
      <xdr:col>4</xdr:col>
      <xdr:colOff>1624500</xdr:colOff>
      <xdr:row>5</xdr:row>
      <xdr:rowOff>80401</xdr:rowOff>
    </xdr:from>
    <xdr:to>
      <xdr:col>5</xdr:col>
      <xdr:colOff>90000</xdr:colOff>
      <xdr:row>5</xdr:row>
      <xdr:rowOff>224401</xdr:rowOff>
    </xdr:to>
    <xdr:sp macro="" textlink="">
      <xdr:nvSpPr>
        <xdr:cNvPr id="16" name="Left Arrow 1">
          <a:extLst>
            <a:ext uri="{FF2B5EF4-FFF2-40B4-BE49-F238E27FC236}">
              <a16:creationId xmlns:a16="http://schemas.microsoft.com/office/drawing/2014/main" id="{065A742C-3776-4E73-848F-715D9C45EB70}"/>
            </a:ext>
          </a:extLst>
        </xdr:cNvPr>
        <xdr:cNvSpPr/>
      </xdr:nvSpPr>
      <xdr:spPr>
        <a:xfrm rot="10800000">
          <a:off x="5748825" y="1023376"/>
          <a:ext cx="180000" cy="144000"/>
        </a:xfrm>
        <a:prstGeom prst="leftArrow">
          <a:avLst/>
        </a:prstGeom>
        <a:solidFill>
          <a:srgbClr val="FFFFFF"/>
        </a:solidFill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algn="ctr"/>
          <a:endParaRPr lang="tr-TR" sz="1100"/>
        </a:p>
      </xdr:txBody>
    </xdr:sp>
    <xdr:clientData fPrintsWithSheet="0"/>
  </xdr:twoCellAnchor>
  <xdr:oneCellAnchor>
    <xdr:from>
      <xdr:col>12</xdr:col>
      <xdr:colOff>266701</xdr:colOff>
      <xdr:row>1</xdr:row>
      <xdr:rowOff>104775</xdr:rowOff>
    </xdr:from>
    <xdr:ext cx="1014221" cy="291600"/>
    <xdr:pic>
      <xdr:nvPicPr>
        <xdr:cNvPr id="1016" name="mpkLogo">
          <a:hlinkClick xmlns:a="http://schemas.openxmlformats.org/drawingml/2006/main" xmlns:r="http://schemas.openxmlformats.org/officeDocument/2006/relationships" r:id="rId12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11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579676</xdr:colOff>
      <xdr:row>1</xdr:row>
      <xdr:rowOff>114525</xdr:rowOff>
    </xdr:from>
    <xdr:to>
      <xdr:col>6</xdr:col>
      <xdr:colOff>1515676</xdr:colOff>
      <xdr:row>2</xdr:row>
      <xdr:rowOff>190875</xdr:rowOff>
    </xdr:to>
    <xdr:sp macro="" textlink="">
      <xdr:nvSpPr>
        <xdr:cNvPr id="14" name="Rectangle: Rounded Corners 13">
          <a:hlinkClick xmlns:r="http://schemas.openxmlformats.org/officeDocument/2006/relationships" r:id="rId1" tooltip="Action List"/>
          <a:extLst>
            <a:ext uri="{FF2B5EF4-FFF2-40B4-BE49-F238E27FC236}">
              <a16:creationId xmlns:a16="http://schemas.microsoft.com/office/drawing/2014/main" id="{D5452517-D769-4367-AFBF-EA04FE6BEBE5}"/>
            </a:ext>
          </a:extLst>
        </xdr:cNvPr>
        <xdr:cNvSpPr/>
      </xdr:nvSpPr>
      <xdr:spPr>
        <a:xfrm>
          <a:off x="7771051" y="200250"/>
          <a:ext cx="936000" cy="324000"/>
        </a:xfrm>
        <a:prstGeom prst="roundRect">
          <a:avLst/>
        </a:prstGeom>
        <a:solidFill>
          <a:srgbClr val="1F4E78"/>
        </a:solidFill>
        <a:ln>
          <a:noFill/>
        </a:ln>
        <a:effectLst>
          <a:outerShdw blurRad="107950" dist="12700" dir="5400000" algn="ctr">
            <a:srgbClr val="1F4E78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25400" tIns="0" rIns="25400" bIns="0" rtlCol="0" anchor="ctr"/>
        <a:lstStyle/>
        <a:p>
          <a:pPr marL="0" indent="0" algn="ctr"/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ACTION LIST</a:t>
          </a:r>
        </a:p>
      </xdr:txBody>
    </xdr:sp>
    <xdr:clientData fPrintsWithSheet="0"/>
  </xdr:twoCellAnchor>
  <xdr:twoCellAnchor editAs="oneCell">
    <xdr:from>
      <xdr:col>4</xdr:col>
      <xdr:colOff>1387026</xdr:colOff>
      <xdr:row>1</xdr:row>
      <xdr:rowOff>114525</xdr:rowOff>
    </xdr:from>
    <xdr:to>
      <xdr:col>5</xdr:col>
      <xdr:colOff>694251</xdr:colOff>
      <xdr:row>2</xdr:row>
      <xdr:rowOff>190875</xdr:rowOff>
    </xdr:to>
    <xdr:sp macro="" textlink="">
      <xdr:nvSpPr>
        <xdr:cNvPr id="4" name="Rectangle: Rounded Corners 3">
          <a:hlinkClick xmlns:r="http://schemas.openxmlformats.org/officeDocument/2006/relationships" r:id="rId2" tooltip="Settings"/>
          <a:extLst>
            <a:ext uri="{FF2B5EF4-FFF2-40B4-BE49-F238E27FC236}">
              <a16:creationId xmlns:a16="http://schemas.microsoft.com/office/drawing/2014/main" id="{A096AB2F-F089-4F70-94D4-8FA41549DAB1}"/>
            </a:ext>
          </a:extLst>
        </xdr:cNvPr>
        <xdr:cNvSpPr/>
      </xdr:nvSpPr>
      <xdr:spPr>
        <a:xfrm>
          <a:off x="5301801" y="200250"/>
          <a:ext cx="936000" cy="324000"/>
        </a:xfrm>
        <a:prstGeom prst="roundRect">
          <a:avLst/>
        </a:prstGeom>
        <a:solidFill>
          <a:srgbClr val="2E86AB"/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25400" tIns="0" rIns="25400" bIns="0" rtlCol="0" anchor="ctr"/>
        <a:lstStyle/>
        <a:p>
          <a:pPr marL="0" indent="0" algn="ctr"/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SETTINGS</a:t>
          </a:r>
        </a:p>
      </xdr:txBody>
    </xdr:sp>
    <xdr:clientData fPrintsWithSheet="0"/>
  </xdr:twoCellAnchor>
  <xdr:twoCellAnchor editAs="oneCell">
    <xdr:from>
      <xdr:col>4</xdr:col>
      <xdr:colOff>152401</xdr:colOff>
      <xdr:row>1</xdr:row>
      <xdr:rowOff>114525</xdr:rowOff>
    </xdr:from>
    <xdr:to>
      <xdr:col>4</xdr:col>
      <xdr:colOff>1088401</xdr:colOff>
      <xdr:row>2</xdr:row>
      <xdr:rowOff>190875</xdr:rowOff>
    </xdr:to>
    <xdr:sp macro="" textlink="">
      <xdr:nvSpPr>
        <xdr:cNvPr id="16" name="Rectangle: Rounded Corners 15">
          <a:hlinkClick xmlns:r="http://schemas.openxmlformats.org/officeDocument/2006/relationships" r:id="rId3" tooltip="Dashboard"/>
          <a:extLst>
            <a:ext uri="{FF2B5EF4-FFF2-40B4-BE49-F238E27FC236}">
              <a16:creationId xmlns:a16="http://schemas.microsoft.com/office/drawing/2014/main" id="{E1E7249F-7B3B-4354-8B43-D0F1B48CA13E}"/>
            </a:ext>
          </a:extLst>
        </xdr:cNvPr>
        <xdr:cNvSpPr/>
      </xdr:nvSpPr>
      <xdr:spPr>
        <a:xfrm>
          <a:off x="4067176" y="200250"/>
          <a:ext cx="936000" cy="324000"/>
        </a:xfrm>
        <a:prstGeom prst="roundRect">
          <a:avLst/>
        </a:prstGeom>
        <a:solidFill>
          <a:srgbClr val="2E86AB"/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25400" tIns="0" rIns="25400" bIns="0" rtlCol="0" anchor="ctr"/>
        <a:lstStyle/>
        <a:p>
          <a:pPr marL="0" indent="0" algn="ctr"/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DASHBOARD</a:t>
          </a:r>
        </a:p>
      </xdr:txBody>
    </xdr:sp>
    <xdr:clientData fPrintsWithSheet="0"/>
  </xdr:twoCellAnchor>
  <xdr:twoCellAnchor editAs="oneCell">
    <xdr:from>
      <xdr:col>1</xdr:col>
      <xdr:colOff>118222</xdr:colOff>
      <xdr:row>1</xdr:row>
      <xdr:rowOff>106735</xdr:rowOff>
    </xdr:from>
    <xdr:to>
      <xdr:col>2</xdr:col>
      <xdr:colOff>152401</xdr:colOff>
      <xdr:row>2</xdr:row>
      <xdr:rowOff>207589</xdr:rowOff>
    </xdr:to>
    <xdr:pic>
      <xdr:nvPicPr>
        <xdr:cNvPr id="12" name="mainicon">
          <a:extLst>
            <a:ext uri="{FF2B5EF4-FFF2-40B4-BE49-F238E27FC236}">
              <a16:creationId xmlns:a16="http://schemas.microsoft.com/office/drawing/2014/main" id="{07894538-CA11-43E0-AB7E-C2F4DBB60B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65872" y="192460"/>
          <a:ext cx="348504" cy="348504"/>
        </a:xfrm>
        <a:prstGeom prst="rect">
          <a:avLst/>
        </a:prstGeom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/>
  </xdr:twoCellAnchor>
  <xdr:twoCellAnchor editAs="oneCell">
    <xdr:from>
      <xdr:col>5</xdr:col>
      <xdr:colOff>992876</xdr:colOff>
      <xdr:row>1</xdr:row>
      <xdr:rowOff>114525</xdr:rowOff>
    </xdr:from>
    <xdr:to>
      <xdr:col>6</xdr:col>
      <xdr:colOff>281051</xdr:colOff>
      <xdr:row>2</xdr:row>
      <xdr:rowOff>190875</xdr:rowOff>
    </xdr:to>
    <xdr:sp macro="" textlink="">
      <xdr:nvSpPr>
        <xdr:cNvPr id="13" name="Rectangle: Rounded Corners 12">
          <a:hlinkClick xmlns:r="http://schemas.openxmlformats.org/officeDocument/2006/relationships" r:id="rId6" tooltip="FMEA"/>
          <a:extLst>
            <a:ext uri="{FF2B5EF4-FFF2-40B4-BE49-F238E27FC236}">
              <a16:creationId xmlns:a16="http://schemas.microsoft.com/office/drawing/2014/main" id="{BBCE740B-A9EE-46DA-B5A9-81A6C1BBB2BE}"/>
            </a:ext>
          </a:extLst>
        </xdr:cNvPr>
        <xdr:cNvSpPr/>
      </xdr:nvSpPr>
      <xdr:spPr>
        <a:xfrm>
          <a:off x="6536426" y="200250"/>
          <a:ext cx="936000" cy="324000"/>
        </a:xfrm>
        <a:prstGeom prst="roundRect">
          <a:avLst/>
        </a:prstGeom>
        <a:solidFill>
          <a:srgbClr val="2E86AB"/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25400" tIns="0" rIns="25400" bIns="0" rtlCol="0" anchor="ctr"/>
        <a:lstStyle/>
        <a:p>
          <a:pPr marL="0" indent="0" algn="ctr"/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FMEA</a:t>
          </a:r>
        </a:p>
      </xdr:txBody>
    </xdr:sp>
    <xdr:clientData fPrintsWithSheet="0"/>
  </xdr:twoCellAnchor>
  <xdr:twoCellAnchor editAs="oneCell">
    <xdr:from>
      <xdr:col>2</xdr:col>
      <xdr:colOff>1643550</xdr:colOff>
      <xdr:row>4</xdr:row>
      <xdr:rowOff>80400</xdr:rowOff>
    </xdr:from>
    <xdr:to>
      <xdr:col>3</xdr:col>
      <xdr:colOff>90000</xdr:colOff>
      <xdr:row>4</xdr:row>
      <xdr:rowOff>224400</xdr:rowOff>
    </xdr:to>
    <xdr:sp macro="" textlink="">
      <xdr:nvSpPr>
        <xdr:cNvPr id="2" name="Left Arrow 1">
          <a:extLst>
            <a:ext uri="{FF2B5EF4-FFF2-40B4-BE49-F238E27FC236}">
              <a16:creationId xmlns:a16="http://schemas.microsoft.com/office/drawing/2014/main" id="{3CABFDB3-5B41-4C57-9CEB-0495C360518E}"/>
            </a:ext>
          </a:extLst>
        </xdr:cNvPr>
        <xdr:cNvSpPr/>
      </xdr:nvSpPr>
      <xdr:spPr>
        <a:xfrm rot="10800000">
          <a:off x="2205525" y="775725"/>
          <a:ext cx="180000" cy="144000"/>
        </a:xfrm>
        <a:prstGeom prst="leftArrow">
          <a:avLst/>
        </a:prstGeom>
        <a:solidFill>
          <a:srgbClr val="FFFFFF"/>
        </a:solidFill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algn="ctr"/>
          <a:endParaRPr lang="tr-TR" sz="1100"/>
        </a:p>
      </xdr:txBody>
    </xdr:sp>
    <xdr:clientData fPrintsWithSheet="0"/>
  </xdr:twoCellAnchor>
  <xdr:twoCellAnchor editAs="oneCell">
    <xdr:from>
      <xdr:col>3</xdr:col>
      <xdr:colOff>1534012</xdr:colOff>
      <xdr:row>4</xdr:row>
      <xdr:rowOff>80400</xdr:rowOff>
    </xdr:from>
    <xdr:to>
      <xdr:col>4</xdr:col>
      <xdr:colOff>94762</xdr:colOff>
      <xdr:row>4</xdr:row>
      <xdr:rowOff>224400</xdr:rowOff>
    </xdr:to>
    <xdr:sp macro="" textlink="">
      <xdr:nvSpPr>
        <xdr:cNvPr id="6" name="Left Arrow 1">
          <a:extLst>
            <a:ext uri="{FF2B5EF4-FFF2-40B4-BE49-F238E27FC236}">
              <a16:creationId xmlns:a16="http://schemas.microsoft.com/office/drawing/2014/main" id="{BE9DCB9F-00D4-485E-BCCC-0D69D45425FE}"/>
            </a:ext>
          </a:extLst>
        </xdr:cNvPr>
        <xdr:cNvSpPr/>
      </xdr:nvSpPr>
      <xdr:spPr>
        <a:xfrm rot="10800000">
          <a:off x="3829537" y="775725"/>
          <a:ext cx="180000" cy="144000"/>
        </a:xfrm>
        <a:prstGeom prst="leftArrow">
          <a:avLst/>
        </a:prstGeom>
        <a:solidFill>
          <a:srgbClr val="FFFFFF"/>
        </a:solidFill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algn="ctr"/>
          <a:endParaRPr lang="tr-TR" sz="1100"/>
        </a:p>
      </xdr:txBody>
    </xdr:sp>
    <xdr:clientData fPrintsWithSheet="0"/>
  </xdr:twoCellAnchor>
  <xdr:twoCellAnchor editAs="oneCell">
    <xdr:from>
      <xdr:col>4</xdr:col>
      <xdr:colOff>1538775</xdr:colOff>
      <xdr:row>4</xdr:row>
      <xdr:rowOff>80400</xdr:rowOff>
    </xdr:from>
    <xdr:to>
      <xdr:col>5</xdr:col>
      <xdr:colOff>90000</xdr:colOff>
      <xdr:row>4</xdr:row>
      <xdr:rowOff>224400</xdr:rowOff>
    </xdr:to>
    <xdr:sp macro="" textlink="">
      <xdr:nvSpPr>
        <xdr:cNvPr id="7" name="Left Arrow 1">
          <a:extLst>
            <a:ext uri="{FF2B5EF4-FFF2-40B4-BE49-F238E27FC236}">
              <a16:creationId xmlns:a16="http://schemas.microsoft.com/office/drawing/2014/main" id="{153DDE93-6DEF-4F7E-9126-BB0CB5225040}"/>
            </a:ext>
          </a:extLst>
        </xdr:cNvPr>
        <xdr:cNvSpPr/>
      </xdr:nvSpPr>
      <xdr:spPr>
        <a:xfrm rot="10800000">
          <a:off x="5453550" y="775725"/>
          <a:ext cx="180000" cy="144000"/>
        </a:xfrm>
        <a:prstGeom prst="leftArrow">
          <a:avLst/>
        </a:prstGeom>
        <a:solidFill>
          <a:srgbClr val="FFFFFF"/>
        </a:solidFill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algn="ctr"/>
          <a:endParaRPr lang="tr-TR" sz="1100"/>
        </a:p>
      </xdr:txBody>
    </xdr:sp>
    <xdr:clientData fPrintsWithSheet="0"/>
  </xdr:twoCellAnchor>
  <xdr:twoCellAnchor editAs="oneCell">
    <xdr:from>
      <xdr:col>5</xdr:col>
      <xdr:colOff>1557825</xdr:colOff>
      <xdr:row>4</xdr:row>
      <xdr:rowOff>80401</xdr:rowOff>
    </xdr:from>
    <xdr:to>
      <xdr:col>6</xdr:col>
      <xdr:colOff>90000</xdr:colOff>
      <xdr:row>4</xdr:row>
      <xdr:rowOff>224401</xdr:rowOff>
    </xdr:to>
    <xdr:sp macro="" textlink="">
      <xdr:nvSpPr>
        <xdr:cNvPr id="8" name="Left Arrow 1">
          <a:extLst>
            <a:ext uri="{FF2B5EF4-FFF2-40B4-BE49-F238E27FC236}">
              <a16:creationId xmlns:a16="http://schemas.microsoft.com/office/drawing/2014/main" id="{F8BD2B1F-203F-4E9F-AB27-399667B0D5A5}"/>
            </a:ext>
          </a:extLst>
        </xdr:cNvPr>
        <xdr:cNvSpPr/>
      </xdr:nvSpPr>
      <xdr:spPr>
        <a:xfrm rot="10800000">
          <a:off x="7101375" y="775726"/>
          <a:ext cx="180000" cy="144000"/>
        </a:xfrm>
        <a:prstGeom prst="leftArrow">
          <a:avLst/>
        </a:prstGeom>
        <a:solidFill>
          <a:srgbClr val="FFFFFF"/>
        </a:solidFill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algn="ctr"/>
          <a:endParaRPr lang="tr-TR" sz="1100"/>
        </a:p>
      </xdr:txBody>
    </xdr:sp>
    <xdr:clientData fPrintsWithSheet="0"/>
  </xdr:twoCellAnchor>
  <xdr:oneCellAnchor>
    <xdr:from>
      <xdr:col>10</xdr:col>
      <xdr:colOff>161926</xdr:colOff>
      <xdr:row>1</xdr:row>
      <xdr:rowOff>104775</xdr:rowOff>
    </xdr:from>
    <xdr:ext cx="1014221" cy="291600"/>
    <xdr:pic>
      <xdr:nvPicPr>
        <xdr:cNvPr id="1016" name="mpkLogo">
          <a:hlinkClick xmlns:a="http://schemas.openxmlformats.org/drawingml/2006/main" xmlns:r="http://schemas.openxmlformats.org/officeDocument/2006/relationships" r:id="rId12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11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56</xdr:col>
      <xdr:colOff>0</xdr:colOff>
      <xdr:row>8</xdr:row>
      <xdr:rowOff>161925</xdr:rowOff>
    </xdr:from>
    <xdr:to>
      <xdr:col>56</xdr:col>
      <xdr:colOff>485775</xdr:colOff>
      <xdr:row>23</xdr:row>
      <xdr:rowOff>38100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BA9BC692-6AD3-AF99-B03D-B946D8CC1C5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15</xdr:col>
      <xdr:colOff>0</xdr:colOff>
      <xdr:row>2</xdr:row>
      <xdr:rowOff>19051</xdr:rowOff>
    </xdr:from>
    <xdr:to>
      <xdr:col>15</xdr:col>
      <xdr:colOff>819150</xdr:colOff>
      <xdr:row>2</xdr:row>
      <xdr:rowOff>180975</xdr:rowOff>
    </xdr:to>
    <xdr:sp macro="" textlink="">
      <xdr:nvSpPr>
        <xdr:cNvPr id="3" name="Arrow: Right 2">
          <a:extLst>
            <a:ext uri="{FF2B5EF4-FFF2-40B4-BE49-F238E27FC236}">
              <a16:creationId xmlns:a16="http://schemas.microsoft.com/office/drawing/2014/main" id="{0A7E5D43-3D25-8903-04BC-85C4D7A0243D}"/>
            </a:ext>
          </a:extLst>
        </xdr:cNvPr>
        <xdr:cNvSpPr/>
      </xdr:nvSpPr>
      <xdr:spPr>
        <a:xfrm>
          <a:off x="16383000" y="400051"/>
          <a:ext cx="819150" cy="161924"/>
        </a:xfrm>
        <a:prstGeom prst="rightArrow">
          <a:avLst/>
        </a:prstGeom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overflow" horzOverflow="overflow" lIns="0" tIns="0" rIns="0" bIns="0" rtlCol="0" anchor="t"/>
        <a:lstStyle/>
        <a:p>
          <a:pPr algn="l"/>
          <a:endParaRPr lang="tr-TR" sz="1100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250869</xdr:colOff>
      <xdr:row>1</xdr:row>
      <xdr:rowOff>19050</xdr:rowOff>
    </xdr:from>
    <xdr:to>
      <xdr:col>4</xdr:col>
      <xdr:colOff>113769</xdr:colOff>
      <xdr:row>2</xdr:row>
      <xdr:rowOff>221400</xdr:rowOff>
    </xdr:to>
    <xdr:grpSp>
      <xdr:nvGrpSpPr>
        <xdr:cNvPr id="2" name="backtomenu">
          <a:hlinkClick xmlns:r="http://schemas.openxmlformats.org/officeDocument/2006/relationships" r:id="rId1" tooltip="Go to"/>
          <a:extLst>
            <a:ext uri="{FF2B5EF4-FFF2-40B4-BE49-F238E27FC236}">
              <a16:creationId xmlns:a16="http://schemas.microsoft.com/office/drawing/2014/main" id="{EBD22310-6D26-4044-9978-4ADF23E866C4}"/>
            </a:ext>
          </a:extLst>
        </xdr:cNvPr>
        <xdr:cNvGrpSpPr/>
      </xdr:nvGrpSpPr>
      <xdr:grpSpPr>
        <a:xfrm>
          <a:off x="10309269" y="104775"/>
          <a:ext cx="1044000" cy="450000"/>
          <a:chOff x="6972831" y="127063"/>
          <a:chExt cx="1044000" cy="450000"/>
        </a:xfrm>
      </xdr:grpSpPr>
      <xdr:sp macro="" textlink="">
        <xdr:nvSpPr>
          <xdr:cNvPr id="3" name="Rounded Rectangle 2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C93E707E-0C82-2E09-4588-CFFCB8D09ED6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clip" horzOverflow="clip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4" name="Picture 3" descr="http://swiss-delicious.com/images/1024/icons/back.png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093BB3CD-D65F-D872-1FB4-167491D9EC71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A14F8FA-56B6-4E61-88B1-3F1B053E64B3}" name="Table1" displayName="Table1" ref="B6:O506" totalsRowShown="0" headerRowDxfId="73" dataDxfId="71" headerRowBorderDxfId="72" tableBorderDxfId="70" totalsRowBorderDxfId="69">
  <tableColumns count="14">
    <tableColumn id="1" xr3:uid="{5757E054-B38B-4DC8-992F-D31EA36DB6D0}" name="ID" dataDxfId="68">
      <calculatedColumnFormula>IFERROR(IF(LEN(C7)=0,"",IF(B6="ID",1,B6+1)),"")</calculatedColumnFormula>
    </tableColumn>
    <tableColumn id="2" xr3:uid="{145A026F-B593-4994-818E-853F3711BB0B}" name="Process/Function" dataDxfId="67"/>
    <tableColumn id="3" xr3:uid="{1FF28344-253E-4BD2-A2B7-9780C8D164F6}" name="Potential Failure Modes" dataDxfId="66"/>
    <tableColumn id="8" xr3:uid="{EE25C99A-0D48-4C4E-B207-5E78280EC9CE}" name="Potential Effects" dataDxfId="65"/>
    <tableColumn id="9" xr3:uid="{31CC8143-036D-4312-9A97-32A9DC77B00F}" name="Possible Cause" dataDxfId="64"/>
    <tableColumn id="4" xr3:uid="{3A21DB4A-4411-4615-8E9C-1D1849EF337D}" name="Severity" dataDxfId="63"/>
    <tableColumn id="5" xr3:uid="{7F96D479-9013-41EB-94F3-E65FECFC93D5}" name="Occurrence" dataDxfId="62"/>
    <tableColumn id="6" xr3:uid="{896CCA6A-653A-4F89-BE11-ABB8411EC608}" name="Detection" dataDxfId="61"/>
    <tableColumn id="7" xr3:uid="{3422043A-B1B0-4A76-AEE1-F5DA06FAD052}" name="RPN" dataDxfId="60">
      <calculatedColumnFormula>IF(OR(LEN(G7)=0,LEN(H7)=0,LEN(I7)=0),"",G7*H7*I7)</calculatedColumnFormula>
    </tableColumn>
    <tableColumn id="10" xr3:uid="{B541B568-AE9C-4805-9513-58B493DCB3A8}" name="Actions" dataDxfId="59">
      <calculatedColumnFormula>IFERROR(IF(OR(LEN(C7)=0,LEN(D7)=0,LEN(E7)=0,LEN(F7)=0),"",COUNTIFS(Cal!$BM$5:$BM$1004,FMEA!C7&amp;FMEA!D7&amp;FMEA!E7&amp;FMEA!F7,ActionList!$G$6:$G$1005,"&lt;&gt;",ActionList!$H$6:$H$1005,"&lt;&gt;")),"")</calculatedColumnFormula>
    </tableColumn>
    <tableColumn id="11" xr3:uid="{362D1A18-A886-44C2-AEC9-813DE3BD30DC}" name="Severity " dataDxfId="58"/>
    <tableColumn id="12" xr3:uid="{45DF674F-373F-4E16-9966-332144B144DE}" name="Occurrence " dataDxfId="57"/>
    <tableColumn id="13" xr3:uid="{D90ED75D-C5A6-40A0-96DE-2BA0AEFC4E83}" name="Detection " dataDxfId="56"/>
    <tableColumn id="14" xr3:uid="{959EE016-1796-462C-8813-D1D916261A08}" name="RPN " dataDxfId="55">
      <calculatedColumnFormula>IF(OR(LEN(N7)=0,LEN(M7)=0,LEN(L7)=0),"",L7*M7*N7)</calculatedColumnFormula>
    </tableColumn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F8C49FBB-E416-4FF4-A81A-F3F7795134A2}" name="Table2" displayName="Table2" ref="B5:M1005" totalsRowShown="0" headerRowDxfId="50" dataDxfId="48" headerRowBorderDxfId="49" tableBorderDxfId="47" totalsRowBorderDxfId="46">
  <tableColumns count="12">
    <tableColumn id="1" xr3:uid="{52C2C174-CF14-4A10-8BC8-516A7522E480}" name="ID" dataDxfId="45"/>
    <tableColumn id="2" xr3:uid="{31ECBAE1-6329-4CE9-A5B9-CC30B23F660B}" name="Process/Function" dataDxfId="44"/>
    <tableColumn id="12" xr3:uid="{49EA169C-BBFE-4DB2-B1CB-6A4783BCA2CB}" name="Potential Failure Modes" dataDxfId="43"/>
    <tableColumn id="13" xr3:uid="{73864EB7-DEAF-41D6-802F-8138368AFBD4}" name="Potential Effects" dataDxfId="42"/>
    <tableColumn id="14" xr3:uid="{3DF7F4F0-F0C4-478B-B31C-6729325EDD0E}" name="Possible Cause" dataDxfId="41"/>
    <tableColumn id="4" xr3:uid="{6DEFCA30-8187-4823-98FF-FBA2CB08A6A1}" name="Action" dataDxfId="40"/>
    <tableColumn id="8" xr3:uid="{56670BC8-2430-4BE4-8FE0-3EA5371F0EAC}" name="CML" dataDxfId="39"/>
    <tableColumn id="5" xr3:uid="{2C8BBF9E-69B0-40B7-B1D5-9853F811A8D2}" name="Responsible" dataDxfId="38"/>
    <tableColumn id="9" xr3:uid="{1DB67F3C-7DD0-46AD-B5A5-A6B72642D994}" name="Start" dataDxfId="37"/>
    <tableColumn id="6" xr3:uid="{9E6C8DB9-A241-438A-A3C8-36981D009D93}" name="Due Date" dataDxfId="36"/>
    <tableColumn id="10" xr3:uid="{E56237F1-DA9E-4452-8DA4-4D8E5D7FCE53}" name="Finish" dataDxfId="35"/>
    <tableColumn id="7" xr3:uid="{406967A2-72A6-4A61-B317-225DF1923CB8}" name="Status" dataDxfId="34">
      <calculatedColumnFormula>IF(LEN(K6)=0,IF(AND(LEN(C6)&gt;0,LEN(D6)&gt;0,LEN(E6)&gt;0,LEN(F6)&gt;0,LEN(H6)&gt;0,LEN(G6)&gt;0),"Not Started",""),IF(L6="✓","Finished",IF(K6&lt;TODAY(),"Overdue",IF(J6="✓","In Progress","Not Started"))))</calculatedColumnFormula>
    </tableColumn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196A5539-13C3-48F2-9274-2CD3EAB4D381}" name="Table6" displayName="Table6" ref="BE4:CG1004" totalsRowShown="0" headerRowDxfId="33" dataDxfId="31" headerRowBorderDxfId="32" tableBorderDxfId="30" totalsRowBorderDxfId="29">
  <tableColumns count="29">
    <tableColumn id="2" xr3:uid="{E06FB82D-B42D-40EE-910B-E9DFFCB30D32}" name="Process/Function" dataDxfId="28">
      <calculatedColumnFormula>IF(LEN(INDEX(ActionList!C$6:C$1005,$BD5,1))=0,"",INDEX(ActionList!C$6:C$1005,$BD5,1))</calculatedColumnFormula>
    </tableColumn>
    <tableColumn id="1" xr3:uid="{063CEBD3-A363-46C2-B6F3-991CF2575535}" name="Potential Failure Modes" dataDxfId="27">
      <calculatedColumnFormula>IF(LEN(INDEX(ActionList!D$6:D$1005,$BD5,1))=0,"",INDEX(ActionList!D$6:D$1005,$BD5,1))</calculatedColumnFormula>
    </tableColumn>
    <tableColumn id="3" xr3:uid="{16B9F61F-1D45-4A1B-B629-95F370DA8544}" name="Potential Effects" dataDxfId="26">
      <calculatedColumnFormula>IF(LEN(INDEX(ActionList!E$6:E$1005,$BD5,1))=0,"",INDEX(ActionList!E$6:E$1005,$BD5,1))</calculatedColumnFormula>
    </tableColumn>
    <tableColumn id="15" xr3:uid="{B097B4C5-D306-4E50-B164-01D320F90661}" name="Possible Cause" dataDxfId="25">
      <calculatedColumnFormula>IF(LEN(INDEX(ActionList!F$6:F$1005,$BD5,1))=0,"",INDEX(ActionList!F$6:F$1005,$BD5,1))</calculatedColumnFormula>
    </tableColumn>
    <tableColumn id="4" xr3:uid="{3F8F4FBD-1082-44FD-84FB-B1C005223518}" name="Action" dataDxfId="24">
      <calculatedColumnFormula>IF(LEN(INDEX(ActionList!G$6:G$1005,BD5,1))=0,"",INDEX(ActionList!G$6:G$1005,BD5,1))</calculatedColumnFormula>
    </tableColumn>
    <tableColumn id="5" xr3:uid="{6A5A577F-B02C-44BF-BFB7-53863E68E6B3}" name="CML" dataDxfId="23">
      <calculatedColumnFormula>IF(LEN(INDEX(ActionList!H$6:H$1005,BD5,1))=0,"",INDEX(ActionList!H$6:H$1005,BD5,1))</calculatedColumnFormula>
    </tableColumn>
    <tableColumn id="6" xr3:uid="{6075284E-B133-4E27-A47E-67DD0699090A}" name="Responsible" dataDxfId="22">
      <calculatedColumnFormula>IF(OR(Responsible=IF(LEN(INDEX(ActionList!I$6:I$1005,BD5,1))=0,"",INDEX(ActionList!I$6:I$1005,BD5,1)),Responsible="",Responsible="All"),IF(LEN(INDEX(ActionList!I$6:I$1005,BD5,1))=0,"",INDEX(ActionList!I$6:I$1005,BD5,1)),"-")</calculatedColumnFormula>
    </tableColumn>
    <tableColumn id="8" xr3:uid="{6E778B53-7ABE-4726-B56F-06C2EA23121A}" name="Status" dataDxfId="21">
      <calculatedColumnFormula>IF(LEN(INDEX(ActionList!M$6:M$1005,BD5,1))=0,"",INDEX(ActionList!M$6:M$1005,BD5,1))</calculatedColumnFormula>
    </tableColumn>
    <tableColumn id="19" xr3:uid="{98459459-08E0-4AE0-B03A-22907AFC365E}" name="Count for FMEA" dataDxfId="20">
      <calculatedColumnFormula>BE5&amp;BF5&amp;BG5&amp;BH5</calculatedColumnFormula>
    </tableColumn>
    <tableColumn id="22" xr3:uid="{0CA08B5C-C08E-462A-BCA2-145E3E800054}" name="Active Process" dataDxfId="19">
      <calculatedColumnFormula>IF(AND(LEN(BE5)&gt;0,OR(Process="All",Process="",Process=BE5)),BE5,"-")</calculatedColumnFormula>
    </tableColumn>
    <tableColumn id="23" xr3:uid="{80DF8DAD-E1A4-4949-AF7B-E088FE04955E}" name="Active Mode" dataDxfId="18">
      <calculatedColumnFormula>IF(AND(LEN(BF5)&gt;0,OR(Mode="All",Mode="",Mode=BF5)),BF5,"-")</calculatedColumnFormula>
    </tableColumn>
    <tableColumn id="24" xr3:uid="{671F4FEC-DB19-48A4-BA89-04190EF729D0}" name="Active Effects" dataDxfId="17">
      <calculatedColumnFormula>IF(CF5=1,BE5&amp;BF5&amp;BG5,"")</calculatedColumnFormula>
    </tableColumn>
    <tableColumn id="25" xr3:uid="{081E4A8C-2093-443C-8758-A1A000FEF569}" name="Active Causes" dataDxfId="16">
      <calculatedColumnFormula>IF(CF5=1,BE5&amp;BF5&amp;BG5&amp;BH5,"")</calculatedColumnFormula>
    </tableColumn>
    <tableColumn id="21" xr3:uid="{60FDA8FF-EDEB-43E2-9E3B-974951A72833}" name="Helper for Process" dataDxfId="15">
      <calculatedColumnFormula>IF(CF5=1,BN5,"")</calculatedColumnFormula>
    </tableColumn>
    <tableColumn id="30" xr3:uid="{093AB2CC-63C2-42D1-B10E-37220F88FA78}" name="Helper for Mode" dataDxfId="14">
      <calculatedColumnFormula>IF(CF5=1,BO5,"")</calculatedColumnFormula>
    </tableColumn>
    <tableColumn id="20" xr3:uid="{694675F5-3F66-4445-B61E-BFAE499405E7}" name="Process Defined2" dataDxfId="13">
      <calculatedColumnFormula>IF(AND(BR5&lt;&gt;"-",COUNTIF(BR$5:BR5,BR5)=1),1,0)*CF5</calculatedColumnFormula>
    </tableColumn>
    <tableColumn id="26" xr3:uid="{EF78AE7E-64C7-4CDF-AD3A-530692D99D04}" name="Mode Defined3" dataDxfId="12">
      <calculatedColumnFormula>IF(AND(LEN(BS5)&gt;0,COUNTIF(BS$5:BS5,BS5)=1),1,0)*CF5</calculatedColumnFormula>
    </tableColumn>
    <tableColumn id="28" xr3:uid="{C48AB0DF-451C-4DAE-9550-06CB02F0AD17}" name="Effects Defined4" dataDxfId="11">
      <calculatedColumnFormula>IF(AND(LEN(BP5)&gt;0,COUNTIF(BP$5:BP5,BP5)=1),1,0)</calculatedColumnFormula>
    </tableColumn>
    <tableColumn id="29" xr3:uid="{059060C8-CACD-4BD5-8230-37C4F9AF035C}" name="Causes Defined5" dataDxfId="10">
      <calculatedColumnFormula>IF(AND(LEN(BQ5)&gt;0,COUNTIF(BQ$5:BQ5,BQ5)=1),1,0)</calculatedColumnFormula>
    </tableColumn>
    <tableColumn id="27" xr3:uid="{20E5DDEE-3831-41F4-A827-39EE40FD8AC9}" name="Active Responsibles" dataDxfId="9">
      <calculatedColumnFormula>IF(CF5=1,BK5,"")</calculatedColumnFormula>
    </tableColumn>
    <tableColumn id="14" xr3:uid="{E250AF11-2AE9-49B0-BF9C-C6385B7DE1EA}" name="Responsible defined" dataDxfId="8">
      <calculatedColumnFormula>IF(AND(LEN(BX5)&gt;0,COUNTIF($BX$5:BX5,BX5)=1),1,0)</calculatedColumnFormula>
    </tableColumn>
    <tableColumn id="10" xr3:uid="{919DEF55-DCAA-49B2-8D7A-99E252858328}" name="RPN Before" dataDxfId="7">
      <calculatedColumnFormula>IFERROR(INDEX($T$5:$T$504,MATCH(BM5,$AX$5:$AX$504,0)),"")</calculatedColumnFormula>
    </tableColumn>
    <tableColumn id="7" xr3:uid="{CDEC5946-B6D2-4490-87C8-710324C55A00}" name="Rpn Status B" dataDxfId="6">
      <calculatedColumnFormula>IF(LEN(BE5)=0,"",IF(AND(BZ5&gt;=$H$6,BZ5&lt;=$I$6),$F$6,IF(AND(BZ5&gt;=$H$7,BZ5&lt;=$I$7),$F$7,IF(AND(BZ5&gt;=$H$8,BZ5&lt;=$I$8),$F$8,IF(AND(BZ5&gt;=$H$9,BZ5&lt;=$I$9),$F$9,"-")))))</calculatedColumnFormula>
    </tableColumn>
    <tableColumn id="11" xr3:uid="{3619217F-703D-4F0D-9190-4AE1616BD65D}" name="RPN Status Before" dataDxfId="5">
      <calculatedColumnFormula>IFERROR(IF(LEN(BZ5)=0,"-",IF(OR(RPNB="All",RPNB="",RPNB=CA5),CA5,"-")),"-")</calculatedColumnFormula>
    </tableColumn>
    <tableColumn id="12" xr3:uid="{998E0435-9BEC-4BE0-82D6-57A74690885A}" name="RPN After" dataDxfId="4">
      <calculatedColumnFormula>IFERROR(INDEX($U$5:$U$504,MATCH(BM5,$AX$5:$AX$504,0)),"")</calculatedColumnFormula>
    </tableColumn>
    <tableColumn id="16" xr3:uid="{166A0621-4DA6-49F7-A52D-7AE7EF9455F4}" name="Rpn Status A" dataDxfId="3">
      <calculatedColumnFormula>IF(LEN(BE5)=0,"",IF(AND(CC5&gt;=$H$6,CC5&lt;=$I$6),$F$6,IF(AND(CC5&gt;=$H$7,CC5&lt;=$I$7),$F$7,IF(AND(CC5&gt;=$H$8,CC5&lt;=$I$8),$F$8,IF(AND(CC5&gt;=$H$9,CC5&lt;=$I$9),$F$9,"-")))))</calculatedColumnFormula>
    </tableColumn>
    <tableColumn id="13" xr3:uid="{2A8311C6-2339-454D-B5D4-CD5983E7D8CD}" name="RPN Status After" dataDxfId="2">
      <calculatedColumnFormula>IFERROR(IF(LEN(CC5)=0,"",IF(OR(RPNA="All",RPNA="",RPNA=CD5),CD5,"-")),"-")</calculatedColumnFormula>
    </tableColumn>
    <tableColumn id="18" xr3:uid="{6484112A-275B-44D8-9599-00FF375398B8}" name="Active" dataDxfId="1">
      <calculatedColumnFormula>IFERROR(IF(AND(LEN(BD5)&gt;0,BN5&lt;&gt;"-",BO5&lt;&gt;"-",BK5&lt;&gt;"-",CG5&lt;&gt;"-",CB5&lt;&gt;"-",CE5&lt;&gt;"-",BI5&lt;&gt;""),1,0),0)</calculatedColumnFormula>
    </tableColumn>
    <tableColumn id="17" xr3:uid="{730645F1-C790-4828-B68A-A57B6E8801FE}" name="Status for dropdown" dataDxfId="0">
      <calculatedColumnFormula>IF(OR(Status="All",Status="",Status=BL5),BL5,"-")</calculatedColumnFormula>
    </tableColumn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2974F5-B7EE-45D2-B1C0-F82E522311A0}">
  <sheetPr codeName="Sheet1">
    <pageSetUpPr fitToPage="1"/>
  </sheetPr>
  <dimension ref="A1:Z34"/>
  <sheetViews>
    <sheetView showGridLines="0" showRowColHeaders="0" tabSelected="1" zoomScaleNormal="100" workbookViewId="0">
      <pane ySplit="4" topLeftCell="A5" activePane="bottomLeft" state="frozen"/>
      <selection activeCell="A4" sqref="A4"/>
      <selection pane="bottomLeft" activeCell="A5" sqref="A5"/>
    </sheetView>
  </sheetViews>
  <sheetFormatPr defaultRowHeight="15" x14ac:dyDescent="0.25"/>
  <cols>
    <col min="1" max="1" width="3.7109375" style="5" customWidth="1"/>
    <col min="2" max="2" width="2.7109375" style="69" customWidth="1"/>
    <col min="3" max="3" width="28.7109375" style="69" customWidth="1"/>
    <col min="4" max="4" width="6.7109375" style="69" customWidth="1"/>
    <col min="5" max="5" width="24.7109375" style="69" customWidth="1"/>
    <col min="6" max="7" width="2.7109375" style="69" customWidth="1"/>
    <col min="8" max="8" width="6.7109375" style="69" customWidth="1"/>
    <col min="9" max="9" width="2.7109375" style="69" customWidth="1"/>
    <col min="10" max="10" width="6.7109375" style="69" customWidth="1"/>
    <col min="11" max="11" width="2.7109375" style="69" customWidth="1"/>
    <col min="12" max="12" width="6.7109375" style="69" customWidth="1"/>
    <col min="13" max="13" width="2.7109375" style="69" customWidth="1"/>
    <col min="14" max="14" width="6.7109375" style="69" customWidth="1"/>
    <col min="15" max="15" width="2.7109375" style="69" customWidth="1"/>
    <col min="16" max="16" width="6.7109375" style="69" customWidth="1"/>
    <col min="17" max="17" width="2.7109375" style="69" customWidth="1"/>
    <col min="18" max="18" width="6.7109375" style="69" customWidth="1"/>
    <col min="19" max="19" width="2.7109375" style="69" customWidth="1"/>
    <col min="20" max="20" width="6.7109375" style="69" customWidth="1"/>
    <col min="21" max="22" width="2.7109375" style="69" customWidth="1"/>
    <col min="23" max="23" width="14.7109375" style="69" customWidth="1"/>
    <col min="24" max="24" width="6.7109375" style="69" customWidth="1"/>
    <col min="25" max="25" width="18.7109375" style="69" customWidth="1"/>
    <col min="26" max="27" width="2.7109375" style="69" customWidth="1"/>
    <col min="28" max="16384" width="9.140625" style="69"/>
  </cols>
  <sheetData>
    <row r="1" spans="1:26" s="1" customFormat="1" ht="6.75" customHeight="1" x14ac:dyDescent="0.25">
      <c r="B1" s="2"/>
      <c r="C1" s="2"/>
      <c r="D1" s="2"/>
      <c r="E1" s="2"/>
      <c r="F1" s="2"/>
      <c r="G1" s="2"/>
      <c r="I1" s="2"/>
      <c r="K1" s="2"/>
      <c r="M1" s="2"/>
      <c r="O1" s="2"/>
      <c r="Q1" s="2"/>
      <c r="S1" s="2"/>
      <c r="U1" s="2"/>
    </row>
    <row r="2" spans="1:26" s="3" customFormat="1" ht="20.100000000000001" customHeight="1" x14ac:dyDescent="0.25">
      <c r="B2" s="75"/>
      <c r="C2" s="13" t="s">
        <v>101</v>
      </c>
      <c r="D2" s="75"/>
      <c r="E2" s="75"/>
      <c r="F2" s="75"/>
      <c r="G2" s="75"/>
      <c r="H2" s="13"/>
      <c r="I2" s="75"/>
      <c r="J2" s="4"/>
      <c r="K2" s="75"/>
      <c r="L2" s="13"/>
      <c r="M2" s="75"/>
      <c r="N2" s="4"/>
      <c r="O2" s="75"/>
      <c r="P2" s="13"/>
      <c r="Q2" s="75"/>
      <c r="R2" s="4"/>
      <c r="S2" s="75"/>
      <c r="T2" s="13"/>
      <c r="U2" s="75"/>
      <c r="V2" s="4"/>
      <c r="W2" s="4"/>
      <c r="X2" s="4"/>
      <c r="Y2" s="12"/>
      <c r="Z2" s="4"/>
    </row>
    <row r="3" spans="1:26" s="37" customFormat="1" ht="24" customHeight="1" x14ac:dyDescent="0.25">
      <c r="B3" s="76"/>
      <c r="C3" s="38" t="s">
        <v>79</v>
      </c>
      <c r="D3" s="76"/>
      <c r="E3" s="76"/>
      <c r="F3" s="76"/>
      <c r="G3" s="76"/>
      <c r="H3" s="38"/>
      <c r="I3" s="76"/>
      <c r="J3" s="39"/>
      <c r="K3" s="76"/>
      <c r="L3" s="38"/>
      <c r="M3" s="76"/>
      <c r="N3" s="39"/>
      <c r="O3" s="76"/>
      <c r="P3" s="38"/>
      <c r="Q3" s="76"/>
      <c r="R3" s="39"/>
      <c r="S3" s="76"/>
      <c r="T3" s="38"/>
      <c r="U3" s="76"/>
      <c r="V3" s="39"/>
      <c r="W3" s="39"/>
      <c r="X3" s="39"/>
      <c r="Y3" s="40"/>
      <c r="Z3" s="39"/>
    </row>
    <row r="4" spans="1:26" s="1" customFormat="1" ht="4.9000000000000004" customHeight="1" x14ac:dyDescent="0.2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s="1" customFormat="1" ht="4.9000000000000004" customHeight="1" x14ac:dyDescent="0.2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s="1" customFormat="1" ht="12" customHeight="1" x14ac:dyDescent="0.25">
      <c r="A6" s="5"/>
      <c r="B6" s="71"/>
      <c r="C6" s="72"/>
      <c r="D6" s="72"/>
      <c r="E6" s="72"/>
      <c r="F6" s="72"/>
      <c r="G6" s="72"/>
      <c r="H6" s="72"/>
      <c r="I6" s="72"/>
      <c r="J6" s="72"/>
      <c r="K6" s="72"/>
      <c r="L6" s="72"/>
      <c r="M6" s="72"/>
      <c r="N6" s="72"/>
      <c r="O6" s="72"/>
      <c r="P6" s="72"/>
      <c r="Q6" s="72"/>
      <c r="R6" s="72"/>
      <c r="S6" s="72"/>
      <c r="T6" s="72"/>
      <c r="U6" s="72"/>
      <c r="V6" s="72"/>
      <c r="W6" s="72"/>
      <c r="X6" s="72"/>
      <c r="Y6" s="72"/>
      <c r="Z6" s="73" t="s">
        <v>84</v>
      </c>
    </row>
    <row r="7" spans="1:26" ht="16.5" thickBot="1" x14ac:dyDescent="0.3">
      <c r="B7" s="77"/>
      <c r="C7" s="153" t="s">
        <v>1</v>
      </c>
      <c r="D7" s="152"/>
      <c r="E7" s="243" t="s">
        <v>54</v>
      </c>
      <c r="F7" s="243"/>
      <c r="G7" s="243"/>
      <c r="H7" s="151"/>
      <c r="I7" s="243" t="s">
        <v>189</v>
      </c>
      <c r="J7" s="243"/>
      <c r="K7" s="243"/>
      <c r="L7" s="243"/>
      <c r="M7" s="243"/>
      <c r="N7" s="163"/>
      <c r="O7" s="243" t="s">
        <v>50</v>
      </c>
      <c r="P7" s="243"/>
      <c r="Q7" s="243"/>
      <c r="R7" s="243"/>
      <c r="S7" s="243"/>
      <c r="T7" s="163"/>
      <c r="U7" s="243" t="s">
        <v>48</v>
      </c>
      <c r="V7" s="243"/>
      <c r="W7" s="243"/>
      <c r="X7" s="153"/>
      <c r="Y7" s="153" t="s">
        <v>49</v>
      </c>
      <c r="Z7" s="78"/>
    </row>
    <row r="8" spans="1:26" ht="30" customHeight="1" x14ac:dyDescent="0.25">
      <c r="B8" s="79"/>
      <c r="C8" s="193" t="s">
        <v>42</v>
      </c>
      <c r="D8" s="152"/>
      <c r="E8" s="244" t="s">
        <v>42</v>
      </c>
      <c r="F8" s="244"/>
      <c r="G8" s="244"/>
      <c r="H8" s="152"/>
      <c r="I8" s="244" t="s">
        <v>42</v>
      </c>
      <c r="J8" s="244"/>
      <c r="K8" s="244"/>
      <c r="L8" s="244"/>
      <c r="M8" s="244"/>
      <c r="N8" s="152"/>
      <c r="O8" s="244" t="s">
        <v>42</v>
      </c>
      <c r="P8" s="244"/>
      <c r="Q8" s="244"/>
      <c r="R8" s="244"/>
      <c r="S8" s="244"/>
      <c r="T8" s="152"/>
      <c r="U8" s="244" t="s">
        <v>42</v>
      </c>
      <c r="V8" s="244"/>
      <c r="W8" s="244"/>
      <c r="X8" s="152"/>
      <c r="Y8" s="193" t="s">
        <v>42</v>
      </c>
      <c r="Z8" s="80"/>
    </row>
    <row r="9" spans="1:26" ht="12" customHeight="1" x14ac:dyDescent="0.25">
      <c r="B9" s="154"/>
      <c r="C9" s="155"/>
      <c r="D9" s="155"/>
      <c r="E9" s="155"/>
      <c r="F9" s="155"/>
      <c r="G9" s="155"/>
      <c r="H9" s="155"/>
      <c r="I9" s="155"/>
      <c r="J9" s="155"/>
      <c r="K9" s="155"/>
      <c r="L9" s="155"/>
      <c r="M9" s="155"/>
      <c r="N9" s="155"/>
      <c r="O9" s="155"/>
      <c r="P9" s="155"/>
      <c r="Q9" s="155"/>
      <c r="R9" s="155"/>
      <c r="S9" s="155"/>
      <c r="T9" s="155"/>
      <c r="U9" s="155"/>
      <c r="V9" s="155"/>
      <c r="W9" s="155"/>
      <c r="X9" s="155"/>
      <c r="Y9" s="155"/>
      <c r="Z9" s="156"/>
    </row>
    <row r="10" spans="1:26" ht="9.9499999999999993" customHeight="1" x14ac:dyDescent="0.25">
      <c r="B10" s="157"/>
      <c r="C10" s="158"/>
      <c r="D10" s="158"/>
      <c r="E10" s="158"/>
      <c r="F10" s="158"/>
      <c r="G10" s="158"/>
      <c r="H10" s="158"/>
      <c r="I10" s="158"/>
      <c r="J10" s="158"/>
      <c r="K10" s="158"/>
      <c r="L10" s="158"/>
      <c r="M10" s="158"/>
      <c r="N10" s="158"/>
      <c r="O10" s="158"/>
      <c r="P10" s="158"/>
      <c r="Q10" s="158"/>
      <c r="R10" s="158"/>
      <c r="S10" s="158"/>
      <c r="T10" s="158"/>
      <c r="U10" s="158"/>
      <c r="V10" s="158"/>
      <c r="W10" s="158"/>
      <c r="X10" s="158"/>
      <c r="Y10" s="158"/>
      <c r="Z10" s="159"/>
    </row>
    <row r="11" spans="1:26" ht="12" customHeight="1" x14ac:dyDescent="0.25">
      <c r="B11" s="81"/>
      <c r="C11" s="82"/>
      <c r="D11" s="82"/>
      <c r="E11" s="82"/>
      <c r="F11" s="194"/>
      <c r="G11" s="195"/>
      <c r="H11" s="195"/>
      <c r="I11" s="195"/>
      <c r="J11" s="195"/>
      <c r="K11" s="195"/>
      <c r="L11" s="195"/>
      <c r="M11" s="195"/>
      <c r="N11" s="195"/>
      <c r="O11" s="195"/>
      <c r="P11" s="195"/>
      <c r="Q11" s="195"/>
      <c r="R11" s="195"/>
      <c r="S11" s="195"/>
      <c r="T11" s="195"/>
      <c r="U11" s="195"/>
      <c r="V11" s="196"/>
      <c r="W11" s="82"/>
      <c r="X11" s="82"/>
      <c r="Y11" s="82"/>
      <c r="Z11" s="83"/>
    </row>
    <row r="12" spans="1:26" ht="20.100000000000001" customHeight="1" x14ac:dyDescent="0.25">
      <c r="B12" s="81"/>
      <c r="C12" s="82"/>
      <c r="D12" s="82"/>
      <c r="E12" s="82"/>
      <c r="F12" s="197" t="s">
        <v>190</v>
      </c>
      <c r="G12" s="198"/>
      <c r="H12" s="198"/>
      <c r="I12" s="198"/>
      <c r="J12" s="198"/>
      <c r="K12" s="198"/>
      <c r="L12" s="198"/>
      <c r="M12" s="198"/>
      <c r="N12" s="198"/>
      <c r="O12" s="198"/>
      <c r="P12" s="198"/>
      <c r="Q12" s="198"/>
      <c r="R12" s="198"/>
      <c r="S12" s="198"/>
      <c r="T12" s="198"/>
      <c r="U12" s="198"/>
      <c r="V12" s="199"/>
      <c r="W12" s="82"/>
      <c r="X12" s="82"/>
      <c r="Y12" s="82"/>
      <c r="Z12" s="83"/>
    </row>
    <row r="13" spans="1:26" ht="15" customHeight="1" x14ac:dyDescent="0.25">
      <c r="B13" s="81"/>
      <c r="C13" s="82"/>
      <c r="D13" s="82"/>
      <c r="E13" s="82"/>
      <c r="F13" s="200"/>
      <c r="G13" s="201"/>
      <c r="H13" s="201"/>
      <c r="I13" s="201"/>
      <c r="J13" s="201"/>
      <c r="K13" s="201"/>
      <c r="L13" s="201"/>
      <c r="M13" s="201"/>
      <c r="N13" s="201"/>
      <c r="O13" s="201"/>
      <c r="P13" s="201"/>
      <c r="Q13" s="201"/>
      <c r="R13" s="201"/>
      <c r="S13" s="201"/>
      <c r="T13" s="201"/>
      <c r="U13" s="201"/>
      <c r="V13" s="202"/>
      <c r="W13" s="82"/>
      <c r="X13" s="82"/>
      <c r="Y13" s="82"/>
      <c r="Z13" s="83"/>
    </row>
    <row r="14" spans="1:26" ht="20.100000000000001" customHeight="1" x14ac:dyDescent="0.25">
      <c r="B14" s="81"/>
      <c r="C14" s="82"/>
      <c r="D14" s="82"/>
      <c r="E14" s="82"/>
      <c r="F14" s="200"/>
      <c r="G14" s="203"/>
      <c r="H14" s="204" t="s">
        <v>1</v>
      </c>
      <c r="I14" s="203"/>
      <c r="J14" s="201"/>
      <c r="K14" s="203"/>
      <c r="L14" s="204" t="s">
        <v>184</v>
      </c>
      <c r="M14" s="203"/>
      <c r="N14" s="201"/>
      <c r="O14" s="203"/>
      <c r="P14" s="204" t="s">
        <v>180</v>
      </c>
      <c r="Q14" s="203"/>
      <c r="R14" s="201"/>
      <c r="S14" s="203"/>
      <c r="T14" s="204" t="s">
        <v>181</v>
      </c>
      <c r="U14" s="203"/>
      <c r="V14" s="202"/>
      <c r="W14" s="82"/>
      <c r="X14" s="82"/>
      <c r="Y14" s="82"/>
      <c r="Z14" s="83"/>
    </row>
    <row r="15" spans="1:26" ht="26.1" customHeight="1" x14ac:dyDescent="0.25">
      <c r="B15" s="81"/>
      <c r="C15" s="82"/>
      <c r="D15" s="82"/>
      <c r="E15" s="82"/>
      <c r="F15" s="200"/>
      <c r="G15" s="203"/>
      <c r="H15" s="205">
        <f>Cal!BT3</f>
        <v>4</v>
      </c>
      <c r="I15" s="203"/>
      <c r="J15" s="201"/>
      <c r="K15" s="203"/>
      <c r="L15" s="205">
        <f>Cal!BU3</f>
        <v>9</v>
      </c>
      <c r="M15" s="203"/>
      <c r="N15" s="201"/>
      <c r="O15" s="203"/>
      <c r="P15" s="205">
        <f>Cal!BV3</f>
        <v>9</v>
      </c>
      <c r="Q15" s="203"/>
      <c r="R15" s="201"/>
      <c r="S15" s="203"/>
      <c r="T15" s="205">
        <f>Cal!BW3</f>
        <v>9</v>
      </c>
      <c r="U15" s="203"/>
      <c r="V15" s="202"/>
      <c r="W15" s="82"/>
      <c r="X15" s="82"/>
      <c r="Y15" s="82"/>
      <c r="Z15" s="83"/>
    </row>
    <row r="16" spans="1:26" ht="9" customHeight="1" x14ac:dyDescent="0.25">
      <c r="B16" s="81"/>
      <c r="C16" s="82"/>
      <c r="D16" s="82"/>
      <c r="E16" s="82"/>
      <c r="F16" s="200"/>
      <c r="G16" s="203"/>
      <c r="H16" s="203"/>
      <c r="I16" s="203"/>
      <c r="J16" s="201"/>
      <c r="K16" s="203"/>
      <c r="L16" s="203"/>
      <c r="M16" s="203"/>
      <c r="N16" s="201"/>
      <c r="O16" s="203"/>
      <c r="P16" s="203"/>
      <c r="Q16" s="203"/>
      <c r="R16" s="201"/>
      <c r="S16" s="203"/>
      <c r="T16" s="203"/>
      <c r="U16" s="203"/>
      <c r="V16" s="202"/>
      <c r="W16" s="82"/>
      <c r="X16" s="82"/>
      <c r="Y16" s="82"/>
      <c r="Z16" s="83"/>
    </row>
    <row r="17" spans="2:26" ht="15" customHeight="1" x14ac:dyDescent="0.25">
      <c r="B17" s="81"/>
      <c r="C17" s="82"/>
      <c r="D17" s="82"/>
      <c r="E17" s="82"/>
      <c r="F17" s="200"/>
      <c r="G17" s="201"/>
      <c r="H17" s="201"/>
      <c r="I17" s="201"/>
      <c r="J17" s="201"/>
      <c r="K17" s="201"/>
      <c r="L17" s="201"/>
      <c r="M17" s="201"/>
      <c r="N17" s="201"/>
      <c r="O17" s="201"/>
      <c r="P17" s="201"/>
      <c r="Q17" s="201"/>
      <c r="R17" s="201"/>
      <c r="S17" s="201"/>
      <c r="T17" s="201"/>
      <c r="U17" s="201"/>
      <c r="V17" s="202"/>
      <c r="W17" s="82"/>
      <c r="X17" s="82"/>
      <c r="Y17" s="82"/>
      <c r="Z17" s="83"/>
    </row>
    <row r="18" spans="2:26" ht="20.100000000000001" customHeight="1" x14ac:dyDescent="0.25">
      <c r="B18" s="81"/>
      <c r="C18" s="82"/>
      <c r="D18" s="82"/>
      <c r="E18" s="82"/>
      <c r="F18" s="200"/>
      <c r="G18" s="201"/>
      <c r="H18" s="201"/>
      <c r="I18" s="203"/>
      <c r="J18" s="204" t="s">
        <v>59</v>
      </c>
      <c r="K18" s="203"/>
      <c r="L18" s="201"/>
      <c r="M18" s="203"/>
      <c r="N18" s="204" t="s">
        <v>60</v>
      </c>
      <c r="O18" s="203"/>
      <c r="P18" s="201"/>
      <c r="Q18" s="203"/>
      <c r="R18" s="204" t="s">
        <v>189</v>
      </c>
      <c r="S18" s="203"/>
      <c r="T18" s="201"/>
      <c r="U18" s="201"/>
      <c r="V18" s="202"/>
      <c r="W18" s="82"/>
      <c r="X18" s="82"/>
      <c r="Y18" s="82"/>
      <c r="Z18" s="83"/>
    </row>
    <row r="19" spans="2:26" ht="26.1" customHeight="1" x14ac:dyDescent="0.25">
      <c r="B19" s="81"/>
      <c r="C19" s="82"/>
      <c r="D19" s="82"/>
      <c r="E19" s="82"/>
      <c r="F19" s="200"/>
      <c r="G19" s="201"/>
      <c r="H19" s="201"/>
      <c r="I19" s="203"/>
      <c r="J19" s="205">
        <f ca="1">Cal!CF3</f>
        <v>15</v>
      </c>
      <c r="K19" s="203"/>
      <c r="L19" s="201"/>
      <c r="M19" s="203"/>
      <c r="N19" s="205">
        <f ca="1">Cal!CJ8</f>
        <v>4</v>
      </c>
      <c r="O19" s="203"/>
      <c r="P19" s="201"/>
      <c r="Q19" s="203"/>
      <c r="R19" s="205">
        <f ca="1">Cal!BY3</f>
        <v>10</v>
      </c>
      <c r="S19" s="203"/>
      <c r="T19" s="201"/>
      <c r="U19" s="201"/>
      <c r="V19" s="202"/>
      <c r="W19" s="82"/>
      <c r="X19" s="82"/>
      <c r="Y19" s="82"/>
      <c r="Z19" s="83"/>
    </row>
    <row r="20" spans="2:26" ht="9" customHeight="1" x14ac:dyDescent="0.25">
      <c r="B20" s="81"/>
      <c r="C20" s="82"/>
      <c r="D20" s="82"/>
      <c r="E20" s="82"/>
      <c r="F20" s="200"/>
      <c r="G20" s="201"/>
      <c r="H20" s="201"/>
      <c r="I20" s="203"/>
      <c r="J20" s="203"/>
      <c r="K20" s="203"/>
      <c r="L20" s="201"/>
      <c r="M20" s="203"/>
      <c r="N20" s="203"/>
      <c r="O20" s="203"/>
      <c r="P20" s="201"/>
      <c r="Q20" s="203"/>
      <c r="R20" s="203"/>
      <c r="S20" s="203"/>
      <c r="T20" s="201"/>
      <c r="U20" s="201"/>
      <c r="V20" s="202"/>
      <c r="W20" s="82"/>
      <c r="X20" s="82"/>
      <c r="Y20" s="82"/>
      <c r="Z20" s="83"/>
    </row>
    <row r="21" spans="2:26" ht="15" customHeight="1" x14ac:dyDescent="0.25">
      <c r="B21" s="81"/>
      <c r="C21" s="82"/>
      <c r="D21" s="82"/>
      <c r="E21" s="82"/>
      <c r="F21" s="200"/>
      <c r="G21" s="201"/>
      <c r="H21" s="201"/>
      <c r="I21" s="201"/>
      <c r="J21" s="201"/>
      <c r="K21" s="201"/>
      <c r="L21" s="201"/>
      <c r="M21" s="201"/>
      <c r="N21" s="201"/>
      <c r="O21" s="201"/>
      <c r="P21" s="201"/>
      <c r="Q21" s="201"/>
      <c r="R21" s="201"/>
      <c r="S21" s="201"/>
      <c r="T21" s="201"/>
      <c r="U21" s="201"/>
      <c r="V21" s="202"/>
      <c r="W21" s="82"/>
      <c r="X21" s="82"/>
      <c r="Y21" s="82"/>
      <c r="Z21" s="83"/>
    </row>
    <row r="22" spans="2:26" ht="26.1" customHeight="1" x14ac:dyDescent="0.25">
      <c r="B22" s="81"/>
      <c r="C22" s="82"/>
      <c r="D22" s="82"/>
      <c r="E22" s="82"/>
      <c r="F22" s="200"/>
      <c r="G22" s="206" t="s">
        <v>186</v>
      </c>
      <c r="H22" s="206"/>
      <c r="I22" s="206"/>
      <c r="J22" s="206"/>
      <c r="K22" s="206"/>
      <c r="L22" s="206"/>
      <c r="M22" s="206"/>
      <c r="N22" s="206"/>
      <c r="O22" s="206"/>
      <c r="P22" s="206"/>
      <c r="Q22" s="206"/>
      <c r="R22" s="206"/>
      <c r="S22" s="206"/>
      <c r="T22" s="206"/>
      <c r="U22" s="206"/>
      <c r="V22" s="202"/>
      <c r="W22" s="82"/>
      <c r="X22" s="82"/>
      <c r="Y22" s="82"/>
      <c r="Z22" s="83"/>
    </row>
    <row r="23" spans="2:26" ht="18" customHeight="1" x14ac:dyDescent="0.25">
      <c r="B23" s="81"/>
      <c r="C23" s="82"/>
      <c r="D23" s="82"/>
      <c r="E23" s="82"/>
      <c r="F23" s="200"/>
      <c r="G23" s="203"/>
      <c r="H23" s="206" t="s">
        <v>187</v>
      </c>
      <c r="I23" s="207"/>
      <c r="J23" s="207"/>
      <c r="K23" s="203"/>
      <c r="L23" s="203"/>
      <c r="M23" s="203"/>
      <c r="N23" s="203"/>
      <c r="O23" s="203"/>
      <c r="P23" s="203"/>
      <c r="Q23" s="203"/>
      <c r="R23" s="206" t="s">
        <v>188</v>
      </c>
      <c r="S23" s="206"/>
      <c r="T23" s="206"/>
      <c r="U23" s="203"/>
      <c r="V23" s="202"/>
      <c r="W23" s="82"/>
      <c r="X23" s="82"/>
      <c r="Y23" s="82"/>
      <c r="Z23" s="83"/>
    </row>
    <row r="24" spans="2:26" ht="26.1" customHeight="1" x14ac:dyDescent="0.25">
      <c r="B24" s="81"/>
      <c r="C24" s="82"/>
      <c r="D24" s="82"/>
      <c r="E24" s="82"/>
      <c r="F24" s="200"/>
      <c r="G24" s="203"/>
      <c r="H24" s="208">
        <f>Cal!CQ28</f>
        <v>662</v>
      </c>
      <c r="I24" s="208"/>
      <c r="J24" s="209"/>
      <c r="K24" s="203"/>
      <c r="L24" s="203"/>
      <c r="M24" s="203"/>
      <c r="N24" s="241">
        <f>Cal!CQ24</f>
        <v>0.6012084592145015</v>
      </c>
      <c r="O24" s="203"/>
      <c r="P24" s="203"/>
      <c r="Q24" s="203"/>
      <c r="R24" s="208">
        <f>Cal!CQ27</f>
        <v>264</v>
      </c>
      <c r="S24" s="208"/>
      <c r="T24" s="208"/>
      <c r="U24" s="203"/>
      <c r="V24" s="202"/>
      <c r="W24" s="82"/>
      <c r="X24" s="82"/>
      <c r="Y24" s="82"/>
      <c r="Z24" s="83"/>
    </row>
    <row r="25" spans="2:26" ht="15" customHeight="1" x14ac:dyDescent="0.25">
      <c r="B25" s="81"/>
      <c r="C25" s="82"/>
      <c r="D25" s="82"/>
      <c r="E25" s="82"/>
      <c r="F25" s="200"/>
      <c r="G25" s="203"/>
      <c r="H25" s="203"/>
      <c r="I25" s="203"/>
      <c r="J25" s="203"/>
      <c r="K25" s="203"/>
      <c r="L25" s="203"/>
      <c r="M25" s="203"/>
      <c r="N25" s="203"/>
      <c r="O25" s="203"/>
      <c r="P25" s="203"/>
      <c r="Q25" s="203"/>
      <c r="R25" s="203"/>
      <c r="S25" s="203"/>
      <c r="T25" s="203"/>
      <c r="U25" s="203"/>
      <c r="V25" s="202"/>
      <c r="W25" s="82"/>
      <c r="X25" s="82"/>
      <c r="Y25" s="82"/>
      <c r="Z25" s="83"/>
    </row>
    <row r="26" spans="2:26" ht="15" customHeight="1" x14ac:dyDescent="0.25">
      <c r="B26" s="81"/>
      <c r="C26" s="82"/>
      <c r="D26" s="82"/>
      <c r="E26" s="82"/>
      <c r="F26" s="200"/>
      <c r="G26" s="201"/>
      <c r="H26" s="201"/>
      <c r="I26" s="201"/>
      <c r="J26" s="201"/>
      <c r="K26" s="201"/>
      <c r="L26" s="201"/>
      <c r="M26" s="201"/>
      <c r="N26" s="201"/>
      <c r="O26" s="201"/>
      <c r="P26" s="201"/>
      <c r="Q26" s="201"/>
      <c r="R26" s="201"/>
      <c r="S26" s="201"/>
      <c r="T26" s="201"/>
      <c r="U26" s="201"/>
      <c r="V26" s="202"/>
      <c r="W26" s="82"/>
      <c r="X26" s="82"/>
      <c r="Y26" s="82"/>
      <c r="Z26" s="83"/>
    </row>
    <row r="27" spans="2:26" x14ac:dyDescent="0.25">
      <c r="B27" s="81"/>
      <c r="C27" s="82"/>
      <c r="D27" s="82"/>
      <c r="E27" s="82"/>
      <c r="F27" s="200"/>
      <c r="G27" s="206" t="s">
        <v>185</v>
      </c>
      <c r="H27" s="207"/>
      <c r="I27" s="207"/>
      <c r="J27" s="207"/>
      <c r="K27" s="207"/>
      <c r="L27" s="207"/>
      <c r="M27" s="207"/>
      <c r="N27" s="207"/>
      <c r="O27" s="207"/>
      <c r="P27" s="207"/>
      <c r="Q27" s="207"/>
      <c r="R27" s="207"/>
      <c r="S27" s="207"/>
      <c r="T27" s="207"/>
      <c r="U27" s="207"/>
      <c r="V27" s="202"/>
      <c r="W27" s="82"/>
      <c r="X27" s="82"/>
      <c r="Y27" s="82"/>
      <c r="Z27" s="83"/>
    </row>
    <row r="28" spans="2:26" ht="24.95" customHeight="1" x14ac:dyDescent="0.25">
      <c r="B28" s="81"/>
      <c r="C28" s="82"/>
      <c r="D28" s="82"/>
      <c r="E28" s="82"/>
      <c r="F28" s="200"/>
      <c r="G28" s="206" t="s">
        <v>48</v>
      </c>
      <c r="H28" s="206"/>
      <c r="I28" s="207"/>
      <c r="J28" s="242">
        <f>Cal!$CR$18</f>
        <v>3</v>
      </c>
      <c r="K28" s="242"/>
      <c r="L28" s="242"/>
      <c r="M28" s="203"/>
      <c r="N28" s="242">
        <f>Cal!$CR$19</f>
        <v>6</v>
      </c>
      <c r="O28" s="242"/>
      <c r="P28" s="242"/>
      <c r="Q28" s="203"/>
      <c r="R28" s="242">
        <f>Cal!$CR$20</f>
        <v>0</v>
      </c>
      <c r="S28" s="242"/>
      <c r="T28" s="242"/>
      <c r="U28" s="203"/>
      <c r="V28" s="202"/>
      <c r="W28" s="82"/>
      <c r="X28" s="82"/>
      <c r="Y28" s="82"/>
      <c r="Z28" s="83"/>
    </row>
    <row r="29" spans="2:26" ht="20.100000000000001" customHeight="1" x14ac:dyDescent="0.25">
      <c r="B29" s="81"/>
      <c r="C29" s="82"/>
      <c r="D29" s="82"/>
      <c r="E29" s="82"/>
      <c r="F29" s="200"/>
      <c r="G29" s="210"/>
      <c r="H29" s="210"/>
      <c r="I29" s="203"/>
      <c r="J29" s="211" t="str">
        <f>Cal!F6</f>
        <v>High</v>
      </c>
      <c r="K29" s="212"/>
      <c r="L29" s="212"/>
      <c r="M29" s="203"/>
      <c r="N29" s="213" t="str">
        <f>Cal!F7</f>
        <v>Medium</v>
      </c>
      <c r="O29" s="214"/>
      <c r="P29" s="214"/>
      <c r="Q29" s="203"/>
      <c r="R29" s="208" t="str">
        <f>Cal!F8</f>
        <v>Low</v>
      </c>
      <c r="S29" s="215"/>
      <c r="T29" s="215"/>
      <c r="U29" s="203"/>
      <c r="V29" s="202"/>
      <c r="W29" s="82"/>
      <c r="X29" s="82"/>
      <c r="Y29" s="82"/>
      <c r="Z29" s="83"/>
    </row>
    <row r="30" spans="2:26" ht="24.95" customHeight="1" x14ac:dyDescent="0.25">
      <c r="B30" s="81"/>
      <c r="C30" s="82"/>
      <c r="D30" s="82"/>
      <c r="E30" s="82"/>
      <c r="F30" s="200"/>
      <c r="G30" s="206" t="s">
        <v>49</v>
      </c>
      <c r="H30" s="206"/>
      <c r="I30" s="207"/>
      <c r="J30" s="242">
        <f>Cal!$CS$18</f>
        <v>0</v>
      </c>
      <c r="K30" s="242"/>
      <c r="L30" s="242"/>
      <c r="M30" s="203"/>
      <c r="N30" s="242">
        <f>Cal!$CS$19</f>
        <v>5</v>
      </c>
      <c r="O30" s="242"/>
      <c r="P30" s="242"/>
      <c r="Q30" s="203"/>
      <c r="R30" s="242">
        <f>Cal!$CS$20</f>
        <v>4</v>
      </c>
      <c r="S30" s="242"/>
      <c r="T30" s="242"/>
      <c r="U30" s="203"/>
      <c r="V30" s="202"/>
      <c r="W30" s="82"/>
      <c r="X30" s="82"/>
      <c r="Y30" s="82"/>
      <c r="Z30" s="83"/>
    </row>
    <row r="31" spans="2:26" ht="12" customHeight="1" x14ac:dyDescent="0.25">
      <c r="B31" s="81"/>
      <c r="C31" s="82"/>
      <c r="D31" s="82"/>
      <c r="E31" s="82"/>
      <c r="F31" s="216"/>
      <c r="G31" s="217"/>
      <c r="H31" s="217"/>
      <c r="I31" s="217"/>
      <c r="J31" s="217"/>
      <c r="K31" s="217"/>
      <c r="L31" s="217"/>
      <c r="M31" s="217"/>
      <c r="N31" s="217"/>
      <c r="O31" s="217"/>
      <c r="P31" s="217"/>
      <c r="Q31" s="217"/>
      <c r="R31" s="217"/>
      <c r="S31" s="217"/>
      <c r="T31" s="217"/>
      <c r="U31" s="217"/>
      <c r="V31" s="218"/>
      <c r="W31" s="82"/>
      <c r="X31" s="82"/>
      <c r="Y31" s="82"/>
      <c r="Z31" s="83"/>
    </row>
    <row r="32" spans="2:26" ht="9.9499999999999993" customHeight="1" x14ac:dyDescent="0.25">
      <c r="B32" s="84"/>
      <c r="C32" s="85"/>
      <c r="D32" s="85"/>
      <c r="E32" s="85"/>
      <c r="F32" s="85"/>
      <c r="G32" s="85"/>
      <c r="H32" s="85"/>
      <c r="I32" s="85"/>
      <c r="J32" s="85"/>
      <c r="K32" s="85"/>
      <c r="L32" s="85"/>
      <c r="M32" s="85"/>
      <c r="N32" s="85"/>
      <c r="O32" s="85"/>
      <c r="P32" s="85"/>
      <c r="Q32" s="85"/>
      <c r="R32" s="85"/>
      <c r="S32" s="85"/>
      <c r="T32" s="85"/>
      <c r="U32" s="85"/>
      <c r="V32" s="85"/>
      <c r="W32" s="85"/>
      <c r="X32" s="85"/>
      <c r="Y32" s="85"/>
      <c r="Z32" s="86"/>
    </row>
    <row r="33" spans="1:26" s="1" customFormat="1" ht="7.15" customHeight="1" x14ac:dyDescent="0.25"/>
    <row r="34" spans="1:26" ht="22.9" customHeight="1" x14ac:dyDescent="0.25">
      <c r="A34" s="69"/>
      <c r="B34" s="87"/>
      <c r="C34" s="87"/>
      <c r="D34" s="87"/>
      <c r="E34" s="87"/>
      <c r="F34" s="87"/>
      <c r="G34" s="87"/>
      <c r="H34" s="87"/>
      <c r="I34" s="87"/>
      <c r="J34" s="70"/>
      <c r="K34" s="87"/>
      <c r="L34" s="87"/>
      <c r="M34" s="87"/>
      <c r="N34" s="70"/>
      <c r="O34" s="87"/>
      <c r="P34" s="87"/>
      <c r="Q34" s="87"/>
      <c r="R34" s="70"/>
      <c r="S34" s="87"/>
      <c r="T34" s="87"/>
      <c r="U34" s="87"/>
      <c r="V34" s="87"/>
      <c r="W34" s="87"/>
      <c r="X34" s="87"/>
      <c r="Y34" s="87"/>
      <c r="Z34" s="87"/>
    </row>
  </sheetData>
  <sheetProtection algorithmName="SHA-512" hashValue="e+1mRGTlwWQI9bdMkwzsrh1mNnrWS5/heWU+ZAjprEC5Qfs1+yWtfnybCvPVMIYnqoFASkcGqHpxCh+31qbi9Q==" saltValue="xF0M0XbphGrUZ+QsQgLCNw==" spinCount="100000" sheet="1" objects="1" scenarios="1"/>
  <mergeCells count="14">
    <mergeCell ref="U7:W7"/>
    <mergeCell ref="E8:G8"/>
    <mergeCell ref="U8:W8"/>
    <mergeCell ref="I8:M8"/>
    <mergeCell ref="O8:S8"/>
    <mergeCell ref="E7:G7"/>
    <mergeCell ref="I7:M7"/>
    <mergeCell ref="O7:S7"/>
    <mergeCell ref="J28:L28"/>
    <mergeCell ref="J30:L30"/>
    <mergeCell ref="N28:P28"/>
    <mergeCell ref="R28:T28"/>
    <mergeCell ref="R30:T30"/>
    <mergeCell ref="N30:P30"/>
  </mergeCells>
  <printOptions horizontalCentered="1"/>
  <pageMargins left="0.31496062992125984" right="0.31496062992125984" top="0.31496062992125984" bottom="0.31496062992125984" header="0.31496062992125984" footer="0.31496062992125984"/>
  <pageSetup paperSize="9" scale="77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4FB61790-FC33-44AC-841A-FC385528ED5F}">
          <x14:formula1>
            <xm:f>Cal!$F$5:$F$8</xm:f>
          </x14:formula1>
          <xm:sqref>X8:Y8 U8</xm:sqref>
        </x14:dataValidation>
        <x14:dataValidation type="list" allowBlank="1" showInputMessage="1" showErrorMessage="1" xr:uid="{61D34671-ABF6-48E0-83F0-A71FE53E2FAA}">
          <x14:formula1>
            <xm:f>Cal!$M$5:$M$9</xm:f>
          </x14:formula1>
          <xm:sqref>O8 T8</xm:sqref>
        </x14:dataValidation>
        <x14:dataValidation type="list" allowBlank="1" showInputMessage="1" showErrorMessage="1" xr:uid="{6F170EC1-8C6F-4E1C-9B9A-3FADC755CA69}">
          <x14:formula1>
            <xm:f>OFFSET(Cal!$D$5,0,0,Cal!$D$106+1,1)</xm:f>
          </x14:formula1>
          <xm:sqref>I8 N8</xm:sqref>
        </x14:dataValidation>
        <x14:dataValidation type="list" allowBlank="1" showInputMessage="1" showErrorMessage="1" xr:uid="{D36989FC-CEF6-4515-92FD-241B88382D22}">
          <x14:formula1>
            <xm:f>OFFSET(Cal!$AM$4,0,0,Cal!$AM$3+1,1)</xm:f>
          </x14:formula1>
          <xm:sqref>C8</xm:sqref>
        </x14:dataValidation>
        <x14:dataValidation type="list" allowBlank="1" showInputMessage="1" showErrorMessage="1" xr:uid="{97525C75-CB2D-475F-95EC-AC1048274672}">
          <x14:formula1>
            <xm:f>OFFSET(Cal!$AR$4,0,0,Cal!$AR$3+1)</xm:f>
          </x14:formula1>
          <xm:sqref>E8 H8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57565B-D1C4-44A3-89C5-CED6A0437CB5}">
  <sheetPr codeName="Sheet4">
    <pageSetUpPr autoPageBreaks="0" fitToPage="1"/>
  </sheetPr>
  <dimension ref="A1:O140"/>
  <sheetViews>
    <sheetView showGridLines="0" showRowColHeaders="0" zoomScaleNormal="100" workbookViewId="0">
      <pane ySplit="4" topLeftCell="A5" activePane="bottomLeft" state="frozen"/>
      <selection activeCell="A4" sqref="A4"/>
      <selection pane="bottomLeft" activeCell="A5" sqref="A5"/>
    </sheetView>
  </sheetViews>
  <sheetFormatPr defaultRowHeight="15" outlineLevelRow="1" x14ac:dyDescent="0.25"/>
  <cols>
    <col min="1" max="1" width="3.7109375" style="24" customWidth="1"/>
    <col min="2" max="2" width="3.7109375" style="10" customWidth="1"/>
    <col min="3" max="3" width="41.7109375" style="10" customWidth="1"/>
    <col min="4" max="4" width="3.7109375" style="10" customWidth="1"/>
    <col min="5" max="5" width="28.7109375" style="10" customWidth="1"/>
    <col min="6" max="6" width="3.7109375" style="106" customWidth="1"/>
    <col min="7" max="7" width="9.140625" style="10" customWidth="1"/>
    <col min="8" max="8" width="6.85546875" style="10" customWidth="1"/>
    <col min="9" max="9" width="25.140625" style="10" customWidth="1"/>
    <col min="10" max="10" width="3.7109375" style="10" customWidth="1"/>
    <col min="11" max="11" width="15.85546875" style="10" customWidth="1"/>
    <col min="12" max="14" width="16" style="10" customWidth="1"/>
    <col min="15" max="15" width="3.7109375" style="10" customWidth="1"/>
    <col min="16" max="16" width="2.7109375" style="10" customWidth="1"/>
    <col min="17" max="17" width="9.140625" style="10"/>
    <col min="18" max="18" width="15.28515625" style="10" customWidth="1"/>
    <col min="19" max="19" width="11.85546875" style="10" customWidth="1"/>
    <col min="20" max="20" width="14.7109375" style="10" customWidth="1"/>
    <col min="21" max="16384" width="9.140625" style="10"/>
  </cols>
  <sheetData>
    <row r="1" spans="1:15" s="14" customFormat="1" ht="6.75" customHeight="1" x14ac:dyDescent="0.25">
      <c r="B1" s="15"/>
      <c r="E1" s="16"/>
      <c r="F1" s="102"/>
    </row>
    <row r="2" spans="1:15" s="17" customFormat="1" ht="20.100000000000001" customHeight="1" x14ac:dyDescent="0.25">
      <c r="B2" s="19"/>
      <c r="C2" s="29" t="s">
        <v>101</v>
      </c>
      <c r="D2" s="20"/>
      <c r="E2" s="21"/>
      <c r="F2" s="103"/>
      <c r="G2" s="20"/>
      <c r="H2" s="20"/>
      <c r="I2" s="21"/>
      <c r="J2" s="21"/>
      <c r="K2" s="21"/>
      <c r="L2" s="21"/>
      <c r="M2" s="21"/>
      <c r="N2" s="21"/>
      <c r="O2" s="21"/>
    </row>
    <row r="3" spans="1:15" s="41" customFormat="1" ht="24" customHeight="1" x14ac:dyDescent="0.25">
      <c r="B3" s="43"/>
      <c r="C3" s="47" t="s">
        <v>78</v>
      </c>
      <c r="D3" s="44"/>
      <c r="E3" s="45"/>
      <c r="F3" s="104"/>
      <c r="G3" s="44"/>
      <c r="H3" s="44"/>
      <c r="I3" s="45"/>
      <c r="J3" s="45"/>
      <c r="K3" s="45"/>
      <c r="L3" s="45"/>
      <c r="M3" s="45"/>
      <c r="N3" s="45"/>
      <c r="O3" s="45"/>
    </row>
    <row r="4" spans="1:15" s="24" customFormat="1" ht="4.9000000000000004" customHeight="1" x14ac:dyDescent="0.25">
      <c r="A4" s="23"/>
      <c r="B4" s="23"/>
      <c r="C4" s="23"/>
      <c r="D4" s="23"/>
      <c r="E4" s="23"/>
      <c r="F4" s="105"/>
      <c r="G4" s="23"/>
      <c r="H4" s="23"/>
      <c r="I4" s="23"/>
      <c r="J4" s="23"/>
      <c r="K4" s="23"/>
      <c r="L4" s="23"/>
      <c r="M4" s="23"/>
      <c r="N4" s="23"/>
      <c r="O4" s="23"/>
    </row>
    <row r="5" spans="1:15" s="24" customFormat="1" ht="4.9000000000000004" customHeight="1" x14ac:dyDescent="0.25">
      <c r="A5" s="23"/>
      <c r="B5" s="23"/>
      <c r="C5" s="23"/>
      <c r="D5" s="23"/>
      <c r="E5" s="23"/>
      <c r="F5" s="105"/>
      <c r="G5" s="23"/>
      <c r="H5" s="23"/>
      <c r="I5" s="23"/>
      <c r="J5" s="23"/>
      <c r="K5" s="23"/>
      <c r="L5" s="23"/>
      <c r="M5" s="23"/>
      <c r="N5" s="23"/>
      <c r="O5" s="23"/>
    </row>
    <row r="6" spans="1:15" ht="15" customHeight="1" x14ac:dyDescent="0.25">
      <c r="A6" s="23"/>
      <c r="B6" s="142"/>
      <c r="C6" s="143"/>
      <c r="D6" s="143"/>
      <c r="E6" s="143"/>
      <c r="F6" s="144"/>
      <c r="G6" s="143"/>
      <c r="H6" s="143"/>
      <c r="I6" s="143"/>
      <c r="J6" s="144"/>
      <c r="K6" s="143"/>
      <c r="L6" s="143"/>
      <c r="M6" s="143"/>
      <c r="N6" s="143"/>
      <c r="O6" s="145"/>
    </row>
    <row r="7" spans="1:15" ht="30" customHeight="1" x14ac:dyDescent="0.25">
      <c r="A7" s="23"/>
      <c r="B7" s="31"/>
      <c r="C7" s="190" t="s">
        <v>1</v>
      </c>
      <c r="D7" s="26"/>
      <c r="E7" s="190" t="s">
        <v>193</v>
      </c>
      <c r="F7" s="26"/>
      <c r="G7" s="188" t="s">
        <v>182</v>
      </c>
      <c r="H7" s="189"/>
      <c r="I7" s="189"/>
      <c r="J7" s="26"/>
      <c r="K7" s="188" t="s">
        <v>183</v>
      </c>
      <c r="L7" s="189"/>
      <c r="M7" s="189"/>
      <c r="N7" s="188"/>
      <c r="O7" s="30"/>
    </row>
    <row r="8" spans="1:15" ht="30" customHeight="1" x14ac:dyDescent="0.25">
      <c r="A8" s="23"/>
      <c r="B8" s="32"/>
      <c r="C8" s="146" t="s">
        <v>109</v>
      </c>
      <c r="D8" s="26"/>
      <c r="E8" s="147" t="s">
        <v>137</v>
      </c>
      <c r="F8" s="26"/>
      <c r="G8" s="148" t="s">
        <v>0</v>
      </c>
      <c r="H8" s="101" t="s">
        <v>81</v>
      </c>
      <c r="I8" s="149">
        <v>1000</v>
      </c>
      <c r="J8" s="26"/>
      <c r="K8" s="27" t="s">
        <v>4</v>
      </c>
      <c r="L8" s="27" t="s">
        <v>2</v>
      </c>
      <c r="M8" s="27" t="s">
        <v>82</v>
      </c>
      <c r="N8" s="27" t="s">
        <v>3</v>
      </c>
      <c r="O8" s="30"/>
    </row>
    <row r="9" spans="1:15" ht="30" customHeight="1" x14ac:dyDescent="0.25">
      <c r="A9" s="23"/>
      <c r="B9" s="32"/>
      <c r="C9" s="146" t="s">
        <v>118</v>
      </c>
      <c r="D9" s="26"/>
      <c r="E9" s="147" t="s">
        <v>138</v>
      </c>
      <c r="F9" s="26"/>
      <c r="G9" s="148" t="s">
        <v>30</v>
      </c>
      <c r="H9" s="101" t="s">
        <v>81</v>
      </c>
      <c r="I9" s="150">
        <v>100</v>
      </c>
      <c r="J9" s="26"/>
      <c r="K9" s="111">
        <v>10</v>
      </c>
      <c r="L9" s="112" t="s">
        <v>14</v>
      </c>
      <c r="M9" s="112" t="s">
        <v>19</v>
      </c>
      <c r="N9" s="112" t="s">
        <v>5</v>
      </c>
      <c r="O9" s="30"/>
    </row>
    <row r="10" spans="1:15" ht="30" customHeight="1" x14ac:dyDescent="0.25">
      <c r="A10" s="23"/>
      <c r="B10" s="32"/>
      <c r="C10" s="146" t="s">
        <v>124</v>
      </c>
      <c r="D10" s="26"/>
      <c r="E10" s="147" t="s">
        <v>139</v>
      </c>
      <c r="F10" s="26"/>
      <c r="G10" s="148" t="s">
        <v>9</v>
      </c>
      <c r="H10" s="101" t="s">
        <v>81</v>
      </c>
      <c r="I10" s="150">
        <v>20</v>
      </c>
      <c r="J10" s="26"/>
      <c r="K10" s="111">
        <v>9</v>
      </c>
      <c r="L10" s="112" t="s">
        <v>15</v>
      </c>
      <c r="M10" s="112" t="s">
        <v>20</v>
      </c>
      <c r="N10" s="112" t="s">
        <v>6</v>
      </c>
      <c r="O10" s="30"/>
    </row>
    <row r="11" spans="1:15" ht="30" customHeight="1" x14ac:dyDescent="0.25">
      <c r="A11" s="23"/>
      <c r="B11" s="32"/>
      <c r="C11" s="146" t="s">
        <v>136</v>
      </c>
      <c r="D11" s="26"/>
      <c r="E11" s="147" t="s">
        <v>140</v>
      </c>
      <c r="F11" s="26"/>
      <c r="G11" s="26"/>
      <c r="H11" s="26"/>
      <c r="I11" s="26"/>
      <c r="J11" s="26"/>
      <c r="K11" s="111">
        <v>8</v>
      </c>
      <c r="L11" s="112" t="s">
        <v>12</v>
      </c>
      <c r="M11" s="112" t="s">
        <v>21</v>
      </c>
      <c r="N11" s="112" t="s">
        <v>7</v>
      </c>
      <c r="O11" s="30"/>
    </row>
    <row r="12" spans="1:15" ht="30" customHeight="1" x14ac:dyDescent="0.25">
      <c r="A12" s="23"/>
      <c r="B12" s="32"/>
      <c r="C12" s="146" t="s">
        <v>132</v>
      </c>
      <c r="D12" s="26"/>
      <c r="E12" s="147" t="s">
        <v>141</v>
      </c>
      <c r="F12" s="26"/>
      <c r="G12" s="191" t="s">
        <v>107</v>
      </c>
      <c r="H12" s="192"/>
      <c r="I12" s="192"/>
      <c r="J12" s="26"/>
      <c r="K12" s="111">
        <v>7</v>
      </c>
      <c r="L12" s="112" t="s">
        <v>0</v>
      </c>
      <c r="M12" s="112" t="s">
        <v>22</v>
      </c>
      <c r="N12" s="112" t="s">
        <v>8</v>
      </c>
      <c r="O12" s="30"/>
    </row>
    <row r="13" spans="1:15" ht="30" customHeight="1" x14ac:dyDescent="0.25">
      <c r="B13" s="32"/>
      <c r="C13" s="146"/>
      <c r="D13" s="26"/>
      <c r="E13" s="147" t="s">
        <v>142</v>
      </c>
      <c r="F13" s="26"/>
      <c r="G13" s="109">
        <v>6</v>
      </c>
      <c r="H13" s="247" t="s">
        <v>35</v>
      </c>
      <c r="I13" s="248"/>
      <c r="J13" s="26"/>
      <c r="K13" s="111">
        <v>6</v>
      </c>
      <c r="L13" s="112" t="s">
        <v>10</v>
      </c>
      <c r="M13" s="112" t="s">
        <v>23</v>
      </c>
      <c r="N13" s="112" t="s">
        <v>9</v>
      </c>
      <c r="O13" s="30"/>
    </row>
    <row r="14" spans="1:15" ht="30" customHeight="1" x14ac:dyDescent="0.25">
      <c r="B14" s="32"/>
      <c r="C14" s="146"/>
      <c r="D14" s="26"/>
      <c r="E14" s="147" t="s">
        <v>143</v>
      </c>
      <c r="F14" s="26"/>
      <c r="G14" s="110">
        <v>5</v>
      </c>
      <c r="H14" s="245" t="s">
        <v>36</v>
      </c>
      <c r="I14" s="246"/>
      <c r="J14" s="26"/>
      <c r="K14" s="111">
        <v>5</v>
      </c>
      <c r="L14" s="112" t="s">
        <v>9</v>
      </c>
      <c r="M14" s="112" t="s">
        <v>24</v>
      </c>
      <c r="N14" s="112" t="s">
        <v>10</v>
      </c>
      <c r="O14" s="30"/>
    </row>
    <row r="15" spans="1:15" ht="30" customHeight="1" x14ac:dyDescent="0.25">
      <c r="B15" s="32"/>
      <c r="C15" s="146"/>
      <c r="D15" s="26"/>
      <c r="E15" s="147" t="s">
        <v>144</v>
      </c>
      <c r="F15" s="26"/>
      <c r="G15" s="110">
        <v>4</v>
      </c>
      <c r="H15" s="245" t="s">
        <v>37</v>
      </c>
      <c r="I15" s="246"/>
      <c r="J15" s="26"/>
      <c r="K15" s="111">
        <v>4</v>
      </c>
      <c r="L15" s="112" t="s">
        <v>8</v>
      </c>
      <c r="M15" s="112" t="s">
        <v>25</v>
      </c>
      <c r="N15" s="112" t="s">
        <v>11</v>
      </c>
      <c r="O15" s="30"/>
    </row>
    <row r="16" spans="1:15" ht="30" customHeight="1" x14ac:dyDescent="0.25">
      <c r="B16" s="32"/>
      <c r="C16" s="146"/>
      <c r="D16" s="26"/>
      <c r="E16" s="147" t="s">
        <v>145</v>
      </c>
      <c r="F16" s="26"/>
      <c r="G16" s="110">
        <v>3</v>
      </c>
      <c r="H16" s="245" t="s">
        <v>38</v>
      </c>
      <c r="I16" s="246"/>
      <c r="J16" s="26"/>
      <c r="K16" s="111">
        <v>3</v>
      </c>
      <c r="L16" s="112" t="s">
        <v>16</v>
      </c>
      <c r="M16" s="112" t="s">
        <v>26</v>
      </c>
      <c r="N16" s="112" t="s">
        <v>0</v>
      </c>
      <c r="O16" s="30"/>
    </row>
    <row r="17" spans="2:15" ht="30" customHeight="1" x14ac:dyDescent="0.25">
      <c r="B17" s="32"/>
      <c r="C17" s="146"/>
      <c r="D17" s="26"/>
      <c r="E17" s="147" t="s">
        <v>146</v>
      </c>
      <c r="F17" s="26"/>
      <c r="G17" s="110">
        <v>2</v>
      </c>
      <c r="H17" s="245" t="s">
        <v>39</v>
      </c>
      <c r="I17" s="246"/>
      <c r="J17" s="26"/>
      <c r="K17" s="111">
        <v>2</v>
      </c>
      <c r="L17" s="112" t="s">
        <v>17</v>
      </c>
      <c r="M17" s="112" t="s">
        <v>27</v>
      </c>
      <c r="N17" s="112" t="s">
        <v>12</v>
      </c>
      <c r="O17" s="30"/>
    </row>
    <row r="18" spans="2:15" ht="30" customHeight="1" x14ac:dyDescent="0.25">
      <c r="B18" s="32"/>
      <c r="C18" s="146"/>
      <c r="D18" s="26"/>
      <c r="E18" s="147"/>
      <c r="F18" s="26"/>
      <c r="G18" s="110">
        <v>1</v>
      </c>
      <c r="H18" s="245" t="s">
        <v>40</v>
      </c>
      <c r="I18" s="246"/>
      <c r="J18" s="26"/>
      <c r="K18" s="111">
        <v>1</v>
      </c>
      <c r="L18" s="112" t="s">
        <v>18</v>
      </c>
      <c r="M18" s="112" t="s">
        <v>28</v>
      </c>
      <c r="N18" s="112" t="s">
        <v>13</v>
      </c>
      <c r="O18" s="30"/>
    </row>
    <row r="19" spans="2:15" ht="30" customHeight="1" x14ac:dyDescent="0.25">
      <c r="B19" s="32"/>
      <c r="C19" s="146"/>
      <c r="D19" s="26"/>
      <c r="E19" s="147"/>
      <c r="F19" s="26"/>
      <c r="G19" s="26"/>
      <c r="H19" s="26"/>
      <c r="I19" s="26"/>
      <c r="J19" s="26"/>
      <c r="K19" s="26"/>
      <c r="L19" s="26"/>
      <c r="M19" s="26"/>
      <c r="N19" s="26"/>
      <c r="O19" s="30"/>
    </row>
    <row r="20" spans="2:15" ht="30" customHeight="1" x14ac:dyDescent="0.25">
      <c r="B20" s="32"/>
      <c r="C20" s="146"/>
      <c r="D20" s="26"/>
      <c r="E20" s="147"/>
      <c r="F20" s="26"/>
      <c r="G20" s="26"/>
      <c r="H20" s="26"/>
      <c r="I20" s="26"/>
      <c r="J20" s="26"/>
      <c r="K20" s="26"/>
      <c r="L20" s="26"/>
      <c r="M20" s="26"/>
      <c r="N20" s="26"/>
      <c r="O20" s="30"/>
    </row>
    <row r="21" spans="2:15" ht="30" hidden="1" customHeight="1" outlineLevel="1" x14ac:dyDescent="0.25">
      <c r="B21" s="32"/>
      <c r="C21" s="146"/>
      <c r="D21" s="26"/>
      <c r="E21" s="147"/>
      <c r="F21" s="26"/>
      <c r="G21" s="26"/>
      <c r="H21" s="26"/>
      <c r="I21" s="26"/>
      <c r="J21" s="26"/>
      <c r="K21" s="26"/>
      <c r="L21" s="26"/>
      <c r="M21" s="26"/>
      <c r="N21" s="26"/>
      <c r="O21" s="30"/>
    </row>
    <row r="22" spans="2:15" ht="30" hidden="1" customHeight="1" outlineLevel="1" x14ac:dyDescent="0.25">
      <c r="B22" s="32"/>
      <c r="C22" s="146"/>
      <c r="D22" s="26"/>
      <c r="E22" s="147"/>
      <c r="F22" s="26"/>
      <c r="G22" s="26"/>
      <c r="H22" s="26"/>
      <c r="I22" s="26"/>
      <c r="J22" s="26"/>
      <c r="K22" s="26"/>
      <c r="L22" s="26"/>
      <c r="M22" s="26"/>
      <c r="N22" s="26"/>
      <c r="O22" s="30"/>
    </row>
    <row r="23" spans="2:15" ht="30" hidden="1" customHeight="1" outlineLevel="1" x14ac:dyDescent="0.25">
      <c r="B23" s="32"/>
      <c r="C23" s="146"/>
      <c r="D23" s="26"/>
      <c r="E23" s="147"/>
      <c r="F23" s="26"/>
      <c r="G23" s="26"/>
      <c r="H23" s="26"/>
      <c r="I23" s="26"/>
      <c r="J23" s="26"/>
      <c r="K23" s="26"/>
      <c r="L23" s="26"/>
      <c r="M23" s="26"/>
      <c r="N23" s="26"/>
      <c r="O23" s="30"/>
    </row>
    <row r="24" spans="2:15" ht="30" hidden="1" customHeight="1" outlineLevel="1" x14ac:dyDescent="0.25">
      <c r="B24" s="32"/>
      <c r="C24" s="146"/>
      <c r="D24" s="26"/>
      <c r="E24" s="147"/>
      <c r="F24" s="26"/>
      <c r="G24" s="26"/>
      <c r="H24" s="26"/>
      <c r="I24" s="26"/>
      <c r="J24" s="26"/>
      <c r="K24" s="26"/>
      <c r="L24" s="26"/>
      <c r="M24" s="26"/>
      <c r="N24" s="26"/>
      <c r="O24" s="30"/>
    </row>
    <row r="25" spans="2:15" ht="30" hidden="1" customHeight="1" outlineLevel="1" x14ac:dyDescent="0.25">
      <c r="B25" s="32"/>
      <c r="C25" s="146"/>
      <c r="D25" s="26"/>
      <c r="E25" s="147"/>
      <c r="F25" s="26"/>
      <c r="G25" s="26"/>
      <c r="H25" s="26"/>
      <c r="I25" s="26"/>
      <c r="J25" s="26"/>
      <c r="K25" s="26"/>
      <c r="L25" s="26"/>
      <c r="M25" s="26"/>
      <c r="N25" s="26"/>
      <c r="O25" s="30"/>
    </row>
    <row r="26" spans="2:15" ht="30" hidden="1" customHeight="1" outlineLevel="1" x14ac:dyDescent="0.25">
      <c r="B26" s="32"/>
      <c r="C26" s="146"/>
      <c r="D26" s="26"/>
      <c r="E26" s="147"/>
      <c r="F26" s="26"/>
      <c r="G26" s="26"/>
      <c r="H26" s="26"/>
      <c r="I26" s="26"/>
      <c r="J26" s="26"/>
      <c r="K26" s="26"/>
      <c r="L26" s="26"/>
      <c r="M26" s="26"/>
      <c r="N26" s="26"/>
      <c r="O26" s="30"/>
    </row>
    <row r="27" spans="2:15" ht="30" hidden="1" customHeight="1" outlineLevel="1" x14ac:dyDescent="0.25">
      <c r="B27" s="32"/>
      <c r="C27" s="146"/>
      <c r="D27" s="26"/>
      <c r="E27" s="147"/>
      <c r="F27" s="26"/>
      <c r="G27" s="26"/>
      <c r="H27" s="26"/>
      <c r="I27" s="26"/>
      <c r="J27" s="26"/>
      <c r="K27" s="26"/>
      <c r="L27" s="26"/>
      <c r="M27" s="26"/>
      <c r="N27" s="26"/>
      <c r="O27" s="30"/>
    </row>
    <row r="28" spans="2:15" ht="30" hidden="1" customHeight="1" outlineLevel="1" x14ac:dyDescent="0.25">
      <c r="B28" s="32"/>
      <c r="C28" s="146"/>
      <c r="D28" s="26"/>
      <c r="E28" s="147"/>
      <c r="F28" s="26"/>
      <c r="G28" s="26"/>
      <c r="H28" s="26"/>
      <c r="I28" s="26"/>
      <c r="J28" s="26"/>
      <c r="K28" s="26"/>
      <c r="L28" s="26"/>
      <c r="M28" s="26"/>
      <c r="N28" s="26"/>
      <c r="O28" s="30"/>
    </row>
    <row r="29" spans="2:15" ht="30" hidden="1" customHeight="1" outlineLevel="1" x14ac:dyDescent="0.25">
      <c r="B29" s="32"/>
      <c r="C29" s="146"/>
      <c r="D29" s="26"/>
      <c r="E29" s="147"/>
      <c r="F29" s="26"/>
      <c r="G29" s="26"/>
      <c r="H29" s="26"/>
      <c r="I29" s="26"/>
      <c r="J29" s="26"/>
      <c r="K29" s="26"/>
      <c r="L29" s="26"/>
      <c r="M29" s="26"/>
      <c r="N29" s="26"/>
      <c r="O29" s="30"/>
    </row>
    <row r="30" spans="2:15" ht="30" hidden="1" customHeight="1" outlineLevel="1" x14ac:dyDescent="0.25">
      <c r="B30" s="32"/>
      <c r="C30" s="146"/>
      <c r="D30" s="26"/>
      <c r="E30" s="147"/>
      <c r="F30" s="26"/>
      <c r="G30" s="26"/>
      <c r="H30" s="26"/>
      <c r="I30" s="26"/>
      <c r="J30" s="26"/>
      <c r="K30" s="26"/>
      <c r="L30" s="26"/>
      <c r="M30" s="26"/>
      <c r="N30" s="26"/>
      <c r="O30" s="30"/>
    </row>
    <row r="31" spans="2:15" ht="30" hidden="1" customHeight="1" outlineLevel="1" x14ac:dyDescent="0.25">
      <c r="B31" s="32"/>
      <c r="C31" s="146"/>
      <c r="D31" s="26"/>
      <c r="E31" s="147"/>
      <c r="F31" s="26"/>
      <c r="G31" s="26"/>
      <c r="H31" s="26"/>
      <c r="I31" s="26"/>
      <c r="J31" s="26"/>
      <c r="K31" s="26"/>
      <c r="L31" s="26"/>
      <c r="M31" s="26"/>
      <c r="N31" s="26"/>
      <c r="O31" s="30"/>
    </row>
    <row r="32" spans="2:15" ht="30" hidden="1" customHeight="1" outlineLevel="1" x14ac:dyDescent="0.25">
      <c r="B32" s="32"/>
      <c r="C32" s="146"/>
      <c r="D32" s="26"/>
      <c r="E32" s="147"/>
      <c r="F32" s="26"/>
      <c r="G32" s="26"/>
      <c r="H32" s="26"/>
      <c r="I32" s="26"/>
      <c r="J32" s="26"/>
      <c r="K32" s="26"/>
      <c r="L32" s="26"/>
      <c r="M32" s="26"/>
      <c r="N32" s="26"/>
      <c r="O32" s="30"/>
    </row>
    <row r="33" spans="1:15" ht="30" hidden="1" customHeight="1" outlineLevel="1" x14ac:dyDescent="0.25">
      <c r="B33" s="32"/>
      <c r="C33" s="146"/>
      <c r="D33" s="26"/>
      <c r="E33" s="147"/>
      <c r="F33" s="26"/>
      <c r="G33" s="26"/>
      <c r="H33" s="26"/>
      <c r="I33" s="26"/>
      <c r="J33" s="26"/>
      <c r="K33" s="26"/>
      <c r="L33" s="26"/>
      <c r="M33" s="26"/>
      <c r="N33" s="26"/>
      <c r="O33" s="30"/>
    </row>
    <row r="34" spans="1:15" ht="30" hidden="1" customHeight="1" outlineLevel="1" x14ac:dyDescent="0.25">
      <c r="B34" s="32"/>
      <c r="C34" s="146"/>
      <c r="D34" s="26"/>
      <c r="E34" s="147"/>
      <c r="F34" s="26"/>
      <c r="G34" s="26"/>
      <c r="H34" s="26"/>
      <c r="I34" s="26"/>
      <c r="J34" s="26"/>
      <c r="K34" s="26"/>
      <c r="L34" s="26"/>
      <c r="M34" s="26"/>
      <c r="N34" s="26"/>
      <c r="O34" s="30"/>
    </row>
    <row r="35" spans="1:15" ht="30" hidden="1" customHeight="1" outlineLevel="1" x14ac:dyDescent="0.25">
      <c r="B35" s="32"/>
      <c r="C35" s="146"/>
      <c r="D35" s="26"/>
      <c r="E35" s="147"/>
      <c r="F35" s="26"/>
      <c r="G35" s="26"/>
      <c r="H35" s="26"/>
      <c r="I35" s="26"/>
      <c r="J35" s="26"/>
      <c r="K35" s="26"/>
      <c r="L35" s="26"/>
      <c r="M35" s="26"/>
      <c r="N35" s="26"/>
      <c r="O35" s="30"/>
    </row>
    <row r="36" spans="1:15" ht="30" hidden="1" customHeight="1" outlineLevel="1" x14ac:dyDescent="0.25">
      <c r="B36" s="32"/>
      <c r="C36" s="146"/>
      <c r="D36" s="26"/>
      <c r="E36" s="147"/>
      <c r="F36" s="26"/>
      <c r="G36" s="26"/>
      <c r="H36" s="26"/>
      <c r="I36" s="26"/>
      <c r="J36" s="26"/>
      <c r="K36" s="26"/>
      <c r="L36" s="26"/>
      <c r="M36" s="26"/>
      <c r="N36" s="26"/>
      <c r="O36" s="30"/>
    </row>
    <row r="37" spans="1:15" ht="30" hidden="1" customHeight="1" outlineLevel="1" x14ac:dyDescent="0.25">
      <c r="B37" s="32"/>
      <c r="C37" s="146"/>
      <c r="D37" s="26"/>
      <c r="E37" s="147"/>
      <c r="F37" s="26"/>
      <c r="G37" s="26"/>
      <c r="H37" s="26"/>
      <c r="I37" s="26"/>
      <c r="J37" s="26"/>
      <c r="K37" s="26"/>
      <c r="L37" s="26"/>
      <c r="M37" s="26"/>
      <c r="N37" s="26"/>
      <c r="O37" s="30"/>
    </row>
    <row r="38" spans="1:15" ht="30" hidden="1" customHeight="1" outlineLevel="1" x14ac:dyDescent="0.25">
      <c r="B38" s="32"/>
      <c r="C38" s="146"/>
      <c r="D38" s="26"/>
      <c r="E38" s="147"/>
      <c r="F38" s="26"/>
      <c r="G38" s="26"/>
      <c r="H38" s="26"/>
      <c r="I38" s="26"/>
      <c r="J38" s="26"/>
      <c r="K38" s="26"/>
      <c r="L38" s="26"/>
      <c r="M38" s="26"/>
      <c r="N38" s="26"/>
      <c r="O38" s="30"/>
    </row>
    <row r="39" spans="1:15" ht="30" hidden="1" customHeight="1" outlineLevel="1" x14ac:dyDescent="0.25">
      <c r="B39" s="32"/>
      <c r="C39" s="146"/>
      <c r="D39" s="26"/>
      <c r="E39" s="147"/>
      <c r="F39" s="26"/>
      <c r="G39" s="26"/>
      <c r="H39" s="26"/>
      <c r="I39" s="26"/>
      <c r="J39" s="26"/>
      <c r="K39" s="26"/>
      <c r="L39" s="26"/>
      <c r="M39" s="26"/>
      <c r="N39" s="26"/>
      <c r="O39" s="30"/>
    </row>
    <row r="40" spans="1:15" ht="30" hidden="1" customHeight="1" outlineLevel="1" x14ac:dyDescent="0.25">
      <c r="B40" s="32"/>
      <c r="C40" s="146"/>
      <c r="D40" s="26"/>
      <c r="E40" s="147"/>
      <c r="F40" s="26"/>
      <c r="G40" s="26"/>
      <c r="H40" s="26"/>
      <c r="I40" s="26"/>
      <c r="J40" s="26"/>
      <c r="K40" s="26"/>
      <c r="L40" s="26"/>
      <c r="M40" s="26"/>
      <c r="N40" s="26"/>
      <c r="O40" s="30"/>
    </row>
    <row r="41" spans="1:15" ht="30" hidden="1" customHeight="1" outlineLevel="1" x14ac:dyDescent="0.25">
      <c r="A41" s="28"/>
      <c r="B41" s="32"/>
      <c r="C41" s="146"/>
      <c r="D41" s="26"/>
      <c r="E41" s="147"/>
      <c r="F41" s="26"/>
      <c r="G41" s="26"/>
      <c r="H41" s="26"/>
      <c r="I41" s="26"/>
      <c r="J41" s="26"/>
      <c r="K41" s="26"/>
      <c r="L41" s="26"/>
      <c r="M41" s="26"/>
      <c r="N41" s="26"/>
      <c r="O41" s="30"/>
    </row>
    <row r="42" spans="1:15" ht="30" hidden="1" customHeight="1" outlineLevel="1" x14ac:dyDescent="0.25">
      <c r="B42" s="32"/>
      <c r="C42" s="146"/>
      <c r="D42" s="26"/>
      <c r="E42" s="147"/>
      <c r="F42" s="26"/>
      <c r="G42" s="26"/>
      <c r="H42" s="26"/>
      <c r="I42" s="26"/>
      <c r="J42" s="26"/>
      <c r="K42" s="26"/>
      <c r="L42" s="26"/>
      <c r="M42" s="26"/>
      <c r="N42" s="26"/>
      <c r="O42" s="30"/>
    </row>
    <row r="43" spans="1:15" ht="30" hidden="1" customHeight="1" outlineLevel="1" x14ac:dyDescent="0.25">
      <c r="B43" s="32"/>
      <c r="C43" s="146"/>
      <c r="D43" s="26"/>
      <c r="E43" s="147"/>
      <c r="F43" s="26"/>
      <c r="G43" s="26"/>
      <c r="H43" s="26"/>
      <c r="I43" s="26"/>
      <c r="J43" s="26"/>
      <c r="K43" s="26"/>
      <c r="L43" s="26"/>
      <c r="M43" s="26"/>
      <c r="N43" s="26"/>
      <c r="O43" s="30"/>
    </row>
    <row r="44" spans="1:15" ht="30" hidden="1" customHeight="1" outlineLevel="1" x14ac:dyDescent="0.25">
      <c r="B44" s="32"/>
      <c r="C44" s="146"/>
      <c r="D44" s="26"/>
      <c r="E44" s="147"/>
      <c r="F44" s="26"/>
      <c r="G44" s="26"/>
      <c r="H44" s="26"/>
      <c r="I44" s="26"/>
      <c r="J44" s="26"/>
      <c r="K44" s="26"/>
      <c r="L44" s="26"/>
      <c r="M44" s="26"/>
      <c r="N44" s="26"/>
      <c r="O44" s="30"/>
    </row>
    <row r="45" spans="1:15" ht="30" hidden="1" customHeight="1" outlineLevel="1" x14ac:dyDescent="0.25">
      <c r="B45" s="32"/>
      <c r="C45" s="146"/>
      <c r="D45" s="26"/>
      <c r="E45" s="147"/>
      <c r="F45" s="26"/>
      <c r="G45" s="26"/>
      <c r="H45" s="26"/>
      <c r="I45" s="26"/>
      <c r="J45" s="26"/>
      <c r="K45" s="26"/>
      <c r="L45" s="26"/>
      <c r="M45" s="26"/>
      <c r="N45" s="26"/>
      <c r="O45" s="30"/>
    </row>
    <row r="46" spans="1:15" ht="30" hidden="1" customHeight="1" outlineLevel="1" x14ac:dyDescent="0.25">
      <c r="B46" s="32"/>
      <c r="C46" s="146"/>
      <c r="D46" s="26"/>
      <c r="E46" s="147"/>
      <c r="F46" s="26"/>
      <c r="G46" s="26"/>
      <c r="H46" s="26"/>
      <c r="I46" s="26"/>
      <c r="J46" s="26"/>
      <c r="K46" s="26"/>
      <c r="L46" s="26"/>
      <c r="M46" s="26"/>
      <c r="N46" s="26"/>
      <c r="O46" s="30"/>
    </row>
    <row r="47" spans="1:15" ht="30" hidden="1" customHeight="1" outlineLevel="1" x14ac:dyDescent="0.25">
      <c r="B47" s="32"/>
      <c r="C47" s="146"/>
      <c r="D47" s="26"/>
      <c r="E47" s="147"/>
      <c r="F47" s="26"/>
      <c r="G47" s="26"/>
      <c r="H47" s="26"/>
      <c r="I47" s="26"/>
      <c r="J47" s="26"/>
      <c r="K47" s="26"/>
      <c r="L47" s="26"/>
      <c r="M47" s="26"/>
      <c r="N47" s="26"/>
      <c r="O47" s="30"/>
    </row>
    <row r="48" spans="1:15" ht="30" hidden="1" customHeight="1" outlineLevel="1" x14ac:dyDescent="0.25">
      <c r="B48" s="32"/>
      <c r="C48" s="146"/>
      <c r="D48" s="26"/>
      <c r="E48" s="147"/>
      <c r="F48" s="26"/>
      <c r="G48" s="26"/>
      <c r="H48" s="26"/>
      <c r="I48" s="26"/>
      <c r="J48" s="26"/>
      <c r="K48" s="26"/>
      <c r="L48" s="26"/>
      <c r="M48" s="26"/>
      <c r="N48" s="26"/>
      <c r="O48" s="30"/>
    </row>
    <row r="49" spans="2:15" ht="30" hidden="1" customHeight="1" outlineLevel="1" x14ac:dyDescent="0.25">
      <c r="B49" s="32"/>
      <c r="C49" s="146"/>
      <c r="D49" s="26"/>
      <c r="E49" s="147"/>
      <c r="F49" s="26"/>
      <c r="G49" s="26"/>
      <c r="H49" s="26"/>
      <c r="I49" s="26"/>
      <c r="J49" s="26"/>
      <c r="K49" s="26"/>
      <c r="L49" s="26"/>
      <c r="M49" s="26"/>
      <c r="N49" s="26"/>
      <c r="O49" s="30"/>
    </row>
    <row r="50" spans="2:15" ht="30" hidden="1" customHeight="1" outlineLevel="1" x14ac:dyDescent="0.25">
      <c r="B50" s="32"/>
      <c r="C50" s="146"/>
      <c r="D50" s="26"/>
      <c r="E50" s="147"/>
      <c r="F50" s="26"/>
      <c r="G50" s="26"/>
      <c r="H50" s="26"/>
      <c r="I50" s="26"/>
      <c r="J50" s="26"/>
      <c r="K50" s="26"/>
      <c r="L50" s="26"/>
      <c r="M50" s="26"/>
      <c r="N50" s="26"/>
      <c r="O50" s="30"/>
    </row>
    <row r="51" spans="2:15" ht="30" hidden="1" customHeight="1" outlineLevel="1" x14ac:dyDescent="0.25">
      <c r="B51" s="32"/>
      <c r="C51" s="146"/>
      <c r="D51" s="26"/>
      <c r="E51" s="147"/>
      <c r="F51" s="26"/>
      <c r="G51" s="26"/>
      <c r="H51" s="26"/>
      <c r="I51" s="26"/>
      <c r="J51" s="26"/>
      <c r="K51" s="26"/>
      <c r="L51" s="26"/>
      <c r="M51" s="26"/>
      <c r="N51" s="26"/>
      <c r="O51" s="30"/>
    </row>
    <row r="52" spans="2:15" ht="30" hidden="1" customHeight="1" outlineLevel="1" x14ac:dyDescent="0.25">
      <c r="B52" s="32"/>
      <c r="C52" s="146"/>
      <c r="D52" s="26"/>
      <c r="E52" s="147"/>
      <c r="F52" s="26"/>
      <c r="G52" s="26"/>
      <c r="H52" s="26"/>
      <c r="I52" s="26"/>
      <c r="J52" s="26"/>
      <c r="K52" s="26"/>
      <c r="L52" s="26"/>
      <c r="M52" s="26"/>
      <c r="N52" s="26"/>
      <c r="O52" s="30"/>
    </row>
    <row r="53" spans="2:15" ht="30" hidden="1" customHeight="1" outlineLevel="1" x14ac:dyDescent="0.25">
      <c r="B53" s="32"/>
      <c r="C53" s="146"/>
      <c r="D53" s="26"/>
      <c r="E53" s="147"/>
      <c r="F53" s="26"/>
      <c r="G53" s="26"/>
      <c r="H53" s="26"/>
      <c r="I53" s="26"/>
      <c r="J53" s="26"/>
      <c r="K53" s="26"/>
      <c r="L53" s="26"/>
      <c r="M53" s="26"/>
      <c r="N53" s="26"/>
      <c r="O53" s="30"/>
    </row>
    <row r="54" spans="2:15" ht="30" hidden="1" customHeight="1" outlineLevel="1" x14ac:dyDescent="0.25">
      <c r="B54" s="32"/>
      <c r="C54" s="146"/>
      <c r="D54" s="26"/>
      <c r="E54" s="147"/>
      <c r="F54" s="26"/>
      <c r="G54" s="26"/>
      <c r="H54" s="26"/>
      <c r="I54" s="26"/>
      <c r="J54" s="26"/>
      <c r="K54" s="26"/>
      <c r="L54" s="26"/>
      <c r="M54" s="26"/>
      <c r="N54" s="26"/>
      <c r="O54" s="30"/>
    </row>
    <row r="55" spans="2:15" ht="30" hidden="1" customHeight="1" outlineLevel="1" x14ac:dyDescent="0.25">
      <c r="B55" s="32"/>
      <c r="C55" s="146"/>
      <c r="D55" s="26"/>
      <c r="E55" s="147"/>
      <c r="F55" s="26"/>
      <c r="G55" s="26"/>
      <c r="H55" s="26"/>
      <c r="I55" s="26"/>
      <c r="J55" s="26"/>
      <c r="K55" s="26"/>
      <c r="L55" s="26"/>
      <c r="M55" s="26"/>
      <c r="N55" s="26"/>
      <c r="O55" s="30"/>
    </row>
    <row r="56" spans="2:15" ht="30" hidden="1" customHeight="1" outlineLevel="1" x14ac:dyDescent="0.25">
      <c r="B56" s="32"/>
      <c r="C56" s="146"/>
      <c r="D56" s="26"/>
      <c r="E56" s="147"/>
      <c r="F56" s="26"/>
      <c r="G56" s="26"/>
      <c r="H56" s="26"/>
      <c r="I56" s="26"/>
      <c r="J56" s="26"/>
      <c r="K56" s="26"/>
      <c r="L56" s="26"/>
      <c r="M56" s="26"/>
      <c r="N56" s="26"/>
      <c r="O56" s="30"/>
    </row>
    <row r="57" spans="2:15" ht="30" hidden="1" customHeight="1" outlineLevel="1" x14ac:dyDescent="0.25">
      <c r="B57" s="32"/>
      <c r="C57" s="146"/>
      <c r="D57" s="26"/>
      <c r="E57" s="147"/>
      <c r="F57" s="26"/>
      <c r="G57" s="26"/>
      <c r="H57" s="26"/>
      <c r="I57" s="26"/>
      <c r="J57" s="26"/>
      <c r="K57" s="26"/>
      <c r="L57" s="26"/>
      <c r="M57" s="26"/>
      <c r="N57" s="26"/>
      <c r="O57" s="30"/>
    </row>
    <row r="58" spans="2:15" ht="30" hidden="1" customHeight="1" outlineLevel="1" x14ac:dyDescent="0.25">
      <c r="B58" s="32"/>
      <c r="C58" s="146"/>
      <c r="D58" s="26"/>
      <c r="E58" s="147"/>
      <c r="F58" s="26"/>
      <c r="G58" s="26"/>
      <c r="H58" s="26"/>
      <c r="I58" s="26"/>
      <c r="J58" s="26"/>
      <c r="K58" s="26"/>
      <c r="L58" s="26"/>
      <c r="M58" s="26"/>
      <c r="N58" s="26"/>
      <c r="O58" s="30"/>
    </row>
    <row r="59" spans="2:15" ht="30" hidden="1" customHeight="1" outlineLevel="1" x14ac:dyDescent="0.25">
      <c r="B59" s="32"/>
      <c r="C59" s="146"/>
      <c r="D59" s="26"/>
      <c r="E59" s="147"/>
      <c r="F59" s="26"/>
      <c r="G59" s="26"/>
      <c r="H59" s="26"/>
      <c r="I59" s="26"/>
      <c r="J59" s="26"/>
      <c r="K59" s="26"/>
      <c r="L59" s="26"/>
      <c r="M59" s="26"/>
      <c r="N59" s="26"/>
      <c r="O59" s="30"/>
    </row>
    <row r="60" spans="2:15" ht="30" hidden="1" customHeight="1" outlineLevel="1" x14ac:dyDescent="0.25">
      <c r="B60" s="32"/>
      <c r="C60" s="146"/>
      <c r="D60" s="26"/>
      <c r="E60" s="147"/>
      <c r="F60" s="26"/>
      <c r="G60" s="26"/>
      <c r="H60" s="26"/>
      <c r="I60" s="26"/>
      <c r="J60" s="26"/>
      <c r="K60" s="26"/>
      <c r="L60" s="26"/>
      <c r="M60" s="26"/>
      <c r="N60" s="26"/>
      <c r="O60" s="30"/>
    </row>
    <row r="61" spans="2:15" ht="30" hidden="1" customHeight="1" outlineLevel="1" x14ac:dyDescent="0.25">
      <c r="B61" s="32"/>
      <c r="C61" s="146"/>
      <c r="D61" s="26"/>
      <c r="E61" s="147"/>
      <c r="F61" s="26"/>
      <c r="G61" s="26"/>
      <c r="H61" s="26"/>
      <c r="I61" s="26"/>
      <c r="J61" s="26"/>
      <c r="K61" s="26"/>
      <c r="L61" s="26"/>
      <c r="M61" s="26"/>
      <c r="N61" s="26"/>
      <c r="O61" s="30"/>
    </row>
    <row r="62" spans="2:15" ht="30" hidden="1" customHeight="1" outlineLevel="1" x14ac:dyDescent="0.25">
      <c r="B62" s="32"/>
      <c r="C62" s="146"/>
      <c r="D62" s="26"/>
      <c r="E62" s="147"/>
      <c r="F62" s="26"/>
      <c r="G62" s="26"/>
      <c r="H62" s="26"/>
      <c r="I62" s="26"/>
      <c r="J62" s="26"/>
      <c r="K62" s="26"/>
      <c r="L62" s="26"/>
      <c r="M62" s="26"/>
      <c r="N62" s="26"/>
      <c r="O62" s="30"/>
    </row>
    <row r="63" spans="2:15" ht="30" hidden="1" customHeight="1" outlineLevel="1" x14ac:dyDescent="0.25">
      <c r="B63" s="32"/>
      <c r="C63" s="146"/>
      <c r="D63" s="26"/>
      <c r="E63" s="147"/>
      <c r="F63" s="26"/>
      <c r="G63" s="26"/>
      <c r="H63" s="26"/>
      <c r="I63" s="26"/>
      <c r="J63" s="26"/>
      <c r="K63" s="26"/>
      <c r="L63" s="26"/>
      <c r="M63" s="26"/>
      <c r="N63" s="26"/>
      <c r="O63" s="30"/>
    </row>
    <row r="64" spans="2:15" ht="30" hidden="1" customHeight="1" outlineLevel="1" x14ac:dyDescent="0.25">
      <c r="B64" s="32"/>
      <c r="C64" s="146"/>
      <c r="D64" s="26"/>
      <c r="E64" s="147"/>
      <c r="F64" s="26"/>
      <c r="G64" s="26"/>
      <c r="H64" s="26"/>
      <c r="I64" s="26"/>
      <c r="J64" s="26"/>
      <c r="K64" s="26"/>
      <c r="L64" s="26"/>
      <c r="M64" s="26"/>
      <c r="N64" s="26"/>
      <c r="O64" s="30"/>
    </row>
    <row r="65" spans="2:15" ht="30" hidden="1" customHeight="1" outlineLevel="1" x14ac:dyDescent="0.25">
      <c r="B65" s="32"/>
      <c r="C65" s="146"/>
      <c r="D65" s="26"/>
      <c r="E65" s="147"/>
      <c r="F65" s="26"/>
      <c r="G65" s="26"/>
      <c r="H65" s="26"/>
      <c r="I65" s="26"/>
      <c r="J65" s="26"/>
      <c r="K65" s="26"/>
      <c r="L65" s="26"/>
      <c r="M65" s="26"/>
      <c r="N65" s="26"/>
      <c r="O65" s="30"/>
    </row>
    <row r="66" spans="2:15" ht="30" hidden="1" customHeight="1" outlineLevel="1" x14ac:dyDescent="0.25">
      <c r="B66" s="32"/>
      <c r="C66" s="146"/>
      <c r="D66" s="26"/>
      <c r="E66" s="147"/>
      <c r="F66" s="26"/>
      <c r="G66" s="26"/>
      <c r="H66" s="26"/>
      <c r="I66" s="26"/>
      <c r="J66" s="26"/>
      <c r="K66" s="26"/>
      <c r="L66" s="26"/>
      <c r="M66" s="26"/>
      <c r="N66" s="26"/>
      <c r="O66" s="30"/>
    </row>
    <row r="67" spans="2:15" ht="30" hidden="1" customHeight="1" outlineLevel="1" x14ac:dyDescent="0.25">
      <c r="B67" s="32"/>
      <c r="C67" s="146"/>
      <c r="D67" s="26"/>
      <c r="E67" s="147"/>
      <c r="F67" s="26"/>
      <c r="G67" s="26"/>
      <c r="H67" s="26"/>
      <c r="I67" s="26"/>
      <c r="J67" s="26"/>
      <c r="K67" s="26"/>
      <c r="L67" s="26"/>
      <c r="M67" s="26"/>
      <c r="N67" s="26"/>
      <c r="O67" s="30"/>
    </row>
    <row r="68" spans="2:15" ht="30" hidden="1" customHeight="1" outlineLevel="1" x14ac:dyDescent="0.25">
      <c r="B68" s="32"/>
      <c r="C68" s="146"/>
      <c r="D68" s="26"/>
      <c r="E68" s="147"/>
      <c r="F68" s="26"/>
      <c r="G68" s="26"/>
      <c r="H68" s="26"/>
      <c r="I68" s="26"/>
      <c r="J68" s="26"/>
      <c r="K68" s="26"/>
      <c r="L68" s="26"/>
      <c r="M68" s="26"/>
      <c r="N68" s="26"/>
      <c r="O68" s="30"/>
    </row>
    <row r="69" spans="2:15" ht="30" hidden="1" customHeight="1" outlineLevel="1" x14ac:dyDescent="0.25">
      <c r="B69" s="32"/>
      <c r="C69" s="146"/>
      <c r="D69" s="26"/>
      <c r="E69" s="147"/>
      <c r="F69" s="26"/>
      <c r="G69" s="26"/>
      <c r="H69" s="26"/>
      <c r="I69" s="26"/>
      <c r="J69" s="26"/>
      <c r="K69" s="26"/>
      <c r="L69" s="26"/>
      <c r="M69" s="26"/>
      <c r="N69" s="26"/>
      <c r="O69" s="30"/>
    </row>
    <row r="70" spans="2:15" ht="30" hidden="1" customHeight="1" outlineLevel="1" x14ac:dyDescent="0.25">
      <c r="B70" s="32"/>
      <c r="C70" s="146"/>
      <c r="D70" s="26"/>
      <c r="E70" s="147"/>
      <c r="F70" s="26"/>
      <c r="G70" s="26"/>
      <c r="H70" s="26"/>
      <c r="I70" s="26"/>
      <c r="J70" s="26"/>
      <c r="K70" s="26"/>
      <c r="L70" s="26"/>
      <c r="M70" s="26"/>
      <c r="N70" s="26"/>
      <c r="O70" s="30"/>
    </row>
    <row r="71" spans="2:15" ht="30" hidden="1" customHeight="1" outlineLevel="1" x14ac:dyDescent="0.25">
      <c r="B71" s="32"/>
      <c r="C71" s="146"/>
      <c r="D71" s="26"/>
      <c r="E71" s="147"/>
      <c r="F71" s="26"/>
      <c r="G71" s="26"/>
      <c r="H71" s="26"/>
      <c r="I71" s="26"/>
      <c r="J71" s="26"/>
      <c r="K71" s="26"/>
      <c r="L71" s="26"/>
      <c r="M71" s="26"/>
      <c r="N71" s="26"/>
      <c r="O71" s="30"/>
    </row>
    <row r="72" spans="2:15" ht="30" hidden="1" customHeight="1" outlineLevel="1" x14ac:dyDescent="0.25">
      <c r="B72" s="32"/>
      <c r="C72" s="146"/>
      <c r="D72" s="26"/>
      <c r="E72" s="147"/>
      <c r="F72" s="26"/>
      <c r="G72" s="26"/>
      <c r="H72" s="26"/>
      <c r="I72" s="26"/>
      <c r="J72" s="26"/>
      <c r="K72" s="26"/>
      <c r="L72" s="26"/>
      <c r="M72" s="26"/>
      <c r="N72" s="26"/>
      <c r="O72" s="30"/>
    </row>
    <row r="73" spans="2:15" ht="30" hidden="1" customHeight="1" outlineLevel="1" x14ac:dyDescent="0.25">
      <c r="B73" s="32"/>
      <c r="C73" s="146"/>
      <c r="D73" s="26"/>
      <c r="E73" s="147"/>
      <c r="F73" s="26"/>
      <c r="G73" s="26"/>
      <c r="H73" s="26"/>
      <c r="I73" s="26"/>
      <c r="J73" s="26"/>
      <c r="K73" s="26"/>
      <c r="L73" s="26"/>
      <c r="M73" s="26"/>
      <c r="N73" s="26"/>
      <c r="O73" s="30"/>
    </row>
    <row r="74" spans="2:15" ht="30" hidden="1" customHeight="1" outlineLevel="1" x14ac:dyDescent="0.25">
      <c r="B74" s="32"/>
      <c r="C74" s="146"/>
      <c r="D74" s="26"/>
      <c r="E74" s="147"/>
      <c r="F74" s="26"/>
      <c r="G74" s="26"/>
      <c r="H74" s="26"/>
      <c r="I74" s="26"/>
      <c r="J74" s="26"/>
      <c r="K74" s="26"/>
      <c r="L74" s="26"/>
      <c r="M74" s="26"/>
      <c r="N74" s="26"/>
      <c r="O74" s="30"/>
    </row>
    <row r="75" spans="2:15" ht="30" hidden="1" customHeight="1" outlineLevel="1" x14ac:dyDescent="0.25">
      <c r="B75" s="32"/>
      <c r="C75" s="146"/>
      <c r="D75" s="26"/>
      <c r="E75" s="147"/>
      <c r="F75" s="26"/>
      <c r="G75" s="26"/>
      <c r="H75" s="26"/>
      <c r="I75" s="26"/>
      <c r="J75" s="26"/>
      <c r="K75" s="26"/>
      <c r="L75" s="26"/>
      <c r="M75" s="26"/>
      <c r="N75" s="26"/>
      <c r="O75" s="30"/>
    </row>
    <row r="76" spans="2:15" ht="30" hidden="1" customHeight="1" outlineLevel="1" x14ac:dyDescent="0.25">
      <c r="B76" s="32"/>
      <c r="C76" s="146"/>
      <c r="D76" s="26"/>
      <c r="E76" s="147"/>
      <c r="F76" s="26"/>
      <c r="G76" s="26"/>
      <c r="H76" s="26"/>
      <c r="I76" s="26"/>
      <c r="J76" s="26"/>
      <c r="K76" s="26"/>
      <c r="L76" s="26"/>
      <c r="M76" s="26"/>
      <c r="N76" s="26"/>
      <c r="O76" s="30"/>
    </row>
    <row r="77" spans="2:15" ht="30" hidden="1" customHeight="1" outlineLevel="1" x14ac:dyDescent="0.25">
      <c r="B77" s="32"/>
      <c r="C77" s="146"/>
      <c r="D77" s="26"/>
      <c r="E77" s="147"/>
      <c r="F77" s="26"/>
      <c r="G77" s="26"/>
      <c r="H77" s="26"/>
      <c r="I77" s="26"/>
      <c r="J77" s="26"/>
      <c r="K77" s="26"/>
      <c r="L77" s="26"/>
      <c r="M77" s="26"/>
      <c r="N77" s="26"/>
      <c r="O77" s="30"/>
    </row>
    <row r="78" spans="2:15" ht="30" hidden="1" customHeight="1" outlineLevel="1" x14ac:dyDescent="0.25">
      <c r="B78" s="32"/>
      <c r="C78" s="146"/>
      <c r="D78" s="26"/>
      <c r="E78" s="147"/>
      <c r="F78" s="26"/>
      <c r="G78" s="26"/>
      <c r="H78" s="26"/>
      <c r="I78" s="26"/>
      <c r="J78" s="26"/>
      <c r="K78" s="26"/>
      <c r="L78" s="26"/>
      <c r="M78" s="26"/>
      <c r="N78" s="26"/>
      <c r="O78" s="30"/>
    </row>
    <row r="79" spans="2:15" ht="30" hidden="1" customHeight="1" outlineLevel="1" x14ac:dyDescent="0.25">
      <c r="B79" s="32"/>
      <c r="C79" s="146"/>
      <c r="D79" s="26"/>
      <c r="E79" s="147"/>
      <c r="F79" s="26"/>
      <c r="G79" s="26"/>
      <c r="H79" s="26"/>
      <c r="I79" s="26"/>
      <c r="J79" s="26"/>
      <c r="K79" s="26"/>
      <c r="L79" s="26"/>
      <c r="M79" s="26"/>
      <c r="N79" s="26"/>
      <c r="O79" s="30"/>
    </row>
    <row r="80" spans="2:15" ht="30" hidden="1" customHeight="1" outlineLevel="1" x14ac:dyDescent="0.25">
      <c r="B80" s="32"/>
      <c r="C80" s="146"/>
      <c r="D80" s="26"/>
      <c r="E80" s="147"/>
      <c r="F80" s="26"/>
      <c r="G80" s="26"/>
      <c r="H80" s="26"/>
      <c r="I80" s="26"/>
      <c r="J80" s="26"/>
      <c r="K80" s="26"/>
      <c r="L80" s="26"/>
      <c r="M80" s="26"/>
      <c r="N80" s="26"/>
      <c r="O80" s="30"/>
    </row>
    <row r="81" spans="2:15" ht="30" hidden="1" customHeight="1" outlineLevel="1" x14ac:dyDescent="0.25">
      <c r="B81" s="32"/>
      <c r="C81" s="146"/>
      <c r="D81" s="26"/>
      <c r="E81" s="147"/>
      <c r="F81" s="26"/>
      <c r="G81" s="26"/>
      <c r="H81" s="26"/>
      <c r="I81" s="26"/>
      <c r="J81" s="26"/>
      <c r="K81" s="26"/>
      <c r="L81" s="26"/>
      <c r="M81" s="26"/>
      <c r="N81" s="26"/>
      <c r="O81" s="30"/>
    </row>
    <row r="82" spans="2:15" ht="30" hidden="1" customHeight="1" outlineLevel="1" x14ac:dyDescent="0.25">
      <c r="B82" s="32"/>
      <c r="C82" s="146"/>
      <c r="D82" s="26"/>
      <c r="E82" s="147"/>
      <c r="F82" s="26"/>
      <c r="G82" s="26"/>
      <c r="H82" s="26"/>
      <c r="I82" s="26"/>
      <c r="J82" s="26"/>
      <c r="K82" s="26"/>
      <c r="L82" s="26"/>
      <c r="M82" s="26"/>
      <c r="N82" s="26"/>
      <c r="O82" s="30"/>
    </row>
    <row r="83" spans="2:15" ht="30" hidden="1" customHeight="1" outlineLevel="1" x14ac:dyDescent="0.25">
      <c r="B83" s="32"/>
      <c r="C83" s="146"/>
      <c r="D83" s="26"/>
      <c r="E83" s="147"/>
      <c r="F83" s="26"/>
      <c r="G83" s="26"/>
      <c r="H83" s="26"/>
      <c r="I83" s="26"/>
      <c r="J83" s="26"/>
      <c r="K83" s="26"/>
      <c r="L83" s="26"/>
      <c r="M83" s="26"/>
      <c r="N83" s="26"/>
      <c r="O83" s="30"/>
    </row>
    <row r="84" spans="2:15" ht="30" hidden="1" customHeight="1" outlineLevel="1" x14ac:dyDescent="0.25">
      <c r="B84" s="32"/>
      <c r="C84" s="146"/>
      <c r="D84" s="26"/>
      <c r="E84" s="147"/>
      <c r="F84" s="26"/>
      <c r="G84" s="26"/>
      <c r="H84" s="26"/>
      <c r="I84" s="26"/>
      <c r="J84" s="26"/>
      <c r="K84" s="26"/>
      <c r="L84" s="26"/>
      <c r="M84" s="26"/>
      <c r="N84" s="26"/>
      <c r="O84" s="30"/>
    </row>
    <row r="85" spans="2:15" ht="30" hidden="1" customHeight="1" outlineLevel="1" x14ac:dyDescent="0.25">
      <c r="B85" s="32"/>
      <c r="C85" s="146"/>
      <c r="D85" s="26"/>
      <c r="E85" s="147"/>
      <c r="F85" s="26"/>
      <c r="G85" s="26"/>
      <c r="H85" s="26"/>
      <c r="I85" s="26"/>
      <c r="J85" s="26"/>
      <c r="K85" s="26"/>
      <c r="L85" s="26"/>
      <c r="M85" s="26"/>
      <c r="N85" s="26"/>
      <c r="O85" s="30"/>
    </row>
    <row r="86" spans="2:15" ht="30" hidden="1" customHeight="1" outlineLevel="1" x14ac:dyDescent="0.25">
      <c r="B86" s="32"/>
      <c r="C86" s="146"/>
      <c r="D86" s="26"/>
      <c r="E86" s="147"/>
      <c r="F86" s="26"/>
      <c r="G86" s="26"/>
      <c r="H86" s="26"/>
      <c r="I86" s="26"/>
      <c r="J86" s="26"/>
      <c r="K86" s="26"/>
      <c r="L86" s="26"/>
      <c r="M86" s="26"/>
      <c r="N86" s="26"/>
      <c r="O86" s="30"/>
    </row>
    <row r="87" spans="2:15" ht="30" hidden="1" customHeight="1" outlineLevel="1" x14ac:dyDescent="0.25">
      <c r="B87" s="32"/>
      <c r="C87" s="146"/>
      <c r="D87" s="26"/>
      <c r="E87" s="147"/>
      <c r="F87" s="26"/>
      <c r="G87" s="26"/>
      <c r="H87" s="26"/>
      <c r="I87" s="26"/>
      <c r="J87" s="26"/>
      <c r="K87" s="26"/>
      <c r="L87" s="26"/>
      <c r="M87" s="26"/>
      <c r="N87" s="26"/>
      <c r="O87" s="30"/>
    </row>
    <row r="88" spans="2:15" ht="30" hidden="1" customHeight="1" outlineLevel="1" x14ac:dyDescent="0.25">
      <c r="B88" s="32"/>
      <c r="C88" s="146"/>
      <c r="D88" s="26"/>
      <c r="E88" s="147"/>
      <c r="F88" s="26"/>
      <c r="G88" s="26"/>
      <c r="H88" s="26"/>
      <c r="I88" s="26"/>
      <c r="J88" s="26"/>
      <c r="K88" s="26"/>
      <c r="L88" s="26"/>
      <c r="M88" s="26"/>
      <c r="N88" s="26"/>
      <c r="O88" s="30"/>
    </row>
    <row r="89" spans="2:15" ht="30" hidden="1" customHeight="1" outlineLevel="1" x14ac:dyDescent="0.25">
      <c r="B89" s="32"/>
      <c r="C89" s="146"/>
      <c r="D89" s="26"/>
      <c r="E89" s="147"/>
      <c r="F89" s="26"/>
      <c r="G89" s="26"/>
      <c r="H89" s="26"/>
      <c r="I89" s="26"/>
      <c r="J89" s="26"/>
      <c r="K89" s="26"/>
      <c r="L89" s="26"/>
      <c r="M89" s="26"/>
      <c r="N89" s="26"/>
      <c r="O89" s="30"/>
    </row>
    <row r="90" spans="2:15" ht="30" hidden="1" customHeight="1" outlineLevel="1" x14ac:dyDescent="0.25">
      <c r="B90" s="32"/>
      <c r="C90" s="146"/>
      <c r="D90" s="26"/>
      <c r="E90" s="147"/>
      <c r="F90" s="26"/>
      <c r="G90" s="26"/>
      <c r="H90" s="26"/>
      <c r="I90" s="26"/>
      <c r="J90" s="26"/>
      <c r="K90" s="26"/>
      <c r="L90" s="26"/>
      <c r="M90" s="26"/>
      <c r="N90" s="26"/>
      <c r="O90" s="30"/>
    </row>
    <row r="91" spans="2:15" ht="30" hidden="1" customHeight="1" outlineLevel="1" x14ac:dyDescent="0.25">
      <c r="B91" s="32"/>
      <c r="C91" s="146"/>
      <c r="D91" s="26"/>
      <c r="E91" s="147"/>
      <c r="F91" s="26"/>
      <c r="G91" s="26"/>
      <c r="H91" s="26"/>
      <c r="I91" s="26"/>
      <c r="J91" s="26"/>
      <c r="K91" s="26"/>
      <c r="L91" s="26"/>
      <c r="M91" s="26"/>
      <c r="N91" s="26"/>
      <c r="O91" s="30"/>
    </row>
    <row r="92" spans="2:15" ht="30" hidden="1" customHeight="1" outlineLevel="1" x14ac:dyDescent="0.25">
      <c r="B92" s="32"/>
      <c r="C92" s="146"/>
      <c r="D92" s="26"/>
      <c r="E92" s="147"/>
      <c r="F92" s="26"/>
      <c r="G92" s="26"/>
      <c r="H92" s="26"/>
      <c r="I92" s="26"/>
      <c r="J92" s="26"/>
      <c r="K92" s="26"/>
      <c r="L92" s="26"/>
      <c r="M92" s="26"/>
      <c r="N92" s="26"/>
      <c r="O92" s="30"/>
    </row>
    <row r="93" spans="2:15" ht="30" hidden="1" customHeight="1" outlineLevel="1" x14ac:dyDescent="0.25">
      <c r="B93" s="32"/>
      <c r="C93" s="146"/>
      <c r="D93" s="26"/>
      <c r="E93" s="147"/>
      <c r="F93" s="26"/>
      <c r="G93" s="26"/>
      <c r="H93" s="26"/>
      <c r="I93" s="26"/>
      <c r="J93" s="26"/>
      <c r="K93" s="26"/>
      <c r="L93" s="26"/>
      <c r="M93" s="26"/>
      <c r="N93" s="26"/>
      <c r="O93" s="30"/>
    </row>
    <row r="94" spans="2:15" ht="30" hidden="1" customHeight="1" outlineLevel="1" x14ac:dyDescent="0.25">
      <c r="B94" s="32"/>
      <c r="C94" s="146"/>
      <c r="D94" s="26"/>
      <c r="E94" s="147"/>
      <c r="F94" s="26"/>
      <c r="G94" s="26"/>
      <c r="H94" s="26"/>
      <c r="I94" s="26"/>
      <c r="J94" s="26"/>
      <c r="K94" s="26"/>
      <c r="L94" s="26"/>
      <c r="M94" s="26"/>
      <c r="N94" s="26"/>
      <c r="O94" s="30"/>
    </row>
    <row r="95" spans="2:15" ht="30" hidden="1" customHeight="1" outlineLevel="1" x14ac:dyDescent="0.25">
      <c r="B95" s="32"/>
      <c r="C95" s="146"/>
      <c r="D95" s="26"/>
      <c r="E95" s="147"/>
      <c r="F95" s="26"/>
      <c r="G95" s="26"/>
      <c r="H95" s="26"/>
      <c r="I95" s="26"/>
      <c r="J95" s="26"/>
      <c r="K95" s="26"/>
      <c r="L95" s="26"/>
      <c r="M95" s="26"/>
      <c r="N95" s="26"/>
      <c r="O95" s="30"/>
    </row>
    <row r="96" spans="2:15" ht="30" hidden="1" customHeight="1" outlineLevel="1" x14ac:dyDescent="0.25">
      <c r="B96" s="32"/>
      <c r="C96" s="146"/>
      <c r="D96" s="26"/>
      <c r="E96" s="147"/>
      <c r="F96" s="26"/>
      <c r="G96" s="26"/>
      <c r="H96" s="26"/>
      <c r="I96" s="26"/>
      <c r="J96" s="26"/>
      <c r="K96" s="26"/>
      <c r="L96" s="26"/>
      <c r="M96" s="26"/>
      <c r="N96" s="26"/>
      <c r="O96" s="30"/>
    </row>
    <row r="97" spans="1:15" ht="30" hidden="1" customHeight="1" outlineLevel="1" x14ac:dyDescent="0.25">
      <c r="B97" s="32"/>
      <c r="C97" s="146"/>
      <c r="D97" s="26"/>
      <c r="E97" s="147"/>
      <c r="F97" s="26"/>
      <c r="G97" s="26"/>
      <c r="H97" s="26"/>
      <c r="I97" s="26"/>
      <c r="J97" s="26"/>
      <c r="K97" s="26"/>
      <c r="L97" s="26"/>
      <c r="M97" s="26"/>
      <c r="N97" s="26"/>
      <c r="O97" s="30"/>
    </row>
    <row r="98" spans="1:15" ht="30" hidden="1" customHeight="1" outlineLevel="1" x14ac:dyDescent="0.25">
      <c r="B98" s="32"/>
      <c r="C98" s="146"/>
      <c r="D98" s="26"/>
      <c r="E98" s="147"/>
      <c r="F98" s="26"/>
      <c r="G98" s="26"/>
      <c r="H98" s="26"/>
      <c r="I98" s="26"/>
      <c r="J98" s="26"/>
      <c r="K98" s="26"/>
      <c r="L98" s="26"/>
      <c r="M98" s="26"/>
      <c r="N98" s="26"/>
      <c r="O98" s="30"/>
    </row>
    <row r="99" spans="1:15" ht="30" hidden="1" customHeight="1" outlineLevel="1" x14ac:dyDescent="0.25">
      <c r="B99" s="32"/>
      <c r="C99" s="146"/>
      <c r="D99" s="26"/>
      <c r="E99" s="147"/>
      <c r="F99" s="26"/>
      <c r="G99" s="26"/>
      <c r="H99" s="26"/>
      <c r="I99" s="26"/>
      <c r="J99" s="26"/>
      <c r="K99" s="26"/>
      <c r="L99" s="26"/>
      <c r="M99" s="26"/>
      <c r="N99" s="26"/>
      <c r="O99" s="30"/>
    </row>
    <row r="100" spans="1:15" ht="30" hidden="1" customHeight="1" outlineLevel="1" x14ac:dyDescent="0.25">
      <c r="B100" s="32"/>
      <c r="C100" s="146"/>
      <c r="D100" s="26"/>
      <c r="E100" s="147"/>
      <c r="F100" s="26"/>
      <c r="G100" s="26"/>
      <c r="H100" s="26"/>
      <c r="I100" s="26"/>
      <c r="J100" s="26"/>
      <c r="K100" s="26"/>
      <c r="L100" s="26"/>
      <c r="M100" s="26"/>
      <c r="N100" s="26"/>
      <c r="O100" s="30"/>
    </row>
    <row r="101" spans="1:15" ht="30" hidden="1" customHeight="1" outlineLevel="1" x14ac:dyDescent="0.25">
      <c r="B101" s="32"/>
      <c r="C101" s="146"/>
      <c r="D101" s="26"/>
      <c r="E101" s="147"/>
      <c r="F101" s="26"/>
      <c r="G101" s="26"/>
      <c r="H101" s="26"/>
      <c r="I101" s="26"/>
      <c r="J101" s="26"/>
      <c r="K101" s="26"/>
      <c r="L101" s="26"/>
      <c r="M101" s="26"/>
      <c r="N101" s="26"/>
      <c r="O101" s="30"/>
    </row>
    <row r="102" spans="1:15" ht="30" hidden="1" customHeight="1" outlineLevel="1" x14ac:dyDescent="0.25">
      <c r="B102" s="32"/>
      <c r="C102" s="146"/>
      <c r="D102" s="26"/>
      <c r="E102" s="147"/>
      <c r="F102" s="26"/>
      <c r="G102" s="26"/>
      <c r="H102" s="26"/>
      <c r="I102" s="26"/>
      <c r="J102" s="26"/>
      <c r="K102" s="26"/>
      <c r="L102" s="26"/>
      <c r="M102" s="26"/>
      <c r="N102" s="26"/>
      <c r="O102" s="30"/>
    </row>
    <row r="103" spans="1:15" ht="30" hidden="1" customHeight="1" outlineLevel="1" x14ac:dyDescent="0.25">
      <c r="B103" s="32"/>
      <c r="C103" s="146"/>
      <c r="D103" s="26"/>
      <c r="E103" s="147"/>
      <c r="F103" s="26"/>
      <c r="G103" s="26"/>
      <c r="H103" s="26"/>
      <c r="I103" s="26"/>
      <c r="J103" s="26"/>
      <c r="K103" s="26"/>
      <c r="L103" s="26"/>
      <c r="M103" s="26"/>
      <c r="N103" s="26"/>
      <c r="O103" s="30"/>
    </row>
    <row r="104" spans="1:15" ht="30" hidden="1" customHeight="1" outlineLevel="1" x14ac:dyDescent="0.25">
      <c r="B104" s="32"/>
      <c r="C104" s="146"/>
      <c r="D104" s="26"/>
      <c r="E104" s="147"/>
      <c r="F104" s="26"/>
      <c r="G104" s="26"/>
      <c r="H104" s="26"/>
      <c r="I104" s="26"/>
      <c r="J104" s="26"/>
      <c r="K104" s="26"/>
      <c r="L104" s="26"/>
      <c r="M104" s="26"/>
      <c r="N104" s="26"/>
      <c r="O104" s="30"/>
    </row>
    <row r="105" spans="1:15" ht="30" hidden="1" customHeight="1" outlineLevel="1" x14ac:dyDescent="0.25">
      <c r="B105" s="32"/>
      <c r="C105" s="146"/>
      <c r="D105" s="26"/>
      <c r="E105" s="147"/>
      <c r="F105" s="26"/>
      <c r="G105" s="26"/>
      <c r="H105" s="26"/>
      <c r="I105" s="26"/>
      <c r="J105" s="26"/>
      <c r="K105" s="26"/>
      <c r="L105" s="26"/>
      <c r="M105" s="26"/>
      <c r="N105" s="26"/>
      <c r="O105" s="30"/>
    </row>
    <row r="106" spans="1:15" ht="30" hidden="1" customHeight="1" outlineLevel="1" x14ac:dyDescent="0.25">
      <c r="B106" s="32"/>
      <c r="C106" s="146"/>
      <c r="D106" s="26"/>
      <c r="E106" s="147"/>
      <c r="F106" s="26"/>
      <c r="G106" s="26"/>
      <c r="H106" s="26"/>
      <c r="I106" s="26"/>
      <c r="J106" s="26"/>
      <c r="K106" s="26"/>
      <c r="L106" s="26"/>
      <c r="M106" s="26"/>
      <c r="N106" s="26"/>
      <c r="O106" s="30"/>
    </row>
    <row r="107" spans="1:15" ht="30" hidden="1" customHeight="1" outlineLevel="1" x14ac:dyDescent="0.25">
      <c r="B107" s="32"/>
      <c r="C107" s="146"/>
      <c r="D107" s="26"/>
      <c r="E107" s="147"/>
      <c r="F107" s="26"/>
      <c r="G107" s="26"/>
      <c r="H107" s="26"/>
      <c r="I107" s="26"/>
      <c r="J107" s="26"/>
      <c r="K107" s="26"/>
      <c r="L107" s="26"/>
      <c r="M107" s="26"/>
      <c r="N107" s="26"/>
      <c r="O107" s="30"/>
    </row>
    <row r="108" spans="1:15" ht="15" customHeight="1" collapsed="1" x14ac:dyDescent="0.25">
      <c r="B108" s="33"/>
      <c r="C108" s="34"/>
      <c r="D108" s="35"/>
      <c r="E108" s="34"/>
      <c r="F108" s="35"/>
      <c r="G108" s="35"/>
      <c r="H108" s="35"/>
      <c r="I108" s="35"/>
      <c r="J108" s="35"/>
      <c r="K108" s="35"/>
      <c r="L108" s="35"/>
      <c r="M108" s="35"/>
      <c r="N108" s="35"/>
      <c r="O108" s="36"/>
    </row>
    <row r="109" spans="1:15" s="1" customFormat="1" ht="7.15" customHeight="1" x14ac:dyDescent="0.25"/>
    <row r="110" spans="1:15" s="69" customFormat="1" ht="22.9" customHeight="1" x14ac:dyDescent="0.25">
      <c r="B110" s="87"/>
      <c r="C110" s="87"/>
      <c r="D110" s="70"/>
      <c r="E110" s="88"/>
      <c r="F110" s="88"/>
      <c r="G110" s="88"/>
      <c r="H110" s="87"/>
      <c r="I110" s="87"/>
      <c r="J110" s="87"/>
      <c r="K110" s="87"/>
      <c r="L110" s="87"/>
      <c r="M110" s="87"/>
      <c r="N110" s="87"/>
      <c r="O110" s="87"/>
    </row>
    <row r="111" spans="1:15" ht="30" customHeight="1" x14ac:dyDescent="0.25"/>
    <row r="112" spans="1:15" ht="30" customHeight="1" x14ac:dyDescent="0.25">
      <c r="A112" s="10"/>
      <c r="F112" s="10"/>
    </row>
    <row r="113" s="10" customFormat="1" x14ac:dyDescent="0.25"/>
    <row r="114" s="10" customFormat="1" x14ac:dyDescent="0.25"/>
    <row r="115" s="10" customFormat="1" x14ac:dyDescent="0.25"/>
    <row r="116" s="10" customFormat="1" x14ac:dyDescent="0.25"/>
    <row r="117" s="10" customFormat="1" x14ac:dyDescent="0.25"/>
    <row r="118" s="10" customFormat="1" x14ac:dyDescent="0.25"/>
    <row r="119" s="10" customFormat="1" x14ac:dyDescent="0.25"/>
    <row r="120" s="10" customFormat="1" x14ac:dyDescent="0.25"/>
    <row r="121" s="10" customFormat="1" x14ac:dyDescent="0.25"/>
    <row r="122" s="10" customFormat="1" x14ac:dyDescent="0.25"/>
    <row r="123" s="10" customFormat="1" x14ac:dyDescent="0.25"/>
    <row r="124" s="10" customFormat="1" x14ac:dyDescent="0.25"/>
    <row r="125" s="10" customFormat="1" x14ac:dyDescent="0.25"/>
    <row r="126" s="10" customFormat="1" x14ac:dyDescent="0.25"/>
    <row r="127" s="10" customFormat="1" x14ac:dyDescent="0.25"/>
    <row r="128" s="10" customFormat="1" x14ac:dyDescent="0.25"/>
    <row r="129" s="10" customFormat="1" x14ac:dyDescent="0.25"/>
    <row r="130" s="10" customFormat="1" x14ac:dyDescent="0.25"/>
    <row r="131" s="10" customFormat="1" x14ac:dyDescent="0.25"/>
    <row r="132" s="10" customFormat="1" x14ac:dyDescent="0.25"/>
    <row r="133" s="10" customFormat="1" x14ac:dyDescent="0.25"/>
    <row r="134" s="10" customFormat="1" x14ac:dyDescent="0.25"/>
    <row r="135" s="10" customFormat="1" x14ac:dyDescent="0.25"/>
    <row r="136" s="10" customFormat="1" x14ac:dyDescent="0.25"/>
    <row r="137" s="10" customFormat="1" x14ac:dyDescent="0.25"/>
    <row r="138" s="10" customFormat="1" x14ac:dyDescent="0.25"/>
    <row r="139" s="10" customFormat="1" x14ac:dyDescent="0.25"/>
    <row r="140" s="10" customFormat="1" x14ac:dyDescent="0.25"/>
  </sheetData>
  <sheetProtection algorithmName="SHA-512" hashValue="JYK1Xnq5lpF9oDSUTL0dxINOFg2CThjNRpiAb/T6zs502nfOM2RGjZA+fyp6KUU8qsyJsmuN1EuXsno3lVb0kw==" saltValue="i7y5lYge2bo4WTNcQyPljA==" spinCount="100000" sheet="1" objects="1" scenarios="1"/>
  <mergeCells count="6">
    <mergeCell ref="H18:I18"/>
    <mergeCell ref="H13:I13"/>
    <mergeCell ref="H14:I14"/>
    <mergeCell ref="H15:I15"/>
    <mergeCell ref="H16:I16"/>
    <mergeCell ref="H17:I17"/>
  </mergeCells>
  <phoneticPr fontId="5" type="noConversion"/>
  <dataValidations disablePrompts="1" count="1">
    <dataValidation type="decimal" operator="greaterThanOrEqual" allowBlank="1" showInputMessage="1" showErrorMessage="1" sqref="I9:I10" xr:uid="{0EFE9128-32AD-4EC9-8728-4C2E592E37E2}">
      <formula1>0</formula1>
    </dataValidation>
  </dataValidations>
  <printOptions horizontalCentered="1"/>
  <pageMargins left="0.31496062992125984" right="0.31496062992125984" top="0.31496062992125984" bottom="0.31496062992125984" header="0.31496062992125984" footer="0.31496062992125984"/>
  <pageSetup paperSize="9" scale="50" fitToHeight="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A8CBA6-76CE-4863-B65F-89262DCD8277}">
  <sheetPr codeName="Sheet2">
    <pageSetUpPr fitToPage="1"/>
  </sheetPr>
  <dimension ref="A1:Q508"/>
  <sheetViews>
    <sheetView showGridLines="0" showRowColHeaders="0" zoomScaleNormal="100" workbookViewId="0">
      <pane ySplit="6" topLeftCell="A7" activePane="bottomLeft" state="frozen"/>
      <selection activeCell="A4" sqref="A4"/>
      <selection pane="bottomLeft" activeCell="A7" sqref="A7"/>
    </sheetView>
  </sheetViews>
  <sheetFormatPr defaultRowHeight="17.25" outlineLevelRow="1" x14ac:dyDescent="0.25"/>
  <cols>
    <col min="1" max="1" width="3.7109375" style="17" customWidth="1"/>
    <col min="2" max="2" width="4.7109375" style="25" customWidth="1"/>
    <col min="3" max="3" width="27.7109375" style="17" customWidth="1"/>
    <col min="4" max="6" width="25.7109375" style="17" customWidth="1"/>
    <col min="7" max="9" width="9.7109375" style="17" customWidth="1"/>
    <col min="10" max="11" width="8.7109375" style="25" customWidth="1"/>
    <col min="12" max="14" width="9.7109375" style="25" customWidth="1"/>
    <col min="15" max="15" width="8.7109375" style="25" customWidth="1"/>
    <col min="16" max="16" width="2.7109375" style="25" customWidth="1"/>
    <col min="17" max="17" width="8.7109375" style="25" customWidth="1"/>
    <col min="18" max="16384" width="9.140625" style="17"/>
  </cols>
  <sheetData>
    <row r="1" spans="1:17" s="14" customFormat="1" ht="6.75" customHeight="1" x14ac:dyDescent="0.25">
      <c r="B1" s="15"/>
      <c r="G1" s="16"/>
    </row>
    <row r="2" spans="1:17" ht="20.100000000000001" customHeight="1" x14ac:dyDescent="0.25">
      <c r="B2" s="18"/>
      <c r="C2" s="89" t="s">
        <v>101</v>
      </c>
      <c r="D2" s="20"/>
      <c r="E2" s="20"/>
      <c r="F2" s="20"/>
      <c r="G2" s="22"/>
      <c r="H2" s="22"/>
      <c r="I2" s="18"/>
      <c r="J2" s="18"/>
      <c r="K2" s="22"/>
      <c r="L2" s="22"/>
      <c r="M2" s="18"/>
      <c r="N2" s="18"/>
      <c r="O2" s="18"/>
      <c r="P2" s="17"/>
      <c r="Q2" s="17"/>
    </row>
    <row r="3" spans="1:17" s="41" customFormat="1" ht="24" customHeight="1" x14ac:dyDescent="0.25">
      <c r="B3" s="42"/>
      <c r="C3" s="90" t="s">
        <v>80</v>
      </c>
      <c r="D3" s="44"/>
      <c r="E3" s="44"/>
      <c r="F3" s="44"/>
      <c r="G3" s="46"/>
      <c r="H3" s="46"/>
      <c r="I3" s="42"/>
      <c r="J3" s="42"/>
      <c r="K3" s="46"/>
      <c r="L3" s="46"/>
      <c r="M3" s="42"/>
      <c r="N3" s="42"/>
      <c r="O3" s="42"/>
    </row>
    <row r="4" spans="1:17" s="24" customFormat="1" ht="4.9000000000000004" customHeight="1" x14ac:dyDescent="0.25">
      <c r="A4" s="23"/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</row>
    <row r="5" spans="1:17" s="24" customFormat="1" ht="20.100000000000001" customHeight="1" x14ac:dyDescent="0.25">
      <c r="A5" s="23"/>
      <c r="B5" s="23"/>
      <c r="C5" s="23"/>
      <c r="D5" s="23"/>
      <c r="E5" s="23"/>
      <c r="F5" s="23"/>
      <c r="G5" s="74" t="s">
        <v>95</v>
      </c>
      <c r="H5" s="74"/>
      <c r="I5" s="74"/>
      <c r="J5" s="74"/>
      <c r="K5" s="23"/>
      <c r="L5" s="74" t="s">
        <v>97</v>
      </c>
      <c r="M5" s="74"/>
      <c r="N5" s="74"/>
      <c r="O5" s="74"/>
    </row>
    <row r="6" spans="1:17" ht="24" customHeight="1" x14ac:dyDescent="0.25">
      <c r="B6" s="97" t="s">
        <v>32</v>
      </c>
      <c r="C6" s="160" t="s">
        <v>33</v>
      </c>
      <c r="D6" s="160" t="s">
        <v>34</v>
      </c>
      <c r="E6" s="160" t="s">
        <v>83</v>
      </c>
      <c r="F6" s="160" t="s">
        <v>69</v>
      </c>
      <c r="G6" s="97" t="s">
        <v>2</v>
      </c>
      <c r="H6" s="97" t="s">
        <v>82</v>
      </c>
      <c r="I6" s="97" t="s">
        <v>3</v>
      </c>
      <c r="J6" s="97" t="s">
        <v>31</v>
      </c>
      <c r="K6" s="97" t="s">
        <v>59</v>
      </c>
      <c r="L6" s="97" t="s">
        <v>96</v>
      </c>
      <c r="M6" s="97" t="s">
        <v>98</v>
      </c>
      <c r="N6" s="97" t="s">
        <v>99</v>
      </c>
      <c r="O6" s="97" t="s">
        <v>100</v>
      </c>
      <c r="P6" s="17"/>
      <c r="Q6" s="17"/>
    </row>
    <row r="7" spans="1:17" ht="39.950000000000003" customHeight="1" x14ac:dyDescent="0.25">
      <c r="B7" s="98">
        <v>1</v>
      </c>
      <c r="C7" s="141" t="s">
        <v>109</v>
      </c>
      <c r="D7" s="141" t="s">
        <v>110</v>
      </c>
      <c r="E7" s="141" t="s">
        <v>112</v>
      </c>
      <c r="F7" s="141" t="s">
        <v>111</v>
      </c>
      <c r="G7" s="100">
        <v>7</v>
      </c>
      <c r="H7" s="100">
        <v>5</v>
      </c>
      <c r="I7" s="100">
        <v>3</v>
      </c>
      <c r="J7" s="107">
        <f t="shared" ref="J7:J17" si="0">IF(OR(LEN(G7)=0,LEN(H7)=0,LEN(I7)=0),"",G7*H7*I7)</f>
        <v>105</v>
      </c>
      <c r="K7" s="98">
        <f>IFERROR(IF(OR(LEN(C7)=0,LEN(D7)=0,LEN(E7)=0,LEN(F7)=0),"",COUNTIFS(Cal!$BM$5:$BM$1004,FMEA!C7&amp;FMEA!D7&amp;FMEA!E7&amp;FMEA!F7,ActionList!$G$6:$G$1005,"&lt;&gt;",ActionList!$H$6:$H$1005,"&lt;&gt;")),"")</f>
        <v>1</v>
      </c>
      <c r="L7" s="100">
        <v>7</v>
      </c>
      <c r="M7" s="100">
        <v>5</v>
      </c>
      <c r="N7" s="94">
        <v>2</v>
      </c>
      <c r="O7" s="107">
        <f t="shared" ref="O7:O17" si="1">IF(OR(LEN(N7)=0,LEN(M7)=0,LEN(L7)=0),"",L7*M7*N7)</f>
        <v>70</v>
      </c>
      <c r="P7" s="17"/>
      <c r="Q7" s="17"/>
    </row>
    <row r="8" spans="1:17" ht="39.950000000000003" customHeight="1" x14ac:dyDescent="0.25">
      <c r="B8" s="98">
        <v>2</v>
      </c>
      <c r="C8" s="141" t="s">
        <v>109</v>
      </c>
      <c r="D8" s="141" t="s">
        <v>113</v>
      </c>
      <c r="E8" s="141" t="s">
        <v>115</v>
      </c>
      <c r="F8" s="141" t="s">
        <v>114</v>
      </c>
      <c r="G8" s="100">
        <v>9</v>
      </c>
      <c r="H8" s="100">
        <v>4</v>
      </c>
      <c r="I8" s="100">
        <v>2</v>
      </c>
      <c r="J8" s="107">
        <f t="shared" si="0"/>
        <v>72</v>
      </c>
      <c r="K8" s="98">
        <f>IFERROR(IF(OR(LEN(C8)=0,LEN(D8)=0,LEN(E8)=0,LEN(F8)=0),"",COUNTIFS(Cal!$BM$5:$BM$1004,FMEA!C8&amp;FMEA!D8&amp;FMEA!E8&amp;FMEA!F8,ActionList!$G$6:$G$1005,"&lt;&gt;",ActionList!$H$6:$H$1005,"&lt;&gt;")),"")</f>
        <v>3</v>
      </c>
      <c r="L8" s="100">
        <v>5</v>
      </c>
      <c r="M8" s="100">
        <v>4</v>
      </c>
      <c r="N8" s="94">
        <v>1</v>
      </c>
      <c r="O8" s="107">
        <f t="shared" si="1"/>
        <v>20</v>
      </c>
      <c r="P8" s="17"/>
      <c r="Q8" s="17"/>
    </row>
    <row r="9" spans="1:17" ht="39.950000000000003" customHeight="1" x14ac:dyDescent="0.25">
      <c r="B9" s="98">
        <v>3</v>
      </c>
      <c r="C9" s="99" t="s">
        <v>109</v>
      </c>
      <c r="D9" s="99" t="s">
        <v>116</v>
      </c>
      <c r="E9" s="99" t="s">
        <v>115</v>
      </c>
      <c r="F9" s="99" t="s">
        <v>117</v>
      </c>
      <c r="G9" s="100">
        <v>7</v>
      </c>
      <c r="H9" s="100">
        <v>3</v>
      </c>
      <c r="I9" s="100">
        <v>6</v>
      </c>
      <c r="J9" s="107">
        <f t="shared" si="0"/>
        <v>126</v>
      </c>
      <c r="K9" s="98">
        <f>IFERROR(IF(OR(LEN(C9)=0,LEN(D9)=0,LEN(E9)=0,LEN(F9)=0),"",COUNTIFS(Cal!$BM$5:$BM$1004,FMEA!C9&amp;FMEA!D9&amp;FMEA!E9&amp;FMEA!F9,ActionList!$G$6:$G$1005,"&lt;&gt;",ActionList!$H$6:$H$1005,"&lt;&gt;")),"")</f>
        <v>2</v>
      </c>
      <c r="L9" s="100">
        <v>5</v>
      </c>
      <c r="M9" s="100">
        <v>3</v>
      </c>
      <c r="N9" s="94">
        <v>2</v>
      </c>
      <c r="O9" s="107">
        <f t="shared" si="1"/>
        <v>30</v>
      </c>
      <c r="P9" s="17"/>
      <c r="Q9" s="17"/>
    </row>
    <row r="10" spans="1:17" ht="39.950000000000003" customHeight="1" x14ac:dyDescent="0.25">
      <c r="B10" s="98">
        <v>4</v>
      </c>
      <c r="C10" s="99" t="s">
        <v>118</v>
      </c>
      <c r="D10" s="99" t="s">
        <v>119</v>
      </c>
      <c r="E10" s="99" t="s">
        <v>121</v>
      </c>
      <c r="F10" s="99" t="s">
        <v>120</v>
      </c>
      <c r="G10" s="94">
        <v>8</v>
      </c>
      <c r="H10" s="94">
        <v>1</v>
      </c>
      <c r="I10" s="94">
        <v>6</v>
      </c>
      <c r="J10" s="107">
        <f t="shared" si="0"/>
        <v>48</v>
      </c>
      <c r="K10" s="98">
        <f>IFERROR(IF(OR(LEN(C10)=0,LEN(D10)=0,LEN(E10)=0,LEN(F10)=0),"",COUNTIFS(Cal!$BM$5:$BM$1004,FMEA!C10&amp;FMEA!D10&amp;FMEA!E10&amp;FMEA!F10,ActionList!$G$6:$G$1005,"&lt;&gt;",ActionList!$H$6:$H$1005,"&lt;&gt;")),"")</f>
        <v>2</v>
      </c>
      <c r="L10" s="94">
        <v>8</v>
      </c>
      <c r="M10" s="94">
        <v>1</v>
      </c>
      <c r="N10" s="94">
        <v>3</v>
      </c>
      <c r="O10" s="107">
        <f t="shared" si="1"/>
        <v>24</v>
      </c>
      <c r="P10" s="17"/>
      <c r="Q10" s="17"/>
    </row>
    <row r="11" spans="1:17" ht="39.950000000000003" customHeight="1" x14ac:dyDescent="0.25">
      <c r="B11" s="98">
        <v>5</v>
      </c>
      <c r="C11" s="99" t="s">
        <v>118</v>
      </c>
      <c r="D11" s="99" t="s">
        <v>122</v>
      </c>
      <c r="E11" s="99" t="s">
        <v>121</v>
      </c>
      <c r="F11" s="99" t="s">
        <v>123</v>
      </c>
      <c r="G11" s="94">
        <v>7</v>
      </c>
      <c r="H11" s="94">
        <v>3</v>
      </c>
      <c r="I11" s="94">
        <v>3</v>
      </c>
      <c r="J11" s="107">
        <f t="shared" si="0"/>
        <v>63</v>
      </c>
      <c r="K11" s="98">
        <f>IFERROR(IF(OR(LEN(C11)=0,LEN(D11)=0,LEN(E11)=0,LEN(F11)=0),"",COUNTIFS(Cal!$BM$5:$BM$1004,FMEA!C11&amp;FMEA!D11&amp;FMEA!E11&amp;FMEA!F11,ActionList!$G$6:$G$1005,"&lt;&gt;",ActionList!$H$6:$H$1005,"&lt;&gt;")),"")</f>
        <v>1</v>
      </c>
      <c r="L11" s="94">
        <v>7</v>
      </c>
      <c r="M11" s="94">
        <v>2</v>
      </c>
      <c r="N11" s="94">
        <v>2</v>
      </c>
      <c r="O11" s="107">
        <f t="shared" si="1"/>
        <v>28</v>
      </c>
      <c r="P11" s="17"/>
      <c r="Q11" s="17"/>
    </row>
    <row r="12" spans="1:17" ht="39.950000000000003" customHeight="1" x14ac:dyDescent="0.25">
      <c r="B12" s="98">
        <v>6</v>
      </c>
      <c r="C12" s="99" t="s">
        <v>124</v>
      </c>
      <c r="D12" s="99" t="s">
        <v>165</v>
      </c>
      <c r="E12" s="99" t="s">
        <v>126</v>
      </c>
      <c r="F12" s="99" t="s">
        <v>125</v>
      </c>
      <c r="G12" s="94">
        <v>4</v>
      </c>
      <c r="H12" s="94">
        <v>4</v>
      </c>
      <c r="I12" s="94">
        <v>2</v>
      </c>
      <c r="J12" s="107">
        <f t="shared" si="0"/>
        <v>32</v>
      </c>
      <c r="K12" s="98">
        <f>IFERROR(IF(OR(LEN(C12)=0,LEN(D12)=0,LEN(E12)=0,LEN(F12)=0),"",COUNTIFS(Cal!$BM$5:$BM$1004,FMEA!C12&amp;FMEA!D12&amp;FMEA!E12&amp;FMEA!F12,ActionList!$G$6:$G$1005,"&lt;&gt;",ActionList!$H$6:$H$1005,"&lt;&gt;")),"")</f>
        <v>2</v>
      </c>
      <c r="L12" s="94">
        <v>4</v>
      </c>
      <c r="M12" s="94">
        <v>2</v>
      </c>
      <c r="N12" s="94">
        <v>2</v>
      </c>
      <c r="O12" s="107">
        <f t="shared" si="1"/>
        <v>16</v>
      </c>
      <c r="P12" s="17"/>
      <c r="Q12" s="17"/>
    </row>
    <row r="13" spans="1:17" ht="39.950000000000003" customHeight="1" x14ac:dyDescent="0.25">
      <c r="B13" s="98">
        <v>7</v>
      </c>
      <c r="C13" s="99" t="s">
        <v>124</v>
      </c>
      <c r="D13" s="99" t="s">
        <v>127</v>
      </c>
      <c r="E13" s="99" t="s">
        <v>126</v>
      </c>
      <c r="F13" s="99" t="s">
        <v>128</v>
      </c>
      <c r="G13" s="94">
        <v>4</v>
      </c>
      <c r="H13" s="94">
        <v>5</v>
      </c>
      <c r="I13" s="94">
        <v>6</v>
      </c>
      <c r="J13" s="107">
        <f t="shared" si="0"/>
        <v>120</v>
      </c>
      <c r="K13" s="98">
        <f>IFERROR(IF(OR(LEN(C13)=0,LEN(D13)=0,LEN(E13)=0,LEN(F13)=0),"",COUNTIFS(Cal!$BM$5:$BM$1004,FMEA!C13&amp;FMEA!D13&amp;FMEA!E13&amp;FMEA!F13,ActionList!$G$6:$G$1005,"&lt;&gt;",ActionList!$H$6:$H$1005,"&lt;&gt;")),"")</f>
        <v>2</v>
      </c>
      <c r="L13" s="94">
        <v>4</v>
      </c>
      <c r="M13" s="94">
        <v>5</v>
      </c>
      <c r="N13" s="94">
        <v>2</v>
      </c>
      <c r="O13" s="107">
        <f t="shared" si="1"/>
        <v>40</v>
      </c>
      <c r="P13" s="17"/>
      <c r="Q13" s="17"/>
    </row>
    <row r="14" spans="1:17" ht="39.950000000000003" customHeight="1" x14ac:dyDescent="0.25">
      <c r="B14" s="98">
        <v>8</v>
      </c>
      <c r="C14" s="99" t="s">
        <v>124</v>
      </c>
      <c r="D14" s="99" t="s">
        <v>129</v>
      </c>
      <c r="E14" s="99" t="s">
        <v>131</v>
      </c>
      <c r="F14" s="99" t="s">
        <v>130</v>
      </c>
      <c r="G14" s="94">
        <v>3</v>
      </c>
      <c r="H14" s="94">
        <v>2</v>
      </c>
      <c r="I14" s="94">
        <v>4</v>
      </c>
      <c r="J14" s="107">
        <f t="shared" si="0"/>
        <v>24</v>
      </c>
      <c r="K14" s="98">
        <f>IFERROR(IF(OR(LEN(C14)=0,LEN(D14)=0,LEN(E14)=0,LEN(F14)=0),"",COUNTIFS(Cal!$BM$5:$BM$1004,FMEA!C14&amp;FMEA!D14&amp;FMEA!E14&amp;FMEA!F14,ActionList!$G$6:$G$1005,"&lt;&gt;",ActionList!$H$6:$H$1005,"&lt;&gt;")),"")</f>
        <v>1</v>
      </c>
      <c r="L14" s="94">
        <v>3</v>
      </c>
      <c r="M14" s="94">
        <v>2</v>
      </c>
      <c r="N14" s="94">
        <v>3</v>
      </c>
      <c r="O14" s="107">
        <f t="shared" si="1"/>
        <v>18</v>
      </c>
      <c r="P14" s="17"/>
      <c r="Q14" s="17"/>
    </row>
    <row r="15" spans="1:17" ht="39.950000000000003" customHeight="1" x14ac:dyDescent="0.25">
      <c r="B15" s="98">
        <v>9</v>
      </c>
      <c r="C15" s="99" t="s">
        <v>132</v>
      </c>
      <c r="D15" s="99" t="s">
        <v>133</v>
      </c>
      <c r="E15" s="99" t="s">
        <v>135</v>
      </c>
      <c r="F15" s="99" t="s">
        <v>134</v>
      </c>
      <c r="G15" s="100">
        <v>6</v>
      </c>
      <c r="H15" s="100">
        <v>4</v>
      </c>
      <c r="I15" s="100">
        <v>3</v>
      </c>
      <c r="J15" s="107">
        <f t="shared" si="0"/>
        <v>72</v>
      </c>
      <c r="K15" s="98">
        <f>IFERROR(IF(OR(LEN(C15)=0,LEN(D15)=0,LEN(E15)=0,LEN(F15)=0),"",COUNTIFS(Cal!$BM$5:$BM$1004,FMEA!C15&amp;FMEA!D15&amp;FMEA!E15&amp;FMEA!F15,ActionList!$G$6:$G$1005,"&lt;&gt;",ActionList!$H$6:$H$1005,"&lt;&gt;")),"")</f>
        <v>1</v>
      </c>
      <c r="L15" s="100">
        <v>6</v>
      </c>
      <c r="M15" s="100">
        <v>1</v>
      </c>
      <c r="N15" s="94">
        <v>3</v>
      </c>
      <c r="O15" s="107">
        <f t="shared" si="1"/>
        <v>18</v>
      </c>
      <c r="P15" s="17"/>
      <c r="Q15" s="17"/>
    </row>
    <row r="16" spans="1:17" ht="39.950000000000003" customHeight="1" x14ac:dyDescent="0.25">
      <c r="B16" s="98">
        <v>10</v>
      </c>
      <c r="C16" s="99"/>
      <c r="D16" s="99"/>
      <c r="E16" s="99"/>
      <c r="F16" s="99"/>
      <c r="G16" s="100"/>
      <c r="H16" s="100"/>
      <c r="I16" s="100"/>
      <c r="J16" s="107" t="str">
        <f t="shared" si="0"/>
        <v/>
      </c>
      <c r="K16" s="92" t="str">
        <f>IFERROR(IF(OR(LEN(C16)=0,LEN(D16)=0,LEN(E16)=0,LEN(F16)=0),"",COUNTIFS(Cal!$BM$5:$BM$1004,FMEA!C16&amp;FMEA!D16&amp;FMEA!E16&amp;FMEA!F16,ActionList!$G$6:$G$1005,"&lt;&gt;",ActionList!$H$6:$H$1005,"&lt;&gt;")),"")</f>
        <v/>
      </c>
      <c r="L16" s="94"/>
      <c r="M16" s="94"/>
      <c r="N16" s="94"/>
      <c r="O16" s="107" t="str">
        <f t="shared" si="1"/>
        <v/>
      </c>
      <c r="P16" s="17"/>
      <c r="Q16" s="17"/>
    </row>
    <row r="17" spans="2:17" ht="39.950000000000003" customHeight="1" x14ac:dyDescent="0.25">
      <c r="B17" s="98">
        <v>11</v>
      </c>
      <c r="C17" s="225"/>
      <c r="D17" s="225"/>
      <c r="E17" s="225"/>
      <c r="F17" s="225"/>
      <c r="G17" s="226"/>
      <c r="H17" s="226"/>
      <c r="I17" s="226"/>
      <c r="J17" s="227" t="str">
        <f t="shared" si="0"/>
        <v/>
      </c>
      <c r="K17" s="228" t="str">
        <f>IFERROR(IF(OR(LEN(C17)=0,LEN(D17)=0,LEN(E17)=0,LEN(F17)=0),"",COUNTIFS(Cal!$BM$5:$BM$1004,FMEA!C17&amp;FMEA!D17&amp;FMEA!E17&amp;FMEA!F17,ActionList!$G$6:$G$1005,"&lt;&gt;",ActionList!$H$6:$H$1005,"&lt;&gt;")),"")</f>
        <v/>
      </c>
      <c r="L17" s="226"/>
      <c r="M17" s="226"/>
      <c r="N17" s="229"/>
      <c r="O17" s="227" t="str">
        <f t="shared" si="1"/>
        <v/>
      </c>
      <c r="P17" s="17"/>
      <c r="Q17" s="17"/>
    </row>
    <row r="18" spans="2:17" ht="39.950000000000003" customHeight="1" x14ac:dyDescent="0.25">
      <c r="B18" s="224">
        <v>12</v>
      </c>
      <c r="C18" s="230"/>
      <c r="D18" s="230"/>
      <c r="E18" s="230"/>
      <c r="F18" s="230"/>
      <c r="G18" s="231"/>
      <c r="H18" s="231"/>
      <c r="I18" s="231"/>
      <c r="J18" s="232"/>
      <c r="K18" s="233"/>
      <c r="L18" s="231"/>
      <c r="M18" s="231"/>
      <c r="N18" s="234"/>
      <c r="O18" s="232"/>
      <c r="P18" s="17"/>
      <c r="Q18" s="17"/>
    </row>
    <row r="19" spans="2:17" ht="39.950000000000003" customHeight="1" x14ac:dyDescent="0.25">
      <c r="B19" s="224">
        <v>13</v>
      </c>
      <c r="C19" s="230"/>
      <c r="D19" s="230"/>
      <c r="E19" s="230"/>
      <c r="F19" s="230"/>
      <c r="G19" s="231"/>
      <c r="H19" s="231"/>
      <c r="I19" s="231"/>
      <c r="J19" s="232"/>
      <c r="K19" s="233"/>
      <c r="L19" s="234"/>
      <c r="M19" s="234"/>
      <c r="N19" s="234"/>
      <c r="O19" s="232"/>
      <c r="P19" s="17"/>
      <c r="Q19" s="17"/>
    </row>
    <row r="20" spans="2:17" ht="39.950000000000003" customHeight="1" x14ac:dyDescent="0.25">
      <c r="B20" s="224">
        <v>14</v>
      </c>
      <c r="C20" s="230"/>
      <c r="D20" s="230"/>
      <c r="E20" s="230"/>
      <c r="F20" s="230"/>
      <c r="G20" s="231"/>
      <c r="H20" s="231"/>
      <c r="I20" s="231"/>
      <c r="J20" s="232"/>
      <c r="K20" s="233"/>
      <c r="L20" s="234"/>
      <c r="M20" s="234"/>
      <c r="N20" s="234"/>
      <c r="O20" s="232"/>
      <c r="P20" s="17"/>
      <c r="Q20" s="17"/>
    </row>
    <row r="21" spans="2:17" ht="39.950000000000003" customHeight="1" x14ac:dyDescent="0.25">
      <c r="B21" s="224">
        <v>15</v>
      </c>
      <c r="C21" s="230"/>
      <c r="D21" s="230"/>
      <c r="E21" s="230"/>
      <c r="F21" s="230"/>
      <c r="G21" s="231"/>
      <c r="H21" s="231"/>
      <c r="I21" s="231"/>
      <c r="J21" s="232"/>
      <c r="K21" s="233"/>
      <c r="L21" s="234"/>
      <c r="M21" s="234"/>
      <c r="N21" s="234"/>
      <c r="O21" s="232"/>
      <c r="P21" s="17"/>
      <c r="Q21" s="17"/>
    </row>
    <row r="22" spans="2:17" ht="39.950000000000003" customHeight="1" x14ac:dyDescent="0.25">
      <c r="B22" s="224">
        <v>16</v>
      </c>
      <c r="C22" s="230"/>
      <c r="D22" s="230"/>
      <c r="E22" s="230"/>
      <c r="F22" s="230"/>
      <c r="G22" s="231"/>
      <c r="H22" s="231"/>
      <c r="I22" s="231"/>
      <c r="J22" s="232"/>
      <c r="K22" s="233"/>
      <c r="L22" s="234"/>
      <c r="M22" s="234"/>
      <c r="N22" s="234"/>
      <c r="O22" s="232"/>
      <c r="P22" s="17"/>
      <c r="Q22" s="17"/>
    </row>
    <row r="23" spans="2:17" ht="39.950000000000003" customHeight="1" x14ac:dyDescent="0.25">
      <c r="B23" s="224">
        <v>17</v>
      </c>
      <c r="C23" s="230"/>
      <c r="D23" s="230"/>
      <c r="E23" s="230"/>
      <c r="F23" s="230"/>
      <c r="G23" s="234"/>
      <c r="H23" s="234"/>
      <c r="I23" s="234"/>
      <c r="J23" s="232"/>
      <c r="K23" s="233"/>
      <c r="L23" s="234"/>
      <c r="M23" s="234"/>
      <c r="N23" s="234"/>
      <c r="O23" s="232"/>
      <c r="P23" s="17"/>
      <c r="Q23" s="17"/>
    </row>
    <row r="24" spans="2:17" ht="39.950000000000003" customHeight="1" x14ac:dyDescent="0.25">
      <c r="B24" s="224">
        <v>18</v>
      </c>
      <c r="C24" s="230"/>
      <c r="D24" s="230"/>
      <c r="E24" s="230"/>
      <c r="F24" s="230"/>
      <c r="G24" s="231"/>
      <c r="H24" s="231"/>
      <c r="I24" s="231"/>
      <c r="J24" s="232"/>
      <c r="K24" s="233"/>
      <c r="L24" s="231"/>
      <c r="M24" s="231"/>
      <c r="N24" s="234"/>
      <c r="O24" s="232"/>
    </row>
    <row r="25" spans="2:17" ht="39.950000000000003" hidden="1" customHeight="1" outlineLevel="1" x14ac:dyDescent="0.25">
      <c r="B25" s="224">
        <v>19</v>
      </c>
      <c r="C25" s="230"/>
      <c r="D25" s="230"/>
      <c r="E25" s="230"/>
      <c r="F25" s="230"/>
      <c r="G25" s="231"/>
      <c r="H25" s="231"/>
      <c r="I25" s="231"/>
      <c r="J25" s="232"/>
      <c r="K25" s="233"/>
      <c r="L25" s="231"/>
      <c r="M25" s="231"/>
      <c r="N25" s="234"/>
      <c r="O25" s="232"/>
    </row>
    <row r="26" spans="2:17" ht="39.950000000000003" hidden="1" customHeight="1" outlineLevel="1" x14ac:dyDescent="0.25">
      <c r="B26" s="224">
        <v>20</v>
      </c>
      <c r="C26" s="230"/>
      <c r="D26" s="230"/>
      <c r="E26" s="230"/>
      <c r="F26" s="230"/>
      <c r="G26" s="231"/>
      <c r="H26" s="231"/>
      <c r="I26" s="231"/>
      <c r="J26" s="232"/>
      <c r="K26" s="233"/>
      <c r="L26" s="231"/>
      <c r="M26" s="231"/>
      <c r="N26" s="234"/>
      <c r="O26" s="232"/>
    </row>
    <row r="27" spans="2:17" ht="39.950000000000003" hidden="1" customHeight="1" outlineLevel="1" x14ac:dyDescent="0.25">
      <c r="B27" s="224">
        <v>21</v>
      </c>
      <c r="C27" s="230"/>
      <c r="D27" s="230"/>
      <c r="E27" s="230"/>
      <c r="F27" s="230"/>
      <c r="G27" s="231"/>
      <c r="H27" s="231"/>
      <c r="I27" s="231"/>
      <c r="J27" s="232"/>
      <c r="K27" s="233"/>
      <c r="L27" s="231"/>
      <c r="M27" s="231"/>
      <c r="N27" s="234"/>
      <c r="O27" s="232"/>
    </row>
    <row r="28" spans="2:17" ht="39.950000000000003" hidden="1" customHeight="1" outlineLevel="1" x14ac:dyDescent="0.25">
      <c r="B28" s="224">
        <v>22</v>
      </c>
      <c r="C28" s="230"/>
      <c r="D28" s="230"/>
      <c r="E28" s="230"/>
      <c r="F28" s="230"/>
      <c r="G28" s="234"/>
      <c r="H28" s="234"/>
      <c r="I28" s="234"/>
      <c r="J28" s="232"/>
      <c r="K28" s="233"/>
      <c r="L28" s="234"/>
      <c r="M28" s="234"/>
      <c r="N28" s="234"/>
      <c r="O28" s="232"/>
    </row>
    <row r="29" spans="2:17" ht="39.950000000000003" hidden="1" customHeight="1" outlineLevel="1" x14ac:dyDescent="0.25">
      <c r="B29" s="224">
        <v>23</v>
      </c>
      <c r="C29" s="230"/>
      <c r="D29" s="230"/>
      <c r="E29" s="230"/>
      <c r="F29" s="230"/>
      <c r="G29" s="234"/>
      <c r="H29" s="234"/>
      <c r="I29" s="234"/>
      <c r="J29" s="232"/>
      <c r="K29" s="233"/>
      <c r="L29" s="234"/>
      <c r="M29" s="234"/>
      <c r="N29" s="234"/>
      <c r="O29" s="232"/>
    </row>
    <row r="30" spans="2:17" ht="39.950000000000003" hidden="1" customHeight="1" outlineLevel="1" x14ac:dyDescent="0.25">
      <c r="B30" s="224">
        <v>24</v>
      </c>
      <c r="C30" s="230"/>
      <c r="D30" s="230"/>
      <c r="E30" s="230"/>
      <c r="F30" s="230"/>
      <c r="G30" s="234"/>
      <c r="H30" s="234"/>
      <c r="I30" s="234"/>
      <c r="J30" s="232"/>
      <c r="K30" s="233"/>
      <c r="L30" s="234"/>
      <c r="M30" s="234"/>
      <c r="N30" s="234"/>
      <c r="O30" s="232"/>
    </row>
    <row r="31" spans="2:17" ht="39.950000000000003" hidden="1" customHeight="1" outlineLevel="1" x14ac:dyDescent="0.25">
      <c r="B31" s="224">
        <v>25</v>
      </c>
      <c r="C31" s="230"/>
      <c r="D31" s="230"/>
      <c r="E31" s="230"/>
      <c r="F31" s="230"/>
      <c r="G31" s="234"/>
      <c r="H31" s="234"/>
      <c r="I31" s="234"/>
      <c r="J31" s="232"/>
      <c r="K31" s="233"/>
      <c r="L31" s="234"/>
      <c r="M31" s="234"/>
      <c r="N31" s="234"/>
      <c r="O31" s="232"/>
    </row>
    <row r="32" spans="2:17" ht="39.950000000000003" hidden="1" customHeight="1" outlineLevel="1" x14ac:dyDescent="0.25">
      <c r="B32" s="224">
        <v>26</v>
      </c>
      <c r="C32" s="230"/>
      <c r="D32" s="230"/>
      <c r="E32" s="230"/>
      <c r="F32" s="230"/>
      <c r="G32" s="234"/>
      <c r="H32" s="234"/>
      <c r="I32" s="234"/>
      <c r="J32" s="232"/>
      <c r="K32" s="233"/>
      <c r="L32" s="234"/>
      <c r="M32" s="234"/>
      <c r="N32" s="234"/>
      <c r="O32" s="232"/>
    </row>
    <row r="33" spans="2:15" ht="39.950000000000003" hidden="1" customHeight="1" outlineLevel="1" x14ac:dyDescent="0.25">
      <c r="B33" s="224">
        <v>27</v>
      </c>
      <c r="C33" s="230"/>
      <c r="D33" s="230"/>
      <c r="E33" s="230"/>
      <c r="F33" s="230"/>
      <c r="G33" s="231"/>
      <c r="H33" s="231"/>
      <c r="I33" s="231"/>
      <c r="J33" s="232"/>
      <c r="K33" s="233"/>
      <c r="L33" s="231"/>
      <c r="M33" s="231"/>
      <c r="N33" s="234"/>
      <c r="O33" s="232"/>
    </row>
    <row r="34" spans="2:15" ht="39.950000000000003" hidden="1" customHeight="1" outlineLevel="1" x14ac:dyDescent="0.25">
      <c r="B34" s="224">
        <v>28</v>
      </c>
      <c r="C34" s="230"/>
      <c r="D34" s="230"/>
      <c r="E34" s="230"/>
      <c r="F34" s="230"/>
      <c r="G34" s="231"/>
      <c r="H34" s="231"/>
      <c r="I34" s="231"/>
      <c r="J34" s="232"/>
      <c r="K34" s="233"/>
      <c r="L34" s="231"/>
      <c r="M34" s="231"/>
      <c r="N34" s="234"/>
      <c r="O34" s="232"/>
    </row>
    <row r="35" spans="2:15" ht="39.950000000000003" hidden="1" customHeight="1" outlineLevel="1" x14ac:dyDescent="0.25">
      <c r="B35" s="224">
        <v>29</v>
      </c>
      <c r="C35" s="230"/>
      <c r="D35" s="230"/>
      <c r="E35" s="230"/>
      <c r="F35" s="230"/>
      <c r="G35" s="231"/>
      <c r="H35" s="231"/>
      <c r="I35" s="231"/>
      <c r="J35" s="232"/>
      <c r="K35" s="233"/>
      <c r="L35" s="231"/>
      <c r="M35" s="231"/>
      <c r="N35" s="234"/>
      <c r="O35" s="232"/>
    </row>
    <row r="36" spans="2:15" ht="39.950000000000003" hidden="1" customHeight="1" outlineLevel="1" x14ac:dyDescent="0.25">
      <c r="B36" s="224">
        <v>30</v>
      </c>
      <c r="C36" s="230"/>
      <c r="D36" s="230"/>
      <c r="E36" s="230"/>
      <c r="F36" s="230"/>
      <c r="G36" s="231"/>
      <c r="H36" s="231"/>
      <c r="I36" s="231"/>
      <c r="J36" s="232"/>
      <c r="K36" s="233"/>
      <c r="L36" s="231"/>
      <c r="M36" s="231"/>
      <c r="N36" s="234"/>
      <c r="O36" s="232"/>
    </row>
    <row r="37" spans="2:15" ht="39.950000000000003" hidden="1" customHeight="1" outlineLevel="1" x14ac:dyDescent="0.25">
      <c r="B37" s="224">
        <v>31</v>
      </c>
      <c r="C37" s="230"/>
      <c r="D37" s="230"/>
      <c r="E37" s="230"/>
      <c r="F37" s="230"/>
      <c r="G37" s="234"/>
      <c r="H37" s="234"/>
      <c r="I37" s="234"/>
      <c r="J37" s="232"/>
      <c r="K37" s="233"/>
      <c r="L37" s="234"/>
      <c r="M37" s="234"/>
      <c r="N37" s="234"/>
      <c r="O37" s="232"/>
    </row>
    <row r="38" spans="2:15" ht="39.950000000000003" hidden="1" customHeight="1" outlineLevel="1" x14ac:dyDescent="0.25">
      <c r="B38" s="224">
        <v>32</v>
      </c>
      <c r="C38" s="230"/>
      <c r="D38" s="230"/>
      <c r="E38" s="230"/>
      <c r="F38" s="230"/>
      <c r="G38" s="234"/>
      <c r="H38" s="234"/>
      <c r="I38" s="234"/>
      <c r="J38" s="232"/>
      <c r="K38" s="233"/>
      <c r="L38" s="234"/>
      <c r="M38" s="234"/>
      <c r="N38" s="234"/>
      <c r="O38" s="232"/>
    </row>
    <row r="39" spans="2:15" ht="39.950000000000003" hidden="1" customHeight="1" outlineLevel="1" x14ac:dyDescent="0.25">
      <c r="B39" s="224">
        <v>33</v>
      </c>
      <c r="C39" s="230"/>
      <c r="D39" s="230"/>
      <c r="E39" s="230"/>
      <c r="F39" s="230"/>
      <c r="G39" s="234"/>
      <c r="H39" s="234"/>
      <c r="I39" s="234"/>
      <c r="J39" s="232"/>
      <c r="K39" s="233"/>
      <c r="L39" s="234"/>
      <c r="M39" s="234"/>
      <c r="N39" s="234"/>
      <c r="O39" s="232"/>
    </row>
    <row r="40" spans="2:15" ht="39.950000000000003" hidden="1" customHeight="1" outlineLevel="1" x14ac:dyDescent="0.25">
      <c r="B40" s="224">
        <v>34</v>
      </c>
      <c r="C40" s="230"/>
      <c r="D40" s="230"/>
      <c r="E40" s="230"/>
      <c r="F40" s="230"/>
      <c r="G40" s="234"/>
      <c r="H40" s="234"/>
      <c r="I40" s="234"/>
      <c r="J40" s="232"/>
      <c r="K40" s="233"/>
      <c r="L40" s="234"/>
      <c r="M40" s="234"/>
      <c r="N40" s="234"/>
      <c r="O40" s="232"/>
    </row>
    <row r="41" spans="2:15" ht="39.950000000000003" hidden="1" customHeight="1" outlineLevel="1" x14ac:dyDescent="0.25">
      <c r="B41" s="224">
        <v>35</v>
      </c>
      <c r="C41" s="230"/>
      <c r="D41" s="230"/>
      <c r="E41" s="230"/>
      <c r="F41" s="230"/>
      <c r="G41" s="234"/>
      <c r="H41" s="234"/>
      <c r="I41" s="234"/>
      <c r="J41" s="232"/>
      <c r="K41" s="233"/>
      <c r="L41" s="234"/>
      <c r="M41" s="234"/>
      <c r="N41" s="234"/>
      <c r="O41" s="232"/>
    </row>
    <row r="42" spans="2:15" ht="39.950000000000003" hidden="1" customHeight="1" outlineLevel="1" x14ac:dyDescent="0.25">
      <c r="B42" s="224">
        <v>36</v>
      </c>
      <c r="C42" s="230"/>
      <c r="D42" s="230"/>
      <c r="E42" s="230"/>
      <c r="F42" s="230"/>
      <c r="G42" s="231"/>
      <c r="H42" s="231"/>
      <c r="I42" s="231"/>
      <c r="J42" s="232"/>
      <c r="K42" s="233"/>
      <c r="L42" s="231"/>
      <c r="M42" s="231"/>
      <c r="N42" s="234"/>
      <c r="O42" s="232"/>
    </row>
    <row r="43" spans="2:15" ht="39.950000000000003" hidden="1" customHeight="1" outlineLevel="1" x14ac:dyDescent="0.25">
      <c r="B43" s="224">
        <v>37</v>
      </c>
      <c r="C43" s="230"/>
      <c r="D43" s="230"/>
      <c r="E43" s="230"/>
      <c r="F43" s="230"/>
      <c r="G43" s="231"/>
      <c r="H43" s="231"/>
      <c r="I43" s="231"/>
      <c r="J43" s="232"/>
      <c r="K43" s="233"/>
      <c r="L43" s="231"/>
      <c r="M43" s="231"/>
      <c r="N43" s="234"/>
      <c r="O43" s="232"/>
    </row>
    <row r="44" spans="2:15" ht="39.950000000000003" hidden="1" customHeight="1" outlineLevel="1" x14ac:dyDescent="0.25">
      <c r="B44" s="224">
        <v>38</v>
      </c>
      <c r="C44" s="230"/>
      <c r="D44" s="230"/>
      <c r="E44" s="230"/>
      <c r="F44" s="230"/>
      <c r="G44" s="231"/>
      <c r="H44" s="231"/>
      <c r="I44" s="231"/>
      <c r="J44" s="232"/>
      <c r="K44" s="233"/>
      <c r="L44" s="231"/>
      <c r="M44" s="231"/>
      <c r="N44" s="234"/>
      <c r="O44" s="232"/>
    </row>
    <row r="45" spans="2:15" ht="39.950000000000003" hidden="1" customHeight="1" outlineLevel="1" x14ac:dyDescent="0.25">
      <c r="B45" s="224">
        <v>39</v>
      </c>
      <c r="C45" s="230"/>
      <c r="D45" s="230"/>
      <c r="E45" s="230"/>
      <c r="F45" s="230"/>
      <c r="G45" s="231"/>
      <c r="H45" s="231"/>
      <c r="I45" s="231"/>
      <c r="J45" s="232"/>
      <c r="K45" s="233"/>
      <c r="L45" s="231"/>
      <c r="M45" s="231"/>
      <c r="N45" s="234"/>
      <c r="O45" s="232"/>
    </row>
    <row r="46" spans="2:15" ht="39.950000000000003" hidden="1" customHeight="1" outlineLevel="1" x14ac:dyDescent="0.25">
      <c r="B46" s="224">
        <v>40</v>
      </c>
      <c r="C46" s="230"/>
      <c r="D46" s="230"/>
      <c r="E46" s="230"/>
      <c r="F46" s="230"/>
      <c r="G46" s="234"/>
      <c r="H46" s="234"/>
      <c r="I46" s="234"/>
      <c r="J46" s="232"/>
      <c r="K46" s="233"/>
      <c r="L46" s="234"/>
      <c r="M46" s="234"/>
      <c r="N46" s="234"/>
      <c r="O46" s="232"/>
    </row>
    <row r="47" spans="2:15" ht="39.950000000000003" hidden="1" customHeight="1" outlineLevel="1" x14ac:dyDescent="0.25">
      <c r="B47" s="224">
        <v>41</v>
      </c>
      <c r="C47" s="230"/>
      <c r="D47" s="230"/>
      <c r="E47" s="230"/>
      <c r="F47" s="230"/>
      <c r="G47" s="234"/>
      <c r="H47" s="234"/>
      <c r="I47" s="234"/>
      <c r="J47" s="232"/>
      <c r="K47" s="233"/>
      <c r="L47" s="234"/>
      <c r="M47" s="234"/>
      <c r="N47" s="234"/>
      <c r="O47" s="232"/>
    </row>
    <row r="48" spans="2:15" ht="39.950000000000003" hidden="1" customHeight="1" outlineLevel="1" x14ac:dyDescent="0.25">
      <c r="B48" s="224">
        <v>42</v>
      </c>
      <c r="C48" s="230"/>
      <c r="D48" s="230"/>
      <c r="E48" s="230"/>
      <c r="F48" s="230"/>
      <c r="G48" s="234"/>
      <c r="H48" s="234"/>
      <c r="I48" s="234"/>
      <c r="J48" s="232"/>
      <c r="K48" s="233"/>
      <c r="L48" s="234"/>
      <c r="M48" s="234"/>
      <c r="N48" s="234"/>
      <c r="O48" s="232"/>
    </row>
    <row r="49" spans="2:15" ht="39.950000000000003" hidden="1" customHeight="1" outlineLevel="1" x14ac:dyDescent="0.25">
      <c r="B49" s="224">
        <v>43</v>
      </c>
      <c r="C49" s="230"/>
      <c r="D49" s="230"/>
      <c r="E49" s="230"/>
      <c r="F49" s="230"/>
      <c r="G49" s="234"/>
      <c r="H49" s="234"/>
      <c r="I49" s="234"/>
      <c r="J49" s="232"/>
      <c r="K49" s="233"/>
      <c r="L49" s="234"/>
      <c r="M49" s="234"/>
      <c r="N49" s="234"/>
      <c r="O49" s="232"/>
    </row>
    <row r="50" spans="2:15" ht="39.950000000000003" hidden="1" customHeight="1" outlineLevel="1" x14ac:dyDescent="0.25">
      <c r="B50" s="224">
        <v>44</v>
      </c>
      <c r="C50" s="230"/>
      <c r="D50" s="230"/>
      <c r="E50" s="230"/>
      <c r="F50" s="230"/>
      <c r="G50" s="234"/>
      <c r="H50" s="234"/>
      <c r="I50" s="234"/>
      <c r="J50" s="232"/>
      <c r="K50" s="233"/>
      <c r="L50" s="234"/>
      <c r="M50" s="234"/>
      <c r="N50" s="234"/>
      <c r="O50" s="232"/>
    </row>
    <row r="51" spans="2:15" ht="39.950000000000003" hidden="1" customHeight="1" outlineLevel="1" x14ac:dyDescent="0.25">
      <c r="B51" s="224">
        <v>45</v>
      </c>
      <c r="C51" s="230"/>
      <c r="D51" s="230"/>
      <c r="E51" s="230"/>
      <c r="F51" s="230"/>
      <c r="G51" s="231"/>
      <c r="H51" s="231"/>
      <c r="I51" s="231"/>
      <c r="J51" s="232"/>
      <c r="K51" s="233"/>
      <c r="L51" s="231"/>
      <c r="M51" s="231"/>
      <c r="N51" s="234"/>
      <c r="O51" s="232"/>
    </row>
    <row r="52" spans="2:15" ht="39.950000000000003" hidden="1" customHeight="1" outlineLevel="1" x14ac:dyDescent="0.25">
      <c r="B52" s="224">
        <v>46</v>
      </c>
      <c r="C52" s="230"/>
      <c r="D52" s="230"/>
      <c r="E52" s="230"/>
      <c r="F52" s="230"/>
      <c r="G52" s="231"/>
      <c r="H52" s="231"/>
      <c r="I52" s="231"/>
      <c r="J52" s="232"/>
      <c r="K52" s="233"/>
      <c r="L52" s="231"/>
      <c r="M52" s="231"/>
      <c r="N52" s="234"/>
      <c r="O52" s="232"/>
    </row>
    <row r="53" spans="2:15" ht="39.950000000000003" hidden="1" customHeight="1" outlineLevel="1" x14ac:dyDescent="0.25">
      <c r="B53" s="224">
        <v>47</v>
      </c>
      <c r="C53" s="230"/>
      <c r="D53" s="230"/>
      <c r="E53" s="230"/>
      <c r="F53" s="230"/>
      <c r="G53" s="231"/>
      <c r="H53" s="231"/>
      <c r="I53" s="231"/>
      <c r="J53" s="232"/>
      <c r="K53" s="233"/>
      <c r="L53" s="231"/>
      <c r="M53" s="231"/>
      <c r="N53" s="234"/>
      <c r="O53" s="232"/>
    </row>
    <row r="54" spans="2:15" ht="39.950000000000003" hidden="1" customHeight="1" outlineLevel="1" x14ac:dyDescent="0.25">
      <c r="B54" s="224">
        <v>48</v>
      </c>
      <c r="C54" s="230"/>
      <c r="D54" s="230"/>
      <c r="E54" s="230"/>
      <c r="F54" s="230"/>
      <c r="G54" s="231"/>
      <c r="H54" s="231"/>
      <c r="I54" s="231"/>
      <c r="J54" s="232"/>
      <c r="K54" s="233"/>
      <c r="L54" s="231"/>
      <c r="M54" s="231"/>
      <c r="N54" s="234"/>
      <c r="O54" s="232"/>
    </row>
    <row r="55" spans="2:15" ht="39.950000000000003" hidden="1" customHeight="1" outlineLevel="1" x14ac:dyDescent="0.25">
      <c r="B55" s="224">
        <v>49</v>
      </c>
      <c r="C55" s="230"/>
      <c r="D55" s="230"/>
      <c r="E55" s="230"/>
      <c r="F55" s="230"/>
      <c r="G55" s="234"/>
      <c r="H55" s="234"/>
      <c r="I55" s="234"/>
      <c r="J55" s="232"/>
      <c r="K55" s="233"/>
      <c r="L55" s="234"/>
      <c r="M55" s="234"/>
      <c r="N55" s="234"/>
      <c r="O55" s="232"/>
    </row>
    <row r="56" spans="2:15" ht="39.950000000000003" hidden="1" customHeight="1" outlineLevel="1" x14ac:dyDescent="0.25">
      <c r="B56" s="224">
        <v>50</v>
      </c>
      <c r="C56" s="230"/>
      <c r="D56" s="230"/>
      <c r="E56" s="230"/>
      <c r="F56" s="230"/>
      <c r="G56" s="234"/>
      <c r="H56" s="234"/>
      <c r="I56" s="234"/>
      <c r="J56" s="232"/>
      <c r="K56" s="233"/>
      <c r="L56" s="234"/>
      <c r="M56" s="234"/>
      <c r="N56" s="234"/>
      <c r="O56" s="232"/>
    </row>
    <row r="57" spans="2:15" ht="39.950000000000003" hidden="1" customHeight="1" outlineLevel="1" x14ac:dyDescent="0.25">
      <c r="B57" s="224">
        <v>51</v>
      </c>
      <c r="C57" s="230"/>
      <c r="D57" s="230"/>
      <c r="E57" s="230"/>
      <c r="F57" s="230"/>
      <c r="G57" s="234"/>
      <c r="H57" s="234"/>
      <c r="I57" s="234"/>
      <c r="J57" s="232"/>
      <c r="K57" s="233"/>
      <c r="L57" s="234"/>
      <c r="M57" s="234"/>
      <c r="N57" s="234"/>
      <c r="O57" s="232"/>
    </row>
    <row r="58" spans="2:15" ht="39.950000000000003" hidden="1" customHeight="1" outlineLevel="1" x14ac:dyDescent="0.25">
      <c r="B58" s="224">
        <v>52</v>
      </c>
      <c r="C58" s="230"/>
      <c r="D58" s="230"/>
      <c r="E58" s="230"/>
      <c r="F58" s="230"/>
      <c r="G58" s="234"/>
      <c r="H58" s="234"/>
      <c r="I58" s="234"/>
      <c r="J58" s="232"/>
      <c r="K58" s="233"/>
      <c r="L58" s="234"/>
      <c r="M58" s="234"/>
      <c r="N58" s="234"/>
      <c r="O58" s="232"/>
    </row>
    <row r="59" spans="2:15" ht="39.950000000000003" hidden="1" customHeight="1" outlineLevel="1" x14ac:dyDescent="0.25">
      <c r="B59" s="224">
        <v>53</v>
      </c>
      <c r="C59" s="230"/>
      <c r="D59" s="230"/>
      <c r="E59" s="230"/>
      <c r="F59" s="230"/>
      <c r="G59" s="234"/>
      <c r="H59" s="234"/>
      <c r="I59" s="234"/>
      <c r="J59" s="232"/>
      <c r="K59" s="233"/>
      <c r="L59" s="234"/>
      <c r="M59" s="234"/>
      <c r="N59" s="234"/>
      <c r="O59" s="232"/>
    </row>
    <row r="60" spans="2:15" ht="39.950000000000003" hidden="1" customHeight="1" outlineLevel="1" x14ac:dyDescent="0.25">
      <c r="B60" s="224">
        <v>54</v>
      </c>
      <c r="C60" s="230"/>
      <c r="D60" s="230"/>
      <c r="E60" s="230"/>
      <c r="F60" s="230"/>
      <c r="G60" s="231"/>
      <c r="H60" s="231"/>
      <c r="I60" s="231"/>
      <c r="J60" s="232"/>
      <c r="K60" s="233"/>
      <c r="L60" s="231"/>
      <c r="M60" s="231"/>
      <c r="N60" s="234"/>
      <c r="O60" s="232"/>
    </row>
    <row r="61" spans="2:15" ht="39.950000000000003" hidden="1" customHeight="1" outlineLevel="1" x14ac:dyDescent="0.25">
      <c r="B61" s="224">
        <v>55</v>
      </c>
      <c r="C61" s="230"/>
      <c r="D61" s="230"/>
      <c r="E61" s="230"/>
      <c r="F61" s="230"/>
      <c r="G61" s="231"/>
      <c r="H61" s="231"/>
      <c r="I61" s="231"/>
      <c r="J61" s="232"/>
      <c r="K61" s="233"/>
      <c r="L61" s="231"/>
      <c r="M61" s="231"/>
      <c r="N61" s="234"/>
      <c r="O61" s="232"/>
    </row>
    <row r="62" spans="2:15" ht="39.950000000000003" hidden="1" customHeight="1" outlineLevel="1" x14ac:dyDescent="0.25">
      <c r="B62" s="224">
        <v>56</v>
      </c>
      <c r="C62" s="230"/>
      <c r="D62" s="230"/>
      <c r="E62" s="230"/>
      <c r="F62" s="230"/>
      <c r="G62" s="231"/>
      <c r="H62" s="231"/>
      <c r="I62" s="231"/>
      <c r="J62" s="232"/>
      <c r="K62" s="233"/>
      <c r="L62" s="231"/>
      <c r="M62" s="231"/>
      <c r="N62" s="234"/>
      <c r="O62" s="232"/>
    </row>
    <row r="63" spans="2:15" ht="39.950000000000003" hidden="1" customHeight="1" outlineLevel="1" x14ac:dyDescent="0.25">
      <c r="B63" s="224">
        <v>57</v>
      </c>
      <c r="C63" s="230"/>
      <c r="D63" s="230"/>
      <c r="E63" s="230"/>
      <c r="F63" s="230"/>
      <c r="G63" s="231"/>
      <c r="H63" s="231"/>
      <c r="I63" s="231"/>
      <c r="J63" s="232"/>
      <c r="K63" s="233"/>
      <c r="L63" s="231"/>
      <c r="M63" s="231"/>
      <c r="N63" s="234"/>
      <c r="O63" s="232"/>
    </row>
    <row r="64" spans="2:15" ht="39.950000000000003" hidden="1" customHeight="1" outlineLevel="1" x14ac:dyDescent="0.25">
      <c r="B64" s="224">
        <v>58</v>
      </c>
      <c r="C64" s="230"/>
      <c r="D64" s="230"/>
      <c r="E64" s="230"/>
      <c r="F64" s="230"/>
      <c r="G64" s="234"/>
      <c r="H64" s="234"/>
      <c r="I64" s="234"/>
      <c r="J64" s="232"/>
      <c r="K64" s="233"/>
      <c r="L64" s="234"/>
      <c r="M64" s="234"/>
      <c r="N64" s="234"/>
      <c r="O64" s="232"/>
    </row>
    <row r="65" spans="2:15" ht="39.950000000000003" hidden="1" customHeight="1" outlineLevel="1" x14ac:dyDescent="0.25">
      <c r="B65" s="224">
        <v>59</v>
      </c>
      <c r="C65" s="230"/>
      <c r="D65" s="230"/>
      <c r="E65" s="230"/>
      <c r="F65" s="230"/>
      <c r="G65" s="234"/>
      <c r="H65" s="234"/>
      <c r="I65" s="234"/>
      <c r="J65" s="232"/>
      <c r="K65" s="233"/>
      <c r="L65" s="234"/>
      <c r="M65" s="234"/>
      <c r="N65" s="234"/>
      <c r="O65" s="232"/>
    </row>
    <row r="66" spans="2:15" ht="39.950000000000003" hidden="1" customHeight="1" outlineLevel="1" x14ac:dyDescent="0.25">
      <c r="B66" s="224">
        <v>60</v>
      </c>
      <c r="C66" s="230"/>
      <c r="D66" s="230"/>
      <c r="E66" s="230"/>
      <c r="F66" s="230"/>
      <c r="G66" s="234"/>
      <c r="H66" s="234"/>
      <c r="I66" s="234"/>
      <c r="J66" s="232"/>
      <c r="K66" s="233"/>
      <c r="L66" s="234"/>
      <c r="M66" s="234"/>
      <c r="N66" s="234"/>
      <c r="O66" s="232"/>
    </row>
    <row r="67" spans="2:15" ht="39.950000000000003" hidden="1" customHeight="1" outlineLevel="1" x14ac:dyDescent="0.25">
      <c r="B67" s="224">
        <v>61</v>
      </c>
      <c r="C67" s="230"/>
      <c r="D67" s="230"/>
      <c r="E67" s="230"/>
      <c r="F67" s="230"/>
      <c r="G67" s="234"/>
      <c r="H67" s="234"/>
      <c r="I67" s="234"/>
      <c r="J67" s="232"/>
      <c r="K67" s="233"/>
      <c r="L67" s="234"/>
      <c r="M67" s="234"/>
      <c r="N67" s="234"/>
      <c r="O67" s="232"/>
    </row>
    <row r="68" spans="2:15" ht="39.950000000000003" hidden="1" customHeight="1" outlineLevel="1" x14ac:dyDescent="0.25">
      <c r="B68" s="224">
        <v>62</v>
      </c>
      <c r="C68" s="230"/>
      <c r="D68" s="230"/>
      <c r="E68" s="230"/>
      <c r="F68" s="230"/>
      <c r="G68" s="234"/>
      <c r="H68" s="234"/>
      <c r="I68" s="234"/>
      <c r="J68" s="232"/>
      <c r="K68" s="233"/>
      <c r="L68" s="234"/>
      <c r="M68" s="234"/>
      <c r="N68" s="234"/>
      <c r="O68" s="232"/>
    </row>
    <row r="69" spans="2:15" ht="39.950000000000003" hidden="1" customHeight="1" outlineLevel="1" x14ac:dyDescent="0.25">
      <c r="B69" s="224">
        <v>63</v>
      </c>
      <c r="C69" s="230"/>
      <c r="D69" s="230"/>
      <c r="E69" s="230"/>
      <c r="F69" s="230"/>
      <c r="G69" s="231"/>
      <c r="H69" s="231"/>
      <c r="I69" s="231"/>
      <c r="J69" s="232"/>
      <c r="K69" s="233"/>
      <c r="L69" s="231"/>
      <c r="M69" s="231"/>
      <c r="N69" s="234"/>
      <c r="O69" s="232"/>
    </row>
    <row r="70" spans="2:15" ht="39.950000000000003" hidden="1" customHeight="1" outlineLevel="1" x14ac:dyDescent="0.25">
      <c r="B70" s="224">
        <v>64</v>
      </c>
      <c r="C70" s="230"/>
      <c r="D70" s="230"/>
      <c r="E70" s="230"/>
      <c r="F70" s="230"/>
      <c r="G70" s="231"/>
      <c r="H70" s="231"/>
      <c r="I70" s="231"/>
      <c r="J70" s="232"/>
      <c r="K70" s="233"/>
      <c r="L70" s="231"/>
      <c r="M70" s="231"/>
      <c r="N70" s="234"/>
      <c r="O70" s="232"/>
    </row>
    <row r="71" spans="2:15" ht="39.950000000000003" hidden="1" customHeight="1" outlineLevel="1" x14ac:dyDescent="0.25">
      <c r="B71" s="224">
        <v>65</v>
      </c>
      <c r="C71" s="230"/>
      <c r="D71" s="230"/>
      <c r="E71" s="230"/>
      <c r="F71" s="230"/>
      <c r="G71" s="231"/>
      <c r="H71" s="231"/>
      <c r="I71" s="231"/>
      <c r="J71" s="232"/>
      <c r="K71" s="233"/>
      <c r="L71" s="231"/>
      <c r="M71" s="231"/>
      <c r="N71" s="234"/>
      <c r="O71" s="232"/>
    </row>
    <row r="72" spans="2:15" ht="39.950000000000003" hidden="1" customHeight="1" outlineLevel="1" x14ac:dyDescent="0.25">
      <c r="B72" s="224">
        <v>66</v>
      </c>
      <c r="C72" s="230"/>
      <c r="D72" s="230"/>
      <c r="E72" s="230"/>
      <c r="F72" s="230"/>
      <c r="G72" s="231"/>
      <c r="H72" s="231"/>
      <c r="I72" s="231"/>
      <c r="J72" s="232"/>
      <c r="K72" s="233"/>
      <c r="L72" s="231"/>
      <c r="M72" s="231"/>
      <c r="N72" s="234"/>
      <c r="O72" s="232"/>
    </row>
    <row r="73" spans="2:15" ht="39.950000000000003" hidden="1" customHeight="1" outlineLevel="1" x14ac:dyDescent="0.25">
      <c r="B73" s="224">
        <v>67</v>
      </c>
      <c r="C73" s="230"/>
      <c r="D73" s="230"/>
      <c r="E73" s="230"/>
      <c r="F73" s="230"/>
      <c r="G73" s="234"/>
      <c r="H73" s="234"/>
      <c r="I73" s="234"/>
      <c r="J73" s="232"/>
      <c r="K73" s="233"/>
      <c r="L73" s="234"/>
      <c r="M73" s="234"/>
      <c r="N73" s="234"/>
      <c r="O73" s="232"/>
    </row>
    <row r="74" spans="2:15" ht="39.950000000000003" hidden="1" customHeight="1" outlineLevel="1" x14ac:dyDescent="0.25">
      <c r="B74" s="224">
        <v>68</v>
      </c>
      <c r="C74" s="230"/>
      <c r="D74" s="230"/>
      <c r="E74" s="230"/>
      <c r="F74" s="230"/>
      <c r="G74" s="234"/>
      <c r="H74" s="234"/>
      <c r="I74" s="234"/>
      <c r="J74" s="232"/>
      <c r="K74" s="233"/>
      <c r="L74" s="234"/>
      <c r="M74" s="234"/>
      <c r="N74" s="234"/>
      <c r="O74" s="232"/>
    </row>
    <row r="75" spans="2:15" ht="39.950000000000003" hidden="1" customHeight="1" outlineLevel="1" x14ac:dyDescent="0.25">
      <c r="B75" s="224">
        <v>69</v>
      </c>
      <c r="C75" s="230"/>
      <c r="D75" s="230"/>
      <c r="E75" s="230"/>
      <c r="F75" s="230"/>
      <c r="G75" s="234"/>
      <c r="H75" s="234"/>
      <c r="I75" s="234"/>
      <c r="J75" s="232"/>
      <c r="K75" s="233"/>
      <c r="L75" s="234"/>
      <c r="M75" s="234"/>
      <c r="N75" s="234"/>
      <c r="O75" s="232"/>
    </row>
    <row r="76" spans="2:15" ht="39.950000000000003" hidden="1" customHeight="1" outlineLevel="1" x14ac:dyDescent="0.25">
      <c r="B76" s="224">
        <v>70</v>
      </c>
      <c r="C76" s="230"/>
      <c r="D76" s="230"/>
      <c r="E76" s="230"/>
      <c r="F76" s="230"/>
      <c r="G76" s="234"/>
      <c r="H76" s="234"/>
      <c r="I76" s="234"/>
      <c r="J76" s="232"/>
      <c r="K76" s="233"/>
      <c r="L76" s="234"/>
      <c r="M76" s="234"/>
      <c r="N76" s="234"/>
      <c r="O76" s="232"/>
    </row>
    <row r="77" spans="2:15" ht="39.950000000000003" hidden="1" customHeight="1" outlineLevel="1" x14ac:dyDescent="0.25">
      <c r="B77" s="224">
        <v>71</v>
      </c>
      <c r="C77" s="230"/>
      <c r="D77" s="230"/>
      <c r="E77" s="230"/>
      <c r="F77" s="230"/>
      <c r="G77" s="234"/>
      <c r="H77" s="234"/>
      <c r="I77" s="234"/>
      <c r="J77" s="232"/>
      <c r="K77" s="233"/>
      <c r="L77" s="234"/>
      <c r="M77" s="234"/>
      <c r="N77" s="234"/>
      <c r="O77" s="232"/>
    </row>
    <row r="78" spans="2:15" ht="39.950000000000003" hidden="1" customHeight="1" outlineLevel="1" x14ac:dyDescent="0.25">
      <c r="B78" s="224">
        <v>72</v>
      </c>
      <c r="C78" s="230"/>
      <c r="D78" s="230"/>
      <c r="E78" s="230"/>
      <c r="F78" s="230"/>
      <c r="G78" s="231"/>
      <c r="H78" s="231"/>
      <c r="I78" s="231"/>
      <c r="J78" s="232"/>
      <c r="K78" s="233"/>
      <c r="L78" s="231"/>
      <c r="M78" s="231"/>
      <c r="N78" s="234"/>
      <c r="O78" s="232"/>
    </row>
    <row r="79" spans="2:15" ht="39.950000000000003" hidden="1" customHeight="1" outlineLevel="1" x14ac:dyDescent="0.25">
      <c r="B79" s="224">
        <v>73</v>
      </c>
      <c r="C79" s="230"/>
      <c r="D79" s="230"/>
      <c r="E79" s="230"/>
      <c r="F79" s="230"/>
      <c r="G79" s="231"/>
      <c r="H79" s="231"/>
      <c r="I79" s="231"/>
      <c r="J79" s="232"/>
      <c r="K79" s="233"/>
      <c r="L79" s="231"/>
      <c r="M79" s="231"/>
      <c r="N79" s="234"/>
      <c r="O79" s="232"/>
    </row>
    <row r="80" spans="2:15" ht="39.950000000000003" hidden="1" customHeight="1" outlineLevel="1" x14ac:dyDescent="0.25">
      <c r="B80" s="224">
        <v>74</v>
      </c>
      <c r="C80" s="230"/>
      <c r="D80" s="230"/>
      <c r="E80" s="230"/>
      <c r="F80" s="230"/>
      <c r="G80" s="231"/>
      <c r="H80" s="231"/>
      <c r="I80" s="231"/>
      <c r="J80" s="232"/>
      <c r="K80" s="233"/>
      <c r="L80" s="231"/>
      <c r="M80" s="231"/>
      <c r="N80" s="234"/>
      <c r="O80" s="232"/>
    </row>
    <row r="81" spans="2:15" ht="39.950000000000003" hidden="1" customHeight="1" outlineLevel="1" x14ac:dyDescent="0.25">
      <c r="B81" s="224">
        <v>75</v>
      </c>
      <c r="C81" s="230"/>
      <c r="D81" s="230"/>
      <c r="E81" s="230"/>
      <c r="F81" s="230"/>
      <c r="G81" s="231"/>
      <c r="H81" s="231"/>
      <c r="I81" s="231"/>
      <c r="J81" s="232"/>
      <c r="K81" s="233"/>
      <c r="L81" s="231"/>
      <c r="M81" s="231"/>
      <c r="N81" s="234"/>
      <c r="O81" s="232"/>
    </row>
    <row r="82" spans="2:15" ht="39.950000000000003" hidden="1" customHeight="1" outlineLevel="1" x14ac:dyDescent="0.25">
      <c r="B82" s="224">
        <v>76</v>
      </c>
      <c r="C82" s="230"/>
      <c r="D82" s="230"/>
      <c r="E82" s="230"/>
      <c r="F82" s="230"/>
      <c r="G82" s="234"/>
      <c r="H82" s="234"/>
      <c r="I82" s="234"/>
      <c r="J82" s="232"/>
      <c r="K82" s="233"/>
      <c r="L82" s="234"/>
      <c r="M82" s="234"/>
      <c r="N82" s="234"/>
      <c r="O82" s="232"/>
    </row>
    <row r="83" spans="2:15" ht="39.950000000000003" hidden="1" customHeight="1" outlineLevel="1" x14ac:dyDescent="0.25">
      <c r="B83" s="224">
        <v>77</v>
      </c>
      <c r="C83" s="230"/>
      <c r="D83" s="230"/>
      <c r="E83" s="230"/>
      <c r="F83" s="230"/>
      <c r="G83" s="234"/>
      <c r="H83" s="234"/>
      <c r="I83" s="234"/>
      <c r="J83" s="232"/>
      <c r="K83" s="233"/>
      <c r="L83" s="234"/>
      <c r="M83" s="234"/>
      <c r="N83" s="234"/>
      <c r="O83" s="232"/>
    </row>
    <row r="84" spans="2:15" ht="39.950000000000003" hidden="1" customHeight="1" outlineLevel="1" x14ac:dyDescent="0.25">
      <c r="B84" s="224">
        <v>78</v>
      </c>
      <c r="C84" s="230"/>
      <c r="D84" s="230"/>
      <c r="E84" s="230"/>
      <c r="F84" s="230"/>
      <c r="G84" s="234"/>
      <c r="H84" s="234"/>
      <c r="I84" s="234"/>
      <c r="J84" s="232"/>
      <c r="K84" s="233"/>
      <c r="L84" s="234"/>
      <c r="M84" s="234"/>
      <c r="N84" s="234"/>
      <c r="O84" s="232"/>
    </row>
    <row r="85" spans="2:15" ht="39.950000000000003" hidden="1" customHeight="1" outlineLevel="1" x14ac:dyDescent="0.25">
      <c r="B85" s="224">
        <v>79</v>
      </c>
      <c r="C85" s="230"/>
      <c r="D85" s="230"/>
      <c r="E85" s="230"/>
      <c r="F85" s="230"/>
      <c r="G85" s="234"/>
      <c r="H85" s="234"/>
      <c r="I85" s="234"/>
      <c r="J85" s="232"/>
      <c r="K85" s="233"/>
      <c r="L85" s="234"/>
      <c r="M85" s="234"/>
      <c r="N85" s="234"/>
      <c r="O85" s="232"/>
    </row>
    <row r="86" spans="2:15" ht="39.950000000000003" hidden="1" customHeight="1" outlineLevel="1" x14ac:dyDescent="0.25">
      <c r="B86" s="224">
        <v>80</v>
      </c>
      <c r="C86" s="230"/>
      <c r="D86" s="230"/>
      <c r="E86" s="230"/>
      <c r="F86" s="230"/>
      <c r="G86" s="234"/>
      <c r="H86" s="234"/>
      <c r="I86" s="234"/>
      <c r="J86" s="232"/>
      <c r="K86" s="233"/>
      <c r="L86" s="234"/>
      <c r="M86" s="234"/>
      <c r="N86" s="234"/>
      <c r="O86" s="232"/>
    </row>
    <row r="87" spans="2:15" ht="39.950000000000003" hidden="1" customHeight="1" outlineLevel="1" x14ac:dyDescent="0.25">
      <c r="B87" s="224">
        <v>81</v>
      </c>
      <c r="C87" s="230"/>
      <c r="D87" s="230"/>
      <c r="E87" s="230"/>
      <c r="F87" s="230"/>
      <c r="G87" s="231"/>
      <c r="H87" s="231"/>
      <c r="I87" s="231"/>
      <c r="J87" s="232"/>
      <c r="K87" s="233"/>
      <c r="L87" s="231"/>
      <c r="M87" s="231"/>
      <c r="N87" s="234"/>
      <c r="O87" s="232"/>
    </row>
    <row r="88" spans="2:15" ht="39.950000000000003" hidden="1" customHeight="1" outlineLevel="1" x14ac:dyDescent="0.25">
      <c r="B88" s="224">
        <v>82</v>
      </c>
      <c r="C88" s="230"/>
      <c r="D88" s="230"/>
      <c r="E88" s="230"/>
      <c r="F88" s="230"/>
      <c r="G88" s="231"/>
      <c r="H88" s="231"/>
      <c r="I88" s="231"/>
      <c r="J88" s="232"/>
      <c r="K88" s="233"/>
      <c r="L88" s="231"/>
      <c r="M88" s="231"/>
      <c r="N88" s="234"/>
      <c r="O88" s="232"/>
    </row>
    <row r="89" spans="2:15" ht="39.950000000000003" hidden="1" customHeight="1" outlineLevel="1" x14ac:dyDescent="0.25">
      <c r="B89" s="224">
        <v>83</v>
      </c>
      <c r="C89" s="230"/>
      <c r="D89" s="230"/>
      <c r="E89" s="230"/>
      <c r="F89" s="230"/>
      <c r="G89" s="231"/>
      <c r="H89" s="231"/>
      <c r="I89" s="231"/>
      <c r="J89" s="232"/>
      <c r="K89" s="233"/>
      <c r="L89" s="231"/>
      <c r="M89" s="231"/>
      <c r="N89" s="234"/>
      <c r="O89" s="232"/>
    </row>
    <row r="90" spans="2:15" ht="39.950000000000003" hidden="1" customHeight="1" outlineLevel="1" x14ac:dyDescent="0.25">
      <c r="B90" s="224">
        <v>84</v>
      </c>
      <c r="C90" s="230"/>
      <c r="D90" s="230"/>
      <c r="E90" s="230"/>
      <c r="F90" s="230"/>
      <c r="G90" s="231"/>
      <c r="H90" s="231"/>
      <c r="I90" s="231"/>
      <c r="J90" s="232"/>
      <c r="K90" s="233"/>
      <c r="L90" s="231"/>
      <c r="M90" s="231"/>
      <c r="N90" s="234"/>
      <c r="O90" s="232"/>
    </row>
    <row r="91" spans="2:15" ht="39.950000000000003" hidden="1" customHeight="1" outlineLevel="1" x14ac:dyDescent="0.25">
      <c r="B91" s="224">
        <v>85</v>
      </c>
      <c r="C91" s="230"/>
      <c r="D91" s="230"/>
      <c r="E91" s="230"/>
      <c r="F91" s="230"/>
      <c r="G91" s="234"/>
      <c r="H91" s="234"/>
      <c r="I91" s="234"/>
      <c r="J91" s="232"/>
      <c r="K91" s="233"/>
      <c r="L91" s="234"/>
      <c r="M91" s="234"/>
      <c r="N91" s="234"/>
      <c r="O91" s="232"/>
    </row>
    <row r="92" spans="2:15" ht="39.950000000000003" hidden="1" customHeight="1" outlineLevel="1" x14ac:dyDescent="0.25">
      <c r="B92" s="224">
        <v>86</v>
      </c>
      <c r="C92" s="230"/>
      <c r="D92" s="230"/>
      <c r="E92" s="230"/>
      <c r="F92" s="230"/>
      <c r="G92" s="234"/>
      <c r="H92" s="234"/>
      <c r="I92" s="234"/>
      <c r="J92" s="232"/>
      <c r="K92" s="233"/>
      <c r="L92" s="234"/>
      <c r="M92" s="234"/>
      <c r="N92" s="234"/>
      <c r="O92" s="232"/>
    </row>
    <row r="93" spans="2:15" ht="39.950000000000003" hidden="1" customHeight="1" outlineLevel="1" x14ac:dyDescent="0.25">
      <c r="B93" s="224">
        <v>87</v>
      </c>
      <c r="C93" s="230"/>
      <c r="D93" s="230"/>
      <c r="E93" s="230"/>
      <c r="F93" s="230"/>
      <c r="G93" s="234"/>
      <c r="H93" s="234"/>
      <c r="I93" s="234"/>
      <c r="J93" s="232"/>
      <c r="K93" s="233"/>
      <c r="L93" s="234"/>
      <c r="M93" s="234"/>
      <c r="N93" s="234"/>
      <c r="O93" s="232"/>
    </row>
    <row r="94" spans="2:15" ht="39.950000000000003" hidden="1" customHeight="1" outlineLevel="1" x14ac:dyDescent="0.25">
      <c r="B94" s="224">
        <v>88</v>
      </c>
      <c r="C94" s="230"/>
      <c r="D94" s="230"/>
      <c r="E94" s="230"/>
      <c r="F94" s="230"/>
      <c r="G94" s="234"/>
      <c r="H94" s="234"/>
      <c r="I94" s="234"/>
      <c r="J94" s="232"/>
      <c r="K94" s="233"/>
      <c r="L94" s="234"/>
      <c r="M94" s="234"/>
      <c r="N94" s="234"/>
      <c r="O94" s="232"/>
    </row>
    <row r="95" spans="2:15" ht="39.950000000000003" hidden="1" customHeight="1" outlineLevel="1" x14ac:dyDescent="0.25">
      <c r="B95" s="224">
        <v>89</v>
      </c>
      <c r="C95" s="230"/>
      <c r="D95" s="230"/>
      <c r="E95" s="230"/>
      <c r="F95" s="230"/>
      <c r="G95" s="234"/>
      <c r="H95" s="234"/>
      <c r="I95" s="234"/>
      <c r="J95" s="232"/>
      <c r="K95" s="233"/>
      <c r="L95" s="234"/>
      <c r="M95" s="234"/>
      <c r="N95" s="234"/>
      <c r="O95" s="232"/>
    </row>
    <row r="96" spans="2:15" ht="39.950000000000003" hidden="1" customHeight="1" outlineLevel="1" x14ac:dyDescent="0.25">
      <c r="B96" s="224">
        <v>90</v>
      </c>
      <c r="C96" s="230"/>
      <c r="D96" s="230"/>
      <c r="E96" s="230"/>
      <c r="F96" s="230"/>
      <c r="G96" s="231"/>
      <c r="H96" s="231"/>
      <c r="I96" s="231"/>
      <c r="J96" s="232"/>
      <c r="K96" s="233"/>
      <c r="L96" s="231"/>
      <c r="M96" s="231"/>
      <c r="N96" s="234"/>
      <c r="O96" s="232"/>
    </row>
    <row r="97" spans="2:15" ht="39.950000000000003" hidden="1" customHeight="1" outlineLevel="1" x14ac:dyDescent="0.25">
      <c r="B97" s="224">
        <v>91</v>
      </c>
      <c r="C97" s="230"/>
      <c r="D97" s="230"/>
      <c r="E97" s="230"/>
      <c r="F97" s="230"/>
      <c r="G97" s="231"/>
      <c r="H97" s="231"/>
      <c r="I97" s="231"/>
      <c r="J97" s="232"/>
      <c r="K97" s="233"/>
      <c r="L97" s="231"/>
      <c r="M97" s="231"/>
      <c r="N97" s="234"/>
      <c r="O97" s="232"/>
    </row>
    <row r="98" spans="2:15" ht="39.950000000000003" hidden="1" customHeight="1" outlineLevel="1" x14ac:dyDescent="0.25">
      <c r="B98" s="224">
        <v>92</v>
      </c>
      <c r="C98" s="230"/>
      <c r="D98" s="230"/>
      <c r="E98" s="230"/>
      <c r="F98" s="230"/>
      <c r="G98" s="231"/>
      <c r="H98" s="231"/>
      <c r="I98" s="231"/>
      <c r="J98" s="232"/>
      <c r="K98" s="233"/>
      <c r="L98" s="231"/>
      <c r="M98" s="231"/>
      <c r="N98" s="234"/>
      <c r="O98" s="232"/>
    </row>
    <row r="99" spans="2:15" ht="39.950000000000003" hidden="1" customHeight="1" outlineLevel="1" x14ac:dyDescent="0.25">
      <c r="B99" s="224">
        <v>93</v>
      </c>
      <c r="C99" s="230"/>
      <c r="D99" s="230"/>
      <c r="E99" s="230"/>
      <c r="F99" s="230"/>
      <c r="G99" s="231"/>
      <c r="H99" s="231"/>
      <c r="I99" s="231"/>
      <c r="J99" s="232"/>
      <c r="K99" s="233"/>
      <c r="L99" s="231"/>
      <c r="M99" s="231"/>
      <c r="N99" s="234"/>
      <c r="O99" s="232"/>
    </row>
    <row r="100" spans="2:15" ht="39.950000000000003" hidden="1" customHeight="1" outlineLevel="1" x14ac:dyDescent="0.25">
      <c r="B100" s="224">
        <v>94</v>
      </c>
      <c r="C100" s="230"/>
      <c r="D100" s="230"/>
      <c r="E100" s="230"/>
      <c r="F100" s="230"/>
      <c r="G100" s="234"/>
      <c r="H100" s="234"/>
      <c r="I100" s="234"/>
      <c r="J100" s="232"/>
      <c r="K100" s="233"/>
      <c r="L100" s="234"/>
      <c r="M100" s="234"/>
      <c r="N100" s="234"/>
      <c r="O100" s="232"/>
    </row>
    <row r="101" spans="2:15" ht="39.950000000000003" hidden="1" customHeight="1" outlineLevel="1" x14ac:dyDescent="0.25">
      <c r="B101" s="224">
        <v>95</v>
      </c>
      <c r="C101" s="230"/>
      <c r="D101" s="230"/>
      <c r="E101" s="230"/>
      <c r="F101" s="230"/>
      <c r="G101" s="234"/>
      <c r="H101" s="234"/>
      <c r="I101" s="234"/>
      <c r="J101" s="232"/>
      <c r="K101" s="233"/>
      <c r="L101" s="234"/>
      <c r="M101" s="234"/>
      <c r="N101" s="234"/>
      <c r="O101" s="232"/>
    </row>
    <row r="102" spans="2:15" ht="39.950000000000003" hidden="1" customHeight="1" outlineLevel="1" x14ac:dyDescent="0.25">
      <c r="B102" s="224">
        <v>96</v>
      </c>
      <c r="C102" s="230"/>
      <c r="D102" s="230"/>
      <c r="E102" s="230"/>
      <c r="F102" s="230"/>
      <c r="G102" s="234"/>
      <c r="H102" s="234"/>
      <c r="I102" s="234"/>
      <c r="J102" s="232"/>
      <c r="K102" s="233"/>
      <c r="L102" s="234"/>
      <c r="M102" s="234"/>
      <c r="N102" s="234"/>
      <c r="O102" s="232"/>
    </row>
    <row r="103" spans="2:15" ht="39.950000000000003" hidden="1" customHeight="1" outlineLevel="1" x14ac:dyDescent="0.25">
      <c r="B103" s="224">
        <v>97</v>
      </c>
      <c r="C103" s="230"/>
      <c r="D103" s="230"/>
      <c r="E103" s="230"/>
      <c r="F103" s="230"/>
      <c r="G103" s="234"/>
      <c r="H103" s="234"/>
      <c r="I103" s="234"/>
      <c r="J103" s="232"/>
      <c r="K103" s="233"/>
      <c r="L103" s="234"/>
      <c r="M103" s="234"/>
      <c r="N103" s="234"/>
      <c r="O103" s="232"/>
    </row>
    <row r="104" spans="2:15" ht="39.950000000000003" hidden="1" customHeight="1" outlineLevel="1" x14ac:dyDescent="0.25">
      <c r="B104" s="224">
        <v>98</v>
      </c>
      <c r="C104" s="230"/>
      <c r="D104" s="230"/>
      <c r="E104" s="230"/>
      <c r="F104" s="230"/>
      <c r="G104" s="234"/>
      <c r="H104" s="234"/>
      <c r="I104" s="234"/>
      <c r="J104" s="232"/>
      <c r="K104" s="233"/>
      <c r="L104" s="234"/>
      <c r="M104" s="234"/>
      <c r="N104" s="234"/>
      <c r="O104" s="232"/>
    </row>
    <row r="105" spans="2:15" ht="39.950000000000003" hidden="1" customHeight="1" outlineLevel="1" x14ac:dyDescent="0.25">
      <c r="B105" s="224">
        <v>99</v>
      </c>
      <c r="C105" s="230"/>
      <c r="D105" s="230"/>
      <c r="E105" s="230"/>
      <c r="F105" s="230"/>
      <c r="G105" s="231"/>
      <c r="H105" s="231"/>
      <c r="I105" s="231"/>
      <c r="J105" s="232"/>
      <c r="K105" s="233"/>
      <c r="L105" s="231"/>
      <c r="M105" s="231"/>
      <c r="N105" s="234"/>
      <c r="O105" s="232"/>
    </row>
    <row r="106" spans="2:15" ht="39.950000000000003" hidden="1" customHeight="1" outlineLevel="1" x14ac:dyDescent="0.25">
      <c r="B106" s="224">
        <v>100</v>
      </c>
      <c r="C106" s="230"/>
      <c r="D106" s="230"/>
      <c r="E106" s="230"/>
      <c r="F106" s="230"/>
      <c r="G106" s="231"/>
      <c r="H106" s="231"/>
      <c r="I106" s="231"/>
      <c r="J106" s="232"/>
      <c r="K106" s="233"/>
      <c r="L106" s="231"/>
      <c r="M106" s="231"/>
      <c r="N106" s="234"/>
      <c r="O106" s="232"/>
    </row>
    <row r="107" spans="2:15" ht="39.950000000000003" hidden="1" customHeight="1" outlineLevel="1" x14ac:dyDescent="0.25">
      <c r="B107" s="224">
        <v>101</v>
      </c>
      <c r="C107" s="230"/>
      <c r="D107" s="230"/>
      <c r="E107" s="230"/>
      <c r="F107" s="230"/>
      <c r="G107" s="231"/>
      <c r="H107" s="231"/>
      <c r="I107" s="231"/>
      <c r="J107" s="232"/>
      <c r="K107" s="233"/>
      <c r="L107" s="231"/>
      <c r="M107" s="231"/>
      <c r="N107" s="234"/>
      <c r="O107" s="232"/>
    </row>
    <row r="108" spans="2:15" ht="39.950000000000003" hidden="1" customHeight="1" outlineLevel="1" x14ac:dyDescent="0.25">
      <c r="B108" s="224">
        <v>102</v>
      </c>
      <c r="C108" s="230"/>
      <c r="D108" s="230"/>
      <c r="E108" s="230"/>
      <c r="F108" s="230"/>
      <c r="G108" s="231"/>
      <c r="H108" s="231"/>
      <c r="I108" s="231"/>
      <c r="J108" s="232"/>
      <c r="K108" s="233"/>
      <c r="L108" s="231"/>
      <c r="M108" s="231"/>
      <c r="N108" s="234"/>
      <c r="O108" s="232"/>
    </row>
    <row r="109" spans="2:15" ht="39.950000000000003" hidden="1" customHeight="1" outlineLevel="1" x14ac:dyDescent="0.25">
      <c r="B109" s="224">
        <v>103</v>
      </c>
      <c r="C109" s="230"/>
      <c r="D109" s="230"/>
      <c r="E109" s="230"/>
      <c r="F109" s="230"/>
      <c r="G109" s="234"/>
      <c r="H109" s="234"/>
      <c r="I109" s="234"/>
      <c r="J109" s="232"/>
      <c r="K109" s="233"/>
      <c r="L109" s="234"/>
      <c r="M109" s="234"/>
      <c r="N109" s="234"/>
      <c r="O109" s="232"/>
    </row>
    <row r="110" spans="2:15" ht="39.950000000000003" hidden="1" customHeight="1" outlineLevel="1" x14ac:dyDescent="0.25">
      <c r="B110" s="224">
        <v>104</v>
      </c>
      <c r="C110" s="230"/>
      <c r="D110" s="230"/>
      <c r="E110" s="230"/>
      <c r="F110" s="230"/>
      <c r="G110" s="234"/>
      <c r="H110" s="234"/>
      <c r="I110" s="234"/>
      <c r="J110" s="232"/>
      <c r="K110" s="233"/>
      <c r="L110" s="234"/>
      <c r="M110" s="234"/>
      <c r="N110" s="234"/>
      <c r="O110" s="232"/>
    </row>
    <row r="111" spans="2:15" ht="39.950000000000003" hidden="1" customHeight="1" outlineLevel="1" x14ac:dyDescent="0.25">
      <c r="B111" s="224">
        <v>105</v>
      </c>
      <c r="C111" s="230"/>
      <c r="D111" s="230"/>
      <c r="E111" s="230"/>
      <c r="F111" s="230"/>
      <c r="G111" s="234"/>
      <c r="H111" s="234"/>
      <c r="I111" s="234"/>
      <c r="J111" s="232"/>
      <c r="K111" s="233"/>
      <c r="L111" s="234"/>
      <c r="M111" s="234"/>
      <c r="N111" s="234"/>
      <c r="O111" s="232"/>
    </row>
    <row r="112" spans="2:15" ht="39.950000000000003" hidden="1" customHeight="1" outlineLevel="1" x14ac:dyDescent="0.25">
      <c r="B112" s="224">
        <v>106</v>
      </c>
      <c r="C112" s="230"/>
      <c r="D112" s="230"/>
      <c r="E112" s="230"/>
      <c r="F112" s="230"/>
      <c r="G112" s="234"/>
      <c r="H112" s="234"/>
      <c r="I112" s="234"/>
      <c r="J112" s="232"/>
      <c r="K112" s="233"/>
      <c r="L112" s="234"/>
      <c r="M112" s="234"/>
      <c r="N112" s="234"/>
      <c r="O112" s="232"/>
    </row>
    <row r="113" spans="2:15" ht="39.950000000000003" hidden="1" customHeight="1" outlineLevel="1" x14ac:dyDescent="0.25">
      <c r="B113" s="224">
        <v>107</v>
      </c>
      <c r="C113" s="230"/>
      <c r="D113" s="230"/>
      <c r="E113" s="230"/>
      <c r="F113" s="230"/>
      <c r="G113" s="234"/>
      <c r="H113" s="234"/>
      <c r="I113" s="234"/>
      <c r="J113" s="232"/>
      <c r="K113" s="233"/>
      <c r="L113" s="234"/>
      <c r="M113" s="234"/>
      <c r="N113" s="234"/>
      <c r="O113" s="232"/>
    </row>
    <row r="114" spans="2:15" ht="39.950000000000003" hidden="1" customHeight="1" outlineLevel="1" x14ac:dyDescent="0.25">
      <c r="B114" s="224">
        <v>108</v>
      </c>
      <c r="C114" s="230"/>
      <c r="D114" s="230"/>
      <c r="E114" s="230"/>
      <c r="F114" s="230"/>
      <c r="G114" s="231"/>
      <c r="H114" s="231"/>
      <c r="I114" s="231"/>
      <c r="J114" s="232"/>
      <c r="K114" s="233"/>
      <c r="L114" s="231"/>
      <c r="M114" s="231"/>
      <c r="N114" s="234"/>
      <c r="O114" s="232"/>
    </row>
    <row r="115" spans="2:15" ht="39.950000000000003" hidden="1" customHeight="1" outlineLevel="1" x14ac:dyDescent="0.25">
      <c r="B115" s="224">
        <v>109</v>
      </c>
      <c r="C115" s="230"/>
      <c r="D115" s="230"/>
      <c r="E115" s="230"/>
      <c r="F115" s="230"/>
      <c r="G115" s="231"/>
      <c r="H115" s="231"/>
      <c r="I115" s="231"/>
      <c r="J115" s="232"/>
      <c r="K115" s="233"/>
      <c r="L115" s="231"/>
      <c r="M115" s="231"/>
      <c r="N115" s="234"/>
      <c r="O115" s="232"/>
    </row>
    <row r="116" spans="2:15" ht="39.950000000000003" hidden="1" customHeight="1" outlineLevel="1" x14ac:dyDescent="0.25">
      <c r="B116" s="224">
        <v>110</v>
      </c>
      <c r="C116" s="230"/>
      <c r="D116" s="230"/>
      <c r="E116" s="230"/>
      <c r="F116" s="230"/>
      <c r="G116" s="231"/>
      <c r="H116" s="231"/>
      <c r="I116" s="231"/>
      <c r="J116" s="232"/>
      <c r="K116" s="233"/>
      <c r="L116" s="231"/>
      <c r="M116" s="231"/>
      <c r="N116" s="234"/>
      <c r="O116" s="232"/>
    </row>
    <row r="117" spans="2:15" ht="39.950000000000003" hidden="1" customHeight="1" outlineLevel="1" x14ac:dyDescent="0.25">
      <c r="B117" s="224">
        <v>111</v>
      </c>
      <c r="C117" s="230"/>
      <c r="D117" s="230"/>
      <c r="E117" s="230"/>
      <c r="F117" s="230"/>
      <c r="G117" s="231"/>
      <c r="H117" s="231"/>
      <c r="I117" s="231"/>
      <c r="J117" s="232"/>
      <c r="K117" s="233"/>
      <c r="L117" s="231"/>
      <c r="M117" s="231"/>
      <c r="N117" s="234"/>
      <c r="O117" s="232"/>
    </row>
    <row r="118" spans="2:15" ht="39.950000000000003" hidden="1" customHeight="1" outlineLevel="1" x14ac:dyDescent="0.25">
      <c r="B118" s="224">
        <v>112</v>
      </c>
      <c r="C118" s="230"/>
      <c r="D118" s="230"/>
      <c r="E118" s="230"/>
      <c r="F118" s="230"/>
      <c r="G118" s="234"/>
      <c r="H118" s="234"/>
      <c r="I118" s="234"/>
      <c r="J118" s="232"/>
      <c r="K118" s="233"/>
      <c r="L118" s="234"/>
      <c r="M118" s="234"/>
      <c r="N118" s="234"/>
      <c r="O118" s="232"/>
    </row>
    <row r="119" spans="2:15" ht="39.950000000000003" hidden="1" customHeight="1" outlineLevel="1" x14ac:dyDescent="0.25">
      <c r="B119" s="224">
        <v>113</v>
      </c>
      <c r="C119" s="230"/>
      <c r="D119" s="230"/>
      <c r="E119" s="230"/>
      <c r="F119" s="230"/>
      <c r="G119" s="234"/>
      <c r="H119" s="234"/>
      <c r="I119" s="234"/>
      <c r="J119" s="232"/>
      <c r="K119" s="233"/>
      <c r="L119" s="234"/>
      <c r="M119" s="234"/>
      <c r="N119" s="234"/>
      <c r="O119" s="232"/>
    </row>
    <row r="120" spans="2:15" ht="39.950000000000003" hidden="1" customHeight="1" outlineLevel="1" x14ac:dyDescent="0.25">
      <c r="B120" s="224">
        <v>114</v>
      </c>
      <c r="C120" s="230"/>
      <c r="D120" s="230"/>
      <c r="E120" s="230"/>
      <c r="F120" s="230"/>
      <c r="G120" s="234"/>
      <c r="H120" s="234"/>
      <c r="I120" s="234"/>
      <c r="J120" s="232"/>
      <c r="K120" s="233"/>
      <c r="L120" s="234"/>
      <c r="M120" s="234"/>
      <c r="N120" s="234"/>
      <c r="O120" s="232"/>
    </row>
    <row r="121" spans="2:15" ht="39.950000000000003" hidden="1" customHeight="1" outlineLevel="1" x14ac:dyDescent="0.25">
      <c r="B121" s="224">
        <v>115</v>
      </c>
      <c r="C121" s="230"/>
      <c r="D121" s="230"/>
      <c r="E121" s="230"/>
      <c r="F121" s="230"/>
      <c r="G121" s="234"/>
      <c r="H121" s="234"/>
      <c r="I121" s="234"/>
      <c r="J121" s="232"/>
      <c r="K121" s="233"/>
      <c r="L121" s="234"/>
      <c r="M121" s="234"/>
      <c r="N121" s="234"/>
      <c r="O121" s="232"/>
    </row>
    <row r="122" spans="2:15" ht="39.950000000000003" hidden="1" customHeight="1" outlineLevel="1" x14ac:dyDescent="0.25">
      <c r="B122" s="224">
        <v>116</v>
      </c>
      <c r="C122" s="230"/>
      <c r="D122" s="230"/>
      <c r="E122" s="230"/>
      <c r="F122" s="230"/>
      <c r="G122" s="234"/>
      <c r="H122" s="234"/>
      <c r="I122" s="234"/>
      <c r="J122" s="232"/>
      <c r="K122" s="233"/>
      <c r="L122" s="234"/>
      <c r="M122" s="234"/>
      <c r="N122" s="234"/>
      <c r="O122" s="232"/>
    </row>
    <row r="123" spans="2:15" ht="39.950000000000003" hidden="1" customHeight="1" outlineLevel="1" x14ac:dyDescent="0.25">
      <c r="B123" s="224">
        <v>117</v>
      </c>
      <c r="C123" s="230"/>
      <c r="D123" s="230"/>
      <c r="E123" s="230"/>
      <c r="F123" s="230"/>
      <c r="G123" s="231"/>
      <c r="H123" s="231"/>
      <c r="I123" s="231"/>
      <c r="J123" s="232"/>
      <c r="K123" s="233"/>
      <c r="L123" s="231"/>
      <c r="M123" s="231"/>
      <c r="N123" s="234"/>
      <c r="O123" s="232"/>
    </row>
    <row r="124" spans="2:15" ht="39.950000000000003" hidden="1" customHeight="1" outlineLevel="1" x14ac:dyDescent="0.25">
      <c r="B124" s="224">
        <v>118</v>
      </c>
      <c r="C124" s="230"/>
      <c r="D124" s="230"/>
      <c r="E124" s="230"/>
      <c r="F124" s="230"/>
      <c r="G124" s="231"/>
      <c r="H124" s="231"/>
      <c r="I124" s="231"/>
      <c r="J124" s="232"/>
      <c r="K124" s="233"/>
      <c r="L124" s="231"/>
      <c r="M124" s="231"/>
      <c r="N124" s="234"/>
      <c r="O124" s="232"/>
    </row>
    <row r="125" spans="2:15" ht="39.950000000000003" hidden="1" customHeight="1" outlineLevel="1" x14ac:dyDescent="0.25">
      <c r="B125" s="224">
        <v>119</v>
      </c>
      <c r="C125" s="230"/>
      <c r="D125" s="230"/>
      <c r="E125" s="230"/>
      <c r="F125" s="230"/>
      <c r="G125" s="231"/>
      <c r="H125" s="231"/>
      <c r="I125" s="231"/>
      <c r="J125" s="232"/>
      <c r="K125" s="233"/>
      <c r="L125" s="231"/>
      <c r="M125" s="231"/>
      <c r="N125" s="234"/>
      <c r="O125" s="232"/>
    </row>
    <row r="126" spans="2:15" ht="39.950000000000003" hidden="1" customHeight="1" outlineLevel="1" x14ac:dyDescent="0.25">
      <c r="B126" s="224">
        <v>120</v>
      </c>
      <c r="C126" s="230"/>
      <c r="D126" s="230"/>
      <c r="E126" s="230"/>
      <c r="F126" s="230"/>
      <c r="G126" s="234"/>
      <c r="H126" s="234"/>
      <c r="I126" s="234"/>
      <c r="J126" s="232"/>
      <c r="K126" s="233"/>
      <c r="L126" s="234"/>
      <c r="M126" s="234"/>
      <c r="N126" s="234"/>
      <c r="O126" s="232"/>
    </row>
    <row r="127" spans="2:15" ht="39.950000000000003" hidden="1" customHeight="1" outlineLevel="1" x14ac:dyDescent="0.25">
      <c r="B127" s="224">
        <v>121</v>
      </c>
      <c r="C127" s="230"/>
      <c r="D127" s="230"/>
      <c r="E127" s="230"/>
      <c r="F127" s="230"/>
      <c r="G127" s="234"/>
      <c r="H127" s="234"/>
      <c r="I127" s="234"/>
      <c r="J127" s="232"/>
      <c r="K127" s="233"/>
      <c r="L127" s="234"/>
      <c r="M127" s="234"/>
      <c r="N127" s="234"/>
      <c r="O127" s="232"/>
    </row>
    <row r="128" spans="2:15" ht="39.950000000000003" hidden="1" customHeight="1" outlineLevel="1" x14ac:dyDescent="0.25">
      <c r="B128" s="224">
        <v>122</v>
      </c>
      <c r="C128" s="230"/>
      <c r="D128" s="230"/>
      <c r="E128" s="230"/>
      <c r="F128" s="230"/>
      <c r="G128" s="234"/>
      <c r="H128" s="234"/>
      <c r="I128" s="234"/>
      <c r="J128" s="232"/>
      <c r="K128" s="233"/>
      <c r="L128" s="234"/>
      <c r="M128" s="234"/>
      <c r="N128" s="234"/>
      <c r="O128" s="232"/>
    </row>
    <row r="129" spans="2:15" ht="39.950000000000003" hidden="1" customHeight="1" outlineLevel="1" x14ac:dyDescent="0.25">
      <c r="B129" s="224">
        <v>123</v>
      </c>
      <c r="C129" s="230"/>
      <c r="D129" s="230"/>
      <c r="E129" s="230"/>
      <c r="F129" s="230"/>
      <c r="G129" s="234"/>
      <c r="H129" s="234"/>
      <c r="I129" s="234"/>
      <c r="J129" s="232"/>
      <c r="K129" s="233"/>
      <c r="L129" s="234"/>
      <c r="M129" s="234"/>
      <c r="N129" s="234"/>
      <c r="O129" s="232"/>
    </row>
    <row r="130" spans="2:15" ht="39.950000000000003" hidden="1" customHeight="1" outlineLevel="1" x14ac:dyDescent="0.25">
      <c r="B130" s="224">
        <v>124</v>
      </c>
      <c r="C130" s="230"/>
      <c r="D130" s="230"/>
      <c r="E130" s="230"/>
      <c r="F130" s="230"/>
      <c r="G130" s="234"/>
      <c r="H130" s="234"/>
      <c r="I130" s="234"/>
      <c r="J130" s="232"/>
      <c r="K130" s="233"/>
      <c r="L130" s="234"/>
      <c r="M130" s="234"/>
      <c r="N130" s="234"/>
      <c r="O130" s="232"/>
    </row>
    <row r="131" spans="2:15" ht="39.950000000000003" hidden="1" customHeight="1" outlineLevel="1" x14ac:dyDescent="0.25">
      <c r="B131" s="224">
        <v>125</v>
      </c>
      <c r="C131" s="230"/>
      <c r="D131" s="230"/>
      <c r="E131" s="230"/>
      <c r="F131" s="230"/>
      <c r="G131" s="231"/>
      <c r="H131" s="231"/>
      <c r="I131" s="231"/>
      <c r="J131" s="232"/>
      <c r="K131" s="233"/>
      <c r="L131" s="231"/>
      <c r="M131" s="231"/>
      <c r="N131" s="234"/>
      <c r="O131" s="232"/>
    </row>
    <row r="132" spans="2:15" ht="39.950000000000003" hidden="1" customHeight="1" outlineLevel="1" x14ac:dyDescent="0.25">
      <c r="B132" s="224">
        <v>126</v>
      </c>
      <c r="C132" s="230"/>
      <c r="D132" s="230"/>
      <c r="E132" s="230"/>
      <c r="F132" s="230"/>
      <c r="G132" s="231"/>
      <c r="H132" s="231"/>
      <c r="I132" s="231"/>
      <c r="J132" s="232"/>
      <c r="K132" s="233"/>
      <c r="L132" s="231"/>
      <c r="M132" s="231"/>
      <c r="N132" s="234"/>
      <c r="O132" s="232"/>
    </row>
    <row r="133" spans="2:15" ht="39.950000000000003" hidden="1" customHeight="1" outlineLevel="1" x14ac:dyDescent="0.25">
      <c r="B133" s="224">
        <v>127</v>
      </c>
      <c r="C133" s="230"/>
      <c r="D133" s="230"/>
      <c r="E133" s="230"/>
      <c r="F133" s="230"/>
      <c r="G133" s="231"/>
      <c r="H133" s="231"/>
      <c r="I133" s="231"/>
      <c r="J133" s="232"/>
      <c r="K133" s="233"/>
      <c r="L133" s="231"/>
      <c r="M133" s="231"/>
      <c r="N133" s="234"/>
      <c r="O133" s="232"/>
    </row>
    <row r="134" spans="2:15" ht="39.950000000000003" hidden="1" customHeight="1" outlineLevel="1" x14ac:dyDescent="0.25">
      <c r="B134" s="224">
        <v>128</v>
      </c>
      <c r="C134" s="230"/>
      <c r="D134" s="230"/>
      <c r="E134" s="230"/>
      <c r="F134" s="230"/>
      <c r="G134" s="231"/>
      <c r="H134" s="231"/>
      <c r="I134" s="231"/>
      <c r="J134" s="232"/>
      <c r="K134" s="233"/>
      <c r="L134" s="231"/>
      <c r="M134" s="231"/>
      <c r="N134" s="234"/>
      <c r="O134" s="232"/>
    </row>
    <row r="135" spans="2:15" ht="39.950000000000003" hidden="1" customHeight="1" outlineLevel="1" x14ac:dyDescent="0.25">
      <c r="B135" s="224">
        <v>129</v>
      </c>
      <c r="C135" s="230"/>
      <c r="D135" s="230"/>
      <c r="E135" s="230"/>
      <c r="F135" s="230"/>
      <c r="G135" s="234"/>
      <c r="H135" s="234"/>
      <c r="I135" s="234"/>
      <c r="J135" s="232"/>
      <c r="K135" s="233"/>
      <c r="L135" s="234"/>
      <c r="M135" s="234"/>
      <c r="N135" s="234"/>
      <c r="O135" s="232"/>
    </row>
    <row r="136" spans="2:15" ht="39.950000000000003" hidden="1" customHeight="1" outlineLevel="1" x14ac:dyDescent="0.25">
      <c r="B136" s="224">
        <v>130</v>
      </c>
      <c r="C136" s="230"/>
      <c r="D136" s="230"/>
      <c r="E136" s="230"/>
      <c r="F136" s="230"/>
      <c r="G136" s="234"/>
      <c r="H136" s="234"/>
      <c r="I136" s="234"/>
      <c r="J136" s="232"/>
      <c r="K136" s="233"/>
      <c r="L136" s="234"/>
      <c r="M136" s="234"/>
      <c r="N136" s="234"/>
      <c r="O136" s="232"/>
    </row>
    <row r="137" spans="2:15" ht="39.950000000000003" hidden="1" customHeight="1" outlineLevel="1" x14ac:dyDescent="0.25">
      <c r="B137" s="224">
        <v>131</v>
      </c>
      <c r="C137" s="230"/>
      <c r="D137" s="230"/>
      <c r="E137" s="230"/>
      <c r="F137" s="230"/>
      <c r="G137" s="234"/>
      <c r="H137" s="234"/>
      <c r="I137" s="234"/>
      <c r="J137" s="232"/>
      <c r="K137" s="233"/>
      <c r="L137" s="234"/>
      <c r="M137" s="234"/>
      <c r="N137" s="234"/>
      <c r="O137" s="232"/>
    </row>
    <row r="138" spans="2:15" ht="39.950000000000003" hidden="1" customHeight="1" outlineLevel="1" x14ac:dyDescent="0.25">
      <c r="B138" s="224">
        <v>132</v>
      </c>
      <c r="C138" s="230"/>
      <c r="D138" s="230"/>
      <c r="E138" s="230"/>
      <c r="F138" s="230"/>
      <c r="G138" s="234"/>
      <c r="H138" s="234"/>
      <c r="I138" s="234"/>
      <c r="J138" s="232"/>
      <c r="K138" s="233"/>
      <c r="L138" s="234"/>
      <c r="M138" s="234"/>
      <c r="N138" s="234"/>
      <c r="O138" s="232"/>
    </row>
    <row r="139" spans="2:15" ht="39.950000000000003" hidden="1" customHeight="1" outlineLevel="1" x14ac:dyDescent="0.25">
      <c r="B139" s="224">
        <v>133</v>
      </c>
      <c r="C139" s="230"/>
      <c r="D139" s="230"/>
      <c r="E139" s="230"/>
      <c r="F139" s="230"/>
      <c r="G139" s="234"/>
      <c r="H139" s="234"/>
      <c r="I139" s="234"/>
      <c r="J139" s="232"/>
      <c r="K139" s="233"/>
      <c r="L139" s="234"/>
      <c r="M139" s="234"/>
      <c r="N139" s="234"/>
      <c r="O139" s="232"/>
    </row>
    <row r="140" spans="2:15" ht="39.950000000000003" hidden="1" customHeight="1" outlineLevel="1" x14ac:dyDescent="0.25">
      <c r="B140" s="224">
        <v>134</v>
      </c>
      <c r="C140" s="230"/>
      <c r="D140" s="230"/>
      <c r="E140" s="230"/>
      <c r="F140" s="230"/>
      <c r="G140" s="231"/>
      <c r="H140" s="231"/>
      <c r="I140" s="231"/>
      <c r="J140" s="232"/>
      <c r="K140" s="233"/>
      <c r="L140" s="231"/>
      <c r="M140" s="231"/>
      <c r="N140" s="234"/>
      <c r="O140" s="232"/>
    </row>
    <row r="141" spans="2:15" ht="39.950000000000003" hidden="1" customHeight="1" outlineLevel="1" x14ac:dyDescent="0.25">
      <c r="B141" s="224">
        <v>135</v>
      </c>
      <c r="C141" s="230"/>
      <c r="D141" s="230"/>
      <c r="E141" s="230"/>
      <c r="F141" s="230"/>
      <c r="G141" s="231"/>
      <c r="H141" s="231"/>
      <c r="I141" s="231"/>
      <c r="J141" s="232"/>
      <c r="K141" s="233"/>
      <c r="L141" s="231"/>
      <c r="M141" s="231"/>
      <c r="N141" s="234"/>
      <c r="O141" s="232"/>
    </row>
    <row r="142" spans="2:15" ht="39.950000000000003" hidden="1" customHeight="1" outlineLevel="1" x14ac:dyDescent="0.25">
      <c r="B142" s="224">
        <v>136</v>
      </c>
      <c r="C142" s="230"/>
      <c r="D142" s="230"/>
      <c r="E142" s="230"/>
      <c r="F142" s="230"/>
      <c r="G142" s="231"/>
      <c r="H142" s="231"/>
      <c r="I142" s="231"/>
      <c r="J142" s="232"/>
      <c r="K142" s="233"/>
      <c r="L142" s="231"/>
      <c r="M142" s="231"/>
      <c r="N142" s="234"/>
      <c r="O142" s="232"/>
    </row>
    <row r="143" spans="2:15" ht="39.950000000000003" hidden="1" customHeight="1" outlineLevel="1" x14ac:dyDescent="0.25">
      <c r="B143" s="224">
        <v>137</v>
      </c>
      <c r="C143" s="230"/>
      <c r="D143" s="230"/>
      <c r="E143" s="230"/>
      <c r="F143" s="230"/>
      <c r="G143" s="231"/>
      <c r="H143" s="231"/>
      <c r="I143" s="231"/>
      <c r="J143" s="232"/>
      <c r="K143" s="233"/>
      <c r="L143" s="231"/>
      <c r="M143" s="231"/>
      <c r="N143" s="234"/>
      <c r="O143" s="232"/>
    </row>
    <row r="144" spans="2:15" ht="39.950000000000003" hidden="1" customHeight="1" outlineLevel="1" x14ac:dyDescent="0.25">
      <c r="B144" s="224">
        <v>138</v>
      </c>
      <c r="C144" s="230"/>
      <c r="D144" s="230"/>
      <c r="E144" s="230"/>
      <c r="F144" s="230"/>
      <c r="G144" s="234"/>
      <c r="H144" s="234"/>
      <c r="I144" s="234"/>
      <c r="J144" s="232"/>
      <c r="K144" s="233"/>
      <c r="L144" s="234"/>
      <c r="M144" s="234"/>
      <c r="N144" s="234"/>
      <c r="O144" s="232"/>
    </row>
    <row r="145" spans="2:15" ht="39.950000000000003" hidden="1" customHeight="1" outlineLevel="1" x14ac:dyDescent="0.25">
      <c r="B145" s="224">
        <v>139</v>
      </c>
      <c r="C145" s="230"/>
      <c r="D145" s="230"/>
      <c r="E145" s="230"/>
      <c r="F145" s="230"/>
      <c r="G145" s="234"/>
      <c r="H145" s="234"/>
      <c r="I145" s="234"/>
      <c r="J145" s="232"/>
      <c r="K145" s="233"/>
      <c r="L145" s="234"/>
      <c r="M145" s="234"/>
      <c r="N145" s="234"/>
      <c r="O145" s="232"/>
    </row>
    <row r="146" spans="2:15" ht="39.950000000000003" hidden="1" customHeight="1" outlineLevel="1" x14ac:dyDescent="0.25">
      <c r="B146" s="224">
        <v>140</v>
      </c>
      <c r="C146" s="230"/>
      <c r="D146" s="230"/>
      <c r="E146" s="230"/>
      <c r="F146" s="230"/>
      <c r="G146" s="234"/>
      <c r="H146" s="234"/>
      <c r="I146" s="234"/>
      <c r="J146" s="232"/>
      <c r="K146" s="233"/>
      <c r="L146" s="234"/>
      <c r="M146" s="234"/>
      <c r="N146" s="234"/>
      <c r="O146" s="232"/>
    </row>
    <row r="147" spans="2:15" ht="39.950000000000003" hidden="1" customHeight="1" outlineLevel="1" x14ac:dyDescent="0.25">
      <c r="B147" s="224">
        <v>141</v>
      </c>
      <c r="C147" s="230"/>
      <c r="D147" s="230"/>
      <c r="E147" s="230"/>
      <c r="F147" s="230"/>
      <c r="G147" s="234"/>
      <c r="H147" s="234"/>
      <c r="I147" s="234"/>
      <c r="J147" s="232"/>
      <c r="K147" s="233"/>
      <c r="L147" s="234"/>
      <c r="M147" s="234"/>
      <c r="N147" s="234"/>
      <c r="O147" s="232"/>
    </row>
    <row r="148" spans="2:15" ht="39.950000000000003" hidden="1" customHeight="1" outlineLevel="1" x14ac:dyDescent="0.25">
      <c r="B148" s="224">
        <v>142</v>
      </c>
      <c r="C148" s="230"/>
      <c r="D148" s="230"/>
      <c r="E148" s="230"/>
      <c r="F148" s="230"/>
      <c r="G148" s="234"/>
      <c r="H148" s="234"/>
      <c r="I148" s="234"/>
      <c r="J148" s="232"/>
      <c r="K148" s="233"/>
      <c r="L148" s="234"/>
      <c r="M148" s="234"/>
      <c r="N148" s="234"/>
      <c r="O148" s="232"/>
    </row>
    <row r="149" spans="2:15" ht="39.950000000000003" hidden="1" customHeight="1" outlineLevel="1" x14ac:dyDescent="0.25">
      <c r="B149" s="224">
        <v>143</v>
      </c>
      <c r="C149" s="230"/>
      <c r="D149" s="230"/>
      <c r="E149" s="230"/>
      <c r="F149" s="230"/>
      <c r="G149" s="231"/>
      <c r="H149" s="231"/>
      <c r="I149" s="231"/>
      <c r="J149" s="232"/>
      <c r="K149" s="233"/>
      <c r="L149" s="231"/>
      <c r="M149" s="231"/>
      <c r="N149" s="234"/>
      <c r="O149" s="232"/>
    </row>
    <row r="150" spans="2:15" ht="39.950000000000003" hidden="1" customHeight="1" outlineLevel="1" x14ac:dyDescent="0.25">
      <c r="B150" s="224">
        <v>144</v>
      </c>
      <c r="C150" s="230"/>
      <c r="D150" s="230"/>
      <c r="E150" s="230"/>
      <c r="F150" s="230"/>
      <c r="G150" s="231"/>
      <c r="H150" s="231"/>
      <c r="I150" s="231"/>
      <c r="J150" s="232"/>
      <c r="K150" s="233"/>
      <c r="L150" s="231"/>
      <c r="M150" s="231"/>
      <c r="N150" s="234"/>
      <c r="O150" s="232"/>
    </row>
    <row r="151" spans="2:15" ht="39.950000000000003" hidden="1" customHeight="1" outlineLevel="1" x14ac:dyDescent="0.25">
      <c r="B151" s="224">
        <v>145</v>
      </c>
      <c r="C151" s="230"/>
      <c r="D151" s="230"/>
      <c r="E151" s="230"/>
      <c r="F151" s="230"/>
      <c r="G151" s="231"/>
      <c r="H151" s="231"/>
      <c r="I151" s="231"/>
      <c r="J151" s="232"/>
      <c r="K151" s="233"/>
      <c r="L151" s="231"/>
      <c r="M151" s="231"/>
      <c r="N151" s="234"/>
      <c r="O151" s="232"/>
    </row>
    <row r="152" spans="2:15" ht="39.950000000000003" hidden="1" customHeight="1" outlineLevel="1" x14ac:dyDescent="0.25">
      <c r="B152" s="224">
        <v>146</v>
      </c>
      <c r="C152" s="230"/>
      <c r="D152" s="230"/>
      <c r="E152" s="230"/>
      <c r="F152" s="230"/>
      <c r="G152" s="231"/>
      <c r="H152" s="231"/>
      <c r="I152" s="231"/>
      <c r="J152" s="232"/>
      <c r="K152" s="233"/>
      <c r="L152" s="231"/>
      <c r="M152" s="231"/>
      <c r="N152" s="234"/>
      <c r="O152" s="232"/>
    </row>
    <row r="153" spans="2:15" ht="39.950000000000003" hidden="1" customHeight="1" outlineLevel="1" x14ac:dyDescent="0.25">
      <c r="B153" s="224">
        <v>147</v>
      </c>
      <c r="C153" s="230"/>
      <c r="D153" s="230"/>
      <c r="E153" s="230"/>
      <c r="F153" s="230"/>
      <c r="G153" s="234"/>
      <c r="H153" s="234"/>
      <c r="I153" s="234"/>
      <c r="J153" s="232"/>
      <c r="K153" s="233"/>
      <c r="L153" s="234"/>
      <c r="M153" s="234"/>
      <c r="N153" s="234"/>
      <c r="O153" s="232"/>
    </row>
    <row r="154" spans="2:15" ht="39.950000000000003" hidden="1" customHeight="1" outlineLevel="1" x14ac:dyDescent="0.25">
      <c r="B154" s="224">
        <v>148</v>
      </c>
      <c r="C154" s="230"/>
      <c r="D154" s="230"/>
      <c r="E154" s="230"/>
      <c r="F154" s="230"/>
      <c r="G154" s="234"/>
      <c r="H154" s="234"/>
      <c r="I154" s="234"/>
      <c r="J154" s="232"/>
      <c r="K154" s="233"/>
      <c r="L154" s="234"/>
      <c r="M154" s="234"/>
      <c r="N154" s="234"/>
      <c r="O154" s="232"/>
    </row>
    <row r="155" spans="2:15" ht="39.950000000000003" hidden="1" customHeight="1" outlineLevel="1" x14ac:dyDescent="0.25">
      <c r="B155" s="224">
        <v>149</v>
      </c>
      <c r="C155" s="230"/>
      <c r="D155" s="230"/>
      <c r="E155" s="230"/>
      <c r="F155" s="230"/>
      <c r="G155" s="234"/>
      <c r="H155" s="234"/>
      <c r="I155" s="234"/>
      <c r="J155" s="232"/>
      <c r="K155" s="233"/>
      <c r="L155" s="234"/>
      <c r="M155" s="234"/>
      <c r="N155" s="234"/>
      <c r="O155" s="232"/>
    </row>
    <row r="156" spans="2:15" ht="39.950000000000003" hidden="1" customHeight="1" outlineLevel="1" x14ac:dyDescent="0.25">
      <c r="B156" s="224">
        <v>150</v>
      </c>
      <c r="C156" s="230"/>
      <c r="D156" s="230"/>
      <c r="E156" s="230"/>
      <c r="F156" s="230"/>
      <c r="G156" s="234"/>
      <c r="H156" s="234"/>
      <c r="I156" s="234"/>
      <c r="J156" s="232"/>
      <c r="K156" s="233"/>
      <c r="L156" s="234"/>
      <c r="M156" s="234"/>
      <c r="N156" s="234"/>
      <c r="O156" s="232"/>
    </row>
    <row r="157" spans="2:15" ht="39.950000000000003" hidden="1" customHeight="1" outlineLevel="1" x14ac:dyDescent="0.25">
      <c r="B157" s="224">
        <v>151</v>
      </c>
      <c r="C157" s="230"/>
      <c r="D157" s="230"/>
      <c r="E157" s="230"/>
      <c r="F157" s="230"/>
      <c r="G157" s="234"/>
      <c r="H157" s="234"/>
      <c r="I157" s="234"/>
      <c r="J157" s="232"/>
      <c r="K157" s="233"/>
      <c r="L157" s="234"/>
      <c r="M157" s="234"/>
      <c r="N157" s="234"/>
      <c r="O157" s="232"/>
    </row>
    <row r="158" spans="2:15" ht="39.950000000000003" hidden="1" customHeight="1" outlineLevel="1" x14ac:dyDescent="0.25">
      <c r="B158" s="224">
        <v>152</v>
      </c>
      <c r="C158" s="230"/>
      <c r="D158" s="230"/>
      <c r="E158" s="230"/>
      <c r="F158" s="230"/>
      <c r="G158" s="231"/>
      <c r="H158" s="231"/>
      <c r="I158" s="231"/>
      <c r="J158" s="232"/>
      <c r="K158" s="233"/>
      <c r="L158" s="231"/>
      <c r="M158" s="231"/>
      <c r="N158" s="234"/>
      <c r="O158" s="232"/>
    </row>
    <row r="159" spans="2:15" ht="39.950000000000003" hidden="1" customHeight="1" outlineLevel="1" x14ac:dyDescent="0.25">
      <c r="B159" s="224">
        <v>153</v>
      </c>
      <c r="C159" s="230"/>
      <c r="D159" s="230"/>
      <c r="E159" s="230"/>
      <c r="F159" s="230"/>
      <c r="G159" s="231"/>
      <c r="H159" s="231"/>
      <c r="I159" s="231"/>
      <c r="J159" s="232"/>
      <c r="K159" s="233"/>
      <c r="L159" s="231"/>
      <c r="M159" s="231"/>
      <c r="N159" s="234"/>
      <c r="O159" s="232"/>
    </row>
    <row r="160" spans="2:15" ht="39.950000000000003" hidden="1" customHeight="1" outlineLevel="1" x14ac:dyDescent="0.25">
      <c r="B160" s="224">
        <v>154</v>
      </c>
      <c r="C160" s="230"/>
      <c r="D160" s="230"/>
      <c r="E160" s="230"/>
      <c r="F160" s="230"/>
      <c r="G160" s="231"/>
      <c r="H160" s="231"/>
      <c r="I160" s="231"/>
      <c r="J160" s="232"/>
      <c r="K160" s="233"/>
      <c r="L160" s="231"/>
      <c r="M160" s="231"/>
      <c r="N160" s="234"/>
      <c r="O160" s="232"/>
    </row>
    <row r="161" spans="2:15" ht="39.950000000000003" hidden="1" customHeight="1" outlineLevel="1" x14ac:dyDescent="0.25">
      <c r="B161" s="224">
        <v>155</v>
      </c>
      <c r="C161" s="230"/>
      <c r="D161" s="230"/>
      <c r="E161" s="230"/>
      <c r="F161" s="230"/>
      <c r="G161" s="231"/>
      <c r="H161" s="231"/>
      <c r="I161" s="231"/>
      <c r="J161" s="232"/>
      <c r="K161" s="233"/>
      <c r="L161" s="231"/>
      <c r="M161" s="231"/>
      <c r="N161" s="234"/>
      <c r="O161" s="232"/>
    </row>
    <row r="162" spans="2:15" ht="39.950000000000003" hidden="1" customHeight="1" outlineLevel="1" x14ac:dyDescent="0.25">
      <c r="B162" s="224">
        <v>156</v>
      </c>
      <c r="C162" s="230"/>
      <c r="D162" s="230"/>
      <c r="E162" s="230"/>
      <c r="F162" s="230"/>
      <c r="G162" s="234"/>
      <c r="H162" s="234"/>
      <c r="I162" s="234"/>
      <c r="J162" s="232"/>
      <c r="K162" s="233"/>
      <c r="L162" s="234"/>
      <c r="M162" s="234"/>
      <c r="N162" s="234"/>
      <c r="O162" s="232"/>
    </row>
    <row r="163" spans="2:15" ht="39.950000000000003" hidden="1" customHeight="1" outlineLevel="1" x14ac:dyDescent="0.25">
      <c r="B163" s="224">
        <v>157</v>
      </c>
      <c r="C163" s="230"/>
      <c r="D163" s="230"/>
      <c r="E163" s="230"/>
      <c r="F163" s="230"/>
      <c r="G163" s="234"/>
      <c r="H163" s="234"/>
      <c r="I163" s="234"/>
      <c r="J163" s="232"/>
      <c r="K163" s="233"/>
      <c r="L163" s="234"/>
      <c r="M163" s="234"/>
      <c r="N163" s="234"/>
      <c r="O163" s="232"/>
    </row>
    <row r="164" spans="2:15" ht="39.950000000000003" hidden="1" customHeight="1" outlineLevel="1" x14ac:dyDescent="0.25">
      <c r="B164" s="224">
        <v>158</v>
      </c>
      <c r="C164" s="230"/>
      <c r="D164" s="230"/>
      <c r="E164" s="230"/>
      <c r="F164" s="230"/>
      <c r="G164" s="234"/>
      <c r="H164" s="234"/>
      <c r="I164" s="234"/>
      <c r="J164" s="232"/>
      <c r="K164" s="233"/>
      <c r="L164" s="234"/>
      <c r="M164" s="234"/>
      <c r="N164" s="234"/>
      <c r="O164" s="232"/>
    </row>
    <row r="165" spans="2:15" ht="39.950000000000003" hidden="1" customHeight="1" outlineLevel="1" x14ac:dyDescent="0.25">
      <c r="B165" s="224">
        <v>159</v>
      </c>
      <c r="C165" s="230"/>
      <c r="D165" s="230"/>
      <c r="E165" s="230"/>
      <c r="F165" s="230"/>
      <c r="G165" s="234"/>
      <c r="H165" s="234"/>
      <c r="I165" s="234"/>
      <c r="J165" s="232"/>
      <c r="K165" s="233"/>
      <c r="L165" s="234"/>
      <c r="M165" s="234"/>
      <c r="N165" s="234"/>
      <c r="O165" s="232"/>
    </row>
    <row r="166" spans="2:15" ht="39.950000000000003" hidden="1" customHeight="1" outlineLevel="1" x14ac:dyDescent="0.25">
      <c r="B166" s="224">
        <v>160</v>
      </c>
      <c r="C166" s="230"/>
      <c r="D166" s="230"/>
      <c r="E166" s="230"/>
      <c r="F166" s="230"/>
      <c r="G166" s="234"/>
      <c r="H166" s="234"/>
      <c r="I166" s="234"/>
      <c r="J166" s="232"/>
      <c r="K166" s="233"/>
      <c r="L166" s="234"/>
      <c r="M166" s="234"/>
      <c r="N166" s="234"/>
      <c r="O166" s="232"/>
    </row>
    <row r="167" spans="2:15" ht="39.950000000000003" hidden="1" customHeight="1" outlineLevel="1" x14ac:dyDescent="0.25">
      <c r="B167" s="224">
        <v>161</v>
      </c>
      <c r="C167" s="230"/>
      <c r="D167" s="230"/>
      <c r="E167" s="230"/>
      <c r="F167" s="230"/>
      <c r="G167" s="231"/>
      <c r="H167" s="231"/>
      <c r="I167" s="231"/>
      <c r="J167" s="232"/>
      <c r="K167" s="233"/>
      <c r="L167" s="231"/>
      <c r="M167" s="231"/>
      <c r="N167" s="234"/>
      <c r="O167" s="232"/>
    </row>
    <row r="168" spans="2:15" ht="39.950000000000003" hidden="1" customHeight="1" outlineLevel="1" x14ac:dyDescent="0.25">
      <c r="B168" s="224">
        <v>162</v>
      </c>
      <c r="C168" s="230"/>
      <c r="D168" s="230"/>
      <c r="E168" s="230"/>
      <c r="F168" s="230"/>
      <c r="G168" s="231"/>
      <c r="H168" s="231"/>
      <c r="I168" s="231"/>
      <c r="J168" s="232"/>
      <c r="K168" s="233"/>
      <c r="L168" s="231"/>
      <c r="M168" s="231"/>
      <c r="N168" s="234"/>
      <c r="O168" s="232"/>
    </row>
    <row r="169" spans="2:15" ht="39.950000000000003" hidden="1" customHeight="1" outlineLevel="1" x14ac:dyDescent="0.25">
      <c r="B169" s="224">
        <v>163</v>
      </c>
      <c r="C169" s="230"/>
      <c r="D169" s="230"/>
      <c r="E169" s="230"/>
      <c r="F169" s="230"/>
      <c r="G169" s="231"/>
      <c r="H169" s="231"/>
      <c r="I169" s="231"/>
      <c r="J169" s="232"/>
      <c r="K169" s="233"/>
      <c r="L169" s="231"/>
      <c r="M169" s="231"/>
      <c r="N169" s="234"/>
      <c r="O169" s="232"/>
    </row>
    <row r="170" spans="2:15" ht="39.950000000000003" hidden="1" customHeight="1" outlineLevel="1" x14ac:dyDescent="0.25">
      <c r="B170" s="224">
        <v>164</v>
      </c>
      <c r="C170" s="230"/>
      <c r="D170" s="230"/>
      <c r="E170" s="230"/>
      <c r="F170" s="230"/>
      <c r="G170" s="231"/>
      <c r="H170" s="231"/>
      <c r="I170" s="231"/>
      <c r="J170" s="232"/>
      <c r="K170" s="233"/>
      <c r="L170" s="231"/>
      <c r="M170" s="231"/>
      <c r="N170" s="234"/>
      <c r="O170" s="232"/>
    </row>
    <row r="171" spans="2:15" ht="39.950000000000003" hidden="1" customHeight="1" outlineLevel="1" x14ac:dyDescent="0.25">
      <c r="B171" s="224">
        <v>165</v>
      </c>
      <c r="C171" s="230"/>
      <c r="D171" s="230"/>
      <c r="E171" s="230"/>
      <c r="F171" s="230"/>
      <c r="G171" s="234"/>
      <c r="H171" s="234"/>
      <c r="I171" s="234"/>
      <c r="J171" s="232"/>
      <c r="K171" s="233"/>
      <c r="L171" s="234"/>
      <c r="M171" s="234"/>
      <c r="N171" s="234"/>
      <c r="O171" s="232"/>
    </row>
    <row r="172" spans="2:15" ht="39.950000000000003" hidden="1" customHeight="1" outlineLevel="1" x14ac:dyDescent="0.25">
      <c r="B172" s="224">
        <v>166</v>
      </c>
      <c r="C172" s="230"/>
      <c r="D172" s="230"/>
      <c r="E172" s="230"/>
      <c r="F172" s="230"/>
      <c r="G172" s="234"/>
      <c r="H172" s="234"/>
      <c r="I172" s="234"/>
      <c r="J172" s="232"/>
      <c r="K172" s="233"/>
      <c r="L172" s="234"/>
      <c r="M172" s="234"/>
      <c r="N172" s="234"/>
      <c r="O172" s="232"/>
    </row>
    <row r="173" spans="2:15" ht="39.950000000000003" hidden="1" customHeight="1" outlineLevel="1" x14ac:dyDescent="0.25">
      <c r="B173" s="224">
        <v>167</v>
      </c>
      <c r="C173" s="230"/>
      <c r="D173" s="230"/>
      <c r="E173" s="230"/>
      <c r="F173" s="230"/>
      <c r="G173" s="234"/>
      <c r="H173" s="234"/>
      <c r="I173" s="234"/>
      <c r="J173" s="232"/>
      <c r="K173" s="233"/>
      <c r="L173" s="234"/>
      <c r="M173" s="234"/>
      <c r="N173" s="234"/>
      <c r="O173" s="232"/>
    </row>
    <row r="174" spans="2:15" ht="39.950000000000003" hidden="1" customHeight="1" outlineLevel="1" x14ac:dyDescent="0.25">
      <c r="B174" s="224">
        <v>168</v>
      </c>
      <c r="C174" s="230"/>
      <c r="D174" s="230"/>
      <c r="E174" s="230"/>
      <c r="F174" s="230"/>
      <c r="G174" s="234"/>
      <c r="H174" s="234"/>
      <c r="I174" s="234"/>
      <c r="J174" s="232"/>
      <c r="K174" s="233"/>
      <c r="L174" s="234"/>
      <c r="M174" s="234"/>
      <c r="N174" s="234"/>
      <c r="O174" s="232"/>
    </row>
    <row r="175" spans="2:15" ht="39.950000000000003" hidden="1" customHeight="1" outlineLevel="1" x14ac:dyDescent="0.25">
      <c r="B175" s="224">
        <v>169</v>
      </c>
      <c r="C175" s="230"/>
      <c r="D175" s="230"/>
      <c r="E175" s="230"/>
      <c r="F175" s="230"/>
      <c r="G175" s="234"/>
      <c r="H175" s="234"/>
      <c r="I175" s="234"/>
      <c r="J175" s="232"/>
      <c r="K175" s="233"/>
      <c r="L175" s="234"/>
      <c r="M175" s="234"/>
      <c r="N175" s="234"/>
      <c r="O175" s="232"/>
    </row>
    <row r="176" spans="2:15" ht="39.950000000000003" hidden="1" customHeight="1" outlineLevel="1" x14ac:dyDescent="0.25">
      <c r="B176" s="224">
        <v>170</v>
      </c>
      <c r="C176" s="230"/>
      <c r="D176" s="230"/>
      <c r="E176" s="230"/>
      <c r="F176" s="230"/>
      <c r="G176" s="231"/>
      <c r="H176" s="231"/>
      <c r="I176" s="231"/>
      <c r="J176" s="232"/>
      <c r="K176" s="233"/>
      <c r="L176" s="231"/>
      <c r="M176" s="231"/>
      <c r="N176" s="234"/>
      <c r="O176" s="232"/>
    </row>
    <row r="177" spans="2:15" ht="39.950000000000003" hidden="1" customHeight="1" outlineLevel="1" x14ac:dyDescent="0.25">
      <c r="B177" s="224">
        <v>171</v>
      </c>
      <c r="C177" s="230"/>
      <c r="D177" s="230"/>
      <c r="E177" s="230"/>
      <c r="F177" s="230"/>
      <c r="G177" s="231"/>
      <c r="H177" s="231"/>
      <c r="I177" s="231"/>
      <c r="J177" s="232"/>
      <c r="K177" s="233"/>
      <c r="L177" s="231"/>
      <c r="M177" s="231"/>
      <c r="N177" s="234"/>
      <c r="O177" s="232"/>
    </row>
    <row r="178" spans="2:15" ht="39.950000000000003" hidden="1" customHeight="1" outlineLevel="1" x14ac:dyDescent="0.25">
      <c r="B178" s="224">
        <v>172</v>
      </c>
      <c r="C178" s="230"/>
      <c r="D178" s="230"/>
      <c r="E178" s="230"/>
      <c r="F178" s="230"/>
      <c r="G178" s="231"/>
      <c r="H178" s="231"/>
      <c r="I178" s="231"/>
      <c r="J178" s="232"/>
      <c r="K178" s="233"/>
      <c r="L178" s="231"/>
      <c r="M178" s="231"/>
      <c r="N178" s="234"/>
      <c r="O178" s="232"/>
    </row>
    <row r="179" spans="2:15" ht="39.950000000000003" hidden="1" customHeight="1" outlineLevel="1" x14ac:dyDescent="0.25">
      <c r="B179" s="224">
        <v>173</v>
      </c>
      <c r="C179" s="230"/>
      <c r="D179" s="230"/>
      <c r="E179" s="230"/>
      <c r="F179" s="230"/>
      <c r="G179" s="231"/>
      <c r="H179" s="231"/>
      <c r="I179" s="231"/>
      <c r="J179" s="232"/>
      <c r="K179" s="233"/>
      <c r="L179" s="231"/>
      <c r="M179" s="231"/>
      <c r="N179" s="234"/>
      <c r="O179" s="232"/>
    </row>
    <row r="180" spans="2:15" ht="39.950000000000003" hidden="1" customHeight="1" outlineLevel="1" x14ac:dyDescent="0.25">
      <c r="B180" s="224">
        <v>174</v>
      </c>
      <c r="C180" s="230"/>
      <c r="D180" s="230"/>
      <c r="E180" s="230"/>
      <c r="F180" s="230"/>
      <c r="G180" s="234"/>
      <c r="H180" s="234"/>
      <c r="I180" s="234"/>
      <c r="J180" s="232"/>
      <c r="K180" s="233"/>
      <c r="L180" s="234"/>
      <c r="M180" s="234"/>
      <c r="N180" s="234"/>
      <c r="O180" s="232"/>
    </row>
    <row r="181" spans="2:15" ht="39.950000000000003" hidden="1" customHeight="1" outlineLevel="1" x14ac:dyDescent="0.25">
      <c r="B181" s="224">
        <v>175</v>
      </c>
      <c r="C181" s="230"/>
      <c r="D181" s="230"/>
      <c r="E181" s="230"/>
      <c r="F181" s="230"/>
      <c r="G181" s="234"/>
      <c r="H181" s="234"/>
      <c r="I181" s="234"/>
      <c r="J181" s="232"/>
      <c r="K181" s="233"/>
      <c r="L181" s="234"/>
      <c r="M181" s="234"/>
      <c r="N181" s="234"/>
      <c r="O181" s="232"/>
    </row>
    <row r="182" spans="2:15" ht="39.950000000000003" hidden="1" customHeight="1" outlineLevel="1" x14ac:dyDescent="0.25">
      <c r="B182" s="224">
        <v>176</v>
      </c>
      <c r="C182" s="230"/>
      <c r="D182" s="230"/>
      <c r="E182" s="230"/>
      <c r="F182" s="230"/>
      <c r="G182" s="234"/>
      <c r="H182" s="234"/>
      <c r="I182" s="234"/>
      <c r="J182" s="232"/>
      <c r="K182" s="233"/>
      <c r="L182" s="234"/>
      <c r="M182" s="234"/>
      <c r="N182" s="234"/>
      <c r="O182" s="232"/>
    </row>
    <row r="183" spans="2:15" ht="39.950000000000003" hidden="1" customHeight="1" outlineLevel="1" x14ac:dyDescent="0.25">
      <c r="B183" s="224">
        <v>177</v>
      </c>
      <c r="C183" s="230"/>
      <c r="D183" s="230"/>
      <c r="E183" s="230"/>
      <c r="F183" s="230"/>
      <c r="G183" s="234"/>
      <c r="H183" s="234"/>
      <c r="I183" s="234"/>
      <c r="J183" s="232"/>
      <c r="K183" s="233"/>
      <c r="L183" s="234"/>
      <c r="M183" s="234"/>
      <c r="N183" s="234"/>
      <c r="O183" s="232"/>
    </row>
    <row r="184" spans="2:15" ht="39.950000000000003" hidden="1" customHeight="1" outlineLevel="1" x14ac:dyDescent="0.25">
      <c r="B184" s="224">
        <v>178</v>
      </c>
      <c r="C184" s="230"/>
      <c r="D184" s="230"/>
      <c r="E184" s="230"/>
      <c r="F184" s="230"/>
      <c r="G184" s="234"/>
      <c r="H184" s="234"/>
      <c r="I184" s="234"/>
      <c r="J184" s="232"/>
      <c r="K184" s="233"/>
      <c r="L184" s="234"/>
      <c r="M184" s="234"/>
      <c r="N184" s="234"/>
      <c r="O184" s="232"/>
    </row>
    <row r="185" spans="2:15" ht="39.950000000000003" hidden="1" customHeight="1" outlineLevel="1" x14ac:dyDescent="0.25">
      <c r="B185" s="224">
        <v>179</v>
      </c>
      <c r="C185" s="230"/>
      <c r="D185" s="230"/>
      <c r="E185" s="230"/>
      <c r="F185" s="230"/>
      <c r="G185" s="231"/>
      <c r="H185" s="231"/>
      <c r="I185" s="231"/>
      <c r="J185" s="232"/>
      <c r="K185" s="233"/>
      <c r="L185" s="231"/>
      <c r="M185" s="231"/>
      <c r="N185" s="234"/>
      <c r="O185" s="232"/>
    </row>
    <row r="186" spans="2:15" ht="39.950000000000003" hidden="1" customHeight="1" outlineLevel="1" x14ac:dyDescent="0.25">
      <c r="B186" s="224">
        <v>180</v>
      </c>
      <c r="C186" s="230"/>
      <c r="D186" s="230"/>
      <c r="E186" s="230"/>
      <c r="F186" s="230"/>
      <c r="G186" s="231"/>
      <c r="H186" s="231"/>
      <c r="I186" s="231"/>
      <c r="J186" s="232"/>
      <c r="K186" s="233"/>
      <c r="L186" s="231"/>
      <c r="M186" s="231"/>
      <c r="N186" s="234"/>
      <c r="O186" s="232"/>
    </row>
    <row r="187" spans="2:15" ht="39.950000000000003" hidden="1" customHeight="1" outlineLevel="1" x14ac:dyDescent="0.25">
      <c r="B187" s="224">
        <v>181</v>
      </c>
      <c r="C187" s="230"/>
      <c r="D187" s="230"/>
      <c r="E187" s="230"/>
      <c r="F187" s="230"/>
      <c r="G187" s="231"/>
      <c r="H187" s="231"/>
      <c r="I187" s="231"/>
      <c r="J187" s="232"/>
      <c r="K187" s="233"/>
      <c r="L187" s="231"/>
      <c r="M187" s="231"/>
      <c r="N187" s="234"/>
      <c r="O187" s="232"/>
    </row>
    <row r="188" spans="2:15" ht="39.950000000000003" hidden="1" customHeight="1" outlineLevel="1" x14ac:dyDescent="0.25">
      <c r="B188" s="224">
        <v>182</v>
      </c>
      <c r="C188" s="230"/>
      <c r="D188" s="230"/>
      <c r="E188" s="230"/>
      <c r="F188" s="230"/>
      <c r="G188" s="231"/>
      <c r="H188" s="231"/>
      <c r="I188" s="231"/>
      <c r="J188" s="232"/>
      <c r="K188" s="233"/>
      <c r="L188" s="231"/>
      <c r="M188" s="231"/>
      <c r="N188" s="234"/>
      <c r="O188" s="232"/>
    </row>
    <row r="189" spans="2:15" ht="39.950000000000003" hidden="1" customHeight="1" outlineLevel="1" x14ac:dyDescent="0.25">
      <c r="B189" s="224">
        <v>183</v>
      </c>
      <c r="C189" s="230"/>
      <c r="D189" s="230"/>
      <c r="E189" s="230"/>
      <c r="F189" s="230"/>
      <c r="G189" s="234"/>
      <c r="H189" s="234"/>
      <c r="I189" s="234"/>
      <c r="J189" s="232"/>
      <c r="K189" s="233"/>
      <c r="L189" s="234"/>
      <c r="M189" s="234"/>
      <c r="N189" s="234"/>
      <c r="O189" s="232"/>
    </row>
    <row r="190" spans="2:15" ht="39.950000000000003" hidden="1" customHeight="1" outlineLevel="1" x14ac:dyDescent="0.25">
      <c r="B190" s="224">
        <v>184</v>
      </c>
      <c r="C190" s="230"/>
      <c r="D190" s="230"/>
      <c r="E190" s="230"/>
      <c r="F190" s="230"/>
      <c r="G190" s="234"/>
      <c r="H190" s="234"/>
      <c r="I190" s="234"/>
      <c r="J190" s="232"/>
      <c r="K190" s="233"/>
      <c r="L190" s="234"/>
      <c r="M190" s="234"/>
      <c r="N190" s="234"/>
      <c r="O190" s="232"/>
    </row>
    <row r="191" spans="2:15" ht="39.950000000000003" hidden="1" customHeight="1" outlineLevel="1" x14ac:dyDescent="0.25">
      <c r="B191" s="224">
        <v>185</v>
      </c>
      <c r="C191" s="230"/>
      <c r="D191" s="230"/>
      <c r="E191" s="230"/>
      <c r="F191" s="230"/>
      <c r="G191" s="234"/>
      <c r="H191" s="234"/>
      <c r="I191" s="234"/>
      <c r="J191" s="232"/>
      <c r="K191" s="233"/>
      <c r="L191" s="234"/>
      <c r="M191" s="234"/>
      <c r="N191" s="234"/>
      <c r="O191" s="232"/>
    </row>
    <row r="192" spans="2:15" ht="39.950000000000003" hidden="1" customHeight="1" outlineLevel="1" x14ac:dyDescent="0.25">
      <c r="B192" s="224">
        <v>186</v>
      </c>
      <c r="C192" s="230"/>
      <c r="D192" s="230"/>
      <c r="E192" s="230"/>
      <c r="F192" s="230"/>
      <c r="G192" s="234"/>
      <c r="H192" s="234"/>
      <c r="I192" s="234"/>
      <c r="J192" s="232"/>
      <c r="K192" s="233"/>
      <c r="L192" s="234"/>
      <c r="M192" s="234"/>
      <c r="N192" s="234"/>
      <c r="O192" s="232"/>
    </row>
    <row r="193" spans="2:15" ht="39.950000000000003" hidden="1" customHeight="1" outlineLevel="1" x14ac:dyDescent="0.25">
      <c r="B193" s="224">
        <v>187</v>
      </c>
      <c r="C193" s="230"/>
      <c r="D193" s="230"/>
      <c r="E193" s="230"/>
      <c r="F193" s="230"/>
      <c r="G193" s="234"/>
      <c r="H193" s="234"/>
      <c r="I193" s="234"/>
      <c r="J193" s="232"/>
      <c r="K193" s="233"/>
      <c r="L193" s="234"/>
      <c r="M193" s="234"/>
      <c r="N193" s="234"/>
      <c r="O193" s="232"/>
    </row>
    <row r="194" spans="2:15" ht="39.950000000000003" hidden="1" customHeight="1" outlineLevel="1" x14ac:dyDescent="0.25">
      <c r="B194" s="224">
        <v>188</v>
      </c>
      <c r="C194" s="230"/>
      <c r="D194" s="230"/>
      <c r="E194" s="230"/>
      <c r="F194" s="230"/>
      <c r="G194" s="231"/>
      <c r="H194" s="231"/>
      <c r="I194" s="231"/>
      <c r="J194" s="232"/>
      <c r="K194" s="233"/>
      <c r="L194" s="231"/>
      <c r="M194" s="231"/>
      <c r="N194" s="234"/>
      <c r="O194" s="232"/>
    </row>
    <row r="195" spans="2:15" ht="39.950000000000003" hidden="1" customHeight="1" outlineLevel="1" x14ac:dyDescent="0.25">
      <c r="B195" s="224">
        <v>189</v>
      </c>
      <c r="C195" s="230"/>
      <c r="D195" s="230"/>
      <c r="E195" s="230"/>
      <c r="F195" s="230"/>
      <c r="G195" s="231"/>
      <c r="H195" s="231"/>
      <c r="I195" s="231"/>
      <c r="J195" s="232"/>
      <c r="K195" s="233"/>
      <c r="L195" s="231"/>
      <c r="M195" s="231"/>
      <c r="N195" s="234"/>
      <c r="O195" s="232"/>
    </row>
    <row r="196" spans="2:15" ht="39.950000000000003" hidden="1" customHeight="1" outlineLevel="1" x14ac:dyDescent="0.25">
      <c r="B196" s="224">
        <v>190</v>
      </c>
      <c r="C196" s="230"/>
      <c r="D196" s="230"/>
      <c r="E196" s="230"/>
      <c r="F196" s="230"/>
      <c r="G196" s="231"/>
      <c r="H196" s="231"/>
      <c r="I196" s="231"/>
      <c r="J196" s="232"/>
      <c r="K196" s="233"/>
      <c r="L196" s="231"/>
      <c r="M196" s="231"/>
      <c r="N196" s="234"/>
      <c r="O196" s="232"/>
    </row>
    <row r="197" spans="2:15" ht="39.950000000000003" hidden="1" customHeight="1" outlineLevel="1" x14ac:dyDescent="0.25">
      <c r="B197" s="224">
        <v>191</v>
      </c>
      <c r="C197" s="230"/>
      <c r="D197" s="230"/>
      <c r="E197" s="230"/>
      <c r="F197" s="230"/>
      <c r="G197" s="231"/>
      <c r="H197" s="231"/>
      <c r="I197" s="231"/>
      <c r="J197" s="232"/>
      <c r="K197" s="233"/>
      <c r="L197" s="231"/>
      <c r="M197" s="231"/>
      <c r="N197" s="234"/>
      <c r="O197" s="232"/>
    </row>
    <row r="198" spans="2:15" ht="39.950000000000003" hidden="1" customHeight="1" outlineLevel="1" x14ac:dyDescent="0.25">
      <c r="B198" s="224">
        <v>192</v>
      </c>
      <c r="C198" s="230"/>
      <c r="D198" s="230"/>
      <c r="E198" s="230"/>
      <c r="F198" s="230"/>
      <c r="G198" s="234"/>
      <c r="H198" s="234"/>
      <c r="I198" s="234"/>
      <c r="J198" s="232"/>
      <c r="K198" s="233"/>
      <c r="L198" s="234"/>
      <c r="M198" s="234"/>
      <c r="N198" s="234"/>
      <c r="O198" s="232"/>
    </row>
    <row r="199" spans="2:15" ht="39.950000000000003" hidden="1" customHeight="1" outlineLevel="1" x14ac:dyDescent="0.25">
      <c r="B199" s="224">
        <v>193</v>
      </c>
      <c r="C199" s="230"/>
      <c r="D199" s="230"/>
      <c r="E199" s="230"/>
      <c r="F199" s="230"/>
      <c r="G199" s="234"/>
      <c r="H199" s="234"/>
      <c r="I199" s="234"/>
      <c r="J199" s="232"/>
      <c r="K199" s="233"/>
      <c r="L199" s="234"/>
      <c r="M199" s="234"/>
      <c r="N199" s="234"/>
      <c r="O199" s="232"/>
    </row>
    <row r="200" spans="2:15" ht="39.950000000000003" hidden="1" customHeight="1" outlineLevel="1" x14ac:dyDescent="0.25">
      <c r="B200" s="224">
        <v>194</v>
      </c>
      <c r="C200" s="230"/>
      <c r="D200" s="230"/>
      <c r="E200" s="230"/>
      <c r="F200" s="230"/>
      <c r="G200" s="234"/>
      <c r="H200" s="234"/>
      <c r="I200" s="234"/>
      <c r="J200" s="232"/>
      <c r="K200" s="233"/>
      <c r="L200" s="234"/>
      <c r="M200" s="234"/>
      <c r="N200" s="234"/>
      <c r="O200" s="232"/>
    </row>
    <row r="201" spans="2:15" ht="39.950000000000003" hidden="1" customHeight="1" outlineLevel="1" x14ac:dyDescent="0.25">
      <c r="B201" s="224">
        <v>195</v>
      </c>
      <c r="C201" s="230"/>
      <c r="D201" s="230"/>
      <c r="E201" s="230"/>
      <c r="F201" s="230"/>
      <c r="G201" s="234"/>
      <c r="H201" s="234"/>
      <c r="I201" s="234"/>
      <c r="J201" s="232"/>
      <c r="K201" s="233"/>
      <c r="L201" s="234"/>
      <c r="M201" s="234"/>
      <c r="N201" s="234"/>
      <c r="O201" s="232"/>
    </row>
    <row r="202" spans="2:15" ht="39.950000000000003" hidden="1" customHeight="1" outlineLevel="1" x14ac:dyDescent="0.25">
      <c r="B202" s="224">
        <v>196</v>
      </c>
      <c r="C202" s="230"/>
      <c r="D202" s="230"/>
      <c r="E202" s="230"/>
      <c r="F202" s="230"/>
      <c r="G202" s="234"/>
      <c r="H202" s="234"/>
      <c r="I202" s="234"/>
      <c r="J202" s="232"/>
      <c r="K202" s="233"/>
      <c r="L202" s="234"/>
      <c r="M202" s="234"/>
      <c r="N202" s="234"/>
      <c r="O202" s="232"/>
    </row>
    <row r="203" spans="2:15" ht="39.950000000000003" hidden="1" customHeight="1" outlineLevel="1" x14ac:dyDescent="0.25">
      <c r="B203" s="224">
        <v>197</v>
      </c>
      <c r="C203" s="230"/>
      <c r="D203" s="230"/>
      <c r="E203" s="230"/>
      <c r="F203" s="230"/>
      <c r="G203" s="231"/>
      <c r="H203" s="231"/>
      <c r="I203" s="231"/>
      <c r="J203" s="232"/>
      <c r="K203" s="233"/>
      <c r="L203" s="231"/>
      <c r="M203" s="231"/>
      <c r="N203" s="234"/>
      <c r="O203" s="232"/>
    </row>
    <row r="204" spans="2:15" ht="39.950000000000003" hidden="1" customHeight="1" outlineLevel="1" x14ac:dyDescent="0.25">
      <c r="B204" s="224">
        <v>198</v>
      </c>
      <c r="C204" s="230"/>
      <c r="D204" s="230"/>
      <c r="E204" s="230"/>
      <c r="F204" s="230"/>
      <c r="G204" s="231"/>
      <c r="H204" s="231"/>
      <c r="I204" s="231"/>
      <c r="J204" s="232"/>
      <c r="K204" s="233"/>
      <c r="L204" s="231"/>
      <c r="M204" s="231"/>
      <c r="N204" s="234"/>
      <c r="O204" s="232"/>
    </row>
    <row r="205" spans="2:15" ht="39.950000000000003" hidden="1" customHeight="1" outlineLevel="1" x14ac:dyDescent="0.25">
      <c r="B205" s="224">
        <v>199</v>
      </c>
      <c r="C205" s="230"/>
      <c r="D205" s="230"/>
      <c r="E205" s="230"/>
      <c r="F205" s="230"/>
      <c r="G205" s="231"/>
      <c r="H205" s="231"/>
      <c r="I205" s="231"/>
      <c r="J205" s="232"/>
      <c r="K205" s="233"/>
      <c r="L205" s="231"/>
      <c r="M205" s="231"/>
      <c r="N205" s="234"/>
      <c r="O205" s="232"/>
    </row>
    <row r="206" spans="2:15" ht="39.950000000000003" hidden="1" customHeight="1" outlineLevel="1" x14ac:dyDescent="0.25">
      <c r="B206" s="224">
        <v>200</v>
      </c>
      <c r="C206" s="230"/>
      <c r="D206" s="230"/>
      <c r="E206" s="230"/>
      <c r="F206" s="230"/>
      <c r="G206" s="231"/>
      <c r="H206" s="231"/>
      <c r="I206" s="231"/>
      <c r="J206" s="232"/>
      <c r="K206" s="233"/>
      <c r="L206" s="231"/>
      <c r="M206" s="231"/>
      <c r="N206" s="234"/>
      <c r="O206" s="232"/>
    </row>
    <row r="207" spans="2:15" ht="39.950000000000003" hidden="1" customHeight="1" outlineLevel="1" x14ac:dyDescent="0.25">
      <c r="B207" s="224">
        <v>201</v>
      </c>
      <c r="C207" s="230"/>
      <c r="D207" s="230"/>
      <c r="E207" s="230"/>
      <c r="F207" s="230"/>
      <c r="G207" s="234"/>
      <c r="H207" s="234"/>
      <c r="I207" s="234"/>
      <c r="J207" s="232"/>
      <c r="K207" s="233"/>
      <c r="L207" s="234"/>
      <c r="M207" s="234"/>
      <c r="N207" s="234"/>
      <c r="O207" s="232"/>
    </row>
    <row r="208" spans="2:15" ht="39.950000000000003" hidden="1" customHeight="1" outlineLevel="1" x14ac:dyDescent="0.25">
      <c r="B208" s="224">
        <v>202</v>
      </c>
      <c r="C208" s="230"/>
      <c r="D208" s="230"/>
      <c r="E208" s="230"/>
      <c r="F208" s="230"/>
      <c r="G208" s="234"/>
      <c r="H208" s="234"/>
      <c r="I208" s="234"/>
      <c r="J208" s="232"/>
      <c r="K208" s="233"/>
      <c r="L208" s="234"/>
      <c r="M208" s="234"/>
      <c r="N208" s="234"/>
      <c r="O208" s="232"/>
    </row>
    <row r="209" spans="2:15" ht="39.950000000000003" hidden="1" customHeight="1" outlineLevel="1" x14ac:dyDescent="0.25">
      <c r="B209" s="224">
        <v>203</v>
      </c>
      <c r="C209" s="230"/>
      <c r="D209" s="230"/>
      <c r="E209" s="230"/>
      <c r="F209" s="230"/>
      <c r="G209" s="234"/>
      <c r="H209" s="234"/>
      <c r="I209" s="234"/>
      <c r="J209" s="232"/>
      <c r="K209" s="233"/>
      <c r="L209" s="234"/>
      <c r="M209" s="234"/>
      <c r="N209" s="234"/>
      <c r="O209" s="232"/>
    </row>
    <row r="210" spans="2:15" ht="39.950000000000003" hidden="1" customHeight="1" outlineLevel="1" x14ac:dyDescent="0.25">
      <c r="B210" s="224">
        <v>204</v>
      </c>
      <c r="C210" s="230"/>
      <c r="D210" s="230"/>
      <c r="E210" s="230"/>
      <c r="F210" s="230"/>
      <c r="G210" s="234"/>
      <c r="H210" s="234"/>
      <c r="I210" s="234"/>
      <c r="J210" s="232"/>
      <c r="K210" s="233"/>
      <c r="L210" s="234"/>
      <c r="M210" s="234"/>
      <c r="N210" s="234"/>
      <c r="O210" s="232"/>
    </row>
    <row r="211" spans="2:15" ht="39.950000000000003" hidden="1" customHeight="1" outlineLevel="1" x14ac:dyDescent="0.25">
      <c r="B211" s="224">
        <v>205</v>
      </c>
      <c r="C211" s="230"/>
      <c r="D211" s="230"/>
      <c r="E211" s="230"/>
      <c r="F211" s="230"/>
      <c r="G211" s="234"/>
      <c r="H211" s="234"/>
      <c r="I211" s="234"/>
      <c r="J211" s="232"/>
      <c r="K211" s="233"/>
      <c r="L211" s="234"/>
      <c r="M211" s="234"/>
      <c r="N211" s="234"/>
      <c r="O211" s="232"/>
    </row>
    <row r="212" spans="2:15" ht="39.950000000000003" hidden="1" customHeight="1" outlineLevel="1" x14ac:dyDescent="0.25">
      <c r="B212" s="224">
        <v>206</v>
      </c>
      <c r="C212" s="230"/>
      <c r="D212" s="230"/>
      <c r="E212" s="230"/>
      <c r="F212" s="230"/>
      <c r="G212" s="231"/>
      <c r="H212" s="231"/>
      <c r="I212" s="231"/>
      <c r="J212" s="232"/>
      <c r="K212" s="233"/>
      <c r="L212" s="231"/>
      <c r="M212" s="231"/>
      <c r="N212" s="234"/>
      <c r="O212" s="232"/>
    </row>
    <row r="213" spans="2:15" ht="39.950000000000003" hidden="1" customHeight="1" outlineLevel="1" x14ac:dyDescent="0.25">
      <c r="B213" s="224">
        <v>207</v>
      </c>
      <c r="C213" s="230"/>
      <c r="D213" s="230"/>
      <c r="E213" s="230"/>
      <c r="F213" s="230"/>
      <c r="G213" s="231"/>
      <c r="H213" s="231"/>
      <c r="I213" s="231"/>
      <c r="J213" s="232"/>
      <c r="K213" s="233"/>
      <c r="L213" s="231"/>
      <c r="M213" s="231"/>
      <c r="N213" s="234"/>
      <c r="O213" s="232"/>
    </row>
    <row r="214" spans="2:15" ht="39.950000000000003" hidden="1" customHeight="1" outlineLevel="1" x14ac:dyDescent="0.25">
      <c r="B214" s="224">
        <v>208</v>
      </c>
      <c r="C214" s="230"/>
      <c r="D214" s="230"/>
      <c r="E214" s="230"/>
      <c r="F214" s="230"/>
      <c r="G214" s="231"/>
      <c r="H214" s="231"/>
      <c r="I214" s="231"/>
      <c r="J214" s="232"/>
      <c r="K214" s="233"/>
      <c r="L214" s="231"/>
      <c r="M214" s="231"/>
      <c r="N214" s="234"/>
      <c r="O214" s="232"/>
    </row>
    <row r="215" spans="2:15" ht="39.950000000000003" hidden="1" customHeight="1" outlineLevel="1" x14ac:dyDescent="0.25">
      <c r="B215" s="224">
        <v>209</v>
      </c>
      <c r="C215" s="230"/>
      <c r="D215" s="230"/>
      <c r="E215" s="230"/>
      <c r="F215" s="230"/>
      <c r="G215" s="231"/>
      <c r="H215" s="231"/>
      <c r="I215" s="231"/>
      <c r="J215" s="232"/>
      <c r="K215" s="233"/>
      <c r="L215" s="231"/>
      <c r="M215" s="231"/>
      <c r="N215" s="234"/>
      <c r="O215" s="232"/>
    </row>
    <row r="216" spans="2:15" ht="39.950000000000003" hidden="1" customHeight="1" outlineLevel="1" x14ac:dyDescent="0.25">
      <c r="B216" s="224">
        <v>210</v>
      </c>
      <c r="C216" s="230"/>
      <c r="D216" s="230"/>
      <c r="E216" s="230"/>
      <c r="F216" s="230"/>
      <c r="G216" s="234"/>
      <c r="H216" s="234"/>
      <c r="I216" s="234"/>
      <c r="J216" s="232"/>
      <c r="K216" s="233"/>
      <c r="L216" s="234"/>
      <c r="M216" s="234"/>
      <c r="N216" s="234"/>
      <c r="O216" s="232"/>
    </row>
    <row r="217" spans="2:15" ht="39.950000000000003" hidden="1" customHeight="1" outlineLevel="1" x14ac:dyDescent="0.25">
      <c r="B217" s="224">
        <v>211</v>
      </c>
      <c r="C217" s="230"/>
      <c r="D217" s="230"/>
      <c r="E217" s="230"/>
      <c r="F217" s="230"/>
      <c r="G217" s="234"/>
      <c r="H217" s="234"/>
      <c r="I217" s="234"/>
      <c r="J217" s="232"/>
      <c r="K217" s="233"/>
      <c r="L217" s="234"/>
      <c r="M217" s="234"/>
      <c r="N217" s="234"/>
      <c r="O217" s="232"/>
    </row>
    <row r="218" spans="2:15" ht="39.950000000000003" hidden="1" customHeight="1" outlineLevel="1" x14ac:dyDescent="0.25">
      <c r="B218" s="224">
        <v>212</v>
      </c>
      <c r="C218" s="230"/>
      <c r="D218" s="230"/>
      <c r="E218" s="230"/>
      <c r="F218" s="230"/>
      <c r="G218" s="234"/>
      <c r="H218" s="234"/>
      <c r="I218" s="234"/>
      <c r="J218" s="232"/>
      <c r="K218" s="233"/>
      <c r="L218" s="234"/>
      <c r="M218" s="234"/>
      <c r="N218" s="234"/>
      <c r="O218" s="232"/>
    </row>
    <row r="219" spans="2:15" ht="39.950000000000003" hidden="1" customHeight="1" outlineLevel="1" x14ac:dyDescent="0.25">
      <c r="B219" s="224">
        <v>213</v>
      </c>
      <c r="C219" s="230"/>
      <c r="D219" s="230"/>
      <c r="E219" s="230"/>
      <c r="F219" s="230"/>
      <c r="G219" s="234"/>
      <c r="H219" s="234"/>
      <c r="I219" s="234"/>
      <c r="J219" s="232"/>
      <c r="K219" s="233"/>
      <c r="L219" s="234"/>
      <c r="M219" s="234"/>
      <c r="N219" s="234"/>
      <c r="O219" s="232"/>
    </row>
    <row r="220" spans="2:15" ht="39.950000000000003" hidden="1" customHeight="1" outlineLevel="1" x14ac:dyDescent="0.25">
      <c r="B220" s="224">
        <v>214</v>
      </c>
      <c r="C220" s="230"/>
      <c r="D220" s="230"/>
      <c r="E220" s="230"/>
      <c r="F220" s="230"/>
      <c r="G220" s="234"/>
      <c r="H220" s="234"/>
      <c r="I220" s="234"/>
      <c r="J220" s="232"/>
      <c r="K220" s="233"/>
      <c r="L220" s="234"/>
      <c r="M220" s="234"/>
      <c r="N220" s="234"/>
      <c r="O220" s="232"/>
    </row>
    <row r="221" spans="2:15" ht="39.950000000000003" hidden="1" customHeight="1" outlineLevel="1" x14ac:dyDescent="0.25">
      <c r="B221" s="224">
        <v>215</v>
      </c>
      <c r="C221" s="230"/>
      <c r="D221" s="230"/>
      <c r="E221" s="230"/>
      <c r="F221" s="230"/>
      <c r="G221" s="231"/>
      <c r="H221" s="231"/>
      <c r="I221" s="231"/>
      <c r="J221" s="232"/>
      <c r="K221" s="233"/>
      <c r="L221" s="231"/>
      <c r="M221" s="231"/>
      <c r="N221" s="234"/>
      <c r="O221" s="232"/>
    </row>
    <row r="222" spans="2:15" ht="39.950000000000003" hidden="1" customHeight="1" outlineLevel="1" x14ac:dyDescent="0.25">
      <c r="B222" s="224">
        <v>216</v>
      </c>
      <c r="C222" s="230"/>
      <c r="D222" s="230"/>
      <c r="E222" s="230"/>
      <c r="F222" s="230"/>
      <c r="G222" s="231"/>
      <c r="H222" s="231"/>
      <c r="I222" s="231"/>
      <c r="J222" s="232"/>
      <c r="K222" s="233"/>
      <c r="L222" s="231"/>
      <c r="M222" s="231"/>
      <c r="N222" s="234"/>
      <c r="O222" s="232"/>
    </row>
    <row r="223" spans="2:15" ht="39.950000000000003" hidden="1" customHeight="1" outlineLevel="1" x14ac:dyDescent="0.25">
      <c r="B223" s="224">
        <v>217</v>
      </c>
      <c r="C223" s="230"/>
      <c r="D223" s="230"/>
      <c r="E223" s="230"/>
      <c r="F223" s="230"/>
      <c r="G223" s="231"/>
      <c r="H223" s="231"/>
      <c r="I223" s="231"/>
      <c r="J223" s="232"/>
      <c r="K223" s="233"/>
      <c r="L223" s="231"/>
      <c r="M223" s="231"/>
      <c r="N223" s="234"/>
      <c r="O223" s="232"/>
    </row>
    <row r="224" spans="2:15" ht="39.950000000000003" hidden="1" customHeight="1" outlineLevel="1" x14ac:dyDescent="0.25">
      <c r="B224" s="224">
        <v>218</v>
      </c>
      <c r="C224" s="230"/>
      <c r="D224" s="230"/>
      <c r="E224" s="230"/>
      <c r="F224" s="230"/>
      <c r="G224" s="231"/>
      <c r="H224" s="231"/>
      <c r="I224" s="231"/>
      <c r="J224" s="232"/>
      <c r="K224" s="233"/>
      <c r="L224" s="231"/>
      <c r="M224" s="231"/>
      <c r="N224" s="234"/>
      <c r="O224" s="232"/>
    </row>
    <row r="225" spans="2:15" ht="39.950000000000003" hidden="1" customHeight="1" outlineLevel="1" x14ac:dyDescent="0.25">
      <c r="B225" s="224">
        <v>219</v>
      </c>
      <c r="C225" s="230"/>
      <c r="D225" s="230"/>
      <c r="E225" s="230"/>
      <c r="F225" s="230"/>
      <c r="G225" s="234"/>
      <c r="H225" s="234"/>
      <c r="I225" s="234"/>
      <c r="J225" s="232"/>
      <c r="K225" s="233"/>
      <c r="L225" s="234"/>
      <c r="M225" s="234"/>
      <c r="N225" s="234"/>
      <c r="O225" s="232"/>
    </row>
    <row r="226" spans="2:15" ht="39.950000000000003" hidden="1" customHeight="1" outlineLevel="1" x14ac:dyDescent="0.25">
      <c r="B226" s="224">
        <v>220</v>
      </c>
      <c r="C226" s="230"/>
      <c r="D226" s="230"/>
      <c r="E226" s="230"/>
      <c r="F226" s="230"/>
      <c r="G226" s="234"/>
      <c r="H226" s="234"/>
      <c r="I226" s="234"/>
      <c r="J226" s="232"/>
      <c r="K226" s="233"/>
      <c r="L226" s="234"/>
      <c r="M226" s="234"/>
      <c r="N226" s="234"/>
      <c r="O226" s="232"/>
    </row>
    <row r="227" spans="2:15" ht="39.950000000000003" hidden="1" customHeight="1" outlineLevel="1" x14ac:dyDescent="0.25">
      <c r="B227" s="224">
        <v>221</v>
      </c>
      <c r="C227" s="230"/>
      <c r="D227" s="230"/>
      <c r="E227" s="230"/>
      <c r="F227" s="230"/>
      <c r="G227" s="234"/>
      <c r="H227" s="234"/>
      <c r="I227" s="234"/>
      <c r="J227" s="232"/>
      <c r="K227" s="233"/>
      <c r="L227" s="234"/>
      <c r="M227" s="234"/>
      <c r="N227" s="234"/>
      <c r="O227" s="232"/>
    </row>
    <row r="228" spans="2:15" ht="39.950000000000003" hidden="1" customHeight="1" outlineLevel="1" x14ac:dyDescent="0.25">
      <c r="B228" s="224">
        <v>222</v>
      </c>
      <c r="C228" s="230"/>
      <c r="D228" s="230"/>
      <c r="E228" s="230"/>
      <c r="F228" s="230"/>
      <c r="G228" s="234"/>
      <c r="H228" s="234"/>
      <c r="I228" s="234"/>
      <c r="J228" s="232"/>
      <c r="K228" s="233"/>
      <c r="L228" s="234"/>
      <c r="M228" s="234"/>
      <c r="N228" s="234"/>
      <c r="O228" s="232"/>
    </row>
    <row r="229" spans="2:15" ht="39.950000000000003" hidden="1" customHeight="1" outlineLevel="1" x14ac:dyDescent="0.25">
      <c r="B229" s="224">
        <v>223</v>
      </c>
      <c r="C229" s="230"/>
      <c r="D229" s="230"/>
      <c r="E229" s="230"/>
      <c r="F229" s="230"/>
      <c r="G229" s="234"/>
      <c r="H229" s="234"/>
      <c r="I229" s="234"/>
      <c r="J229" s="232"/>
      <c r="K229" s="233"/>
      <c r="L229" s="234"/>
      <c r="M229" s="234"/>
      <c r="N229" s="234"/>
      <c r="O229" s="232"/>
    </row>
    <row r="230" spans="2:15" ht="39.950000000000003" hidden="1" customHeight="1" outlineLevel="1" x14ac:dyDescent="0.25">
      <c r="B230" s="224">
        <v>224</v>
      </c>
      <c r="C230" s="230"/>
      <c r="D230" s="230"/>
      <c r="E230" s="230"/>
      <c r="F230" s="230"/>
      <c r="G230" s="231"/>
      <c r="H230" s="231"/>
      <c r="I230" s="231"/>
      <c r="J230" s="232"/>
      <c r="K230" s="233"/>
      <c r="L230" s="231"/>
      <c r="M230" s="231"/>
      <c r="N230" s="234"/>
      <c r="O230" s="232"/>
    </row>
    <row r="231" spans="2:15" ht="39.950000000000003" hidden="1" customHeight="1" outlineLevel="1" x14ac:dyDescent="0.25">
      <c r="B231" s="224">
        <v>225</v>
      </c>
      <c r="C231" s="230"/>
      <c r="D231" s="230"/>
      <c r="E231" s="230"/>
      <c r="F231" s="230"/>
      <c r="G231" s="231"/>
      <c r="H231" s="231"/>
      <c r="I231" s="231"/>
      <c r="J231" s="232"/>
      <c r="K231" s="233"/>
      <c r="L231" s="231"/>
      <c r="M231" s="231"/>
      <c r="N231" s="234"/>
      <c r="O231" s="232"/>
    </row>
    <row r="232" spans="2:15" ht="39.950000000000003" hidden="1" customHeight="1" outlineLevel="1" x14ac:dyDescent="0.25">
      <c r="B232" s="224">
        <v>226</v>
      </c>
      <c r="C232" s="230"/>
      <c r="D232" s="230"/>
      <c r="E232" s="230"/>
      <c r="F232" s="230"/>
      <c r="G232" s="231"/>
      <c r="H232" s="231"/>
      <c r="I232" s="231"/>
      <c r="J232" s="232"/>
      <c r="K232" s="233"/>
      <c r="L232" s="231"/>
      <c r="M232" s="231"/>
      <c r="N232" s="234"/>
      <c r="O232" s="232"/>
    </row>
    <row r="233" spans="2:15" ht="39.950000000000003" hidden="1" customHeight="1" outlineLevel="1" x14ac:dyDescent="0.25">
      <c r="B233" s="224">
        <v>227</v>
      </c>
      <c r="C233" s="230"/>
      <c r="D233" s="230"/>
      <c r="E233" s="230"/>
      <c r="F233" s="230"/>
      <c r="G233" s="231"/>
      <c r="H233" s="231"/>
      <c r="I233" s="231"/>
      <c r="J233" s="232"/>
      <c r="K233" s="233"/>
      <c r="L233" s="231"/>
      <c r="M233" s="231"/>
      <c r="N233" s="234"/>
      <c r="O233" s="232"/>
    </row>
    <row r="234" spans="2:15" ht="39.950000000000003" hidden="1" customHeight="1" outlineLevel="1" x14ac:dyDescent="0.25">
      <c r="B234" s="224">
        <v>228</v>
      </c>
      <c r="C234" s="230"/>
      <c r="D234" s="230"/>
      <c r="E234" s="230"/>
      <c r="F234" s="230"/>
      <c r="G234" s="234"/>
      <c r="H234" s="234"/>
      <c r="I234" s="234"/>
      <c r="J234" s="232"/>
      <c r="K234" s="233"/>
      <c r="L234" s="234"/>
      <c r="M234" s="234"/>
      <c r="N234" s="234"/>
      <c r="O234" s="232"/>
    </row>
    <row r="235" spans="2:15" ht="39.950000000000003" hidden="1" customHeight="1" outlineLevel="1" x14ac:dyDescent="0.25">
      <c r="B235" s="224">
        <v>229</v>
      </c>
      <c r="C235" s="230"/>
      <c r="D235" s="230"/>
      <c r="E235" s="230"/>
      <c r="F235" s="230"/>
      <c r="G235" s="234"/>
      <c r="H235" s="234"/>
      <c r="I235" s="234"/>
      <c r="J235" s="232"/>
      <c r="K235" s="233"/>
      <c r="L235" s="234"/>
      <c r="M235" s="234"/>
      <c r="N235" s="234"/>
      <c r="O235" s="232"/>
    </row>
    <row r="236" spans="2:15" ht="39.950000000000003" hidden="1" customHeight="1" outlineLevel="1" x14ac:dyDescent="0.25">
      <c r="B236" s="224">
        <v>230</v>
      </c>
      <c r="C236" s="230"/>
      <c r="D236" s="230"/>
      <c r="E236" s="230"/>
      <c r="F236" s="230"/>
      <c r="G236" s="234"/>
      <c r="H236" s="234"/>
      <c r="I236" s="234"/>
      <c r="J236" s="232"/>
      <c r="K236" s="233"/>
      <c r="L236" s="234"/>
      <c r="M236" s="234"/>
      <c r="N236" s="234"/>
      <c r="O236" s="232"/>
    </row>
    <row r="237" spans="2:15" ht="39.950000000000003" hidden="1" customHeight="1" outlineLevel="1" x14ac:dyDescent="0.25">
      <c r="B237" s="224">
        <v>231</v>
      </c>
      <c r="C237" s="230"/>
      <c r="D237" s="230"/>
      <c r="E237" s="230"/>
      <c r="F237" s="230"/>
      <c r="G237" s="234"/>
      <c r="H237" s="234"/>
      <c r="I237" s="234"/>
      <c r="J237" s="232"/>
      <c r="K237" s="233"/>
      <c r="L237" s="234"/>
      <c r="M237" s="234"/>
      <c r="N237" s="234"/>
      <c r="O237" s="232"/>
    </row>
    <row r="238" spans="2:15" ht="39.950000000000003" hidden="1" customHeight="1" outlineLevel="1" x14ac:dyDescent="0.25">
      <c r="B238" s="224">
        <v>232</v>
      </c>
      <c r="C238" s="230"/>
      <c r="D238" s="230"/>
      <c r="E238" s="230"/>
      <c r="F238" s="230"/>
      <c r="G238" s="234"/>
      <c r="H238" s="234"/>
      <c r="I238" s="234"/>
      <c r="J238" s="232"/>
      <c r="K238" s="233"/>
      <c r="L238" s="234"/>
      <c r="M238" s="234"/>
      <c r="N238" s="234"/>
      <c r="O238" s="232"/>
    </row>
    <row r="239" spans="2:15" ht="39.950000000000003" hidden="1" customHeight="1" outlineLevel="1" x14ac:dyDescent="0.25">
      <c r="B239" s="224">
        <v>233</v>
      </c>
      <c r="C239" s="230"/>
      <c r="D239" s="230"/>
      <c r="E239" s="230"/>
      <c r="F239" s="230"/>
      <c r="G239" s="231"/>
      <c r="H239" s="231"/>
      <c r="I239" s="231"/>
      <c r="J239" s="232"/>
      <c r="K239" s="233"/>
      <c r="L239" s="231"/>
      <c r="M239" s="231"/>
      <c r="N239" s="234"/>
      <c r="O239" s="232"/>
    </row>
    <row r="240" spans="2:15" ht="39.950000000000003" hidden="1" customHeight="1" outlineLevel="1" x14ac:dyDescent="0.25">
      <c r="B240" s="224">
        <v>234</v>
      </c>
      <c r="C240" s="230"/>
      <c r="D240" s="230"/>
      <c r="E240" s="230"/>
      <c r="F240" s="230"/>
      <c r="G240" s="231"/>
      <c r="H240" s="231"/>
      <c r="I240" s="231"/>
      <c r="J240" s="232"/>
      <c r="K240" s="233"/>
      <c r="L240" s="231"/>
      <c r="M240" s="231"/>
      <c r="N240" s="234"/>
      <c r="O240" s="232"/>
    </row>
    <row r="241" spans="2:15" ht="39.950000000000003" hidden="1" customHeight="1" outlineLevel="1" x14ac:dyDescent="0.25">
      <c r="B241" s="224">
        <v>235</v>
      </c>
      <c r="C241" s="230"/>
      <c r="D241" s="230"/>
      <c r="E241" s="230"/>
      <c r="F241" s="230"/>
      <c r="G241" s="231"/>
      <c r="H241" s="231"/>
      <c r="I241" s="231"/>
      <c r="J241" s="232"/>
      <c r="K241" s="233"/>
      <c r="L241" s="231"/>
      <c r="M241" s="231"/>
      <c r="N241" s="234"/>
      <c r="O241" s="232"/>
    </row>
    <row r="242" spans="2:15" ht="39.950000000000003" hidden="1" customHeight="1" outlineLevel="1" x14ac:dyDescent="0.25">
      <c r="B242" s="224">
        <v>236</v>
      </c>
      <c r="C242" s="230"/>
      <c r="D242" s="230"/>
      <c r="E242" s="230"/>
      <c r="F242" s="230"/>
      <c r="G242" s="234"/>
      <c r="H242" s="234"/>
      <c r="I242" s="234"/>
      <c r="J242" s="232"/>
      <c r="K242" s="233"/>
      <c r="L242" s="234"/>
      <c r="M242" s="234"/>
      <c r="N242" s="234"/>
      <c r="O242" s="232"/>
    </row>
    <row r="243" spans="2:15" ht="39.950000000000003" hidden="1" customHeight="1" outlineLevel="1" x14ac:dyDescent="0.25">
      <c r="B243" s="224">
        <v>237</v>
      </c>
      <c r="C243" s="230"/>
      <c r="D243" s="230"/>
      <c r="E243" s="230"/>
      <c r="F243" s="230"/>
      <c r="G243" s="234"/>
      <c r="H243" s="234"/>
      <c r="I243" s="234"/>
      <c r="J243" s="232"/>
      <c r="K243" s="233"/>
      <c r="L243" s="234"/>
      <c r="M243" s="234"/>
      <c r="N243" s="234"/>
      <c r="O243" s="232"/>
    </row>
    <row r="244" spans="2:15" ht="39.950000000000003" hidden="1" customHeight="1" outlineLevel="1" x14ac:dyDescent="0.25">
      <c r="B244" s="224">
        <v>238</v>
      </c>
      <c r="C244" s="230"/>
      <c r="D244" s="230"/>
      <c r="E244" s="230"/>
      <c r="F244" s="230"/>
      <c r="G244" s="234"/>
      <c r="H244" s="234"/>
      <c r="I244" s="234"/>
      <c r="J244" s="232"/>
      <c r="K244" s="233"/>
      <c r="L244" s="234"/>
      <c r="M244" s="234"/>
      <c r="N244" s="234"/>
      <c r="O244" s="232"/>
    </row>
    <row r="245" spans="2:15" ht="39.950000000000003" hidden="1" customHeight="1" outlineLevel="1" x14ac:dyDescent="0.25">
      <c r="B245" s="224">
        <v>239</v>
      </c>
      <c r="C245" s="230"/>
      <c r="D245" s="230"/>
      <c r="E245" s="230"/>
      <c r="F245" s="230"/>
      <c r="G245" s="234"/>
      <c r="H245" s="234"/>
      <c r="I245" s="234"/>
      <c r="J245" s="232"/>
      <c r="K245" s="233"/>
      <c r="L245" s="234"/>
      <c r="M245" s="234"/>
      <c r="N245" s="234"/>
      <c r="O245" s="232"/>
    </row>
    <row r="246" spans="2:15" ht="39.950000000000003" hidden="1" customHeight="1" outlineLevel="1" x14ac:dyDescent="0.25">
      <c r="B246" s="224">
        <v>240</v>
      </c>
      <c r="C246" s="230"/>
      <c r="D246" s="230"/>
      <c r="E246" s="230"/>
      <c r="F246" s="230"/>
      <c r="G246" s="234"/>
      <c r="H246" s="234"/>
      <c r="I246" s="234"/>
      <c r="J246" s="232"/>
      <c r="K246" s="233"/>
      <c r="L246" s="234"/>
      <c r="M246" s="234"/>
      <c r="N246" s="234"/>
      <c r="O246" s="232"/>
    </row>
    <row r="247" spans="2:15" ht="39.950000000000003" hidden="1" customHeight="1" outlineLevel="1" x14ac:dyDescent="0.25">
      <c r="B247" s="224">
        <v>241</v>
      </c>
      <c r="C247" s="230"/>
      <c r="D247" s="230"/>
      <c r="E247" s="230"/>
      <c r="F247" s="230"/>
      <c r="G247" s="231"/>
      <c r="H247" s="231"/>
      <c r="I247" s="231"/>
      <c r="J247" s="232"/>
      <c r="K247" s="233"/>
      <c r="L247" s="231"/>
      <c r="M247" s="231"/>
      <c r="N247" s="234"/>
      <c r="O247" s="232"/>
    </row>
    <row r="248" spans="2:15" ht="39.950000000000003" hidden="1" customHeight="1" outlineLevel="1" x14ac:dyDescent="0.25">
      <c r="B248" s="224">
        <v>242</v>
      </c>
      <c r="C248" s="230"/>
      <c r="D248" s="230"/>
      <c r="E248" s="230"/>
      <c r="F248" s="230"/>
      <c r="G248" s="231"/>
      <c r="H248" s="231"/>
      <c r="I248" s="231"/>
      <c r="J248" s="232"/>
      <c r="K248" s="233"/>
      <c r="L248" s="231"/>
      <c r="M248" s="231"/>
      <c r="N248" s="234"/>
      <c r="O248" s="232"/>
    </row>
    <row r="249" spans="2:15" ht="39.950000000000003" hidden="1" customHeight="1" outlineLevel="1" x14ac:dyDescent="0.25">
      <c r="B249" s="224">
        <v>243</v>
      </c>
      <c r="C249" s="230"/>
      <c r="D249" s="230"/>
      <c r="E249" s="230"/>
      <c r="F249" s="230"/>
      <c r="G249" s="231"/>
      <c r="H249" s="231"/>
      <c r="I249" s="231"/>
      <c r="J249" s="232"/>
      <c r="K249" s="233"/>
      <c r="L249" s="231"/>
      <c r="M249" s="231"/>
      <c r="N249" s="234"/>
      <c r="O249" s="232"/>
    </row>
    <row r="250" spans="2:15" ht="39.950000000000003" hidden="1" customHeight="1" outlineLevel="1" x14ac:dyDescent="0.25">
      <c r="B250" s="224">
        <v>244</v>
      </c>
      <c r="C250" s="230"/>
      <c r="D250" s="230"/>
      <c r="E250" s="230"/>
      <c r="F250" s="230"/>
      <c r="G250" s="231"/>
      <c r="H250" s="231"/>
      <c r="I250" s="231"/>
      <c r="J250" s="232"/>
      <c r="K250" s="233"/>
      <c r="L250" s="231"/>
      <c r="M250" s="231"/>
      <c r="N250" s="234"/>
      <c r="O250" s="232"/>
    </row>
    <row r="251" spans="2:15" ht="39.950000000000003" hidden="1" customHeight="1" outlineLevel="1" x14ac:dyDescent="0.25">
      <c r="B251" s="224">
        <v>245</v>
      </c>
      <c r="C251" s="230"/>
      <c r="D251" s="230"/>
      <c r="E251" s="230"/>
      <c r="F251" s="230"/>
      <c r="G251" s="234"/>
      <c r="H251" s="234"/>
      <c r="I251" s="234"/>
      <c r="J251" s="232"/>
      <c r="K251" s="233"/>
      <c r="L251" s="234"/>
      <c r="M251" s="234"/>
      <c r="N251" s="234"/>
      <c r="O251" s="232"/>
    </row>
    <row r="252" spans="2:15" ht="39.950000000000003" hidden="1" customHeight="1" outlineLevel="1" x14ac:dyDescent="0.25">
      <c r="B252" s="224">
        <v>246</v>
      </c>
      <c r="C252" s="230"/>
      <c r="D252" s="230"/>
      <c r="E252" s="230"/>
      <c r="F252" s="230"/>
      <c r="G252" s="234"/>
      <c r="H252" s="234"/>
      <c r="I252" s="234"/>
      <c r="J252" s="232"/>
      <c r="K252" s="233"/>
      <c r="L252" s="234"/>
      <c r="M252" s="234"/>
      <c r="N252" s="234"/>
      <c r="O252" s="232"/>
    </row>
    <row r="253" spans="2:15" ht="39.950000000000003" hidden="1" customHeight="1" outlineLevel="1" x14ac:dyDescent="0.25">
      <c r="B253" s="224">
        <v>247</v>
      </c>
      <c r="C253" s="230"/>
      <c r="D253" s="230"/>
      <c r="E253" s="230"/>
      <c r="F253" s="230"/>
      <c r="G253" s="234"/>
      <c r="H253" s="234"/>
      <c r="I253" s="234"/>
      <c r="J253" s="232"/>
      <c r="K253" s="233"/>
      <c r="L253" s="234"/>
      <c r="M253" s="234"/>
      <c r="N253" s="234"/>
      <c r="O253" s="232"/>
    </row>
    <row r="254" spans="2:15" ht="39.950000000000003" hidden="1" customHeight="1" outlineLevel="1" x14ac:dyDescent="0.25">
      <c r="B254" s="224">
        <v>248</v>
      </c>
      <c r="C254" s="230"/>
      <c r="D254" s="230"/>
      <c r="E254" s="230"/>
      <c r="F254" s="230"/>
      <c r="G254" s="234"/>
      <c r="H254" s="234"/>
      <c r="I254" s="234"/>
      <c r="J254" s="232"/>
      <c r="K254" s="233"/>
      <c r="L254" s="234"/>
      <c r="M254" s="234"/>
      <c r="N254" s="234"/>
      <c r="O254" s="232"/>
    </row>
    <row r="255" spans="2:15" ht="39.950000000000003" hidden="1" customHeight="1" outlineLevel="1" x14ac:dyDescent="0.25">
      <c r="B255" s="224">
        <v>249</v>
      </c>
      <c r="C255" s="230"/>
      <c r="D255" s="230"/>
      <c r="E255" s="230"/>
      <c r="F255" s="230"/>
      <c r="G255" s="234"/>
      <c r="H255" s="234"/>
      <c r="I255" s="234"/>
      <c r="J255" s="232"/>
      <c r="K255" s="233"/>
      <c r="L255" s="234"/>
      <c r="M255" s="234"/>
      <c r="N255" s="234"/>
      <c r="O255" s="232"/>
    </row>
    <row r="256" spans="2:15" ht="39.950000000000003" hidden="1" customHeight="1" outlineLevel="1" x14ac:dyDescent="0.25">
      <c r="B256" s="224">
        <v>250</v>
      </c>
      <c r="C256" s="230"/>
      <c r="D256" s="230"/>
      <c r="E256" s="230"/>
      <c r="F256" s="230"/>
      <c r="G256" s="231"/>
      <c r="H256" s="231"/>
      <c r="I256" s="231"/>
      <c r="J256" s="232"/>
      <c r="K256" s="233"/>
      <c r="L256" s="231"/>
      <c r="M256" s="231"/>
      <c r="N256" s="234"/>
      <c r="O256" s="232"/>
    </row>
    <row r="257" spans="2:15" ht="39.950000000000003" hidden="1" customHeight="1" outlineLevel="1" x14ac:dyDescent="0.25">
      <c r="B257" s="224">
        <v>251</v>
      </c>
      <c r="C257" s="230"/>
      <c r="D257" s="230"/>
      <c r="E257" s="230"/>
      <c r="F257" s="230"/>
      <c r="G257" s="231"/>
      <c r="H257" s="231"/>
      <c r="I257" s="231"/>
      <c r="J257" s="232"/>
      <c r="K257" s="233"/>
      <c r="L257" s="231"/>
      <c r="M257" s="231"/>
      <c r="N257" s="234"/>
      <c r="O257" s="232"/>
    </row>
    <row r="258" spans="2:15" ht="39.950000000000003" hidden="1" customHeight="1" outlineLevel="1" x14ac:dyDescent="0.25">
      <c r="B258" s="224">
        <v>252</v>
      </c>
      <c r="C258" s="230"/>
      <c r="D258" s="230"/>
      <c r="E258" s="230"/>
      <c r="F258" s="230"/>
      <c r="G258" s="231"/>
      <c r="H258" s="231"/>
      <c r="I258" s="231"/>
      <c r="J258" s="232"/>
      <c r="K258" s="233"/>
      <c r="L258" s="231"/>
      <c r="M258" s="231"/>
      <c r="N258" s="234"/>
      <c r="O258" s="232"/>
    </row>
    <row r="259" spans="2:15" ht="39.950000000000003" hidden="1" customHeight="1" outlineLevel="1" x14ac:dyDescent="0.25">
      <c r="B259" s="224">
        <v>253</v>
      </c>
      <c r="C259" s="230"/>
      <c r="D259" s="230"/>
      <c r="E259" s="230"/>
      <c r="F259" s="230"/>
      <c r="G259" s="231"/>
      <c r="H259" s="231"/>
      <c r="I259" s="231"/>
      <c r="J259" s="232"/>
      <c r="K259" s="233"/>
      <c r="L259" s="231"/>
      <c r="M259" s="231"/>
      <c r="N259" s="234"/>
      <c r="O259" s="232"/>
    </row>
    <row r="260" spans="2:15" ht="39.950000000000003" hidden="1" customHeight="1" outlineLevel="1" x14ac:dyDescent="0.25">
      <c r="B260" s="224">
        <v>254</v>
      </c>
      <c r="C260" s="230"/>
      <c r="D260" s="230"/>
      <c r="E260" s="230"/>
      <c r="F260" s="230"/>
      <c r="G260" s="234"/>
      <c r="H260" s="234"/>
      <c r="I260" s="234"/>
      <c r="J260" s="232"/>
      <c r="K260" s="233"/>
      <c r="L260" s="234"/>
      <c r="M260" s="234"/>
      <c r="N260" s="234"/>
      <c r="O260" s="232"/>
    </row>
    <row r="261" spans="2:15" ht="39.950000000000003" hidden="1" customHeight="1" outlineLevel="1" x14ac:dyDescent="0.25">
      <c r="B261" s="224">
        <v>255</v>
      </c>
      <c r="C261" s="230"/>
      <c r="D261" s="230"/>
      <c r="E261" s="230"/>
      <c r="F261" s="230"/>
      <c r="G261" s="234"/>
      <c r="H261" s="234"/>
      <c r="I261" s="234"/>
      <c r="J261" s="232"/>
      <c r="K261" s="233"/>
      <c r="L261" s="234"/>
      <c r="M261" s="234"/>
      <c r="N261" s="234"/>
      <c r="O261" s="232"/>
    </row>
    <row r="262" spans="2:15" ht="39.950000000000003" hidden="1" customHeight="1" outlineLevel="1" x14ac:dyDescent="0.25">
      <c r="B262" s="224">
        <v>256</v>
      </c>
      <c r="C262" s="230"/>
      <c r="D262" s="230"/>
      <c r="E262" s="230"/>
      <c r="F262" s="230"/>
      <c r="G262" s="234"/>
      <c r="H262" s="234"/>
      <c r="I262" s="234"/>
      <c r="J262" s="232"/>
      <c r="K262" s="233"/>
      <c r="L262" s="234"/>
      <c r="M262" s="234"/>
      <c r="N262" s="234"/>
      <c r="O262" s="232"/>
    </row>
    <row r="263" spans="2:15" ht="39.950000000000003" hidden="1" customHeight="1" outlineLevel="1" x14ac:dyDescent="0.25">
      <c r="B263" s="224">
        <v>257</v>
      </c>
      <c r="C263" s="230"/>
      <c r="D263" s="230"/>
      <c r="E263" s="230"/>
      <c r="F263" s="230"/>
      <c r="G263" s="234"/>
      <c r="H263" s="234"/>
      <c r="I263" s="234"/>
      <c r="J263" s="232"/>
      <c r="K263" s="233"/>
      <c r="L263" s="234"/>
      <c r="M263" s="234"/>
      <c r="N263" s="234"/>
      <c r="O263" s="232"/>
    </row>
    <row r="264" spans="2:15" ht="39.950000000000003" hidden="1" customHeight="1" outlineLevel="1" x14ac:dyDescent="0.25">
      <c r="B264" s="224">
        <v>258</v>
      </c>
      <c r="C264" s="230"/>
      <c r="D264" s="230"/>
      <c r="E264" s="230"/>
      <c r="F264" s="230"/>
      <c r="G264" s="234"/>
      <c r="H264" s="234"/>
      <c r="I264" s="234"/>
      <c r="J264" s="232"/>
      <c r="K264" s="233"/>
      <c r="L264" s="234"/>
      <c r="M264" s="234"/>
      <c r="N264" s="234"/>
      <c r="O264" s="232"/>
    </row>
    <row r="265" spans="2:15" ht="39.950000000000003" hidden="1" customHeight="1" outlineLevel="1" x14ac:dyDescent="0.25">
      <c r="B265" s="224">
        <v>259</v>
      </c>
      <c r="C265" s="230"/>
      <c r="D265" s="230"/>
      <c r="E265" s="230"/>
      <c r="F265" s="230"/>
      <c r="G265" s="231"/>
      <c r="H265" s="231"/>
      <c r="I265" s="231"/>
      <c r="J265" s="232"/>
      <c r="K265" s="233"/>
      <c r="L265" s="231"/>
      <c r="M265" s="231"/>
      <c r="N265" s="234"/>
      <c r="O265" s="232"/>
    </row>
    <row r="266" spans="2:15" ht="39.950000000000003" hidden="1" customHeight="1" outlineLevel="1" x14ac:dyDescent="0.25">
      <c r="B266" s="224">
        <v>260</v>
      </c>
      <c r="C266" s="230"/>
      <c r="D266" s="230"/>
      <c r="E266" s="230"/>
      <c r="F266" s="230"/>
      <c r="G266" s="231"/>
      <c r="H266" s="231"/>
      <c r="I266" s="231"/>
      <c r="J266" s="232"/>
      <c r="K266" s="233"/>
      <c r="L266" s="231"/>
      <c r="M266" s="231"/>
      <c r="N266" s="234"/>
      <c r="O266" s="232"/>
    </row>
    <row r="267" spans="2:15" ht="39.950000000000003" hidden="1" customHeight="1" outlineLevel="1" x14ac:dyDescent="0.25">
      <c r="B267" s="224">
        <v>261</v>
      </c>
      <c r="C267" s="230"/>
      <c r="D267" s="230"/>
      <c r="E267" s="230"/>
      <c r="F267" s="230"/>
      <c r="G267" s="231"/>
      <c r="H267" s="231"/>
      <c r="I267" s="231"/>
      <c r="J267" s="232"/>
      <c r="K267" s="233"/>
      <c r="L267" s="231"/>
      <c r="M267" s="231"/>
      <c r="N267" s="234"/>
      <c r="O267" s="232"/>
    </row>
    <row r="268" spans="2:15" ht="39.950000000000003" hidden="1" customHeight="1" outlineLevel="1" x14ac:dyDescent="0.25">
      <c r="B268" s="224">
        <v>262</v>
      </c>
      <c r="C268" s="230"/>
      <c r="D268" s="230"/>
      <c r="E268" s="230"/>
      <c r="F268" s="230"/>
      <c r="G268" s="231"/>
      <c r="H268" s="231"/>
      <c r="I268" s="231"/>
      <c r="J268" s="232"/>
      <c r="K268" s="233"/>
      <c r="L268" s="231"/>
      <c r="M268" s="231"/>
      <c r="N268" s="234"/>
      <c r="O268" s="232"/>
    </row>
    <row r="269" spans="2:15" ht="39.950000000000003" hidden="1" customHeight="1" outlineLevel="1" x14ac:dyDescent="0.25">
      <c r="B269" s="224">
        <v>263</v>
      </c>
      <c r="C269" s="230"/>
      <c r="D269" s="230"/>
      <c r="E269" s="230"/>
      <c r="F269" s="230"/>
      <c r="G269" s="234"/>
      <c r="H269" s="234"/>
      <c r="I269" s="234"/>
      <c r="J269" s="232"/>
      <c r="K269" s="233"/>
      <c r="L269" s="234"/>
      <c r="M269" s="234"/>
      <c r="N269" s="234"/>
      <c r="O269" s="232"/>
    </row>
    <row r="270" spans="2:15" ht="39.950000000000003" hidden="1" customHeight="1" outlineLevel="1" x14ac:dyDescent="0.25">
      <c r="B270" s="224">
        <v>264</v>
      </c>
      <c r="C270" s="230"/>
      <c r="D270" s="230"/>
      <c r="E270" s="230"/>
      <c r="F270" s="230"/>
      <c r="G270" s="234"/>
      <c r="H270" s="234"/>
      <c r="I270" s="234"/>
      <c r="J270" s="232"/>
      <c r="K270" s="233"/>
      <c r="L270" s="234"/>
      <c r="M270" s="234"/>
      <c r="N270" s="234"/>
      <c r="O270" s="232"/>
    </row>
    <row r="271" spans="2:15" ht="39.950000000000003" hidden="1" customHeight="1" outlineLevel="1" x14ac:dyDescent="0.25">
      <c r="B271" s="224">
        <v>265</v>
      </c>
      <c r="C271" s="230"/>
      <c r="D271" s="230"/>
      <c r="E271" s="230"/>
      <c r="F271" s="230"/>
      <c r="G271" s="234"/>
      <c r="H271" s="234"/>
      <c r="I271" s="234"/>
      <c r="J271" s="232"/>
      <c r="K271" s="233"/>
      <c r="L271" s="234"/>
      <c r="M271" s="234"/>
      <c r="N271" s="234"/>
      <c r="O271" s="232"/>
    </row>
    <row r="272" spans="2:15" ht="39.950000000000003" hidden="1" customHeight="1" outlineLevel="1" x14ac:dyDescent="0.25">
      <c r="B272" s="224">
        <v>266</v>
      </c>
      <c r="C272" s="230"/>
      <c r="D272" s="230"/>
      <c r="E272" s="230"/>
      <c r="F272" s="230"/>
      <c r="G272" s="234"/>
      <c r="H272" s="234"/>
      <c r="I272" s="234"/>
      <c r="J272" s="232"/>
      <c r="K272" s="233"/>
      <c r="L272" s="234"/>
      <c r="M272" s="234"/>
      <c r="N272" s="234"/>
      <c r="O272" s="232"/>
    </row>
    <row r="273" spans="2:15" ht="39.950000000000003" hidden="1" customHeight="1" outlineLevel="1" x14ac:dyDescent="0.25">
      <c r="B273" s="224">
        <v>267</v>
      </c>
      <c r="C273" s="230"/>
      <c r="D273" s="230"/>
      <c r="E273" s="230"/>
      <c r="F273" s="230"/>
      <c r="G273" s="234"/>
      <c r="H273" s="234"/>
      <c r="I273" s="234"/>
      <c r="J273" s="232"/>
      <c r="K273" s="233"/>
      <c r="L273" s="234"/>
      <c r="M273" s="234"/>
      <c r="N273" s="234"/>
      <c r="O273" s="232"/>
    </row>
    <row r="274" spans="2:15" ht="39.950000000000003" hidden="1" customHeight="1" outlineLevel="1" x14ac:dyDescent="0.25">
      <c r="B274" s="224">
        <v>268</v>
      </c>
      <c r="C274" s="230"/>
      <c r="D274" s="230"/>
      <c r="E274" s="230"/>
      <c r="F274" s="230"/>
      <c r="G274" s="231"/>
      <c r="H274" s="231"/>
      <c r="I274" s="231"/>
      <c r="J274" s="232"/>
      <c r="K274" s="233"/>
      <c r="L274" s="231"/>
      <c r="M274" s="231"/>
      <c r="N274" s="234"/>
      <c r="O274" s="232"/>
    </row>
    <row r="275" spans="2:15" ht="39.950000000000003" hidden="1" customHeight="1" outlineLevel="1" x14ac:dyDescent="0.25">
      <c r="B275" s="224">
        <v>269</v>
      </c>
      <c r="C275" s="230"/>
      <c r="D275" s="230"/>
      <c r="E275" s="230"/>
      <c r="F275" s="230"/>
      <c r="G275" s="231"/>
      <c r="H275" s="231"/>
      <c r="I275" s="231"/>
      <c r="J275" s="232"/>
      <c r="K275" s="233"/>
      <c r="L275" s="231"/>
      <c r="M275" s="231"/>
      <c r="N275" s="234"/>
      <c r="O275" s="232"/>
    </row>
    <row r="276" spans="2:15" ht="39.950000000000003" hidden="1" customHeight="1" outlineLevel="1" x14ac:dyDescent="0.25">
      <c r="B276" s="224">
        <v>270</v>
      </c>
      <c r="C276" s="230"/>
      <c r="D276" s="230"/>
      <c r="E276" s="230"/>
      <c r="F276" s="230"/>
      <c r="G276" s="231"/>
      <c r="H276" s="231"/>
      <c r="I276" s="231"/>
      <c r="J276" s="232"/>
      <c r="K276" s="233"/>
      <c r="L276" s="231"/>
      <c r="M276" s="231"/>
      <c r="N276" s="234"/>
      <c r="O276" s="232"/>
    </row>
    <row r="277" spans="2:15" ht="39.950000000000003" hidden="1" customHeight="1" outlineLevel="1" x14ac:dyDescent="0.25">
      <c r="B277" s="224">
        <v>271</v>
      </c>
      <c r="C277" s="230"/>
      <c r="D277" s="230"/>
      <c r="E277" s="230"/>
      <c r="F277" s="230"/>
      <c r="G277" s="231"/>
      <c r="H277" s="231"/>
      <c r="I277" s="231"/>
      <c r="J277" s="232"/>
      <c r="K277" s="233"/>
      <c r="L277" s="231"/>
      <c r="M277" s="231"/>
      <c r="N277" s="234"/>
      <c r="O277" s="232"/>
    </row>
    <row r="278" spans="2:15" ht="39.950000000000003" hidden="1" customHeight="1" outlineLevel="1" x14ac:dyDescent="0.25">
      <c r="B278" s="224">
        <v>272</v>
      </c>
      <c r="C278" s="230"/>
      <c r="D278" s="230"/>
      <c r="E278" s="230"/>
      <c r="F278" s="230"/>
      <c r="G278" s="234"/>
      <c r="H278" s="234"/>
      <c r="I278" s="234"/>
      <c r="J278" s="232"/>
      <c r="K278" s="233"/>
      <c r="L278" s="234"/>
      <c r="M278" s="234"/>
      <c r="N278" s="234"/>
      <c r="O278" s="232"/>
    </row>
    <row r="279" spans="2:15" ht="39.950000000000003" hidden="1" customHeight="1" outlineLevel="1" x14ac:dyDescent="0.25">
      <c r="B279" s="224">
        <v>273</v>
      </c>
      <c r="C279" s="230"/>
      <c r="D279" s="230"/>
      <c r="E279" s="230"/>
      <c r="F279" s="230"/>
      <c r="G279" s="234"/>
      <c r="H279" s="234"/>
      <c r="I279" s="234"/>
      <c r="J279" s="232"/>
      <c r="K279" s="233"/>
      <c r="L279" s="234"/>
      <c r="M279" s="234"/>
      <c r="N279" s="234"/>
      <c r="O279" s="232"/>
    </row>
    <row r="280" spans="2:15" ht="39.950000000000003" hidden="1" customHeight="1" outlineLevel="1" x14ac:dyDescent="0.25">
      <c r="B280" s="224">
        <v>274</v>
      </c>
      <c r="C280" s="230"/>
      <c r="D280" s="230"/>
      <c r="E280" s="230"/>
      <c r="F280" s="230"/>
      <c r="G280" s="234"/>
      <c r="H280" s="234"/>
      <c r="I280" s="234"/>
      <c r="J280" s="232"/>
      <c r="K280" s="233"/>
      <c r="L280" s="234"/>
      <c r="M280" s="234"/>
      <c r="N280" s="234"/>
      <c r="O280" s="232"/>
    </row>
    <row r="281" spans="2:15" ht="39.950000000000003" hidden="1" customHeight="1" outlineLevel="1" x14ac:dyDescent="0.25">
      <c r="B281" s="224">
        <v>275</v>
      </c>
      <c r="C281" s="230"/>
      <c r="D281" s="230"/>
      <c r="E281" s="230"/>
      <c r="F281" s="230"/>
      <c r="G281" s="234"/>
      <c r="H281" s="234"/>
      <c r="I281" s="234"/>
      <c r="J281" s="232"/>
      <c r="K281" s="233"/>
      <c r="L281" s="234"/>
      <c r="M281" s="234"/>
      <c r="N281" s="234"/>
      <c r="O281" s="232"/>
    </row>
    <row r="282" spans="2:15" ht="39.950000000000003" hidden="1" customHeight="1" outlineLevel="1" x14ac:dyDescent="0.25">
      <c r="B282" s="224">
        <v>276</v>
      </c>
      <c r="C282" s="230"/>
      <c r="D282" s="230"/>
      <c r="E282" s="230"/>
      <c r="F282" s="230"/>
      <c r="G282" s="234"/>
      <c r="H282" s="234"/>
      <c r="I282" s="234"/>
      <c r="J282" s="232"/>
      <c r="K282" s="233"/>
      <c r="L282" s="234"/>
      <c r="M282" s="234"/>
      <c r="N282" s="234"/>
      <c r="O282" s="232"/>
    </row>
    <row r="283" spans="2:15" ht="39.950000000000003" hidden="1" customHeight="1" outlineLevel="1" x14ac:dyDescent="0.25">
      <c r="B283" s="224">
        <v>277</v>
      </c>
      <c r="C283" s="230"/>
      <c r="D283" s="230"/>
      <c r="E283" s="230"/>
      <c r="F283" s="230"/>
      <c r="G283" s="231"/>
      <c r="H283" s="231"/>
      <c r="I283" s="231"/>
      <c r="J283" s="232"/>
      <c r="K283" s="233"/>
      <c r="L283" s="231"/>
      <c r="M283" s="231"/>
      <c r="N283" s="234"/>
      <c r="O283" s="232"/>
    </row>
    <row r="284" spans="2:15" ht="39.950000000000003" hidden="1" customHeight="1" outlineLevel="1" x14ac:dyDescent="0.25">
      <c r="B284" s="224">
        <v>278</v>
      </c>
      <c r="C284" s="230"/>
      <c r="D284" s="230"/>
      <c r="E284" s="230"/>
      <c r="F284" s="230"/>
      <c r="G284" s="231"/>
      <c r="H284" s="231"/>
      <c r="I284" s="231"/>
      <c r="J284" s="232"/>
      <c r="K284" s="233"/>
      <c r="L284" s="231"/>
      <c r="M284" s="231"/>
      <c r="N284" s="234"/>
      <c r="O284" s="232"/>
    </row>
    <row r="285" spans="2:15" ht="39.950000000000003" hidden="1" customHeight="1" outlineLevel="1" x14ac:dyDescent="0.25">
      <c r="B285" s="224">
        <v>279</v>
      </c>
      <c r="C285" s="230"/>
      <c r="D285" s="230"/>
      <c r="E285" s="230"/>
      <c r="F285" s="230"/>
      <c r="G285" s="231"/>
      <c r="H285" s="231"/>
      <c r="I285" s="231"/>
      <c r="J285" s="232"/>
      <c r="K285" s="233"/>
      <c r="L285" s="231"/>
      <c r="M285" s="231"/>
      <c r="N285" s="234"/>
      <c r="O285" s="232"/>
    </row>
    <row r="286" spans="2:15" ht="39.950000000000003" hidden="1" customHeight="1" outlineLevel="1" x14ac:dyDescent="0.25">
      <c r="B286" s="224">
        <v>280</v>
      </c>
      <c r="C286" s="230"/>
      <c r="D286" s="230"/>
      <c r="E286" s="230"/>
      <c r="F286" s="230"/>
      <c r="G286" s="231"/>
      <c r="H286" s="231"/>
      <c r="I286" s="231"/>
      <c r="J286" s="232"/>
      <c r="K286" s="233"/>
      <c r="L286" s="231"/>
      <c r="M286" s="231"/>
      <c r="N286" s="234"/>
      <c r="O286" s="232"/>
    </row>
    <row r="287" spans="2:15" ht="39.950000000000003" hidden="1" customHeight="1" outlineLevel="1" x14ac:dyDescent="0.25">
      <c r="B287" s="224">
        <v>281</v>
      </c>
      <c r="C287" s="230"/>
      <c r="D287" s="230"/>
      <c r="E287" s="230"/>
      <c r="F287" s="230"/>
      <c r="G287" s="234"/>
      <c r="H287" s="234"/>
      <c r="I287" s="234"/>
      <c r="J287" s="232"/>
      <c r="K287" s="233"/>
      <c r="L287" s="234"/>
      <c r="M287" s="234"/>
      <c r="N287" s="234"/>
      <c r="O287" s="232"/>
    </row>
    <row r="288" spans="2:15" ht="39.950000000000003" hidden="1" customHeight="1" outlineLevel="1" x14ac:dyDescent="0.25">
      <c r="B288" s="224">
        <v>282</v>
      </c>
      <c r="C288" s="230"/>
      <c r="D288" s="230"/>
      <c r="E288" s="230"/>
      <c r="F288" s="230"/>
      <c r="G288" s="234"/>
      <c r="H288" s="234"/>
      <c r="I288" s="234"/>
      <c r="J288" s="232"/>
      <c r="K288" s="233"/>
      <c r="L288" s="234"/>
      <c r="M288" s="234"/>
      <c r="N288" s="234"/>
      <c r="O288" s="232"/>
    </row>
    <row r="289" spans="2:15" ht="39.950000000000003" hidden="1" customHeight="1" outlineLevel="1" x14ac:dyDescent="0.25">
      <c r="B289" s="224">
        <v>283</v>
      </c>
      <c r="C289" s="230"/>
      <c r="D289" s="230"/>
      <c r="E289" s="230"/>
      <c r="F289" s="230"/>
      <c r="G289" s="234"/>
      <c r="H289" s="234"/>
      <c r="I289" s="234"/>
      <c r="J289" s="232"/>
      <c r="K289" s="233"/>
      <c r="L289" s="234"/>
      <c r="M289" s="234"/>
      <c r="N289" s="234"/>
      <c r="O289" s="232"/>
    </row>
    <row r="290" spans="2:15" ht="39.950000000000003" hidden="1" customHeight="1" outlineLevel="1" x14ac:dyDescent="0.25">
      <c r="B290" s="224">
        <v>284</v>
      </c>
      <c r="C290" s="230"/>
      <c r="D290" s="230"/>
      <c r="E290" s="230"/>
      <c r="F290" s="230"/>
      <c r="G290" s="234"/>
      <c r="H290" s="234"/>
      <c r="I290" s="234"/>
      <c r="J290" s="232"/>
      <c r="K290" s="233"/>
      <c r="L290" s="234"/>
      <c r="M290" s="234"/>
      <c r="N290" s="234"/>
      <c r="O290" s="232"/>
    </row>
    <row r="291" spans="2:15" ht="39.950000000000003" hidden="1" customHeight="1" outlineLevel="1" x14ac:dyDescent="0.25">
      <c r="B291" s="224">
        <v>285</v>
      </c>
      <c r="C291" s="230"/>
      <c r="D291" s="230"/>
      <c r="E291" s="230"/>
      <c r="F291" s="230"/>
      <c r="G291" s="234"/>
      <c r="H291" s="234"/>
      <c r="I291" s="234"/>
      <c r="J291" s="232"/>
      <c r="K291" s="233"/>
      <c r="L291" s="234"/>
      <c r="M291" s="234"/>
      <c r="N291" s="234"/>
      <c r="O291" s="232"/>
    </row>
    <row r="292" spans="2:15" ht="39.950000000000003" hidden="1" customHeight="1" outlineLevel="1" x14ac:dyDescent="0.25">
      <c r="B292" s="224">
        <v>286</v>
      </c>
      <c r="C292" s="230"/>
      <c r="D292" s="230"/>
      <c r="E292" s="230"/>
      <c r="F292" s="230"/>
      <c r="G292" s="231"/>
      <c r="H292" s="231"/>
      <c r="I292" s="231"/>
      <c r="J292" s="232"/>
      <c r="K292" s="233"/>
      <c r="L292" s="231"/>
      <c r="M292" s="231"/>
      <c r="N292" s="234"/>
      <c r="O292" s="232"/>
    </row>
    <row r="293" spans="2:15" ht="39.950000000000003" hidden="1" customHeight="1" outlineLevel="1" x14ac:dyDescent="0.25">
      <c r="B293" s="224">
        <v>287</v>
      </c>
      <c r="C293" s="230"/>
      <c r="D293" s="230"/>
      <c r="E293" s="230"/>
      <c r="F293" s="230"/>
      <c r="G293" s="231"/>
      <c r="H293" s="231"/>
      <c r="I293" s="231"/>
      <c r="J293" s="232"/>
      <c r="K293" s="233"/>
      <c r="L293" s="231"/>
      <c r="M293" s="231"/>
      <c r="N293" s="234"/>
      <c r="O293" s="232"/>
    </row>
    <row r="294" spans="2:15" ht="39.950000000000003" hidden="1" customHeight="1" outlineLevel="1" x14ac:dyDescent="0.25">
      <c r="B294" s="224">
        <v>288</v>
      </c>
      <c r="C294" s="230"/>
      <c r="D294" s="230"/>
      <c r="E294" s="230"/>
      <c r="F294" s="230"/>
      <c r="G294" s="231"/>
      <c r="H294" s="231"/>
      <c r="I294" s="231"/>
      <c r="J294" s="232"/>
      <c r="K294" s="233"/>
      <c r="L294" s="231"/>
      <c r="M294" s="231"/>
      <c r="N294" s="234"/>
      <c r="O294" s="232"/>
    </row>
    <row r="295" spans="2:15" ht="39.950000000000003" hidden="1" customHeight="1" outlineLevel="1" x14ac:dyDescent="0.25">
      <c r="B295" s="224">
        <v>289</v>
      </c>
      <c r="C295" s="230"/>
      <c r="D295" s="230"/>
      <c r="E295" s="230"/>
      <c r="F295" s="230"/>
      <c r="G295" s="231"/>
      <c r="H295" s="231"/>
      <c r="I295" s="231"/>
      <c r="J295" s="232"/>
      <c r="K295" s="233"/>
      <c r="L295" s="231"/>
      <c r="M295" s="231"/>
      <c r="N295" s="234"/>
      <c r="O295" s="232"/>
    </row>
    <row r="296" spans="2:15" ht="39.950000000000003" hidden="1" customHeight="1" outlineLevel="1" x14ac:dyDescent="0.25">
      <c r="B296" s="224">
        <v>290</v>
      </c>
      <c r="C296" s="230"/>
      <c r="D296" s="230"/>
      <c r="E296" s="230"/>
      <c r="F296" s="230"/>
      <c r="G296" s="234"/>
      <c r="H296" s="234"/>
      <c r="I296" s="234"/>
      <c r="J296" s="232"/>
      <c r="K296" s="233"/>
      <c r="L296" s="234"/>
      <c r="M296" s="234"/>
      <c r="N296" s="234"/>
      <c r="O296" s="232"/>
    </row>
    <row r="297" spans="2:15" ht="39.950000000000003" hidden="1" customHeight="1" outlineLevel="1" x14ac:dyDescent="0.25">
      <c r="B297" s="224">
        <v>291</v>
      </c>
      <c r="C297" s="230"/>
      <c r="D297" s="230"/>
      <c r="E297" s="230"/>
      <c r="F297" s="230"/>
      <c r="G297" s="234"/>
      <c r="H297" s="234"/>
      <c r="I297" s="234"/>
      <c r="J297" s="232"/>
      <c r="K297" s="233"/>
      <c r="L297" s="234"/>
      <c r="M297" s="234"/>
      <c r="N297" s="234"/>
      <c r="O297" s="232"/>
    </row>
    <row r="298" spans="2:15" ht="39.950000000000003" hidden="1" customHeight="1" outlineLevel="1" x14ac:dyDescent="0.25">
      <c r="B298" s="224">
        <v>292</v>
      </c>
      <c r="C298" s="230"/>
      <c r="D298" s="230"/>
      <c r="E298" s="230"/>
      <c r="F298" s="230"/>
      <c r="G298" s="234"/>
      <c r="H298" s="234"/>
      <c r="I298" s="234"/>
      <c r="J298" s="232"/>
      <c r="K298" s="233"/>
      <c r="L298" s="234"/>
      <c r="M298" s="234"/>
      <c r="N298" s="234"/>
      <c r="O298" s="232"/>
    </row>
    <row r="299" spans="2:15" ht="39.950000000000003" hidden="1" customHeight="1" outlineLevel="1" x14ac:dyDescent="0.25">
      <c r="B299" s="224">
        <v>293</v>
      </c>
      <c r="C299" s="230"/>
      <c r="D299" s="230"/>
      <c r="E299" s="230"/>
      <c r="F299" s="230"/>
      <c r="G299" s="234"/>
      <c r="H299" s="234"/>
      <c r="I299" s="234"/>
      <c r="J299" s="232"/>
      <c r="K299" s="233"/>
      <c r="L299" s="234"/>
      <c r="M299" s="234"/>
      <c r="N299" s="234"/>
      <c r="O299" s="232"/>
    </row>
    <row r="300" spans="2:15" ht="39.950000000000003" hidden="1" customHeight="1" outlineLevel="1" x14ac:dyDescent="0.25">
      <c r="B300" s="224">
        <v>294</v>
      </c>
      <c r="C300" s="230"/>
      <c r="D300" s="230"/>
      <c r="E300" s="230"/>
      <c r="F300" s="230"/>
      <c r="G300" s="234"/>
      <c r="H300" s="234"/>
      <c r="I300" s="234"/>
      <c r="J300" s="232"/>
      <c r="K300" s="233"/>
      <c r="L300" s="234"/>
      <c r="M300" s="234"/>
      <c r="N300" s="234"/>
      <c r="O300" s="232"/>
    </row>
    <row r="301" spans="2:15" ht="39.950000000000003" hidden="1" customHeight="1" outlineLevel="1" x14ac:dyDescent="0.25">
      <c r="B301" s="224">
        <v>295</v>
      </c>
      <c r="C301" s="230"/>
      <c r="D301" s="230"/>
      <c r="E301" s="230"/>
      <c r="F301" s="230"/>
      <c r="G301" s="231"/>
      <c r="H301" s="231"/>
      <c r="I301" s="231"/>
      <c r="J301" s="232"/>
      <c r="K301" s="233"/>
      <c r="L301" s="231"/>
      <c r="M301" s="231"/>
      <c r="N301" s="234"/>
      <c r="O301" s="232"/>
    </row>
    <row r="302" spans="2:15" ht="39.950000000000003" hidden="1" customHeight="1" outlineLevel="1" x14ac:dyDescent="0.25">
      <c r="B302" s="224">
        <v>296</v>
      </c>
      <c r="C302" s="230"/>
      <c r="D302" s="230"/>
      <c r="E302" s="230"/>
      <c r="F302" s="230"/>
      <c r="G302" s="231"/>
      <c r="H302" s="231"/>
      <c r="I302" s="231"/>
      <c r="J302" s="232"/>
      <c r="K302" s="233"/>
      <c r="L302" s="231"/>
      <c r="M302" s="231"/>
      <c r="N302" s="234"/>
      <c r="O302" s="232"/>
    </row>
    <row r="303" spans="2:15" ht="39.950000000000003" hidden="1" customHeight="1" outlineLevel="1" x14ac:dyDescent="0.25">
      <c r="B303" s="224">
        <v>297</v>
      </c>
      <c r="C303" s="230"/>
      <c r="D303" s="230"/>
      <c r="E303" s="230"/>
      <c r="F303" s="230"/>
      <c r="G303" s="231"/>
      <c r="H303" s="231"/>
      <c r="I303" s="231"/>
      <c r="J303" s="232"/>
      <c r="K303" s="233"/>
      <c r="L303" s="231"/>
      <c r="M303" s="231"/>
      <c r="N303" s="234"/>
      <c r="O303" s="232"/>
    </row>
    <row r="304" spans="2:15" ht="39.950000000000003" hidden="1" customHeight="1" outlineLevel="1" x14ac:dyDescent="0.25">
      <c r="B304" s="224">
        <v>298</v>
      </c>
      <c r="C304" s="230"/>
      <c r="D304" s="230"/>
      <c r="E304" s="230"/>
      <c r="F304" s="230"/>
      <c r="G304" s="231"/>
      <c r="H304" s="231"/>
      <c r="I304" s="231"/>
      <c r="J304" s="232"/>
      <c r="K304" s="233"/>
      <c r="L304" s="231"/>
      <c r="M304" s="231"/>
      <c r="N304" s="234"/>
      <c r="O304" s="232"/>
    </row>
    <row r="305" spans="2:15" ht="39.950000000000003" hidden="1" customHeight="1" outlineLevel="1" x14ac:dyDescent="0.25">
      <c r="B305" s="224">
        <v>299</v>
      </c>
      <c r="C305" s="230"/>
      <c r="D305" s="230"/>
      <c r="E305" s="230"/>
      <c r="F305" s="230"/>
      <c r="G305" s="234"/>
      <c r="H305" s="234"/>
      <c r="I305" s="234"/>
      <c r="J305" s="232"/>
      <c r="K305" s="233"/>
      <c r="L305" s="234"/>
      <c r="M305" s="234"/>
      <c r="N305" s="234"/>
      <c r="O305" s="232"/>
    </row>
    <row r="306" spans="2:15" ht="39.950000000000003" hidden="1" customHeight="1" outlineLevel="1" x14ac:dyDescent="0.25">
      <c r="B306" s="224">
        <v>300</v>
      </c>
      <c r="C306" s="230"/>
      <c r="D306" s="230"/>
      <c r="E306" s="230"/>
      <c r="F306" s="230"/>
      <c r="G306" s="234"/>
      <c r="H306" s="234"/>
      <c r="I306" s="234"/>
      <c r="J306" s="232"/>
      <c r="K306" s="233"/>
      <c r="L306" s="234"/>
      <c r="M306" s="234"/>
      <c r="N306" s="234"/>
      <c r="O306" s="232"/>
    </row>
    <row r="307" spans="2:15" ht="39.950000000000003" hidden="1" customHeight="1" outlineLevel="1" x14ac:dyDescent="0.25">
      <c r="B307" s="224">
        <v>301</v>
      </c>
      <c r="C307" s="230"/>
      <c r="D307" s="230"/>
      <c r="E307" s="230"/>
      <c r="F307" s="230"/>
      <c r="G307" s="234"/>
      <c r="H307" s="234"/>
      <c r="I307" s="234"/>
      <c r="J307" s="232"/>
      <c r="K307" s="233"/>
      <c r="L307" s="234"/>
      <c r="M307" s="234"/>
      <c r="N307" s="234"/>
      <c r="O307" s="232"/>
    </row>
    <row r="308" spans="2:15" ht="39.950000000000003" hidden="1" customHeight="1" outlineLevel="1" x14ac:dyDescent="0.25">
      <c r="B308" s="224">
        <v>302</v>
      </c>
      <c r="C308" s="230"/>
      <c r="D308" s="230"/>
      <c r="E308" s="230"/>
      <c r="F308" s="230"/>
      <c r="G308" s="234"/>
      <c r="H308" s="234"/>
      <c r="I308" s="234"/>
      <c r="J308" s="232"/>
      <c r="K308" s="233"/>
      <c r="L308" s="234"/>
      <c r="M308" s="234"/>
      <c r="N308" s="234"/>
      <c r="O308" s="232"/>
    </row>
    <row r="309" spans="2:15" ht="39.950000000000003" hidden="1" customHeight="1" outlineLevel="1" x14ac:dyDescent="0.25">
      <c r="B309" s="224">
        <v>303</v>
      </c>
      <c r="C309" s="230"/>
      <c r="D309" s="230"/>
      <c r="E309" s="230"/>
      <c r="F309" s="230"/>
      <c r="G309" s="234"/>
      <c r="H309" s="234"/>
      <c r="I309" s="234"/>
      <c r="J309" s="232"/>
      <c r="K309" s="233"/>
      <c r="L309" s="234"/>
      <c r="M309" s="234"/>
      <c r="N309" s="234"/>
      <c r="O309" s="232"/>
    </row>
    <row r="310" spans="2:15" ht="39.950000000000003" hidden="1" customHeight="1" outlineLevel="1" x14ac:dyDescent="0.25">
      <c r="B310" s="224">
        <v>304</v>
      </c>
      <c r="C310" s="230"/>
      <c r="D310" s="230"/>
      <c r="E310" s="230"/>
      <c r="F310" s="230"/>
      <c r="G310" s="231"/>
      <c r="H310" s="231"/>
      <c r="I310" s="231"/>
      <c r="J310" s="232"/>
      <c r="K310" s="233"/>
      <c r="L310" s="231"/>
      <c r="M310" s="231"/>
      <c r="N310" s="234"/>
      <c r="O310" s="232"/>
    </row>
    <row r="311" spans="2:15" ht="39.950000000000003" hidden="1" customHeight="1" outlineLevel="1" x14ac:dyDescent="0.25">
      <c r="B311" s="224">
        <v>305</v>
      </c>
      <c r="C311" s="230"/>
      <c r="D311" s="230"/>
      <c r="E311" s="230"/>
      <c r="F311" s="230"/>
      <c r="G311" s="231"/>
      <c r="H311" s="231"/>
      <c r="I311" s="231"/>
      <c r="J311" s="232"/>
      <c r="K311" s="233"/>
      <c r="L311" s="231"/>
      <c r="M311" s="231"/>
      <c r="N311" s="234"/>
      <c r="O311" s="232"/>
    </row>
    <row r="312" spans="2:15" ht="39.950000000000003" hidden="1" customHeight="1" outlineLevel="1" x14ac:dyDescent="0.25">
      <c r="B312" s="224">
        <v>306</v>
      </c>
      <c r="C312" s="230"/>
      <c r="D312" s="230"/>
      <c r="E312" s="230"/>
      <c r="F312" s="230"/>
      <c r="G312" s="231"/>
      <c r="H312" s="231"/>
      <c r="I312" s="231"/>
      <c r="J312" s="232"/>
      <c r="K312" s="233"/>
      <c r="L312" s="231"/>
      <c r="M312" s="231"/>
      <c r="N312" s="234"/>
      <c r="O312" s="232"/>
    </row>
    <row r="313" spans="2:15" ht="39.950000000000003" hidden="1" customHeight="1" outlineLevel="1" x14ac:dyDescent="0.25">
      <c r="B313" s="224">
        <v>307</v>
      </c>
      <c r="C313" s="230"/>
      <c r="D313" s="230"/>
      <c r="E313" s="230"/>
      <c r="F313" s="230"/>
      <c r="G313" s="231"/>
      <c r="H313" s="231"/>
      <c r="I313" s="231"/>
      <c r="J313" s="232"/>
      <c r="K313" s="233"/>
      <c r="L313" s="231"/>
      <c r="M313" s="231"/>
      <c r="N313" s="234"/>
      <c r="O313" s="232"/>
    </row>
    <row r="314" spans="2:15" ht="39.950000000000003" hidden="1" customHeight="1" outlineLevel="1" x14ac:dyDescent="0.25">
      <c r="B314" s="224">
        <v>308</v>
      </c>
      <c r="C314" s="230"/>
      <c r="D314" s="230"/>
      <c r="E314" s="230"/>
      <c r="F314" s="230"/>
      <c r="G314" s="234"/>
      <c r="H314" s="234"/>
      <c r="I314" s="234"/>
      <c r="J314" s="232"/>
      <c r="K314" s="233"/>
      <c r="L314" s="234"/>
      <c r="M314" s="234"/>
      <c r="N314" s="234"/>
      <c r="O314" s="232"/>
    </row>
    <row r="315" spans="2:15" ht="39.950000000000003" hidden="1" customHeight="1" outlineLevel="1" x14ac:dyDescent="0.25">
      <c r="B315" s="224">
        <v>309</v>
      </c>
      <c r="C315" s="230"/>
      <c r="D315" s="230"/>
      <c r="E315" s="230"/>
      <c r="F315" s="230"/>
      <c r="G315" s="234"/>
      <c r="H315" s="234"/>
      <c r="I315" s="234"/>
      <c r="J315" s="232"/>
      <c r="K315" s="233"/>
      <c r="L315" s="234"/>
      <c r="M315" s="234"/>
      <c r="N315" s="234"/>
      <c r="O315" s="232"/>
    </row>
    <row r="316" spans="2:15" ht="39.950000000000003" hidden="1" customHeight="1" outlineLevel="1" x14ac:dyDescent="0.25">
      <c r="B316" s="224">
        <v>310</v>
      </c>
      <c r="C316" s="230"/>
      <c r="D316" s="230"/>
      <c r="E316" s="230"/>
      <c r="F316" s="230"/>
      <c r="G316" s="234"/>
      <c r="H316" s="234"/>
      <c r="I316" s="234"/>
      <c r="J316" s="232"/>
      <c r="K316" s="233"/>
      <c r="L316" s="234"/>
      <c r="M316" s="234"/>
      <c r="N316" s="234"/>
      <c r="O316" s="232"/>
    </row>
    <row r="317" spans="2:15" ht="39.950000000000003" hidden="1" customHeight="1" outlineLevel="1" x14ac:dyDescent="0.25">
      <c r="B317" s="224">
        <v>311</v>
      </c>
      <c r="C317" s="230"/>
      <c r="D317" s="230"/>
      <c r="E317" s="230"/>
      <c r="F317" s="230"/>
      <c r="G317" s="234"/>
      <c r="H317" s="234"/>
      <c r="I317" s="234"/>
      <c r="J317" s="232"/>
      <c r="K317" s="233"/>
      <c r="L317" s="234"/>
      <c r="M317" s="234"/>
      <c r="N317" s="234"/>
      <c r="O317" s="232"/>
    </row>
    <row r="318" spans="2:15" ht="39.950000000000003" hidden="1" customHeight="1" outlineLevel="1" x14ac:dyDescent="0.25">
      <c r="B318" s="224">
        <v>312</v>
      </c>
      <c r="C318" s="230"/>
      <c r="D318" s="230"/>
      <c r="E318" s="230"/>
      <c r="F318" s="230"/>
      <c r="G318" s="234"/>
      <c r="H318" s="234"/>
      <c r="I318" s="234"/>
      <c r="J318" s="232"/>
      <c r="K318" s="233"/>
      <c r="L318" s="234"/>
      <c r="M318" s="234"/>
      <c r="N318" s="234"/>
      <c r="O318" s="232"/>
    </row>
    <row r="319" spans="2:15" ht="39.950000000000003" hidden="1" customHeight="1" outlineLevel="1" x14ac:dyDescent="0.25">
      <c r="B319" s="224">
        <v>313</v>
      </c>
      <c r="C319" s="230"/>
      <c r="D319" s="230"/>
      <c r="E319" s="230"/>
      <c r="F319" s="230"/>
      <c r="G319" s="231"/>
      <c r="H319" s="231"/>
      <c r="I319" s="231"/>
      <c r="J319" s="232"/>
      <c r="K319" s="233"/>
      <c r="L319" s="231"/>
      <c r="M319" s="231"/>
      <c r="N319" s="234"/>
      <c r="O319" s="232"/>
    </row>
    <row r="320" spans="2:15" ht="39.950000000000003" hidden="1" customHeight="1" outlineLevel="1" x14ac:dyDescent="0.25">
      <c r="B320" s="224">
        <v>314</v>
      </c>
      <c r="C320" s="230"/>
      <c r="D320" s="230"/>
      <c r="E320" s="230"/>
      <c r="F320" s="230"/>
      <c r="G320" s="231"/>
      <c r="H320" s="231"/>
      <c r="I320" s="231"/>
      <c r="J320" s="232"/>
      <c r="K320" s="233"/>
      <c r="L320" s="231"/>
      <c r="M320" s="231"/>
      <c r="N320" s="234"/>
      <c r="O320" s="232"/>
    </row>
    <row r="321" spans="2:15" ht="39.950000000000003" hidden="1" customHeight="1" outlineLevel="1" x14ac:dyDescent="0.25">
      <c r="B321" s="224">
        <v>315</v>
      </c>
      <c r="C321" s="230"/>
      <c r="D321" s="230"/>
      <c r="E321" s="230"/>
      <c r="F321" s="230"/>
      <c r="G321" s="231"/>
      <c r="H321" s="231"/>
      <c r="I321" s="231"/>
      <c r="J321" s="232"/>
      <c r="K321" s="233"/>
      <c r="L321" s="231"/>
      <c r="M321" s="231"/>
      <c r="N321" s="234"/>
      <c r="O321" s="232"/>
    </row>
    <row r="322" spans="2:15" ht="39.950000000000003" hidden="1" customHeight="1" outlineLevel="1" x14ac:dyDescent="0.25">
      <c r="B322" s="224">
        <v>316</v>
      </c>
      <c r="C322" s="230"/>
      <c r="D322" s="230"/>
      <c r="E322" s="230"/>
      <c r="F322" s="230"/>
      <c r="G322" s="231"/>
      <c r="H322" s="231"/>
      <c r="I322" s="231"/>
      <c r="J322" s="232"/>
      <c r="K322" s="233"/>
      <c r="L322" s="231"/>
      <c r="M322" s="231"/>
      <c r="N322" s="234"/>
      <c r="O322" s="232"/>
    </row>
    <row r="323" spans="2:15" ht="39.950000000000003" hidden="1" customHeight="1" outlineLevel="1" x14ac:dyDescent="0.25">
      <c r="B323" s="224">
        <v>317</v>
      </c>
      <c r="C323" s="230"/>
      <c r="D323" s="230"/>
      <c r="E323" s="230"/>
      <c r="F323" s="230"/>
      <c r="G323" s="234"/>
      <c r="H323" s="234"/>
      <c r="I323" s="234"/>
      <c r="J323" s="232"/>
      <c r="K323" s="233"/>
      <c r="L323" s="234"/>
      <c r="M323" s="234"/>
      <c r="N323" s="234"/>
      <c r="O323" s="232"/>
    </row>
    <row r="324" spans="2:15" ht="39.950000000000003" hidden="1" customHeight="1" outlineLevel="1" x14ac:dyDescent="0.25">
      <c r="B324" s="224">
        <v>318</v>
      </c>
      <c r="C324" s="230"/>
      <c r="D324" s="230"/>
      <c r="E324" s="230"/>
      <c r="F324" s="230"/>
      <c r="G324" s="234"/>
      <c r="H324" s="234"/>
      <c r="I324" s="234"/>
      <c r="J324" s="232"/>
      <c r="K324" s="233"/>
      <c r="L324" s="234"/>
      <c r="M324" s="234"/>
      <c r="N324" s="234"/>
      <c r="O324" s="232"/>
    </row>
    <row r="325" spans="2:15" ht="39.950000000000003" hidden="1" customHeight="1" outlineLevel="1" x14ac:dyDescent="0.25">
      <c r="B325" s="224">
        <v>319</v>
      </c>
      <c r="C325" s="230"/>
      <c r="D325" s="230"/>
      <c r="E325" s="230"/>
      <c r="F325" s="230"/>
      <c r="G325" s="234"/>
      <c r="H325" s="234"/>
      <c r="I325" s="234"/>
      <c r="J325" s="232"/>
      <c r="K325" s="233"/>
      <c r="L325" s="234"/>
      <c r="M325" s="234"/>
      <c r="N325" s="234"/>
      <c r="O325" s="232"/>
    </row>
    <row r="326" spans="2:15" ht="39.950000000000003" hidden="1" customHeight="1" outlineLevel="1" x14ac:dyDescent="0.25">
      <c r="B326" s="224">
        <v>320</v>
      </c>
      <c r="C326" s="230"/>
      <c r="D326" s="230"/>
      <c r="E326" s="230"/>
      <c r="F326" s="230"/>
      <c r="G326" s="234"/>
      <c r="H326" s="234"/>
      <c r="I326" s="234"/>
      <c r="J326" s="232"/>
      <c r="K326" s="233"/>
      <c r="L326" s="234"/>
      <c r="M326" s="234"/>
      <c r="N326" s="234"/>
      <c r="O326" s="232"/>
    </row>
    <row r="327" spans="2:15" ht="39.950000000000003" hidden="1" customHeight="1" outlineLevel="1" x14ac:dyDescent="0.25">
      <c r="B327" s="224">
        <v>321</v>
      </c>
      <c r="C327" s="230"/>
      <c r="D327" s="230"/>
      <c r="E327" s="230"/>
      <c r="F327" s="230"/>
      <c r="G327" s="234"/>
      <c r="H327" s="234"/>
      <c r="I327" s="234"/>
      <c r="J327" s="232"/>
      <c r="K327" s="233"/>
      <c r="L327" s="234"/>
      <c r="M327" s="234"/>
      <c r="N327" s="234"/>
      <c r="O327" s="232"/>
    </row>
    <row r="328" spans="2:15" ht="39.950000000000003" hidden="1" customHeight="1" outlineLevel="1" x14ac:dyDescent="0.25">
      <c r="B328" s="224">
        <v>322</v>
      </c>
      <c r="C328" s="230"/>
      <c r="D328" s="230"/>
      <c r="E328" s="230"/>
      <c r="F328" s="230"/>
      <c r="G328" s="231"/>
      <c r="H328" s="231"/>
      <c r="I328" s="231"/>
      <c r="J328" s="232"/>
      <c r="K328" s="233"/>
      <c r="L328" s="231"/>
      <c r="M328" s="231"/>
      <c r="N328" s="234"/>
      <c r="O328" s="232"/>
    </row>
    <row r="329" spans="2:15" ht="39.950000000000003" hidden="1" customHeight="1" outlineLevel="1" x14ac:dyDescent="0.25">
      <c r="B329" s="224">
        <v>323</v>
      </c>
      <c r="C329" s="230"/>
      <c r="D329" s="230"/>
      <c r="E329" s="230"/>
      <c r="F329" s="230"/>
      <c r="G329" s="231"/>
      <c r="H329" s="231"/>
      <c r="I329" s="231"/>
      <c r="J329" s="232"/>
      <c r="K329" s="233"/>
      <c r="L329" s="231"/>
      <c r="M329" s="231"/>
      <c r="N329" s="234"/>
      <c r="O329" s="232"/>
    </row>
    <row r="330" spans="2:15" ht="39.950000000000003" hidden="1" customHeight="1" outlineLevel="1" x14ac:dyDescent="0.25">
      <c r="B330" s="224">
        <v>324</v>
      </c>
      <c r="C330" s="230"/>
      <c r="D330" s="230"/>
      <c r="E330" s="230"/>
      <c r="F330" s="230"/>
      <c r="G330" s="231"/>
      <c r="H330" s="231"/>
      <c r="I330" s="231"/>
      <c r="J330" s="232"/>
      <c r="K330" s="233"/>
      <c r="L330" s="231"/>
      <c r="M330" s="231"/>
      <c r="N330" s="234"/>
      <c r="O330" s="232"/>
    </row>
    <row r="331" spans="2:15" ht="39.950000000000003" hidden="1" customHeight="1" outlineLevel="1" x14ac:dyDescent="0.25">
      <c r="B331" s="224">
        <v>325</v>
      </c>
      <c r="C331" s="230"/>
      <c r="D331" s="230"/>
      <c r="E331" s="230"/>
      <c r="F331" s="230"/>
      <c r="G331" s="231"/>
      <c r="H331" s="231"/>
      <c r="I331" s="231"/>
      <c r="J331" s="232"/>
      <c r="K331" s="233"/>
      <c r="L331" s="231"/>
      <c r="M331" s="231"/>
      <c r="N331" s="234"/>
      <c r="O331" s="232"/>
    </row>
    <row r="332" spans="2:15" ht="39.950000000000003" hidden="1" customHeight="1" outlineLevel="1" x14ac:dyDescent="0.25">
      <c r="B332" s="224">
        <v>326</v>
      </c>
      <c r="C332" s="230"/>
      <c r="D332" s="230"/>
      <c r="E332" s="230"/>
      <c r="F332" s="230"/>
      <c r="G332" s="234"/>
      <c r="H332" s="234"/>
      <c r="I332" s="234"/>
      <c r="J332" s="232"/>
      <c r="K332" s="233"/>
      <c r="L332" s="234"/>
      <c r="M332" s="234"/>
      <c r="N332" s="234"/>
      <c r="O332" s="232"/>
    </row>
    <row r="333" spans="2:15" ht="39.950000000000003" hidden="1" customHeight="1" outlineLevel="1" x14ac:dyDescent="0.25">
      <c r="B333" s="224">
        <v>327</v>
      </c>
      <c r="C333" s="230"/>
      <c r="D333" s="230"/>
      <c r="E333" s="230"/>
      <c r="F333" s="230"/>
      <c r="G333" s="234"/>
      <c r="H333" s="234"/>
      <c r="I333" s="234"/>
      <c r="J333" s="232"/>
      <c r="K333" s="233"/>
      <c r="L333" s="234"/>
      <c r="M333" s="234"/>
      <c r="N333" s="234"/>
      <c r="O333" s="232"/>
    </row>
    <row r="334" spans="2:15" ht="39.950000000000003" hidden="1" customHeight="1" outlineLevel="1" x14ac:dyDescent="0.25">
      <c r="B334" s="224">
        <v>328</v>
      </c>
      <c r="C334" s="230"/>
      <c r="D334" s="230"/>
      <c r="E334" s="230"/>
      <c r="F334" s="230"/>
      <c r="G334" s="234"/>
      <c r="H334" s="234"/>
      <c r="I334" s="234"/>
      <c r="J334" s="232"/>
      <c r="K334" s="233"/>
      <c r="L334" s="234"/>
      <c r="M334" s="234"/>
      <c r="N334" s="234"/>
      <c r="O334" s="232"/>
    </row>
    <row r="335" spans="2:15" ht="39.950000000000003" hidden="1" customHeight="1" outlineLevel="1" x14ac:dyDescent="0.25">
      <c r="B335" s="224">
        <v>329</v>
      </c>
      <c r="C335" s="230"/>
      <c r="D335" s="230"/>
      <c r="E335" s="230"/>
      <c r="F335" s="230"/>
      <c r="G335" s="234"/>
      <c r="H335" s="234"/>
      <c r="I335" s="234"/>
      <c r="J335" s="232"/>
      <c r="K335" s="233"/>
      <c r="L335" s="234"/>
      <c r="M335" s="234"/>
      <c r="N335" s="234"/>
      <c r="O335" s="232"/>
    </row>
    <row r="336" spans="2:15" ht="39.950000000000003" hidden="1" customHeight="1" outlineLevel="1" x14ac:dyDescent="0.25">
      <c r="B336" s="224">
        <v>330</v>
      </c>
      <c r="C336" s="230"/>
      <c r="D336" s="230"/>
      <c r="E336" s="230"/>
      <c r="F336" s="230"/>
      <c r="G336" s="234"/>
      <c r="H336" s="234"/>
      <c r="I336" s="234"/>
      <c r="J336" s="232"/>
      <c r="K336" s="233"/>
      <c r="L336" s="234"/>
      <c r="M336" s="234"/>
      <c r="N336" s="234"/>
      <c r="O336" s="232"/>
    </row>
    <row r="337" spans="2:15" ht="39.950000000000003" hidden="1" customHeight="1" outlineLevel="1" x14ac:dyDescent="0.25">
      <c r="B337" s="224">
        <v>331</v>
      </c>
      <c r="C337" s="230"/>
      <c r="D337" s="230"/>
      <c r="E337" s="230"/>
      <c r="F337" s="230"/>
      <c r="G337" s="231"/>
      <c r="H337" s="231"/>
      <c r="I337" s="231"/>
      <c r="J337" s="232"/>
      <c r="K337" s="233"/>
      <c r="L337" s="231"/>
      <c r="M337" s="231"/>
      <c r="N337" s="234"/>
      <c r="O337" s="232"/>
    </row>
    <row r="338" spans="2:15" ht="39.950000000000003" hidden="1" customHeight="1" outlineLevel="1" x14ac:dyDescent="0.25">
      <c r="B338" s="224">
        <v>332</v>
      </c>
      <c r="C338" s="230"/>
      <c r="D338" s="230"/>
      <c r="E338" s="230"/>
      <c r="F338" s="230"/>
      <c r="G338" s="231"/>
      <c r="H338" s="231"/>
      <c r="I338" s="231"/>
      <c r="J338" s="232"/>
      <c r="K338" s="233"/>
      <c r="L338" s="231"/>
      <c r="M338" s="231"/>
      <c r="N338" s="234"/>
      <c r="O338" s="232"/>
    </row>
    <row r="339" spans="2:15" ht="39.950000000000003" hidden="1" customHeight="1" outlineLevel="1" x14ac:dyDescent="0.25">
      <c r="B339" s="224">
        <v>333</v>
      </c>
      <c r="C339" s="230"/>
      <c r="D339" s="230"/>
      <c r="E339" s="230"/>
      <c r="F339" s="230"/>
      <c r="G339" s="231"/>
      <c r="H339" s="231"/>
      <c r="I339" s="231"/>
      <c r="J339" s="232"/>
      <c r="K339" s="233"/>
      <c r="L339" s="231"/>
      <c r="M339" s="231"/>
      <c r="N339" s="234"/>
      <c r="O339" s="232"/>
    </row>
    <row r="340" spans="2:15" ht="39.950000000000003" hidden="1" customHeight="1" outlineLevel="1" x14ac:dyDescent="0.25">
      <c r="B340" s="224">
        <v>334</v>
      </c>
      <c r="C340" s="230"/>
      <c r="D340" s="230"/>
      <c r="E340" s="230"/>
      <c r="F340" s="230"/>
      <c r="G340" s="231"/>
      <c r="H340" s="231"/>
      <c r="I340" s="231"/>
      <c r="J340" s="232"/>
      <c r="K340" s="233"/>
      <c r="L340" s="231"/>
      <c r="M340" s="231"/>
      <c r="N340" s="234"/>
      <c r="O340" s="232"/>
    </row>
    <row r="341" spans="2:15" ht="39.950000000000003" hidden="1" customHeight="1" outlineLevel="1" x14ac:dyDescent="0.25">
      <c r="B341" s="224">
        <v>335</v>
      </c>
      <c r="C341" s="230"/>
      <c r="D341" s="230"/>
      <c r="E341" s="230"/>
      <c r="F341" s="230"/>
      <c r="G341" s="234"/>
      <c r="H341" s="234"/>
      <c r="I341" s="234"/>
      <c r="J341" s="232"/>
      <c r="K341" s="233"/>
      <c r="L341" s="234"/>
      <c r="M341" s="234"/>
      <c r="N341" s="234"/>
      <c r="O341" s="232"/>
    </row>
    <row r="342" spans="2:15" ht="39.950000000000003" hidden="1" customHeight="1" outlineLevel="1" x14ac:dyDescent="0.25">
      <c r="B342" s="224">
        <v>336</v>
      </c>
      <c r="C342" s="230"/>
      <c r="D342" s="230"/>
      <c r="E342" s="230"/>
      <c r="F342" s="230"/>
      <c r="G342" s="234"/>
      <c r="H342" s="234"/>
      <c r="I342" s="234"/>
      <c r="J342" s="232"/>
      <c r="K342" s="233"/>
      <c r="L342" s="234"/>
      <c r="M342" s="234"/>
      <c r="N342" s="234"/>
      <c r="O342" s="232"/>
    </row>
    <row r="343" spans="2:15" ht="39.950000000000003" hidden="1" customHeight="1" outlineLevel="1" x14ac:dyDescent="0.25">
      <c r="B343" s="224">
        <v>337</v>
      </c>
      <c r="C343" s="230"/>
      <c r="D343" s="230"/>
      <c r="E343" s="230"/>
      <c r="F343" s="230"/>
      <c r="G343" s="234"/>
      <c r="H343" s="234"/>
      <c r="I343" s="234"/>
      <c r="J343" s="232"/>
      <c r="K343" s="233"/>
      <c r="L343" s="234"/>
      <c r="M343" s="234"/>
      <c r="N343" s="234"/>
      <c r="O343" s="232"/>
    </row>
    <row r="344" spans="2:15" ht="39.950000000000003" hidden="1" customHeight="1" outlineLevel="1" x14ac:dyDescent="0.25">
      <c r="B344" s="224">
        <v>338</v>
      </c>
      <c r="C344" s="230"/>
      <c r="D344" s="230"/>
      <c r="E344" s="230"/>
      <c r="F344" s="230"/>
      <c r="G344" s="234"/>
      <c r="H344" s="234"/>
      <c r="I344" s="234"/>
      <c r="J344" s="232"/>
      <c r="K344" s="233"/>
      <c r="L344" s="234"/>
      <c r="M344" s="234"/>
      <c r="N344" s="234"/>
      <c r="O344" s="232"/>
    </row>
    <row r="345" spans="2:15" ht="39.950000000000003" hidden="1" customHeight="1" outlineLevel="1" x14ac:dyDescent="0.25">
      <c r="B345" s="224">
        <v>339</v>
      </c>
      <c r="C345" s="230"/>
      <c r="D345" s="230"/>
      <c r="E345" s="230"/>
      <c r="F345" s="230"/>
      <c r="G345" s="234"/>
      <c r="H345" s="234"/>
      <c r="I345" s="234"/>
      <c r="J345" s="232"/>
      <c r="K345" s="233"/>
      <c r="L345" s="234"/>
      <c r="M345" s="234"/>
      <c r="N345" s="234"/>
      <c r="O345" s="232"/>
    </row>
    <row r="346" spans="2:15" ht="39.950000000000003" hidden="1" customHeight="1" outlineLevel="1" x14ac:dyDescent="0.25">
      <c r="B346" s="224">
        <v>340</v>
      </c>
      <c r="C346" s="230"/>
      <c r="D346" s="230"/>
      <c r="E346" s="230"/>
      <c r="F346" s="230"/>
      <c r="G346" s="231"/>
      <c r="H346" s="231"/>
      <c r="I346" s="231"/>
      <c r="J346" s="232"/>
      <c r="K346" s="233"/>
      <c r="L346" s="231"/>
      <c r="M346" s="231"/>
      <c r="N346" s="234"/>
      <c r="O346" s="232"/>
    </row>
    <row r="347" spans="2:15" ht="39.950000000000003" hidden="1" customHeight="1" outlineLevel="1" x14ac:dyDescent="0.25">
      <c r="B347" s="224">
        <v>341</v>
      </c>
      <c r="C347" s="230"/>
      <c r="D347" s="230"/>
      <c r="E347" s="230"/>
      <c r="F347" s="230"/>
      <c r="G347" s="231"/>
      <c r="H347" s="231"/>
      <c r="I347" s="231"/>
      <c r="J347" s="232"/>
      <c r="K347" s="233"/>
      <c r="L347" s="231"/>
      <c r="M347" s="231"/>
      <c r="N347" s="234"/>
      <c r="O347" s="232"/>
    </row>
    <row r="348" spans="2:15" ht="39.950000000000003" hidden="1" customHeight="1" outlineLevel="1" x14ac:dyDescent="0.25">
      <c r="B348" s="224">
        <v>342</v>
      </c>
      <c r="C348" s="230"/>
      <c r="D348" s="230"/>
      <c r="E348" s="230"/>
      <c r="F348" s="230"/>
      <c r="G348" s="231"/>
      <c r="H348" s="231"/>
      <c r="I348" s="231"/>
      <c r="J348" s="232"/>
      <c r="K348" s="233"/>
      <c r="L348" s="231"/>
      <c r="M348" s="231"/>
      <c r="N348" s="234"/>
      <c r="O348" s="232"/>
    </row>
    <row r="349" spans="2:15" ht="39.950000000000003" hidden="1" customHeight="1" outlineLevel="1" x14ac:dyDescent="0.25">
      <c r="B349" s="224">
        <v>343</v>
      </c>
      <c r="C349" s="230"/>
      <c r="D349" s="230"/>
      <c r="E349" s="230"/>
      <c r="F349" s="230"/>
      <c r="G349" s="231"/>
      <c r="H349" s="231"/>
      <c r="I349" s="231"/>
      <c r="J349" s="232"/>
      <c r="K349" s="233"/>
      <c r="L349" s="231"/>
      <c r="M349" s="231"/>
      <c r="N349" s="234"/>
      <c r="O349" s="232"/>
    </row>
    <row r="350" spans="2:15" ht="39.950000000000003" hidden="1" customHeight="1" outlineLevel="1" x14ac:dyDescent="0.25">
      <c r="B350" s="224">
        <v>344</v>
      </c>
      <c r="C350" s="230"/>
      <c r="D350" s="230"/>
      <c r="E350" s="230"/>
      <c r="F350" s="230"/>
      <c r="G350" s="234"/>
      <c r="H350" s="234"/>
      <c r="I350" s="234"/>
      <c r="J350" s="232"/>
      <c r="K350" s="233"/>
      <c r="L350" s="234"/>
      <c r="M350" s="234"/>
      <c r="N350" s="234"/>
      <c r="O350" s="232"/>
    </row>
    <row r="351" spans="2:15" ht="39.950000000000003" hidden="1" customHeight="1" outlineLevel="1" x14ac:dyDescent="0.25">
      <c r="B351" s="224">
        <v>345</v>
      </c>
      <c r="C351" s="230"/>
      <c r="D351" s="230"/>
      <c r="E351" s="230"/>
      <c r="F351" s="230"/>
      <c r="G351" s="234"/>
      <c r="H351" s="234"/>
      <c r="I351" s="234"/>
      <c r="J351" s="232"/>
      <c r="K351" s="233"/>
      <c r="L351" s="234"/>
      <c r="M351" s="234"/>
      <c r="N351" s="234"/>
      <c r="O351" s="232"/>
    </row>
    <row r="352" spans="2:15" ht="39.950000000000003" hidden="1" customHeight="1" outlineLevel="1" x14ac:dyDescent="0.25">
      <c r="B352" s="224">
        <v>346</v>
      </c>
      <c r="C352" s="230"/>
      <c r="D352" s="230"/>
      <c r="E352" s="230"/>
      <c r="F352" s="230"/>
      <c r="G352" s="234"/>
      <c r="H352" s="234"/>
      <c r="I352" s="234"/>
      <c r="J352" s="232"/>
      <c r="K352" s="233"/>
      <c r="L352" s="234"/>
      <c r="M352" s="234"/>
      <c r="N352" s="234"/>
      <c r="O352" s="232"/>
    </row>
    <row r="353" spans="2:15" ht="39.950000000000003" hidden="1" customHeight="1" outlineLevel="1" x14ac:dyDescent="0.25">
      <c r="B353" s="224">
        <v>347</v>
      </c>
      <c r="C353" s="230"/>
      <c r="D353" s="230"/>
      <c r="E353" s="230"/>
      <c r="F353" s="230"/>
      <c r="G353" s="234"/>
      <c r="H353" s="234"/>
      <c r="I353" s="234"/>
      <c r="J353" s="232"/>
      <c r="K353" s="233"/>
      <c r="L353" s="234"/>
      <c r="M353" s="234"/>
      <c r="N353" s="234"/>
      <c r="O353" s="232"/>
    </row>
    <row r="354" spans="2:15" ht="39.950000000000003" hidden="1" customHeight="1" outlineLevel="1" x14ac:dyDescent="0.25">
      <c r="B354" s="224">
        <v>348</v>
      </c>
      <c r="C354" s="230"/>
      <c r="D354" s="230"/>
      <c r="E354" s="230"/>
      <c r="F354" s="230"/>
      <c r="G354" s="234"/>
      <c r="H354" s="234"/>
      <c r="I354" s="234"/>
      <c r="J354" s="232"/>
      <c r="K354" s="233"/>
      <c r="L354" s="234"/>
      <c r="M354" s="234"/>
      <c r="N354" s="234"/>
      <c r="O354" s="232"/>
    </row>
    <row r="355" spans="2:15" ht="39.950000000000003" hidden="1" customHeight="1" outlineLevel="1" x14ac:dyDescent="0.25">
      <c r="B355" s="224">
        <v>349</v>
      </c>
      <c r="C355" s="230"/>
      <c r="D355" s="230"/>
      <c r="E355" s="230"/>
      <c r="F355" s="230"/>
      <c r="G355" s="231"/>
      <c r="H355" s="231"/>
      <c r="I355" s="231"/>
      <c r="J355" s="232"/>
      <c r="K355" s="233"/>
      <c r="L355" s="231"/>
      <c r="M355" s="231"/>
      <c r="N355" s="234"/>
      <c r="O355" s="232"/>
    </row>
    <row r="356" spans="2:15" ht="39.950000000000003" hidden="1" customHeight="1" outlineLevel="1" x14ac:dyDescent="0.25">
      <c r="B356" s="224">
        <v>350</v>
      </c>
      <c r="C356" s="230"/>
      <c r="D356" s="230"/>
      <c r="E356" s="230"/>
      <c r="F356" s="230"/>
      <c r="G356" s="231"/>
      <c r="H356" s="231"/>
      <c r="I356" s="231"/>
      <c r="J356" s="232"/>
      <c r="K356" s="233"/>
      <c r="L356" s="231"/>
      <c r="M356" s="231"/>
      <c r="N356" s="234"/>
      <c r="O356" s="232"/>
    </row>
    <row r="357" spans="2:15" ht="39.950000000000003" hidden="1" customHeight="1" outlineLevel="1" x14ac:dyDescent="0.25">
      <c r="B357" s="224">
        <v>351</v>
      </c>
      <c r="C357" s="230"/>
      <c r="D357" s="230"/>
      <c r="E357" s="230"/>
      <c r="F357" s="230"/>
      <c r="G357" s="231"/>
      <c r="H357" s="231"/>
      <c r="I357" s="231"/>
      <c r="J357" s="232"/>
      <c r="K357" s="233"/>
      <c r="L357" s="231"/>
      <c r="M357" s="231"/>
      <c r="N357" s="234"/>
      <c r="O357" s="232"/>
    </row>
    <row r="358" spans="2:15" ht="39.950000000000003" hidden="1" customHeight="1" outlineLevel="1" x14ac:dyDescent="0.25">
      <c r="B358" s="224">
        <v>352</v>
      </c>
      <c r="C358" s="230"/>
      <c r="D358" s="230"/>
      <c r="E358" s="230"/>
      <c r="F358" s="230"/>
      <c r="G358" s="234"/>
      <c r="H358" s="234"/>
      <c r="I358" s="234"/>
      <c r="J358" s="232"/>
      <c r="K358" s="233"/>
      <c r="L358" s="234"/>
      <c r="M358" s="234"/>
      <c r="N358" s="234"/>
      <c r="O358" s="232"/>
    </row>
    <row r="359" spans="2:15" ht="39.950000000000003" hidden="1" customHeight="1" outlineLevel="1" x14ac:dyDescent="0.25">
      <c r="B359" s="224">
        <v>353</v>
      </c>
      <c r="C359" s="230"/>
      <c r="D359" s="230"/>
      <c r="E359" s="230"/>
      <c r="F359" s="230"/>
      <c r="G359" s="234"/>
      <c r="H359" s="234"/>
      <c r="I359" s="234"/>
      <c r="J359" s="232"/>
      <c r="K359" s="233"/>
      <c r="L359" s="234"/>
      <c r="M359" s="234"/>
      <c r="N359" s="234"/>
      <c r="O359" s="232"/>
    </row>
    <row r="360" spans="2:15" ht="39.950000000000003" hidden="1" customHeight="1" outlineLevel="1" x14ac:dyDescent="0.25">
      <c r="B360" s="224">
        <v>354</v>
      </c>
      <c r="C360" s="230"/>
      <c r="D360" s="230"/>
      <c r="E360" s="230"/>
      <c r="F360" s="230"/>
      <c r="G360" s="234"/>
      <c r="H360" s="234"/>
      <c r="I360" s="234"/>
      <c r="J360" s="232"/>
      <c r="K360" s="233"/>
      <c r="L360" s="234"/>
      <c r="M360" s="234"/>
      <c r="N360" s="234"/>
      <c r="O360" s="232"/>
    </row>
    <row r="361" spans="2:15" ht="39.950000000000003" hidden="1" customHeight="1" outlineLevel="1" x14ac:dyDescent="0.25">
      <c r="B361" s="224">
        <v>355</v>
      </c>
      <c r="C361" s="230"/>
      <c r="D361" s="230"/>
      <c r="E361" s="230"/>
      <c r="F361" s="230"/>
      <c r="G361" s="234"/>
      <c r="H361" s="234"/>
      <c r="I361" s="234"/>
      <c r="J361" s="232"/>
      <c r="K361" s="233"/>
      <c r="L361" s="234"/>
      <c r="M361" s="234"/>
      <c r="N361" s="234"/>
      <c r="O361" s="232"/>
    </row>
    <row r="362" spans="2:15" ht="39.950000000000003" hidden="1" customHeight="1" outlineLevel="1" x14ac:dyDescent="0.25">
      <c r="B362" s="224">
        <v>356</v>
      </c>
      <c r="C362" s="230"/>
      <c r="D362" s="230"/>
      <c r="E362" s="230"/>
      <c r="F362" s="230"/>
      <c r="G362" s="234"/>
      <c r="H362" s="234"/>
      <c r="I362" s="234"/>
      <c r="J362" s="232"/>
      <c r="K362" s="233"/>
      <c r="L362" s="234"/>
      <c r="M362" s="234"/>
      <c r="N362" s="234"/>
      <c r="O362" s="232"/>
    </row>
    <row r="363" spans="2:15" ht="39.950000000000003" hidden="1" customHeight="1" outlineLevel="1" x14ac:dyDescent="0.25">
      <c r="B363" s="224">
        <v>357</v>
      </c>
      <c r="C363" s="230"/>
      <c r="D363" s="230"/>
      <c r="E363" s="230"/>
      <c r="F363" s="230"/>
      <c r="G363" s="231"/>
      <c r="H363" s="231"/>
      <c r="I363" s="231"/>
      <c r="J363" s="232"/>
      <c r="K363" s="233"/>
      <c r="L363" s="231"/>
      <c r="M363" s="231"/>
      <c r="N363" s="234"/>
      <c r="O363" s="232"/>
    </row>
    <row r="364" spans="2:15" ht="39.950000000000003" hidden="1" customHeight="1" outlineLevel="1" x14ac:dyDescent="0.25">
      <c r="B364" s="224">
        <v>358</v>
      </c>
      <c r="C364" s="230"/>
      <c r="D364" s="230"/>
      <c r="E364" s="230"/>
      <c r="F364" s="230"/>
      <c r="G364" s="231"/>
      <c r="H364" s="231"/>
      <c r="I364" s="231"/>
      <c r="J364" s="232"/>
      <c r="K364" s="233"/>
      <c r="L364" s="231"/>
      <c r="M364" s="231"/>
      <c r="N364" s="234"/>
      <c r="O364" s="232"/>
    </row>
    <row r="365" spans="2:15" ht="39.950000000000003" hidden="1" customHeight="1" outlineLevel="1" x14ac:dyDescent="0.25">
      <c r="B365" s="224">
        <v>359</v>
      </c>
      <c r="C365" s="230"/>
      <c r="D365" s="230"/>
      <c r="E365" s="230"/>
      <c r="F365" s="230"/>
      <c r="G365" s="231"/>
      <c r="H365" s="231"/>
      <c r="I365" s="231"/>
      <c r="J365" s="232"/>
      <c r="K365" s="233"/>
      <c r="L365" s="231"/>
      <c r="M365" s="231"/>
      <c r="N365" s="234"/>
      <c r="O365" s="232"/>
    </row>
    <row r="366" spans="2:15" ht="39.950000000000003" hidden="1" customHeight="1" outlineLevel="1" x14ac:dyDescent="0.25">
      <c r="B366" s="224">
        <v>360</v>
      </c>
      <c r="C366" s="230"/>
      <c r="D366" s="230"/>
      <c r="E366" s="230"/>
      <c r="F366" s="230"/>
      <c r="G366" s="231"/>
      <c r="H366" s="231"/>
      <c r="I366" s="231"/>
      <c r="J366" s="232"/>
      <c r="K366" s="233"/>
      <c r="L366" s="231"/>
      <c r="M366" s="231"/>
      <c r="N366" s="234"/>
      <c r="O366" s="232"/>
    </row>
    <row r="367" spans="2:15" ht="39.950000000000003" hidden="1" customHeight="1" outlineLevel="1" x14ac:dyDescent="0.25">
      <c r="B367" s="224">
        <v>361</v>
      </c>
      <c r="C367" s="230"/>
      <c r="D367" s="230"/>
      <c r="E367" s="230"/>
      <c r="F367" s="230"/>
      <c r="G367" s="234"/>
      <c r="H367" s="234"/>
      <c r="I367" s="234"/>
      <c r="J367" s="232"/>
      <c r="K367" s="233"/>
      <c r="L367" s="234"/>
      <c r="M367" s="234"/>
      <c r="N367" s="234"/>
      <c r="O367" s="232"/>
    </row>
    <row r="368" spans="2:15" ht="39.950000000000003" hidden="1" customHeight="1" outlineLevel="1" x14ac:dyDescent="0.25">
      <c r="B368" s="224">
        <v>362</v>
      </c>
      <c r="C368" s="230"/>
      <c r="D368" s="230"/>
      <c r="E368" s="230"/>
      <c r="F368" s="230"/>
      <c r="G368" s="234"/>
      <c r="H368" s="234"/>
      <c r="I368" s="234"/>
      <c r="J368" s="232"/>
      <c r="K368" s="233"/>
      <c r="L368" s="234"/>
      <c r="M368" s="234"/>
      <c r="N368" s="234"/>
      <c r="O368" s="232"/>
    </row>
    <row r="369" spans="2:15" ht="39.950000000000003" hidden="1" customHeight="1" outlineLevel="1" x14ac:dyDescent="0.25">
      <c r="B369" s="224">
        <v>363</v>
      </c>
      <c r="C369" s="230"/>
      <c r="D369" s="230"/>
      <c r="E369" s="230"/>
      <c r="F369" s="230"/>
      <c r="G369" s="234"/>
      <c r="H369" s="234"/>
      <c r="I369" s="234"/>
      <c r="J369" s="232"/>
      <c r="K369" s="233"/>
      <c r="L369" s="234"/>
      <c r="M369" s="234"/>
      <c r="N369" s="234"/>
      <c r="O369" s="232"/>
    </row>
    <row r="370" spans="2:15" ht="39.950000000000003" hidden="1" customHeight="1" outlineLevel="1" x14ac:dyDescent="0.25">
      <c r="B370" s="224">
        <v>364</v>
      </c>
      <c r="C370" s="230"/>
      <c r="D370" s="230"/>
      <c r="E370" s="230"/>
      <c r="F370" s="230"/>
      <c r="G370" s="234"/>
      <c r="H370" s="234"/>
      <c r="I370" s="234"/>
      <c r="J370" s="232"/>
      <c r="K370" s="233"/>
      <c r="L370" s="234"/>
      <c r="M370" s="234"/>
      <c r="N370" s="234"/>
      <c r="O370" s="232"/>
    </row>
    <row r="371" spans="2:15" ht="39.950000000000003" hidden="1" customHeight="1" outlineLevel="1" x14ac:dyDescent="0.25">
      <c r="B371" s="224">
        <v>365</v>
      </c>
      <c r="C371" s="230"/>
      <c r="D371" s="230"/>
      <c r="E371" s="230"/>
      <c r="F371" s="230"/>
      <c r="G371" s="234"/>
      <c r="H371" s="234"/>
      <c r="I371" s="234"/>
      <c r="J371" s="232"/>
      <c r="K371" s="233"/>
      <c r="L371" s="234"/>
      <c r="M371" s="234"/>
      <c r="N371" s="234"/>
      <c r="O371" s="232"/>
    </row>
    <row r="372" spans="2:15" ht="39.950000000000003" hidden="1" customHeight="1" outlineLevel="1" x14ac:dyDescent="0.25">
      <c r="B372" s="224">
        <v>366</v>
      </c>
      <c r="C372" s="230"/>
      <c r="D372" s="230"/>
      <c r="E372" s="230"/>
      <c r="F372" s="230"/>
      <c r="G372" s="231"/>
      <c r="H372" s="231"/>
      <c r="I372" s="231"/>
      <c r="J372" s="232"/>
      <c r="K372" s="233"/>
      <c r="L372" s="231"/>
      <c r="M372" s="231"/>
      <c r="N372" s="234"/>
      <c r="O372" s="232"/>
    </row>
    <row r="373" spans="2:15" ht="39.950000000000003" hidden="1" customHeight="1" outlineLevel="1" x14ac:dyDescent="0.25">
      <c r="B373" s="224">
        <v>367</v>
      </c>
      <c r="C373" s="230"/>
      <c r="D373" s="230"/>
      <c r="E373" s="230"/>
      <c r="F373" s="230"/>
      <c r="G373" s="231"/>
      <c r="H373" s="231"/>
      <c r="I373" s="231"/>
      <c r="J373" s="232"/>
      <c r="K373" s="233"/>
      <c r="L373" s="231"/>
      <c r="M373" s="231"/>
      <c r="N373" s="234"/>
      <c r="O373" s="232"/>
    </row>
    <row r="374" spans="2:15" ht="39.950000000000003" hidden="1" customHeight="1" outlineLevel="1" x14ac:dyDescent="0.25">
      <c r="B374" s="224">
        <v>368</v>
      </c>
      <c r="C374" s="230"/>
      <c r="D374" s="230"/>
      <c r="E374" s="230"/>
      <c r="F374" s="230"/>
      <c r="G374" s="231"/>
      <c r="H374" s="231"/>
      <c r="I374" s="231"/>
      <c r="J374" s="232"/>
      <c r="K374" s="233"/>
      <c r="L374" s="231"/>
      <c r="M374" s="231"/>
      <c r="N374" s="234"/>
      <c r="O374" s="232"/>
    </row>
    <row r="375" spans="2:15" ht="39.950000000000003" hidden="1" customHeight="1" outlineLevel="1" x14ac:dyDescent="0.25">
      <c r="B375" s="224">
        <v>369</v>
      </c>
      <c r="C375" s="230"/>
      <c r="D375" s="230"/>
      <c r="E375" s="230"/>
      <c r="F375" s="230"/>
      <c r="G375" s="231"/>
      <c r="H375" s="231"/>
      <c r="I375" s="231"/>
      <c r="J375" s="232"/>
      <c r="K375" s="233"/>
      <c r="L375" s="231"/>
      <c r="M375" s="231"/>
      <c r="N375" s="234"/>
      <c r="O375" s="232"/>
    </row>
    <row r="376" spans="2:15" ht="39.950000000000003" hidden="1" customHeight="1" outlineLevel="1" x14ac:dyDescent="0.25">
      <c r="B376" s="224">
        <v>370</v>
      </c>
      <c r="C376" s="230"/>
      <c r="D376" s="230"/>
      <c r="E376" s="230"/>
      <c r="F376" s="230"/>
      <c r="G376" s="234"/>
      <c r="H376" s="234"/>
      <c r="I376" s="234"/>
      <c r="J376" s="232"/>
      <c r="K376" s="233"/>
      <c r="L376" s="234"/>
      <c r="M376" s="234"/>
      <c r="N376" s="234"/>
      <c r="O376" s="232"/>
    </row>
    <row r="377" spans="2:15" ht="39.950000000000003" hidden="1" customHeight="1" outlineLevel="1" x14ac:dyDescent="0.25">
      <c r="B377" s="224">
        <v>371</v>
      </c>
      <c r="C377" s="230"/>
      <c r="D377" s="230"/>
      <c r="E377" s="230"/>
      <c r="F377" s="230"/>
      <c r="G377" s="234"/>
      <c r="H377" s="234"/>
      <c r="I377" s="234"/>
      <c r="J377" s="232"/>
      <c r="K377" s="233"/>
      <c r="L377" s="234"/>
      <c r="M377" s="234"/>
      <c r="N377" s="234"/>
      <c r="O377" s="232"/>
    </row>
    <row r="378" spans="2:15" ht="39.950000000000003" hidden="1" customHeight="1" outlineLevel="1" x14ac:dyDescent="0.25">
      <c r="B378" s="224">
        <v>372</v>
      </c>
      <c r="C378" s="230"/>
      <c r="D378" s="230"/>
      <c r="E378" s="230"/>
      <c r="F378" s="230"/>
      <c r="G378" s="234"/>
      <c r="H378" s="234"/>
      <c r="I378" s="234"/>
      <c r="J378" s="232"/>
      <c r="K378" s="233"/>
      <c r="L378" s="234"/>
      <c r="M378" s="234"/>
      <c r="N378" s="234"/>
      <c r="O378" s="232"/>
    </row>
    <row r="379" spans="2:15" ht="39.950000000000003" hidden="1" customHeight="1" outlineLevel="1" x14ac:dyDescent="0.25">
      <c r="B379" s="224">
        <v>373</v>
      </c>
      <c r="C379" s="230"/>
      <c r="D379" s="230"/>
      <c r="E379" s="230"/>
      <c r="F379" s="230"/>
      <c r="G379" s="234"/>
      <c r="H379" s="234"/>
      <c r="I379" s="234"/>
      <c r="J379" s="232"/>
      <c r="K379" s="233"/>
      <c r="L379" s="234"/>
      <c r="M379" s="234"/>
      <c r="N379" s="234"/>
      <c r="O379" s="232"/>
    </row>
    <row r="380" spans="2:15" ht="39.950000000000003" hidden="1" customHeight="1" outlineLevel="1" x14ac:dyDescent="0.25">
      <c r="B380" s="224">
        <v>374</v>
      </c>
      <c r="C380" s="230"/>
      <c r="D380" s="230"/>
      <c r="E380" s="230"/>
      <c r="F380" s="230"/>
      <c r="G380" s="234"/>
      <c r="H380" s="234"/>
      <c r="I380" s="234"/>
      <c r="J380" s="232"/>
      <c r="K380" s="233"/>
      <c r="L380" s="234"/>
      <c r="M380" s="234"/>
      <c r="N380" s="234"/>
      <c r="O380" s="232"/>
    </row>
    <row r="381" spans="2:15" ht="39.950000000000003" hidden="1" customHeight="1" outlineLevel="1" x14ac:dyDescent="0.25">
      <c r="B381" s="224">
        <v>375</v>
      </c>
      <c r="C381" s="230"/>
      <c r="D381" s="230"/>
      <c r="E381" s="230"/>
      <c r="F381" s="230"/>
      <c r="G381" s="231"/>
      <c r="H381" s="231"/>
      <c r="I381" s="231"/>
      <c r="J381" s="232"/>
      <c r="K381" s="233"/>
      <c r="L381" s="231"/>
      <c r="M381" s="231"/>
      <c r="N381" s="234"/>
      <c r="O381" s="232"/>
    </row>
    <row r="382" spans="2:15" ht="39.950000000000003" hidden="1" customHeight="1" outlineLevel="1" x14ac:dyDescent="0.25">
      <c r="B382" s="224">
        <v>376</v>
      </c>
      <c r="C382" s="230"/>
      <c r="D382" s="230"/>
      <c r="E382" s="230"/>
      <c r="F382" s="230"/>
      <c r="G382" s="231"/>
      <c r="H382" s="231"/>
      <c r="I382" s="231"/>
      <c r="J382" s="232"/>
      <c r="K382" s="233"/>
      <c r="L382" s="231"/>
      <c r="M382" s="231"/>
      <c r="N382" s="234"/>
      <c r="O382" s="232"/>
    </row>
    <row r="383" spans="2:15" ht="39.950000000000003" hidden="1" customHeight="1" outlineLevel="1" x14ac:dyDescent="0.25">
      <c r="B383" s="224">
        <v>377</v>
      </c>
      <c r="C383" s="230"/>
      <c r="D383" s="230"/>
      <c r="E383" s="230"/>
      <c r="F383" s="230"/>
      <c r="G383" s="231"/>
      <c r="H383" s="231"/>
      <c r="I383" s="231"/>
      <c r="J383" s="232"/>
      <c r="K383" s="233"/>
      <c r="L383" s="231"/>
      <c r="M383" s="231"/>
      <c r="N383" s="234"/>
      <c r="O383" s="232"/>
    </row>
    <row r="384" spans="2:15" ht="39.950000000000003" hidden="1" customHeight="1" outlineLevel="1" x14ac:dyDescent="0.25">
      <c r="B384" s="224">
        <v>378</v>
      </c>
      <c r="C384" s="230"/>
      <c r="D384" s="230"/>
      <c r="E384" s="230"/>
      <c r="F384" s="230"/>
      <c r="G384" s="231"/>
      <c r="H384" s="231"/>
      <c r="I384" s="231"/>
      <c r="J384" s="232"/>
      <c r="K384" s="233"/>
      <c r="L384" s="231"/>
      <c r="M384" s="231"/>
      <c r="N384" s="234"/>
      <c r="O384" s="232"/>
    </row>
    <row r="385" spans="2:15" ht="39.950000000000003" hidden="1" customHeight="1" outlineLevel="1" x14ac:dyDescent="0.25">
      <c r="B385" s="224">
        <v>379</v>
      </c>
      <c r="C385" s="230"/>
      <c r="D385" s="230"/>
      <c r="E385" s="230"/>
      <c r="F385" s="230"/>
      <c r="G385" s="234"/>
      <c r="H385" s="234"/>
      <c r="I385" s="234"/>
      <c r="J385" s="232"/>
      <c r="K385" s="233"/>
      <c r="L385" s="234"/>
      <c r="M385" s="234"/>
      <c r="N385" s="234"/>
      <c r="O385" s="232"/>
    </row>
    <row r="386" spans="2:15" ht="39.950000000000003" hidden="1" customHeight="1" outlineLevel="1" x14ac:dyDescent="0.25">
      <c r="B386" s="224">
        <v>380</v>
      </c>
      <c r="C386" s="230"/>
      <c r="D386" s="230"/>
      <c r="E386" s="230"/>
      <c r="F386" s="230"/>
      <c r="G386" s="234"/>
      <c r="H386" s="234"/>
      <c r="I386" s="234"/>
      <c r="J386" s="232"/>
      <c r="K386" s="233"/>
      <c r="L386" s="234"/>
      <c r="M386" s="234"/>
      <c r="N386" s="234"/>
      <c r="O386" s="232"/>
    </row>
    <row r="387" spans="2:15" ht="39.950000000000003" hidden="1" customHeight="1" outlineLevel="1" x14ac:dyDescent="0.25">
      <c r="B387" s="224">
        <v>381</v>
      </c>
      <c r="C387" s="230"/>
      <c r="D387" s="230"/>
      <c r="E387" s="230"/>
      <c r="F387" s="230"/>
      <c r="G387" s="234"/>
      <c r="H387" s="234"/>
      <c r="I387" s="234"/>
      <c r="J387" s="232"/>
      <c r="K387" s="233"/>
      <c r="L387" s="234"/>
      <c r="M387" s="234"/>
      <c r="N387" s="234"/>
      <c r="O387" s="232"/>
    </row>
    <row r="388" spans="2:15" ht="39.950000000000003" hidden="1" customHeight="1" outlineLevel="1" x14ac:dyDescent="0.25">
      <c r="B388" s="224">
        <v>382</v>
      </c>
      <c r="C388" s="230"/>
      <c r="D388" s="230"/>
      <c r="E388" s="230"/>
      <c r="F388" s="230"/>
      <c r="G388" s="234"/>
      <c r="H388" s="234"/>
      <c r="I388" s="234"/>
      <c r="J388" s="232"/>
      <c r="K388" s="233"/>
      <c r="L388" s="234"/>
      <c r="M388" s="234"/>
      <c r="N388" s="234"/>
      <c r="O388" s="232"/>
    </row>
    <row r="389" spans="2:15" ht="39.950000000000003" hidden="1" customHeight="1" outlineLevel="1" x14ac:dyDescent="0.25">
      <c r="B389" s="224">
        <v>383</v>
      </c>
      <c r="C389" s="230"/>
      <c r="D389" s="230"/>
      <c r="E389" s="230"/>
      <c r="F389" s="230"/>
      <c r="G389" s="234"/>
      <c r="H389" s="234"/>
      <c r="I389" s="234"/>
      <c r="J389" s="232"/>
      <c r="K389" s="233"/>
      <c r="L389" s="234"/>
      <c r="M389" s="234"/>
      <c r="N389" s="234"/>
      <c r="O389" s="232"/>
    </row>
    <row r="390" spans="2:15" ht="39.950000000000003" hidden="1" customHeight="1" outlineLevel="1" x14ac:dyDescent="0.25">
      <c r="B390" s="224">
        <v>384</v>
      </c>
      <c r="C390" s="230"/>
      <c r="D390" s="230"/>
      <c r="E390" s="230"/>
      <c r="F390" s="230"/>
      <c r="G390" s="231"/>
      <c r="H390" s="231"/>
      <c r="I390" s="231"/>
      <c r="J390" s="232"/>
      <c r="K390" s="233"/>
      <c r="L390" s="231"/>
      <c r="M390" s="231"/>
      <c r="N390" s="234"/>
      <c r="O390" s="232"/>
    </row>
    <row r="391" spans="2:15" ht="39.950000000000003" hidden="1" customHeight="1" outlineLevel="1" x14ac:dyDescent="0.25">
      <c r="B391" s="224">
        <v>385</v>
      </c>
      <c r="C391" s="230"/>
      <c r="D391" s="230"/>
      <c r="E391" s="230"/>
      <c r="F391" s="230"/>
      <c r="G391" s="231"/>
      <c r="H391" s="231"/>
      <c r="I391" s="231"/>
      <c r="J391" s="232"/>
      <c r="K391" s="233"/>
      <c r="L391" s="231"/>
      <c r="M391" s="231"/>
      <c r="N391" s="234"/>
      <c r="O391" s="232"/>
    </row>
    <row r="392" spans="2:15" ht="39.950000000000003" hidden="1" customHeight="1" outlineLevel="1" x14ac:dyDescent="0.25">
      <c r="B392" s="224">
        <v>386</v>
      </c>
      <c r="C392" s="230"/>
      <c r="D392" s="230"/>
      <c r="E392" s="230"/>
      <c r="F392" s="230"/>
      <c r="G392" s="231"/>
      <c r="H392" s="231"/>
      <c r="I392" s="231"/>
      <c r="J392" s="232"/>
      <c r="K392" s="233"/>
      <c r="L392" s="231"/>
      <c r="M392" s="231"/>
      <c r="N392" s="234"/>
      <c r="O392" s="232"/>
    </row>
    <row r="393" spans="2:15" ht="39.950000000000003" hidden="1" customHeight="1" outlineLevel="1" x14ac:dyDescent="0.25">
      <c r="B393" s="224">
        <v>387</v>
      </c>
      <c r="C393" s="230"/>
      <c r="D393" s="230"/>
      <c r="E393" s="230"/>
      <c r="F393" s="230"/>
      <c r="G393" s="231"/>
      <c r="H393" s="231"/>
      <c r="I393" s="231"/>
      <c r="J393" s="232"/>
      <c r="K393" s="233"/>
      <c r="L393" s="231"/>
      <c r="M393" s="231"/>
      <c r="N393" s="234"/>
      <c r="O393" s="232"/>
    </row>
    <row r="394" spans="2:15" ht="39.950000000000003" hidden="1" customHeight="1" outlineLevel="1" x14ac:dyDescent="0.25">
      <c r="B394" s="224">
        <v>388</v>
      </c>
      <c r="C394" s="230"/>
      <c r="D394" s="230"/>
      <c r="E394" s="230"/>
      <c r="F394" s="230"/>
      <c r="G394" s="234"/>
      <c r="H394" s="234"/>
      <c r="I394" s="234"/>
      <c r="J394" s="232"/>
      <c r="K394" s="233"/>
      <c r="L394" s="234"/>
      <c r="M394" s="234"/>
      <c r="N394" s="234"/>
      <c r="O394" s="232"/>
    </row>
    <row r="395" spans="2:15" ht="39.950000000000003" hidden="1" customHeight="1" outlineLevel="1" x14ac:dyDescent="0.25">
      <c r="B395" s="224">
        <v>389</v>
      </c>
      <c r="C395" s="230"/>
      <c r="D395" s="230"/>
      <c r="E395" s="230"/>
      <c r="F395" s="230"/>
      <c r="G395" s="234"/>
      <c r="H395" s="234"/>
      <c r="I395" s="234"/>
      <c r="J395" s="232"/>
      <c r="K395" s="233"/>
      <c r="L395" s="234"/>
      <c r="M395" s="234"/>
      <c r="N395" s="234"/>
      <c r="O395" s="232"/>
    </row>
    <row r="396" spans="2:15" ht="39.950000000000003" hidden="1" customHeight="1" outlineLevel="1" x14ac:dyDescent="0.25">
      <c r="B396" s="224">
        <v>390</v>
      </c>
      <c r="C396" s="230"/>
      <c r="D396" s="230"/>
      <c r="E396" s="230"/>
      <c r="F396" s="230"/>
      <c r="G396" s="234"/>
      <c r="H396" s="234"/>
      <c r="I396" s="234"/>
      <c r="J396" s="232"/>
      <c r="K396" s="233"/>
      <c r="L396" s="234"/>
      <c r="M396" s="234"/>
      <c r="N396" s="234"/>
      <c r="O396" s="232"/>
    </row>
    <row r="397" spans="2:15" ht="39.950000000000003" hidden="1" customHeight="1" outlineLevel="1" x14ac:dyDescent="0.25">
      <c r="B397" s="224">
        <v>391</v>
      </c>
      <c r="C397" s="230"/>
      <c r="D397" s="230"/>
      <c r="E397" s="230"/>
      <c r="F397" s="230"/>
      <c r="G397" s="234"/>
      <c r="H397" s="234"/>
      <c r="I397" s="234"/>
      <c r="J397" s="232"/>
      <c r="K397" s="233"/>
      <c r="L397" s="234"/>
      <c r="M397" s="234"/>
      <c r="N397" s="234"/>
      <c r="O397" s="232"/>
    </row>
    <row r="398" spans="2:15" ht="39.950000000000003" hidden="1" customHeight="1" outlineLevel="1" x14ac:dyDescent="0.25">
      <c r="B398" s="224">
        <v>392</v>
      </c>
      <c r="C398" s="230"/>
      <c r="D398" s="230"/>
      <c r="E398" s="230"/>
      <c r="F398" s="230"/>
      <c r="G398" s="234"/>
      <c r="H398" s="234"/>
      <c r="I398" s="234"/>
      <c r="J398" s="232"/>
      <c r="K398" s="233"/>
      <c r="L398" s="234"/>
      <c r="M398" s="234"/>
      <c r="N398" s="234"/>
      <c r="O398" s="232"/>
    </row>
    <row r="399" spans="2:15" ht="39.950000000000003" hidden="1" customHeight="1" outlineLevel="1" x14ac:dyDescent="0.25">
      <c r="B399" s="224">
        <v>393</v>
      </c>
      <c r="C399" s="230"/>
      <c r="D399" s="230"/>
      <c r="E399" s="230"/>
      <c r="F399" s="230"/>
      <c r="G399" s="231"/>
      <c r="H399" s="231"/>
      <c r="I399" s="231"/>
      <c r="J399" s="232"/>
      <c r="K399" s="233"/>
      <c r="L399" s="231"/>
      <c r="M399" s="231"/>
      <c r="N399" s="234"/>
      <c r="O399" s="232"/>
    </row>
    <row r="400" spans="2:15" ht="39.950000000000003" hidden="1" customHeight="1" outlineLevel="1" x14ac:dyDescent="0.25">
      <c r="B400" s="224">
        <v>394</v>
      </c>
      <c r="C400" s="230"/>
      <c r="D400" s="230"/>
      <c r="E400" s="230"/>
      <c r="F400" s="230"/>
      <c r="G400" s="231"/>
      <c r="H400" s="231"/>
      <c r="I400" s="231"/>
      <c r="J400" s="232"/>
      <c r="K400" s="233"/>
      <c r="L400" s="231"/>
      <c r="M400" s="231"/>
      <c r="N400" s="234"/>
      <c r="O400" s="232"/>
    </row>
    <row r="401" spans="2:15" ht="39.950000000000003" hidden="1" customHeight="1" outlineLevel="1" x14ac:dyDescent="0.25">
      <c r="B401" s="224">
        <v>395</v>
      </c>
      <c r="C401" s="230"/>
      <c r="D401" s="230"/>
      <c r="E401" s="230"/>
      <c r="F401" s="230"/>
      <c r="G401" s="231"/>
      <c r="H401" s="231"/>
      <c r="I401" s="231"/>
      <c r="J401" s="232"/>
      <c r="K401" s="233"/>
      <c r="L401" s="231"/>
      <c r="M401" s="231"/>
      <c r="N401" s="234"/>
      <c r="O401" s="232"/>
    </row>
    <row r="402" spans="2:15" ht="39.950000000000003" hidden="1" customHeight="1" outlineLevel="1" x14ac:dyDescent="0.25">
      <c r="B402" s="224">
        <v>396</v>
      </c>
      <c r="C402" s="230"/>
      <c r="D402" s="230"/>
      <c r="E402" s="230"/>
      <c r="F402" s="230"/>
      <c r="G402" s="231"/>
      <c r="H402" s="231"/>
      <c r="I402" s="231"/>
      <c r="J402" s="232"/>
      <c r="K402" s="233"/>
      <c r="L402" s="231"/>
      <c r="M402" s="231"/>
      <c r="N402" s="234"/>
      <c r="O402" s="232"/>
    </row>
    <row r="403" spans="2:15" ht="39.950000000000003" hidden="1" customHeight="1" outlineLevel="1" x14ac:dyDescent="0.25">
      <c r="B403" s="224">
        <v>397</v>
      </c>
      <c r="C403" s="230"/>
      <c r="D403" s="230"/>
      <c r="E403" s="230"/>
      <c r="F403" s="230"/>
      <c r="G403" s="234"/>
      <c r="H403" s="234"/>
      <c r="I403" s="234"/>
      <c r="J403" s="232"/>
      <c r="K403" s="233"/>
      <c r="L403" s="234"/>
      <c r="M403" s="234"/>
      <c r="N403" s="234"/>
      <c r="O403" s="232"/>
    </row>
    <row r="404" spans="2:15" ht="39.950000000000003" hidden="1" customHeight="1" outlineLevel="1" x14ac:dyDescent="0.25">
      <c r="B404" s="224">
        <v>398</v>
      </c>
      <c r="C404" s="230"/>
      <c r="D404" s="230"/>
      <c r="E404" s="230"/>
      <c r="F404" s="230"/>
      <c r="G404" s="234"/>
      <c r="H404" s="234"/>
      <c r="I404" s="234"/>
      <c r="J404" s="232"/>
      <c r="K404" s="233"/>
      <c r="L404" s="234"/>
      <c r="M404" s="234"/>
      <c r="N404" s="234"/>
      <c r="O404" s="232"/>
    </row>
    <row r="405" spans="2:15" ht="39.950000000000003" hidden="1" customHeight="1" outlineLevel="1" x14ac:dyDescent="0.25">
      <c r="B405" s="224">
        <v>399</v>
      </c>
      <c r="C405" s="230"/>
      <c r="D405" s="230"/>
      <c r="E405" s="230"/>
      <c r="F405" s="230"/>
      <c r="G405" s="234"/>
      <c r="H405" s="234"/>
      <c r="I405" s="234"/>
      <c r="J405" s="232"/>
      <c r="K405" s="233"/>
      <c r="L405" s="234"/>
      <c r="M405" s="234"/>
      <c r="N405" s="234"/>
      <c r="O405" s="232"/>
    </row>
    <row r="406" spans="2:15" ht="39.950000000000003" hidden="1" customHeight="1" outlineLevel="1" x14ac:dyDescent="0.25">
      <c r="B406" s="224">
        <v>400</v>
      </c>
      <c r="C406" s="230"/>
      <c r="D406" s="230"/>
      <c r="E406" s="230"/>
      <c r="F406" s="230"/>
      <c r="G406" s="234"/>
      <c r="H406" s="234"/>
      <c r="I406" s="234"/>
      <c r="J406" s="232"/>
      <c r="K406" s="233"/>
      <c r="L406" s="234"/>
      <c r="M406" s="234"/>
      <c r="N406" s="234"/>
      <c r="O406" s="232"/>
    </row>
    <row r="407" spans="2:15" ht="39.950000000000003" hidden="1" customHeight="1" outlineLevel="1" x14ac:dyDescent="0.25">
      <c r="B407" s="224">
        <v>401</v>
      </c>
      <c r="C407" s="230"/>
      <c r="D407" s="230"/>
      <c r="E407" s="230"/>
      <c r="F407" s="230"/>
      <c r="G407" s="234"/>
      <c r="H407" s="234"/>
      <c r="I407" s="234"/>
      <c r="J407" s="232"/>
      <c r="K407" s="233"/>
      <c r="L407" s="234"/>
      <c r="M407" s="234"/>
      <c r="N407" s="234"/>
      <c r="O407" s="232"/>
    </row>
    <row r="408" spans="2:15" ht="39.950000000000003" hidden="1" customHeight="1" outlineLevel="1" x14ac:dyDescent="0.25">
      <c r="B408" s="224">
        <v>402</v>
      </c>
      <c r="C408" s="230"/>
      <c r="D408" s="230"/>
      <c r="E408" s="230"/>
      <c r="F408" s="230"/>
      <c r="G408" s="231"/>
      <c r="H408" s="231"/>
      <c r="I408" s="231"/>
      <c r="J408" s="232"/>
      <c r="K408" s="233"/>
      <c r="L408" s="231"/>
      <c r="M408" s="231"/>
      <c r="N408" s="234"/>
      <c r="O408" s="232"/>
    </row>
    <row r="409" spans="2:15" ht="39.950000000000003" hidden="1" customHeight="1" outlineLevel="1" x14ac:dyDescent="0.25">
      <c r="B409" s="224">
        <v>403</v>
      </c>
      <c r="C409" s="230"/>
      <c r="D409" s="230"/>
      <c r="E409" s="230"/>
      <c r="F409" s="230"/>
      <c r="G409" s="231"/>
      <c r="H409" s="231"/>
      <c r="I409" s="231"/>
      <c r="J409" s="232"/>
      <c r="K409" s="233"/>
      <c r="L409" s="231"/>
      <c r="M409" s="231"/>
      <c r="N409" s="234"/>
      <c r="O409" s="232"/>
    </row>
    <row r="410" spans="2:15" ht="39.950000000000003" hidden="1" customHeight="1" outlineLevel="1" x14ac:dyDescent="0.25">
      <c r="B410" s="224">
        <v>404</v>
      </c>
      <c r="C410" s="230"/>
      <c r="D410" s="230"/>
      <c r="E410" s="230"/>
      <c r="F410" s="230"/>
      <c r="G410" s="231"/>
      <c r="H410" s="231"/>
      <c r="I410" s="231"/>
      <c r="J410" s="232"/>
      <c r="K410" s="233"/>
      <c r="L410" s="231"/>
      <c r="M410" s="231"/>
      <c r="N410" s="234"/>
      <c r="O410" s="232"/>
    </row>
    <row r="411" spans="2:15" ht="39.950000000000003" hidden="1" customHeight="1" outlineLevel="1" x14ac:dyDescent="0.25">
      <c r="B411" s="224">
        <v>405</v>
      </c>
      <c r="C411" s="230"/>
      <c r="D411" s="230"/>
      <c r="E411" s="230"/>
      <c r="F411" s="230"/>
      <c r="G411" s="231"/>
      <c r="H411" s="231"/>
      <c r="I411" s="231"/>
      <c r="J411" s="232"/>
      <c r="K411" s="233"/>
      <c r="L411" s="231"/>
      <c r="M411" s="231"/>
      <c r="N411" s="234"/>
      <c r="O411" s="232"/>
    </row>
    <row r="412" spans="2:15" ht="39.950000000000003" hidden="1" customHeight="1" outlineLevel="1" x14ac:dyDescent="0.25">
      <c r="B412" s="224">
        <v>406</v>
      </c>
      <c r="C412" s="230"/>
      <c r="D412" s="230"/>
      <c r="E412" s="230"/>
      <c r="F412" s="230"/>
      <c r="G412" s="234"/>
      <c r="H412" s="234"/>
      <c r="I412" s="234"/>
      <c r="J412" s="232"/>
      <c r="K412" s="233"/>
      <c r="L412" s="234"/>
      <c r="M412" s="234"/>
      <c r="N412" s="234"/>
      <c r="O412" s="232"/>
    </row>
    <row r="413" spans="2:15" ht="39.950000000000003" hidden="1" customHeight="1" outlineLevel="1" x14ac:dyDescent="0.25">
      <c r="B413" s="224">
        <v>407</v>
      </c>
      <c r="C413" s="230"/>
      <c r="D413" s="230"/>
      <c r="E413" s="230"/>
      <c r="F413" s="230"/>
      <c r="G413" s="234"/>
      <c r="H413" s="234"/>
      <c r="I413" s="234"/>
      <c r="J413" s="232"/>
      <c r="K413" s="233"/>
      <c r="L413" s="234"/>
      <c r="M413" s="234"/>
      <c r="N413" s="234"/>
      <c r="O413" s="232"/>
    </row>
    <row r="414" spans="2:15" ht="39.950000000000003" hidden="1" customHeight="1" outlineLevel="1" x14ac:dyDescent="0.25">
      <c r="B414" s="224">
        <v>408</v>
      </c>
      <c r="C414" s="230"/>
      <c r="D414" s="230"/>
      <c r="E414" s="230"/>
      <c r="F414" s="230"/>
      <c r="G414" s="234"/>
      <c r="H414" s="234"/>
      <c r="I414" s="234"/>
      <c r="J414" s="232"/>
      <c r="K414" s="233"/>
      <c r="L414" s="234"/>
      <c r="M414" s="234"/>
      <c r="N414" s="234"/>
      <c r="O414" s="232"/>
    </row>
    <row r="415" spans="2:15" ht="39.950000000000003" hidden="1" customHeight="1" outlineLevel="1" x14ac:dyDescent="0.25">
      <c r="B415" s="224">
        <v>409</v>
      </c>
      <c r="C415" s="230"/>
      <c r="D415" s="230"/>
      <c r="E415" s="230"/>
      <c r="F415" s="230"/>
      <c r="G415" s="234"/>
      <c r="H415" s="234"/>
      <c r="I415" s="234"/>
      <c r="J415" s="232"/>
      <c r="K415" s="233"/>
      <c r="L415" s="234"/>
      <c r="M415" s="234"/>
      <c r="N415" s="234"/>
      <c r="O415" s="232"/>
    </row>
    <row r="416" spans="2:15" ht="39.950000000000003" hidden="1" customHeight="1" outlineLevel="1" x14ac:dyDescent="0.25">
      <c r="B416" s="224">
        <v>410</v>
      </c>
      <c r="C416" s="230"/>
      <c r="D416" s="230"/>
      <c r="E416" s="230"/>
      <c r="F416" s="230"/>
      <c r="G416" s="234"/>
      <c r="H416" s="234"/>
      <c r="I416" s="234"/>
      <c r="J416" s="232"/>
      <c r="K416" s="233"/>
      <c r="L416" s="234"/>
      <c r="M416" s="234"/>
      <c r="N416" s="234"/>
      <c r="O416" s="232"/>
    </row>
    <row r="417" spans="2:15" ht="39.950000000000003" hidden="1" customHeight="1" outlineLevel="1" x14ac:dyDescent="0.25">
      <c r="B417" s="224">
        <v>411</v>
      </c>
      <c r="C417" s="230"/>
      <c r="D417" s="230"/>
      <c r="E417" s="230"/>
      <c r="F417" s="230"/>
      <c r="G417" s="231"/>
      <c r="H417" s="231"/>
      <c r="I417" s="231"/>
      <c r="J417" s="232"/>
      <c r="K417" s="233"/>
      <c r="L417" s="231"/>
      <c r="M417" s="231"/>
      <c r="N417" s="234"/>
      <c r="O417" s="232"/>
    </row>
    <row r="418" spans="2:15" ht="39.950000000000003" hidden="1" customHeight="1" outlineLevel="1" x14ac:dyDescent="0.25">
      <c r="B418" s="224">
        <v>412</v>
      </c>
      <c r="C418" s="230"/>
      <c r="D418" s="230"/>
      <c r="E418" s="230"/>
      <c r="F418" s="230"/>
      <c r="G418" s="231"/>
      <c r="H418" s="231"/>
      <c r="I418" s="231"/>
      <c r="J418" s="232"/>
      <c r="K418" s="233"/>
      <c r="L418" s="231"/>
      <c r="M418" s="231"/>
      <c r="N418" s="234"/>
      <c r="O418" s="232"/>
    </row>
    <row r="419" spans="2:15" ht="39.950000000000003" hidden="1" customHeight="1" outlineLevel="1" x14ac:dyDescent="0.25">
      <c r="B419" s="224">
        <v>413</v>
      </c>
      <c r="C419" s="230"/>
      <c r="D419" s="230"/>
      <c r="E419" s="230"/>
      <c r="F419" s="230"/>
      <c r="G419" s="231"/>
      <c r="H419" s="231"/>
      <c r="I419" s="231"/>
      <c r="J419" s="232"/>
      <c r="K419" s="233"/>
      <c r="L419" s="231"/>
      <c r="M419" s="231"/>
      <c r="N419" s="234"/>
      <c r="O419" s="232"/>
    </row>
    <row r="420" spans="2:15" ht="39.950000000000003" hidden="1" customHeight="1" outlineLevel="1" x14ac:dyDescent="0.25">
      <c r="B420" s="224">
        <v>414</v>
      </c>
      <c r="C420" s="230"/>
      <c r="D420" s="230"/>
      <c r="E420" s="230"/>
      <c r="F420" s="230"/>
      <c r="G420" s="231"/>
      <c r="H420" s="231"/>
      <c r="I420" s="231"/>
      <c r="J420" s="232"/>
      <c r="K420" s="233"/>
      <c r="L420" s="231"/>
      <c r="M420" s="231"/>
      <c r="N420" s="234"/>
      <c r="O420" s="232"/>
    </row>
    <row r="421" spans="2:15" ht="39.950000000000003" hidden="1" customHeight="1" outlineLevel="1" x14ac:dyDescent="0.25">
      <c r="B421" s="224">
        <v>415</v>
      </c>
      <c r="C421" s="230"/>
      <c r="D421" s="230"/>
      <c r="E421" s="230"/>
      <c r="F421" s="230"/>
      <c r="G421" s="234"/>
      <c r="H421" s="234"/>
      <c r="I421" s="234"/>
      <c r="J421" s="232"/>
      <c r="K421" s="233"/>
      <c r="L421" s="234"/>
      <c r="M421" s="234"/>
      <c r="N421" s="234"/>
      <c r="O421" s="232"/>
    </row>
    <row r="422" spans="2:15" ht="39.950000000000003" hidden="1" customHeight="1" outlineLevel="1" x14ac:dyDescent="0.25">
      <c r="B422" s="224">
        <v>416</v>
      </c>
      <c r="C422" s="230"/>
      <c r="D422" s="230"/>
      <c r="E422" s="230"/>
      <c r="F422" s="230"/>
      <c r="G422" s="234"/>
      <c r="H422" s="234"/>
      <c r="I422" s="234"/>
      <c r="J422" s="232"/>
      <c r="K422" s="233"/>
      <c r="L422" s="234"/>
      <c r="M422" s="234"/>
      <c r="N422" s="234"/>
      <c r="O422" s="232"/>
    </row>
    <row r="423" spans="2:15" ht="39.950000000000003" hidden="1" customHeight="1" outlineLevel="1" x14ac:dyDescent="0.25">
      <c r="B423" s="224">
        <v>417</v>
      </c>
      <c r="C423" s="230"/>
      <c r="D423" s="230"/>
      <c r="E423" s="230"/>
      <c r="F423" s="230"/>
      <c r="G423" s="234"/>
      <c r="H423" s="234"/>
      <c r="I423" s="234"/>
      <c r="J423" s="232"/>
      <c r="K423" s="233"/>
      <c r="L423" s="234"/>
      <c r="M423" s="234"/>
      <c r="N423" s="234"/>
      <c r="O423" s="232"/>
    </row>
    <row r="424" spans="2:15" ht="39.950000000000003" hidden="1" customHeight="1" outlineLevel="1" x14ac:dyDescent="0.25">
      <c r="B424" s="224">
        <v>418</v>
      </c>
      <c r="C424" s="230"/>
      <c r="D424" s="230"/>
      <c r="E424" s="230"/>
      <c r="F424" s="230"/>
      <c r="G424" s="234"/>
      <c r="H424" s="234"/>
      <c r="I424" s="234"/>
      <c r="J424" s="232"/>
      <c r="K424" s="233"/>
      <c r="L424" s="234"/>
      <c r="M424" s="234"/>
      <c r="N424" s="234"/>
      <c r="O424" s="232"/>
    </row>
    <row r="425" spans="2:15" ht="39.950000000000003" hidden="1" customHeight="1" outlineLevel="1" x14ac:dyDescent="0.25">
      <c r="B425" s="224">
        <v>419</v>
      </c>
      <c r="C425" s="230"/>
      <c r="D425" s="230"/>
      <c r="E425" s="230"/>
      <c r="F425" s="230"/>
      <c r="G425" s="234"/>
      <c r="H425" s="234"/>
      <c r="I425" s="234"/>
      <c r="J425" s="232"/>
      <c r="K425" s="233"/>
      <c r="L425" s="234"/>
      <c r="M425" s="234"/>
      <c r="N425" s="234"/>
      <c r="O425" s="232"/>
    </row>
    <row r="426" spans="2:15" ht="39.950000000000003" hidden="1" customHeight="1" outlineLevel="1" x14ac:dyDescent="0.25">
      <c r="B426" s="224">
        <v>420</v>
      </c>
      <c r="C426" s="230"/>
      <c r="D426" s="230"/>
      <c r="E426" s="230"/>
      <c r="F426" s="230"/>
      <c r="G426" s="231"/>
      <c r="H426" s="231"/>
      <c r="I426" s="231"/>
      <c r="J426" s="232"/>
      <c r="K426" s="233"/>
      <c r="L426" s="231"/>
      <c r="M426" s="231"/>
      <c r="N426" s="234"/>
      <c r="O426" s="232"/>
    </row>
    <row r="427" spans="2:15" ht="39.950000000000003" hidden="1" customHeight="1" outlineLevel="1" x14ac:dyDescent="0.25">
      <c r="B427" s="224">
        <v>421</v>
      </c>
      <c r="C427" s="230"/>
      <c r="D427" s="230"/>
      <c r="E427" s="230"/>
      <c r="F427" s="230"/>
      <c r="G427" s="231"/>
      <c r="H427" s="231"/>
      <c r="I427" s="231"/>
      <c r="J427" s="232"/>
      <c r="K427" s="233"/>
      <c r="L427" s="231"/>
      <c r="M427" s="231"/>
      <c r="N427" s="234"/>
      <c r="O427" s="232"/>
    </row>
    <row r="428" spans="2:15" ht="39.950000000000003" hidden="1" customHeight="1" outlineLevel="1" x14ac:dyDescent="0.25">
      <c r="B428" s="224">
        <v>422</v>
      </c>
      <c r="C428" s="230"/>
      <c r="D428" s="230"/>
      <c r="E428" s="230"/>
      <c r="F428" s="230"/>
      <c r="G428" s="231"/>
      <c r="H428" s="231"/>
      <c r="I428" s="231"/>
      <c r="J428" s="232"/>
      <c r="K428" s="233"/>
      <c r="L428" s="231"/>
      <c r="M428" s="231"/>
      <c r="N428" s="234"/>
      <c r="O428" s="232"/>
    </row>
    <row r="429" spans="2:15" ht="39.950000000000003" hidden="1" customHeight="1" outlineLevel="1" x14ac:dyDescent="0.25">
      <c r="B429" s="224">
        <v>423</v>
      </c>
      <c r="C429" s="230"/>
      <c r="D429" s="230"/>
      <c r="E429" s="230"/>
      <c r="F429" s="230"/>
      <c r="G429" s="231"/>
      <c r="H429" s="231"/>
      <c r="I429" s="231"/>
      <c r="J429" s="232"/>
      <c r="K429" s="233"/>
      <c r="L429" s="231"/>
      <c r="M429" s="231"/>
      <c r="N429" s="234"/>
      <c r="O429" s="232"/>
    </row>
    <row r="430" spans="2:15" ht="39.950000000000003" hidden="1" customHeight="1" outlineLevel="1" x14ac:dyDescent="0.25">
      <c r="B430" s="224">
        <v>424</v>
      </c>
      <c r="C430" s="230"/>
      <c r="D430" s="230"/>
      <c r="E430" s="230"/>
      <c r="F430" s="230"/>
      <c r="G430" s="234"/>
      <c r="H430" s="234"/>
      <c r="I430" s="234"/>
      <c r="J430" s="232"/>
      <c r="K430" s="233"/>
      <c r="L430" s="234"/>
      <c r="M430" s="234"/>
      <c r="N430" s="234"/>
      <c r="O430" s="232"/>
    </row>
    <row r="431" spans="2:15" ht="39.950000000000003" hidden="1" customHeight="1" outlineLevel="1" x14ac:dyDescent="0.25">
      <c r="B431" s="224">
        <v>425</v>
      </c>
      <c r="C431" s="230"/>
      <c r="D431" s="230"/>
      <c r="E431" s="230"/>
      <c r="F431" s="230"/>
      <c r="G431" s="234"/>
      <c r="H431" s="234"/>
      <c r="I431" s="234"/>
      <c r="J431" s="232"/>
      <c r="K431" s="233"/>
      <c r="L431" s="234"/>
      <c r="M431" s="234"/>
      <c r="N431" s="234"/>
      <c r="O431" s="232"/>
    </row>
    <row r="432" spans="2:15" ht="39.950000000000003" hidden="1" customHeight="1" outlineLevel="1" x14ac:dyDescent="0.25">
      <c r="B432" s="224">
        <v>426</v>
      </c>
      <c r="C432" s="230"/>
      <c r="D432" s="230"/>
      <c r="E432" s="230"/>
      <c r="F432" s="230"/>
      <c r="G432" s="234"/>
      <c r="H432" s="234"/>
      <c r="I432" s="234"/>
      <c r="J432" s="232"/>
      <c r="K432" s="233"/>
      <c r="L432" s="234"/>
      <c r="M432" s="234"/>
      <c r="N432" s="234"/>
      <c r="O432" s="232"/>
    </row>
    <row r="433" spans="2:15" ht="39.950000000000003" hidden="1" customHeight="1" outlineLevel="1" x14ac:dyDescent="0.25">
      <c r="B433" s="224">
        <v>427</v>
      </c>
      <c r="C433" s="230"/>
      <c r="D433" s="230"/>
      <c r="E433" s="230"/>
      <c r="F433" s="230"/>
      <c r="G433" s="234"/>
      <c r="H433" s="234"/>
      <c r="I433" s="234"/>
      <c r="J433" s="232"/>
      <c r="K433" s="233"/>
      <c r="L433" s="234"/>
      <c r="M433" s="234"/>
      <c r="N433" s="234"/>
      <c r="O433" s="232"/>
    </row>
    <row r="434" spans="2:15" ht="39.950000000000003" hidden="1" customHeight="1" outlineLevel="1" x14ac:dyDescent="0.25">
      <c r="B434" s="224">
        <v>428</v>
      </c>
      <c r="C434" s="230"/>
      <c r="D434" s="230"/>
      <c r="E434" s="230"/>
      <c r="F434" s="230"/>
      <c r="G434" s="234"/>
      <c r="H434" s="234"/>
      <c r="I434" s="234"/>
      <c r="J434" s="232"/>
      <c r="K434" s="233"/>
      <c r="L434" s="234"/>
      <c r="M434" s="234"/>
      <c r="N434" s="234"/>
      <c r="O434" s="232"/>
    </row>
    <row r="435" spans="2:15" ht="39.950000000000003" hidden="1" customHeight="1" outlineLevel="1" x14ac:dyDescent="0.25">
      <c r="B435" s="224">
        <v>429</v>
      </c>
      <c r="C435" s="230"/>
      <c r="D435" s="230"/>
      <c r="E435" s="230"/>
      <c r="F435" s="230"/>
      <c r="G435" s="231"/>
      <c r="H435" s="231"/>
      <c r="I435" s="231"/>
      <c r="J435" s="232"/>
      <c r="K435" s="233"/>
      <c r="L435" s="231"/>
      <c r="M435" s="231"/>
      <c r="N435" s="234"/>
      <c r="O435" s="232"/>
    </row>
    <row r="436" spans="2:15" ht="39.950000000000003" hidden="1" customHeight="1" outlineLevel="1" x14ac:dyDescent="0.25">
      <c r="B436" s="224">
        <v>430</v>
      </c>
      <c r="C436" s="230"/>
      <c r="D436" s="230"/>
      <c r="E436" s="230"/>
      <c r="F436" s="230"/>
      <c r="G436" s="231"/>
      <c r="H436" s="231"/>
      <c r="I436" s="231"/>
      <c r="J436" s="232"/>
      <c r="K436" s="233"/>
      <c r="L436" s="231"/>
      <c r="M436" s="231"/>
      <c r="N436" s="234"/>
      <c r="O436" s="232"/>
    </row>
    <row r="437" spans="2:15" ht="39.950000000000003" hidden="1" customHeight="1" outlineLevel="1" x14ac:dyDescent="0.25">
      <c r="B437" s="224">
        <v>431</v>
      </c>
      <c r="C437" s="230"/>
      <c r="D437" s="230"/>
      <c r="E437" s="230"/>
      <c r="F437" s="230"/>
      <c r="G437" s="231"/>
      <c r="H437" s="231"/>
      <c r="I437" s="231"/>
      <c r="J437" s="232"/>
      <c r="K437" s="233"/>
      <c r="L437" s="231"/>
      <c r="M437" s="231"/>
      <c r="N437" s="234"/>
      <c r="O437" s="232"/>
    </row>
    <row r="438" spans="2:15" ht="39.950000000000003" hidden="1" customHeight="1" outlineLevel="1" x14ac:dyDescent="0.25">
      <c r="B438" s="224">
        <v>432</v>
      </c>
      <c r="C438" s="230"/>
      <c r="D438" s="230"/>
      <c r="E438" s="230"/>
      <c r="F438" s="230"/>
      <c r="G438" s="231"/>
      <c r="H438" s="231"/>
      <c r="I438" s="231"/>
      <c r="J438" s="232"/>
      <c r="K438" s="233"/>
      <c r="L438" s="231"/>
      <c r="M438" s="231"/>
      <c r="N438" s="234"/>
      <c r="O438" s="232"/>
    </row>
    <row r="439" spans="2:15" ht="39.950000000000003" hidden="1" customHeight="1" outlineLevel="1" x14ac:dyDescent="0.25">
      <c r="B439" s="224">
        <v>433</v>
      </c>
      <c r="C439" s="230"/>
      <c r="D439" s="230"/>
      <c r="E439" s="230"/>
      <c r="F439" s="230"/>
      <c r="G439" s="234"/>
      <c r="H439" s="234"/>
      <c r="I439" s="234"/>
      <c r="J439" s="232"/>
      <c r="K439" s="233"/>
      <c r="L439" s="234"/>
      <c r="M439" s="234"/>
      <c r="N439" s="234"/>
      <c r="O439" s="232"/>
    </row>
    <row r="440" spans="2:15" ht="39.950000000000003" hidden="1" customHeight="1" outlineLevel="1" x14ac:dyDescent="0.25">
      <c r="B440" s="224">
        <v>434</v>
      </c>
      <c r="C440" s="230"/>
      <c r="D440" s="230"/>
      <c r="E440" s="230"/>
      <c r="F440" s="230"/>
      <c r="G440" s="234"/>
      <c r="H440" s="234"/>
      <c r="I440" s="234"/>
      <c r="J440" s="232"/>
      <c r="K440" s="233"/>
      <c r="L440" s="234"/>
      <c r="M440" s="234"/>
      <c r="N440" s="234"/>
      <c r="O440" s="232"/>
    </row>
    <row r="441" spans="2:15" ht="39.950000000000003" hidden="1" customHeight="1" outlineLevel="1" x14ac:dyDescent="0.25">
      <c r="B441" s="224">
        <v>435</v>
      </c>
      <c r="C441" s="230"/>
      <c r="D441" s="230"/>
      <c r="E441" s="230"/>
      <c r="F441" s="230"/>
      <c r="G441" s="234"/>
      <c r="H441" s="234"/>
      <c r="I441" s="234"/>
      <c r="J441" s="232"/>
      <c r="K441" s="233"/>
      <c r="L441" s="234"/>
      <c r="M441" s="234"/>
      <c r="N441" s="234"/>
      <c r="O441" s="232"/>
    </row>
    <row r="442" spans="2:15" ht="39.950000000000003" hidden="1" customHeight="1" outlineLevel="1" x14ac:dyDescent="0.25">
      <c r="B442" s="224">
        <v>436</v>
      </c>
      <c r="C442" s="230"/>
      <c r="D442" s="230"/>
      <c r="E442" s="230"/>
      <c r="F442" s="230"/>
      <c r="G442" s="234"/>
      <c r="H442" s="234"/>
      <c r="I442" s="234"/>
      <c r="J442" s="232"/>
      <c r="K442" s="233"/>
      <c r="L442" s="234"/>
      <c r="M442" s="234"/>
      <c r="N442" s="234"/>
      <c r="O442" s="232"/>
    </row>
    <row r="443" spans="2:15" ht="39.950000000000003" hidden="1" customHeight="1" outlineLevel="1" x14ac:dyDescent="0.25">
      <c r="B443" s="224">
        <v>437</v>
      </c>
      <c r="C443" s="230"/>
      <c r="D443" s="230"/>
      <c r="E443" s="230"/>
      <c r="F443" s="230"/>
      <c r="G443" s="234"/>
      <c r="H443" s="234"/>
      <c r="I443" s="234"/>
      <c r="J443" s="232"/>
      <c r="K443" s="233"/>
      <c r="L443" s="234"/>
      <c r="M443" s="234"/>
      <c r="N443" s="234"/>
      <c r="O443" s="232"/>
    </row>
    <row r="444" spans="2:15" ht="39.950000000000003" hidden="1" customHeight="1" outlineLevel="1" x14ac:dyDescent="0.25">
      <c r="B444" s="224">
        <v>438</v>
      </c>
      <c r="C444" s="230"/>
      <c r="D444" s="230"/>
      <c r="E444" s="230"/>
      <c r="F444" s="230"/>
      <c r="G444" s="231"/>
      <c r="H444" s="231"/>
      <c r="I444" s="231"/>
      <c r="J444" s="232"/>
      <c r="K444" s="233"/>
      <c r="L444" s="231"/>
      <c r="M444" s="231"/>
      <c r="N444" s="234"/>
      <c r="O444" s="232"/>
    </row>
    <row r="445" spans="2:15" ht="39.950000000000003" hidden="1" customHeight="1" outlineLevel="1" x14ac:dyDescent="0.25">
      <c r="B445" s="224">
        <v>439</v>
      </c>
      <c r="C445" s="230"/>
      <c r="D445" s="230"/>
      <c r="E445" s="230"/>
      <c r="F445" s="230"/>
      <c r="G445" s="231"/>
      <c r="H445" s="231"/>
      <c r="I445" s="231"/>
      <c r="J445" s="232"/>
      <c r="K445" s="233"/>
      <c r="L445" s="231"/>
      <c r="M445" s="231"/>
      <c r="N445" s="234"/>
      <c r="O445" s="232"/>
    </row>
    <row r="446" spans="2:15" ht="39.950000000000003" hidden="1" customHeight="1" outlineLevel="1" x14ac:dyDescent="0.25">
      <c r="B446" s="224">
        <v>440</v>
      </c>
      <c r="C446" s="230"/>
      <c r="D446" s="230"/>
      <c r="E446" s="230"/>
      <c r="F446" s="230"/>
      <c r="G446" s="231"/>
      <c r="H446" s="231"/>
      <c r="I446" s="231"/>
      <c r="J446" s="232"/>
      <c r="K446" s="233"/>
      <c r="L446" s="231"/>
      <c r="M446" s="231"/>
      <c r="N446" s="234"/>
      <c r="O446" s="232"/>
    </row>
    <row r="447" spans="2:15" ht="39.950000000000003" hidden="1" customHeight="1" outlineLevel="1" x14ac:dyDescent="0.25">
      <c r="B447" s="224">
        <v>441</v>
      </c>
      <c r="C447" s="230"/>
      <c r="D447" s="230"/>
      <c r="E447" s="230"/>
      <c r="F447" s="230"/>
      <c r="G447" s="231"/>
      <c r="H447" s="231"/>
      <c r="I447" s="231"/>
      <c r="J447" s="232"/>
      <c r="K447" s="233"/>
      <c r="L447" s="231"/>
      <c r="M447" s="231"/>
      <c r="N447" s="234"/>
      <c r="O447" s="232"/>
    </row>
    <row r="448" spans="2:15" ht="39.950000000000003" hidden="1" customHeight="1" outlineLevel="1" x14ac:dyDescent="0.25">
      <c r="B448" s="224">
        <v>442</v>
      </c>
      <c r="C448" s="230"/>
      <c r="D448" s="230"/>
      <c r="E448" s="230"/>
      <c r="F448" s="230"/>
      <c r="G448" s="234"/>
      <c r="H448" s="234"/>
      <c r="I448" s="234"/>
      <c r="J448" s="232"/>
      <c r="K448" s="233"/>
      <c r="L448" s="234"/>
      <c r="M448" s="234"/>
      <c r="N448" s="234"/>
      <c r="O448" s="232"/>
    </row>
    <row r="449" spans="2:15" ht="39.950000000000003" hidden="1" customHeight="1" outlineLevel="1" x14ac:dyDescent="0.25">
      <c r="B449" s="224">
        <v>443</v>
      </c>
      <c r="C449" s="230"/>
      <c r="D449" s="230"/>
      <c r="E449" s="230"/>
      <c r="F449" s="230"/>
      <c r="G449" s="234"/>
      <c r="H449" s="234"/>
      <c r="I449" s="234"/>
      <c r="J449" s="232"/>
      <c r="K449" s="233"/>
      <c r="L449" s="234"/>
      <c r="M449" s="234"/>
      <c r="N449" s="234"/>
      <c r="O449" s="232"/>
    </row>
    <row r="450" spans="2:15" ht="39.950000000000003" hidden="1" customHeight="1" outlineLevel="1" x14ac:dyDescent="0.25">
      <c r="B450" s="224">
        <v>444</v>
      </c>
      <c r="C450" s="230"/>
      <c r="D450" s="230"/>
      <c r="E450" s="230"/>
      <c r="F450" s="230"/>
      <c r="G450" s="234"/>
      <c r="H450" s="234"/>
      <c r="I450" s="234"/>
      <c r="J450" s="232"/>
      <c r="K450" s="233"/>
      <c r="L450" s="234"/>
      <c r="M450" s="234"/>
      <c r="N450" s="234"/>
      <c r="O450" s="232"/>
    </row>
    <row r="451" spans="2:15" ht="39.950000000000003" hidden="1" customHeight="1" outlineLevel="1" x14ac:dyDescent="0.25">
      <c r="B451" s="224">
        <v>445</v>
      </c>
      <c r="C451" s="230"/>
      <c r="D451" s="230"/>
      <c r="E451" s="230"/>
      <c r="F451" s="230"/>
      <c r="G451" s="234"/>
      <c r="H451" s="234"/>
      <c r="I451" s="234"/>
      <c r="J451" s="232"/>
      <c r="K451" s="233"/>
      <c r="L451" s="234"/>
      <c r="M451" s="234"/>
      <c r="N451" s="234"/>
      <c r="O451" s="232"/>
    </row>
    <row r="452" spans="2:15" ht="39.950000000000003" hidden="1" customHeight="1" outlineLevel="1" x14ac:dyDescent="0.25">
      <c r="B452" s="224">
        <v>446</v>
      </c>
      <c r="C452" s="230"/>
      <c r="D452" s="230"/>
      <c r="E452" s="230"/>
      <c r="F452" s="230"/>
      <c r="G452" s="234"/>
      <c r="H452" s="234"/>
      <c r="I452" s="234"/>
      <c r="J452" s="232"/>
      <c r="K452" s="233"/>
      <c r="L452" s="234"/>
      <c r="M452" s="234"/>
      <c r="N452" s="234"/>
      <c r="O452" s="232"/>
    </row>
    <row r="453" spans="2:15" ht="39.950000000000003" hidden="1" customHeight="1" outlineLevel="1" x14ac:dyDescent="0.25">
      <c r="B453" s="224">
        <v>447</v>
      </c>
      <c r="C453" s="230"/>
      <c r="D453" s="230"/>
      <c r="E453" s="230"/>
      <c r="F453" s="230"/>
      <c r="G453" s="231"/>
      <c r="H453" s="231"/>
      <c r="I453" s="231"/>
      <c r="J453" s="232"/>
      <c r="K453" s="233"/>
      <c r="L453" s="231"/>
      <c r="M453" s="231"/>
      <c r="N453" s="234"/>
      <c r="O453" s="232"/>
    </row>
    <row r="454" spans="2:15" ht="39.950000000000003" hidden="1" customHeight="1" outlineLevel="1" x14ac:dyDescent="0.25">
      <c r="B454" s="224">
        <v>448</v>
      </c>
      <c r="C454" s="230"/>
      <c r="D454" s="230"/>
      <c r="E454" s="230"/>
      <c r="F454" s="230"/>
      <c r="G454" s="231"/>
      <c r="H454" s="231"/>
      <c r="I454" s="231"/>
      <c r="J454" s="232"/>
      <c r="K454" s="233"/>
      <c r="L454" s="231"/>
      <c r="M454" s="231"/>
      <c r="N454" s="234"/>
      <c r="O454" s="232"/>
    </row>
    <row r="455" spans="2:15" ht="39.950000000000003" hidden="1" customHeight="1" outlineLevel="1" x14ac:dyDescent="0.25">
      <c r="B455" s="224">
        <v>449</v>
      </c>
      <c r="C455" s="230"/>
      <c r="D455" s="230"/>
      <c r="E455" s="230"/>
      <c r="F455" s="230"/>
      <c r="G455" s="231"/>
      <c r="H455" s="231"/>
      <c r="I455" s="231"/>
      <c r="J455" s="232"/>
      <c r="K455" s="233"/>
      <c r="L455" s="231"/>
      <c r="M455" s="231"/>
      <c r="N455" s="234"/>
      <c r="O455" s="232"/>
    </row>
    <row r="456" spans="2:15" ht="39.950000000000003" hidden="1" customHeight="1" outlineLevel="1" x14ac:dyDescent="0.25">
      <c r="B456" s="224">
        <v>450</v>
      </c>
      <c r="C456" s="230"/>
      <c r="D456" s="230"/>
      <c r="E456" s="230"/>
      <c r="F456" s="230"/>
      <c r="G456" s="231"/>
      <c r="H456" s="231"/>
      <c r="I456" s="231"/>
      <c r="J456" s="232"/>
      <c r="K456" s="233"/>
      <c r="L456" s="231"/>
      <c r="M456" s="231"/>
      <c r="N456" s="234"/>
      <c r="O456" s="232"/>
    </row>
    <row r="457" spans="2:15" ht="39.950000000000003" hidden="1" customHeight="1" outlineLevel="1" x14ac:dyDescent="0.25">
      <c r="B457" s="224">
        <v>451</v>
      </c>
      <c r="C457" s="230"/>
      <c r="D457" s="230"/>
      <c r="E457" s="230"/>
      <c r="F457" s="230"/>
      <c r="G457" s="234"/>
      <c r="H457" s="234"/>
      <c r="I457" s="234"/>
      <c r="J457" s="232"/>
      <c r="K457" s="233"/>
      <c r="L457" s="234"/>
      <c r="M457" s="234"/>
      <c r="N457" s="234"/>
      <c r="O457" s="232"/>
    </row>
    <row r="458" spans="2:15" ht="39.950000000000003" hidden="1" customHeight="1" outlineLevel="1" x14ac:dyDescent="0.25">
      <c r="B458" s="224">
        <v>452</v>
      </c>
      <c r="C458" s="230"/>
      <c r="D458" s="230"/>
      <c r="E458" s="230"/>
      <c r="F458" s="230"/>
      <c r="G458" s="234"/>
      <c r="H458" s="234"/>
      <c r="I458" s="234"/>
      <c r="J458" s="232"/>
      <c r="K458" s="233"/>
      <c r="L458" s="234"/>
      <c r="M458" s="234"/>
      <c r="N458" s="234"/>
      <c r="O458" s="232"/>
    </row>
    <row r="459" spans="2:15" ht="39.950000000000003" hidden="1" customHeight="1" outlineLevel="1" x14ac:dyDescent="0.25">
      <c r="B459" s="224">
        <v>453</v>
      </c>
      <c r="C459" s="230"/>
      <c r="D459" s="230"/>
      <c r="E459" s="230"/>
      <c r="F459" s="230"/>
      <c r="G459" s="234"/>
      <c r="H459" s="234"/>
      <c r="I459" s="234"/>
      <c r="J459" s="232"/>
      <c r="K459" s="233"/>
      <c r="L459" s="234"/>
      <c r="M459" s="234"/>
      <c r="N459" s="234"/>
      <c r="O459" s="232"/>
    </row>
    <row r="460" spans="2:15" ht="39.950000000000003" hidden="1" customHeight="1" outlineLevel="1" x14ac:dyDescent="0.25">
      <c r="B460" s="224">
        <v>454</v>
      </c>
      <c r="C460" s="230"/>
      <c r="D460" s="230"/>
      <c r="E460" s="230"/>
      <c r="F460" s="230"/>
      <c r="G460" s="234"/>
      <c r="H460" s="234"/>
      <c r="I460" s="234"/>
      <c r="J460" s="232"/>
      <c r="K460" s="233"/>
      <c r="L460" s="234"/>
      <c r="M460" s="234"/>
      <c r="N460" s="234"/>
      <c r="O460" s="232"/>
    </row>
    <row r="461" spans="2:15" ht="39.950000000000003" hidden="1" customHeight="1" outlineLevel="1" x14ac:dyDescent="0.25">
      <c r="B461" s="224">
        <v>455</v>
      </c>
      <c r="C461" s="230"/>
      <c r="D461" s="230"/>
      <c r="E461" s="230"/>
      <c r="F461" s="230"/>
      <c r="G461" s="234"/>
      <c r="H461" s="234"/>
      <c r="I461" s="234"/>
      <c r="J461" s="232"/>
      <c r="K461" s="233"/>
      <c r="L461" s="234"/>
      <c r="M461" s="234"/>
      <c r="N461" s="234"/>
      <c r="O461" s="232"/>
    </row>
    <row r="462" spans="2:15" ht="39.950000000000003" hidden="1" customHeight="1" outlineLevel="1" x14ac:dyDescent="0.25">
      <c r="B462" s="224">
        <v>456</v>
      </c>
      <c r="C462" s="230"/>
      <c r="D462" s="230"/>
      <c r="E462" s="230"/>
      <c r="F462" s="230"/>
      <c r="G462" s="231"/>
      <c r="H462" s="231"/>
      <c r="I462" s="231"/>
      <c r="J462" s="232"/>
      <c r="K462" s="233"/>
      <c r="L462" s="231"/>
      <c r="M462" s="231"/>
      <c r="N462" s="234"/>
      <c r="O462" s="232"/>
    </row>
    <row r="463" spans="2:15" ht="39.950000000000003" hidden="1" customHeight="1" outlineLevel="1" x14ac:dyDescent="0.25">
      <c r="B463" s="224">
        <v>457</v>
      </c>
      <c r="C463" s="230"/>
      <c r="D463" s="230"/>
      <c r="E463" s="230"/>
      <c r="F463" s="230"/>
      <c r="G463" s="231"/>
      <c r="H463" s="231"/>
      <c r="I463" s="231"/>
      <c r="J463" s="232"/>
      <c r="K463" s="233"/>
      <c r="L463" s="231"/>
      <c r="M463" s="231"/>
      <c r="N463" s="234"/>
      <c r="O463" s="232"/>
    </row>
    <row r="464" spans="2:15" ht="39.950000000000003" hidden="1" customHeight="1" outlineLevel="1" x14ac:dyDescent="0.25">
      <c r="B464" s="224">
        <v>458</v>
      </c>
      <c r="C464" s="230"/>
      <c r="D464" s="230"/>
      <c r="E464" s="230"/>
      <c r="F464" s="230"/>
      <c r="G464" s="231"/>
      <c r="H464" s="231"/>
      <c r="I464" s="231"/>
      <c r="J464" s="232"/>
      <c r="K464" s="233"/>
      <c r="L464" s="231"/>
      <c r="M464" s="231"/>
      <c r="N464" s="234"/>
      <c r="O464" s="232"/>
    </row>
    <row r="465" spans="2:15" ht="39.950000000000003" hidden="1" customHeight="1" outlineLevel="1" x14ac:dyDescent="0.25">
      <c r="B465" s="224">
        <v>459</v>
      </c>
      <c r="C465" s="230"/>
      <c r="D465" s="230"/>
      <c r="E465" s="230"/>
      <c r="F465" s="230"/>
      <c r="G465" s="231"/>
      <c r="H465" s="231"/>
      <c r="I465" s="231"/>
      <c r="J465" s="232"/>
      <c r="K465" s="233"/>
      <c r="L465" s="231"/>
      <c r="M465" s="231"/>
      <c r="N465" s="234"/>
      <c r="O465" s="232"/>
    </row>
    <row r="466" spans="2:15" ht="39.950000000000003" hidden="1" customHeight="1" outlineLevel="1" x14ac:dyDescent="0.25">
      <c r="B466" s="224">
        <v>460</v>
      </c>
      <c r="C466" s="230"/>
      <c r="D466" s="230"/>
      <c r="E466" s="230"/>
      <c r="F466" s="230"/>
      <c r="G466" s="234"/>
      <c r="H466" s="234"/>
      <c r="I466" s="234"/>
      <c r="J466" s="232"/>
      <c r="K466" s="233"/>
      <c r="L466" s="234"/>
      <c r="M466" s="234"/>
      <c r="N466" s="234"/>
      <c r="O466" s="232"/>
    </row>
    <row r="467" spans="2:15" ht="39.950000000000003" hidden="1" customHeight="1" outlineLevel="1" x14ac:dyDescent="0.25">
      <c r="B467" s="224">
        <v>461</v>
      </c>
      <c r="C467" s="230"/>
      <c r="D467" s="230"/>
      <c r="E467" s="230"/>
      <c r="F467" s="230"/>
      <c r="G467" s="234"/>
      <c r="H467" s="234"/>
      <c r="I467" s="234"/>
      <c r="J467" s="232"/>
      <c r="K467" s="233"/>
      <c r="L467" s="234"/>
      <c r="M467" s="234"/>
      <c r="N467" s="234"/>
      <c r="O467" s="232"/>
    </row>
    <row r="468" spans="2:15" ht="39.950000000000003" hidden="1" customHeight="1" outlineLevel="1" x14ac:dyDescent="0.25">
      <c r="B468" s="224">
        <v>462</v>
      </c>
      <c r="C468" s="230"/>
      <c r="D468" s="230"/>
      <c r="E468" s="230"/>
      <c r="F468" s="230"/>
      <c r="G468" s="234"/>
      <c r="H468" s="234"/>
      <c r="I468" s="234"/>
      <c r="J468" s="232"/>
      <c r="K468" s="233"/>
      <c r="L468" s="234"/>
      <c r="M468" s="234"/>
      <c r="N468" s="234"/>
      <c r="O468" s="232"/>
    </row>
    <row r="469" spans="2:15" ht="39.950000000000003" hidden="1" customHeight="1" outlineLevel="1" x14ac:dyDescent="0.25">
      <c r="B469" s="224">
        <v>463</v>
      </c>
      <c r="C469" s="230"/>
      <c r="D469" s="230"/>
      <c r="E469" s="230"/>
      <c r="F469" s="230"/>
      <c r="G469" s="234"/>
      <c r="H469" s="234"/>
      <c r="I469" s="234"/>
      <c r="J469" s="232"/>
      <c r="K469" s="233"/>
      <c r="L469" s="234"/>
      <c r="M469" s="234"/>
      <c r="N469" s="234"/>
      <c r="O469" s="232"/>
    </row>
    <row r="470" spans="2:15" ht="39.950000000000003" hidden="1" customHeight="1" outlineLevel="1" x14ac:dyDescent="0.25">
      <c r="B470" s="224">
        <v>464</v>
      </c>
      <c r="C470" s="230"/>
      <c r="D470" s="230"/>
      <c r="E470" s="230"/>
      <c r="F470" s="230"/>
      <c r="G470" s="234"/>
      <c r="H470" s="234"/>
      <c r="I470" s="234"/>
      <c r="J470" s="232"/>
      <c r="K470" s="233"/>
      <c r="L470" s="234"/>
      <c r="M470" s="234"/>
      <c r="N470" s="234"/>
      <c r="O470" s="232"/>
    </row>
    <row r="471" spans="2:15" ht="39.950000000000003" hidden="1" customHeight="1" outlineLevel="1" x14ac:dyDescent="0.25">
      <c r="B471" s="224">
        <v>465</v>
      </c>
      <c r="C471" s="230"/>
      <c r="D471" s="230"/>
      <c r="E471" s="230"/>
      <c r="F471" s="230"/>
      <c r="G471" s="234"/>
      <c r="H471" s="234"/>
      <c r="I471" s="234"/>
      <c r="J471" s="232"/>
      <c r="K471" s="233"/>
      <c r="L471" s="234"/>
      <c r="M471" s="234"/>
      <c r="N471" s="234"/>
      <c r="O471" s="232"/>
    </row>
    <row r="472" spans="2:15" ht="39.950000000000003" hidden="1" customHeight="1" outlineLevel="1" x14ac:dyDescent="0.25">
      <c r="B472" s="224">
        <v>466</v>
      </c>
      <c r="C472" s="230"/>
      <c r="D472" s="230"/>
      <c r="E472" s="230"/>
      <c r="F472" s="230"/>
      <c r="G472" s="231"/>
      <c r="H472" s="231"/>
      <c r="I472" s="231"/>
      <c r="J472" s="232"/>
      <c r="K472" s="233"/>
      <c r="L472" s="234"/>
      <c r="M472" s="234"/>
      <c r="N472" s="234"/>
      <c r="O472" s="232"/>
    </row>
    <row r="473" spans="2:15" ht="39.950000000000003" hidden="1" customHeight="1" outlineLevel="1" x14ac:dyDescent="0.25">
      <c r="B473" s="224">
        <v>467</v>
      </c>
      <c r="C473" s="230"/>
      <c r="D473" s="230"/>
      <c r="E473" s="230"/>
      <c r="F473" s="230"/>
      <c r="G473" s="231"/>
      <c r="H473" s="231"/>
      <c r="I473" s="231"/>
      <c r="J473" s="232"/>
      <c r="K473" s="233"/>
      <c r="L473" s="231"/>
      <c r="M473" s="231"/>
      <c r="N473" s="234"/>
      <c r="O473" s="232"/>
    </row>
    <row r="474" spans="2:15" ht="39.950000000000003" hidden="1" customHeight="1" outlineLevel="1" x14ac:dyDescent="0.25">
      <c r="B474" s="224">
        <v>468</v>
      </c>
      <c r="C474" s="230"/>
      <c r="D474" s="230"/>
      <c r="E474" s="230"/>
      <c r="F474" s="230"/>
      <c r="G474" s="231"/>
      <c r="H474" s="231"/>
      <c r="I474" s="231"/>
      <c r="J474" s="232"/>
      <c r="K474" s="233"/>
      <c r="L474" s="231"/>
      <c r="M474" s="231"/>
      <c r="N474" s="234"/>
      <c r="O474" s="232"/>
    </row>
    <row r="475" spans="2:15" ht="39.950000000000003" hidden="1" customHeight="1" outlineLevel="1" x14ac:dyDescent="0.25">
      <c r="B475" s="224">
        <v>469</v>
      </c>
      <c r="C475" s="230"/>
      <c r="D475" s="230"/>
      <c r="E475" s="230"/>
      <c r="F475" s="230"/>
      <c r="G475" s="231"/>
      <c r="H475" s="231"/>
      <c r="I475" s="231"/>
      <c r="J475" s="232"/>
      <c r="K475" s="233"/>
      <c r="L475" s="231"/>
      <c r="M475" s="231"/>
      <c r="N475" s="234"/>
      <c r="O475" s="232"/>
    </row>
    <row r="476" spans="2:15" ht="39.950000000000003" hidden="1" customHeight="1" outlineLevel="1" x14ac:dyDescent="0.25">
      <c r="B476" s="224">
        <v>470</v>
      </c>
      <c r="C476" s="230"/>
      <c r="D476" s="230"/>
      <c r="E476" s="230"/>
      <c r="F476" s="230"/>
      <c r="G476" s="234"/>
      <c r="H476" s="234"/>
      <c r="I476" s="234"/>
      <c r="J476" s="232"/>
      <c r="K476" s="233"/>
      <c r="L476" s="231"/>
      <c r="M476" s="231"/>
      <c r="N476" s="234"/>
      <c r="O476" s="232"/>
    </row>
    <row r="477" spans="2:15" ht="39.950000000000003" hidden="1" customHeight="1" outlineLevel="1" x14ac:dyDescent="0.25">
      <c r="B477" s="224">
        <v>471</v>
      </c>
      <c r="C477" s="230"/>
      <c r="D477" s="230"/>
      <c r="E477" s="230"/>
      <c r="F477" s="230"/>
      <c r="G477" s="234"/>
      <c r="H477" s="234"/>
      <c r="I477" s="234"/>
      <c r="J477" s="232"/>
      <c r="K477" s="233"/>
      <c r="L477" s="234"/>
      <c r="M477" s="234"/>
      <c r="N477" s="234"/>
      <c r="O477" s="232"/>
    </row>
    <row r="478" spans="2:15" ht="39.950000000000003" hidden="1" customHeight="1" outlineLevel="1" x14ac:dyDescent="0.25">
      <c r="B478" s="224">
        <v>472</v>
      </c>
      <c r="C478" s="230"/>
      <c r="D478" s="230"/>
      <c r="E478" s="230"/>
      <c r="F478" s="230"/>
      <c r="G478" s="234"/>
      <c r="H478" s="234"/>
      <c r="I478" s="234"/>
      <c r="J478" s="232"/>
      <c r="K478" s="233"/>
      <c r="L478" s="234"/>
      <c r="M478" s="234"/>
      <c r="N478" s="234"/>
      <c r="O478" s="232"/>
    </row>
    <row r="479" spans="2:15" ht="39.950000000000003" hidden="1" customHeight="1" outlineLevel="1" x14ac:dyDescent="0.25">
      <c r="B479" s="224">
        <v>473</v>
      </c>
      <c r="C479" s="230"/>
      <c r="D479" s="230"/>
      <c r="E479" s="230"/>
      <c r="F479" s="230"/>
      <c r="G479" s="234"/>
      <c r="H479" s="234"/>
      <c r="I479" s="234"/>
      <c r="J479" s="232"/>
      <c r="K479" s="233"/>
      <c r="L479" s="234"/>
      <c r="M479" s="234"/>
      <c r="N479" s="234"/>
      <c r="O479" s="232"/>
    </row>
    <row r="480" spans="2:15" ht="39.950000000000003" hidden="1" customHeight="1" outlineLevel="1" x14ac:dyDescent="0.25">
      <c r="B480" s="224">
        <v>474</v>
      </c>
      <c r="C480" s="230"/>
      <c r="D480" s="230"/>
      <c r="E480" s="230"/>
      <c r="F480" s="230"/>
      <c r="G480" s="234"/>
      <c r="H480" s="234"/>
      <c r="I480" s="234"/>
      <c r="J480" s="232"/>
      <c r="K480" s="233"/>
      <c r="L480" s="234"/>
      <c r="M480" s="234"/>
      <c r="N480" s="234"/>
      <c r="O480" s="232"/>
    </row>
    <row r="481" spans="2:15" ht="39.950000000000003" hidden="1" customHeight="1" outlineLevel="1" x14ac:dyDescent="0.25">
      <c r="B481" s="224">
        <v>475</v>
      </c>
      <c r="C481" s="230"/>
      <c r="D481" s="230"/>
      <c r="E481" s="230"/>
      <c r="F481" s="230"/>
      <c r="G481" s="231"/>
      <c r="H481" s="231"/>
      <c r="I481" s="231"/>
      <c r="J481" s="232"/>
      <c r="K481" s="233"/>
      <c r="L481" s="234"/>
      <c r="M481" s="234"/>
      <c r="N481" s="234"/>
      <c r="O481" s="232"/>
    </row>
    <row r="482" spans="2:15" ht="39.950000000000003" hidden="1" customHeight="1" outlineLevel="1" x14ac:dyDescent="0.25">
      <c r="B482" s="224">
        <v>476</v>
      </c>
      <c r="C482" s="230"/>
      <c r="D482" s="230"/>
      <c r="E482" s="230"/>
      <c r="F482" s="230"/>
      <c r="G482" s="231"/>
      <c r="H482" s="231"/>
      <c r="I482" s="231"/>
      <c r="J482" s="232"/>
      <c r="K482" s="233"/>
      <c r="L482" s="234"/>
      <c r="M482" s="234"/>
      <c r="N482" s="234"/>
      <c r="O482" s="232"/>
    </row>
    <row r="483" spans="2:15" ht="39.950000000000003" hidden="1" customHeight="1" outlineLevel="1" x14ac:dyDescent="0.25">
      <c r="B483" s="224">
        <v>477</v>
      </c>
      <c r="C483" s="230"/>
      <c r="D483" s="230"/>
      <c r="E483" s="230"/>
      <c r="F483" s="230"/>
      <c r="G483" s="234"/>
      <c r="H483" s="234"/>
      <c r="I483" s="234"/>
      <c r="J483" s="232"/>
      <c r="K483" s="233"/>
      <c r="L483" s="234"/>
      <c r="M483" s="234"/>
      <c r="N483" s="234"/>
      <c r="O483" s="232"/>
    </row>
    <row r="484" spans="2:15" ht="39.950000000000003" hidden="1" customHeight="1" outlineLevel="1" x14ac:dyDescent="0.25">
      <c r="B484" s="224">
        <v>478</v>
      </c>
      <c r="C484" s="230"/>
      <c r="D484" s="230"/>
      <c r="E484" s="230"/>
      <c r="F484" s="230"/>
      <c r="G484" s="231"/>
      <c r="H484" s="231"/>
      <c r="I484" s="231"/>
      <c r="J484" s="232"/>
      <c r="K484" s="233"/>
      <c r="L484" s="231"/>
      <c r="M484" s="231"/>
      <c r="N484" s="234"/>
      <c r="O484" s="232"/>
    </row>
    <row r="485" spans="2:15" ht="39.950000000000003" hidden="1" customHeight="1" outlineLevel="1" x14ac:dyDescent="0.25">
      <c r="B485" s="224">
        <v>479</v>
      </c>
      <c r="C485" s="230"/>
      <c r="D485" s="230"/>
      <c r="E485" s="230"/>
      <c r="F485" s="230"/>
      <c r="G485" s="231"/>
      <c r="H485" s="231"/>
      <c r="I485" s="231"/>
      <c r="J485" s="232"/>
      <c r="K485" s="233"/>
      <c r="L485" s="231"/>
      <c r="M485" s="231"/>
      <c r="N485" s="234"/>
      <c r="O485" s="232"/>
    </row>
    <row r="486" spans="2:15" ht="39.950000000000003" hidden="1" customHeight="1" outlineLevel="1" x14ac:dyDescent="0.25">
      <c r="B486" s="224">
        <v>480</v>
      </c>
      <c r="C486" s="230"/>
      <c r="D486" s="230"/>
      <c r="E486" s="230"/>
      <c r="F486" s="230"/>
      <c r="G486" s="231"/>
      <c r="H486" s="231"/>
      <c r="I486" s="231"/>
      <c r="J486" s="232"/>
      <c r="K486" s="233"/>
      <c r="L486" s="231"/>
      <c r="M486" s="231"/>
      <c r="N486" s="234"/>
      <c r="O486" s="232"/>
    </row>
    <row r="487" spans="2:15" ht="39.950000000000003" hidden="1" customHeight="1" outlineLevel="1" x14ac:dyDescent="0.25">
      <c r="B487" s="224">
        <v>481</v>
      </c>
      <c r="C487" s="230"/>
      <c r="D487" s="230"/>
      <c r="E487" s="230"/>
      <c r="F487" s="230"/>
      <c r="G487" s="231"/>
      <c r="H487" s="231"/>
      <c r="I487" s="231"/>
      <c r="J487" s="232"/>
      <c r="K487" s="233"/>
      <c r="L487" s="231"/>
      <c r="M487" s="231"/>
      <c r="N487" s="234"/>
      <c r="O487" s="232"/>
    </row>
    <row r="488" spans="2:15" ht="39.950000000000003" hidden="1" customHeight="1" outlineLevel="1" x14ac:dyDescent="0.25">
      <c r="B488" s="224">
        <v>482</v>
      </c>
      <c r="C488" s="230"/>
      <c r="D488" s="230"/>
      <c r="E488" s="230"/>
      <c r="F488" s="230"/>
      <c r="G488" s="234"/>
      <c r="H488" s="234"/>
      <c r="I488" s="234"/>
      <c r="J488" s="232"/>
      <c r="K488" s="233"/>
      <c r="L488" s="234"/>
      <c r="M488" s="234"/>
      <c r="N488" s="234"/>
      <c r="O488" s="232"/>
    </row>
    <row r="489" spans="2:15" ht="39.950000000000003" hidden="1" customHeight="1" outlineLevel="1" x14ac:dyDescent="0.25">
      <c r="B489" s="224">
        <v>483</v>
      </c>
      <c r="C489" s="230"/>
      <c r="D489" s="230"/>
      <c r="E489" s="230"/>
      <c r="F489" s="230"/>
      <c r="G489" s="234"/>
      <c r="H489" s="234"/>
      <c r="I489" s="234"/>
      <c r="J489" s="232"/>
      <c r="K489" s="233"/>
      <c r="L489" s="234"/>
      <c r="M489" s="234"/>
      <c r="N489" s="234"/>
      <c r="O489" s="232"/>
    </row>
    <row r="490" spans="2:15" ht="39.950000000000003" hidden="1" customHeight="1" outlineLevel="1" x14ac:dyDescent="0.25">
      <c r="B490" s="224">
        <v>484</v>
      </c>
      <c r="C490" s="230"/>
      <c r="D490" s="230"/>
      <c r="E490" s="230"/>
      <c r="F490" s="230"/>
      <c r="G490" s="234"/>
      <c r="H490" s="234"/>
      <c r="I490" s="234"/>
      <c r="J490" s="232"/>
      <c r="K490" s="233"/>
      <c r="L490" s="234"/>
      <c r="M490" s="234"/>
      <c r="N490" s="234"/>
      <c r="O490" s="232"/>
    </row>
    <row r="491" spans="2:15" ht="39.950000000000003" hidden="1" customHeight="1" outlineLevel="1" x14ac:dyDescent="0.25">
      <c r="B491" s="224">
        <v>485</v>
      </c>
      <c r="C491" s="230"/>
      <c r="D491" s="230"/>
      <c r="E491" s="230"/>
      <c r="F491" s="230"/>
      <c r="G491" s="234"/>
      <c r="H491" s="234"/>
      <c r="I491" s="234"/>
      <c r="J491" s="232"/>
      <c r="K491" s="233"/>
      <c r="L491" s="234"/>
      <c r="M491" s="234"/>
      <c r="N491" s="234"/>
      <c r="O491" s="232"/>
    </row>
    <row r="492" spans="2:15" ht="39.950000000000003" hidden="1" customHeight="1" outlineLevel="1" x14ac:dyDescent="0.25">
      <c r="B492" s="224">
        <v>486</v>
      </c>
      <c r="C492" s="230"/>
      <c r="D492" s="230"/>
      <c r="E492" s="230"/>
      <c r="F492" s="230"/>
      <c r="G492" s="234"/>
      <c r="H492" s="234"/>
      <c r="I492" s="234"/>
      <c r="J492" s="232"/>
      <c r="K492" s="233"/>
      <c r="L492" s="234"/>
      <c r="M492" s="234"/>
      <c r="N492" s="234"/>
      <c r="O492" s="232"/>
    </row>
    <row r="493" spans="2:15" ht="39.950000000000003" hidden="1" customHeight="1" outlineLevel="1" x14ac:dyDescent="0.25">
      <c r="B493" s="224">
        <v>487</v>
      </c>
      <c r="C493" s="230"/>
      <c r="D493" s="230"/>
      <c r="E493" s="230"/>
      <c r="F493" s="230"/>
      <c r="G493" s="231"/>
      <c r="H493" s="231"/>
      <c r="I493" s="231"/>
      <c r="J493" s="232"/>
      <c r="K493" s="233"/>
      <c r="L493" s="234"/>
      <c r="M493" s="234"/>
      <c r="N493" s="234"/>
      <c r="O493" s="232"/>
    </row>
    <row r="494" spans="2:15" ht="39.950000000000003" hidden="1" customHeight="1" outlineLevel="1" x14ac:dyDescent="0.25">
      <c r="B494" s="224">
        <v>488</v>
      </c>
      <c r="C494" s="230"/>
      <c r="D494" s="230"/>
      <c r="E494" s="230"/>
      <c r="F494" s="230"/>
      <c r="G494" s="231"/>
      <c r="H494" s="231"/>
      <c r="I494" s="231"/>
      <c r="J494" s="232"/>
      <c r="K494" s="233"/>
      <c r="L494" s="234"/>
      <c r="M494" s="234"/>
      <c r="N494" s="234"/>
      <c r="O494" s="232"/>
    </row>
    <row r="495" spans="2:15" ht="39.950000000000003" hidden="1" customHeight="1" outlineLevel="1" x14ac:dyDescent="0.25">
      <c r="B495" s="224">
        <v>489</v>
      </c>
      <c r="C495" s="230"/>
      <c r="D495" s="230"/>
      <c r="E495" s="230"/>
      <c r="F495" s="230"/>
      <c r="G495" s="234"/>
      <c r="H495" s="234"/>
      <c r="I495" s="234"/>
      <c r="J495" s="232"/>
      <c r="K495" s="233"/>
      <c r="L495" s="234"/>
      <c r="M495" s="234"/>
      <c r="N495" s="234"/>
      <c r="O495" s="232"/>
    </row>
    <row r="496" spans="2:15" ht="39.950000000000003" hidden="1" customHeight="1" outlineLevel="1" x14ac:dyDescent="0.25">
      <c r="B496" s="224">
        <v>490</v>
      </c>
      <c r="C496" s="230"/>
      <c r="D496" s="230"/>
      <c r="E496" s="230"/>
      <c r="F496" s="230"/>
      <c r="G496" s="231"/>
      <c r="H496" s="231"/>
      <c r="I496" s="231"/>
      <c r="J496" s="232"/>
      <c r="K496" s="233"/>
      <c r="L496" s="234"/>
      <c r="M496" s="234"/>
      <c r="N496" s="234"/>
      <c r="O496" s="232"/>
    </row>
    <row r="497" spans="2:17" ht="39.950000000000003" hidden="1" customHeight="1" outlineLevel="1" x14ac:dyDescent="0.25">
      <c r="B497" s="224">
        <v>491</v>
      </c>
      <c r="C497" s="230"/>
      <c r="D497" s="230"/>
      <c r="E497" s="230"/>
      <c r="F497" s="230"/>
      <c r="G497" s="231"/>
      <c r="H497" s="231"/>
      <c r="I497" s="231"/>
      <c r="J497" s="232"/>
      <c r="K497" s="233"/>
      <c r="L497" s="234"/>
      <c r="M497" s="234"/>
      <c r="N497" s="234"/>
      <c r="O497" s="232"/>
    </row>
    <row r="498" spans="2:17" ht="39.950000000000003" hidden="1" customHeight="1" outlineLevel="1" x14ac:dyDescent="0.25">
      <c r="B498" s="224">
        <v>492</v>
      </c>
      <c r="C498" s="230"/>
      <c r="D498" s="230"/>
      <c r="E498" s="230"/>
      <c r="F498" s="230"/>
      <c r="G498" s="231"/>
      <c r="H498" s="231"/>
      <c r="I498" s="231"/>
      <c r="J498" s="232"/>
      <c r="K498" s="233"/>
      <c r="L498" s="234"/>
      <c r="M498" s="234"/>
      <c r="N498" s="234"/>
      <c r="O498" s="232"/>
    </row>
    <row r="499" spans="2:17" ht="39.950000000000003" hidden="1" customHeight="1" outlineLevel="1" x14ac:dyDescent="0.25">
      <c r="B499" s="224">
        <v>493</v>
      </c>
      <c r="C499" s="230"/>
      <c r="D499" s="230"/>
      <c r="E499" s="230"/>
      <c r="F499" s="230"/>
      <c r="G499" s="231"/>
      <c r="H499" s="231"/>
      <c r="I499" s="231"/>
      <c r="J499" s="232"/>
      <c r="K499" s="233"/>
      <c r="L499" s="234"/>
      <c r="M499" s="234"/>
      <c r="N499" s="234"/>
      <c r="O499" s="232"/>
    </row>
    <row r="500" spans="2:17" ht="39.950000000000003" hidden="1" customHeight="1" outlineLevel="1" x14ac:dyDescent="0.25">
      <c r="B500" s="224">
        <v>494</v>
      </c>
      <c r="C500" s="230"/>
      <c r="D500" s="230"/>
      <c r="E500" s="230"/>
      <c r="F500" s="230"/>
      <c r="G500" s="234"/>
      <c r="H500" s="234"/>
      <c r="I500" s="234"/>
      <c r="J500" s="232"/>
      <c r="K500" s="233"/>
      <c r="L500" s="234"/>
      <c r="M500" s="234"/>
      <c r="N500" s="234"/>
      <c r="O500" s="232"/>
    </row>
    <row r="501" spans="2:17" ht="39.950000000000003" hidden="1" customHeight="1" outlineLevel="1" x14ac:dyDescent="0.25">
      <c r="B501" s="224">
        <v>495</v>
      </c>
      <c r="C501" s="230"/>
      <c r="D501" s="230"/>
      <c r="E501" s="230"/>
      <c r="F501" s="230"/>
      <c r="G501" s="234"/>
      <c r="H501" s="234"/>
      <c r="I501" s="234"/>
      <c r="J501" s="232"/>
      <c r="K501" s="233"/>
      <c r="L501" s="234"/>
      <c r="M501" s="234"/>
      <c r="N501" s="234"/>
      <c r="O501" s="232"/>
    </row>
    <row r="502" spans="2:17" ht="39.950000000000003" hidden="1" customHeight="1" outlineLevel="1" x14ac:dyDescent="0.25">
      <c r="B502" s="224">
        <v>496</v>
      </c>
      <c r="C502" s="230"/>
      <c r="D502" s="230"/>
      <c r="E502" s="230"/>
      <c r="F502" s="230"/>
      <c r="G502" s="234"/>
      <c r="H502" s="234"/>
      <c r="I502" s="234"/>
      <c r="J502" s="232"/>
      <c r="K502" s="233"/>
      <c r="L502" s="234"/>
      <c r="M502" s="234"/>
      <c r="N502" s="234"/>
      <c r="O502" s="232"/>
    </row>
    <row r="503" spans="2:17" ht="39.950000000000003" hidden="1" customHeight="1" outlineLevel="1" x14ac:dyDescent="0.25">
      <c r="B503" s="224">
        <v>497</v>
      </c>
      <c r="C503" s="230"/>
      <c r="D503" s="230"/>
      <c r="E503" s="230"/>
      <c r="F503" s="230"/>
      <c r="G503" s="234"/>
      <c r="H503" s="234"/>
      <c r="I503" s="234"/>
      <c r="J503" s="232"/>
      <c r="K503" s="233"/>
      <c r="L503" s="234"/>
      <c r="M503" s="234"/>
      <c r="N503" s="234"/>
      <c r="O503" s="232"/>
    </row>
    <row r="504" spans="2:17" ht="39.950000000000003" hidden="1" customHeight="1" outlineLevel="1" x14ac:dyDescent="0.25">
      <c r="B504" s="224">
        <v>498</v>
      </c>
      <c r="C504" s="230"/>
      <c r="D504" s="230"/>
      <c r="E504" s="230"/>
      <c r="F504" s="230"/>
      <c r="G504" s="234"/>
      <c r="H504" s="234"/>
      <c r="I504" s="234"/>
      <c r="J504" s="232"/>
      <c r="K504" s="233"/>
      <c r="L504" s="234"/>
      <c r="M504" s="234"/>
      <c r="N504" s="234"/>
      <c r="O504" s="232"/>
    </row>
    <row r="505" spans="2:17" ht="39.950000000000003" hidden="1" customHeight="1" outlineLevel="1" x14ac:dyDescent="0.25">
      <c r="B505" s="224">
        <v>499</v>
      </c>
      <c r="C505" s="230"/>
      <c r="D505" s="230"/>
      <c r="E505" s="230"/>
      <c r="F505" s="230"/>
      <c r="G505" s="231"/>
      <c r="H505" s="231"/>
      <c r="I505" s="231"/>
      <c r="J505" s="232"/>
      <c r="K505" s="233"/>
      <c r="L505" s="234"/>
      <c r="M505" s="234"/>
      <c r="N505" s="234"/>
      <c r="O505" s="232"/>
    </row>
    <row r="506" spans="2:17" ht="39.950000000000003" hidden="1" customHeight="1" outlineLevel="1" x14ac:dyDescent="0.25">
      <c r="B506" s="224">
        <v>500</v>
      </c>
      <c r="C506" s="230"/>
      <c r="D506" s="230"/>
      <c r="E506" s="230"/>
      <c r="F506" s="230"/>
      <c r="G506" s="231"/>
      <c r="H506" s="231"/>
      <c r="I506" s="231"/>
      <c r="J506" s="232"/>
      <c r="K506" s="233"/>
      <c r="L506" s="234"/>
      <c r="M506" s="234"/>
      <c r="N506" s="234"/>
      <c r="O506" s="232"/>
    </row>
    <row r="507" spans="2:17" s="1" customFormat="1" collapsed="1" x14ac:dyDescent="0.25">
      <c r="P507" s="25"/>
      <c r="Q507" s="25"/>
    </row>
    <row r="508" spans="2:17" s="69" customFormat="1" ht="22.9" customHeight="1" x14ac:dyDescent="0.25">
      <c r="B508" s="87"/>
      <c r="C508" s="87"/>
      <c r="D508" s="70"/>
      <c r="E508" s="70"/>
      <c r="F508" s="88"/>
      <c r="G508" s="70"/>
      <c r="H508" s="88"/>
      <c r="I508" s="88"/>
      <c r="J508" s="87"/>
      <c r="K508" s="87"/>
      <c r="L508" s="87"/>
      <c r="M508" s="87"/>
      <c r="N508" s="87"/>
      <c r="O508" s="87"/>
      <c r="P508" s="25"/>
      <c r="Q508" s="25"/>
    </row>
  </sheetData>
  <sheetProtection algorithmName="SHA-512" hashValue="fAHcJz2pcLQhwYLL+FPkFSj8FQ9oSv2FaqvLHf29p8SXRPWrAwgXoBrs/5CuB7XaOFSJh2xsqch+sErku4wJ9g==" saltValue="F/HbMLjZoxHm6tyMBdAuVw==" spinCount="100000" sheet="1" objects="1" scenarios="1"/>
  <phoneticPr fontId="5" type="noConversion"/>
  <conditionalFormatting sqref="J7:J17 O7:O17">
    <cfRule type="expression" dxfId="77" priority="1">
      <formula>OR(LEN($C7)=0,LEN($D7)=0,LEN($E7)=0,LEN($F7)=0)</formula>
    </cfRule>
  </conditionalFormatting>
  <printOptions horizontalCentered="1"/>
  <pageMargins left="0.31496062992125984" right="0.31496062992125984" top="0.31496062992125984" bottom="0.31496062992125984" header="0.31496062992125984" footer="0.31496062992125984"/>
  <pageSetup paperSize="9" scale="72" fitToHeight="0" orientation="landscape" r:id="rId1"/>
  <drawing r:id="rId2"/>
  <tableParts count="1">
    <tablePart r:id="rId3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4" id="{F38DAFDB-F8F4-4336-90BE-422AD50AF03A}">
            <xm:f>AND(LEN(J7)&gt;0,J7&lt;=Settings!$I$10)</xm:f>
            <x14:dxf>
              <font>
                <b/>
                <i val="0"/>
                <color theme="0"/>
              </font>
              <fill>
                <patternFill>
                  <bgColor rgb="FF84A59D"/>
                </patternFill>
              </fill>
            </x14:dxf>
          </x14:cfRule>
          <x14:cfRule type="expression" priority="7" id="{FC3AA975-2EC9-4599-8EB7-E6247C96A307}">
            <xm:f>AND(LEN(J7)&gt;0,J7&lt;=Settings!$I$9)</xm:f>
            <x14:dxf>
              <font>
                <b/>
                <i val="0"/>
                <color theme="3"/>
              </font>
              <fill>
                <patternFill>
                  <bgColor rgb="FFF6BD60"/>
                </patternFill>
              </fill>
            </x14:dxf>
          </x14:cfRule>
          <x14:cfRule type="expression" priority="8" id="{D494E7BD-3B25-4CF8-896C-220E39B4A3E1}">
            <xm:f>AND(LEN(J7)&gt;0,J7&lt;=Settings!$I$8)</xm:f>
            <x14:dxf>
              <font>
                <b/>
                <i val="0"/>
                <color theme="3"/>
              </font>
              <fill>
                <patternFill>
                  <bgColor rgb="FFF28482"/>
                </patternFill>
              </fill>
            </x14:dxf>
          </x14:cfRule>
          <xm:sqref>J7:J17 O7:O17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disablePrompts="1" count="2">
        <x14:dataValidation type="list" errorStyle="information" allowBlank="1" showInputMessage="1" showErrorMessage="1" errorTitle="Input is not in the Setting list" error="You can define your process to Process list in the Settings" xr:uid="{86CB8B7A-8D36-4F89-9C1A-B964F3237D45}">
          <x14:formula1>
            <xm:f>OFFSET(Cal!$B$6,0,0,Cal!$B$106,1)</xm:f>
          </x14:formula1>
          <xm:sqref>C7:C17</xm:sqref>
        </x14:dataValidation>
        <x14:dataValidation type="list" allowBlank="1" showInputMessage="1" showErrorMessage="1" xr:uid="{83CCF686-F695-44C6-BE81-27A41415FC29}">
          <x14:formula1>
            <xm:f>IF(AND(LEN($F7)&gt;0,LEN($E7)&gt;0,LEN($D7)&gt;0,LEN($C7)&gt;0),Settings!$K$9:$K$18,Cal!$M$12)</xm:f>
          </x14:formula1>
          <xm:sqref>G7:I17 L7:N17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796FD6-4B3A-4B00-BD94-806CDBEECF76}">
  <sheetPr codeName="Sheet3">
    <pageSetUpPr autoPageBreaks="0" fitToPage="1"/>
  </sheetPr>
  <dimension ref="A1:P1007"/>
  <sheetViews>
    <sheetView showGridLines="0" showRowColHeaders="0" zoomScaleNormal="100" workbookViewId="0">
      <pane ySplit="5" topLeftCell="A6" activePane="bottomLeft" state="frozen"/>
      <selection activeCell="A4" sqref="A4"/>
      <selection pane="bottomLeft" activeCell="A6" sqref="A6"/>
    </sheetView>
  </sheetViews>
  <sheetFormatPr defaultRowHeight="17.25" outlineLevelRow="1" x14ac:dyDescent="0.25"/>
  <cols>
    <col min="1" max="1" width="3.7109375" style="10" customWidth="1"/>
    <col min="2" max="2" width="4.7109375" style="25" customWidth="1"/>
    <col min="3" max="3" width="26" style="17" customWidth="1"/>
    <col min="4" max="4" width="24.28515625" style="17" customWidth="1"/>
    <col min="5" max="5" width="24.42578125" style="17" customWidth="1"/>
    <col min="6" max="6" width="24.7109375" style="17" customWidth="1"/>
    <col min="7" max="7" width="30.7109375" style="10" customWidth="1"/>
    <col min="8" max="8" width="7" style="11" customWidth="1"/>
    <col min="9" max="9" width="19.42578125" style="10" customWidth="1"/>
    <col min="10" max="10" width="6.140625" style="11" customWidth="1"/>
    <col min="11" max="11" width="11.28515625" style="11" customWidth="1"/>
    <col min="12" max="12" width="6.140625" style="11" customWidth="1"/>
    <col min="13" max="13" width="9.140625" style="11" customWidth="1"/>
    <col min="14" max="14" width="2.7109375" style="10" customWidth="1"/>
    <col min="15" max="16384" width="9.140625" style="10"/>
  </cols>
  <sheetData>
    <row r="1" spans="1:13" s="14" customFormat="1" ht="6.75" customHeight="1" x14ac:dyDescent="0.25">
      <c r="B1" s="15"/>
      <c r="G1" s="16"/>
      <c r="H1" s="16"/>
      <c r="I1" s="16"/>
    </row>
    <row r="2" spans="1:13" s="17" customFormat="1" ht="20.100000000000001" customHeight="1" x14ac:dyDescent="0.25">
      <c r="B2" s="18"/>
      <c r="C2" s="89" t="s">
        <v>101</v>
      </c>
      <c r="D2" s="20"/>
      <c r="E2" s="20"/>
      <c r="F2" s="20"/>
      <c r="G2" s="21"/>
      <c r="H2" s="21"/>
      <c r="I2" s="21"/>
      <c r="J2" s="21"/>
      <c r="K2" s="21"/>
      <c r="L2" s="21"/>
      <c r="M2" s="21"/>
    </row>
    <row r="3" spans="1:13" s="41" customFormat="1" ht="24" customHeight="1" x14ac:dyDescent="0.25">
      <c r="B3" s="42"/>
      <c r="C3" s="90" t="s">
        <v>194</v>
      </c>
      <c r="D3" s="44"/>
      <c r="E3" s="44"/>
      <c r="F3" s="44"/>
      <c r="G3" s="45"/>
      <c r="H3" s="45"/>
      <c r="I3" s="45"/>
      <c r="J3" s="45"/>
      <c r="K3" s="45"/>
      <c r="L3" s="45"/>
      <c r="M3" s="45"/>
    </row>
    <row r="4" spans="1:13" s="24" customFormat="1" ht="4.9000000000000004" customHeight="1" x14ac:dyDescent="0.25">
      <c r="A4" s="23"/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</row>
    <row r="5" spans="1:13" s="91" customFormat="1" ht="24" customHeight="1" x14ac:dyDescent="0.25">
      <c r="B5" s="97" t="s">
        <v>32</v>
      </c>
      <c r="C5" s="160" t="s">
        <v>33</v>
      </c>
      <c r="D5" s="160" t="s">
        <v>34</v>
      </c>
      <c r="E5" s="160" t="s">
        <v>83</v>
      </c>
      <c r="F5" s="160" t="s">
        <v>69</v>
      </c>
      <c r="G5" s="160" t="s">
        <v>47</v>
      </c>
      <c r="H5" s="161" t="s">
        <v>43</v>
      </c>
      <c r="I5" s="161" t="s">
        <v>29</v>
      </c>
      <c r="J5" s="161" t="s">
        <v>105</v>
      </c>
      <c r="K5" s="161" t="s">
        <v>191</v>
      </c>
      <c r="L5" s="162" t="s">
        <v>106</v>
      </c>
      <c r="M5" s="162" t="s">
        <v>46</v>
      </c>
    </row>
    <row r="6" spans="1:13" ht="39.950000000000003" customHeight="1" x14ac:dyDescent="0.25">
      <c r="A6" s="28"/>
      <c r="B6" s="98">
        <v>1</v>
      </c>
      <c r="C6" s="99" t="s">
        <v>109</v>
      </c>
      <c r="D6" s="99" t="s">
        <v>113</v>
      </c>
      <c r="E6" s="99" t="s">
        <v>115</v>
      </c>
      <c r="F6" s="99" t="s">
        <v>114</v>
      </c>
      <c r="G6" s="93" t="s">
        <v>147</v>
      </c>
      <c r="H6" s="94">
        <v>3</v>
      </c>
      <c r="I6" s="93" t="s">
        <v>137</v>
      </c>
      <c r="J6" s="108" t="s">
        <v>102</v>
      </c>
      <c r="K6" s="95">
        <v>44951</v>
      </c>
      <c r="L6" s="108" t="s">
        <v>102</v>
      </c>
      <c r="M6" s="96" t="str">
        <f t="shared" ref="M6:M24" ca="1" si="0">IF(LEN(K6)=0,IF(AND(LEN(C6)&gt;0,LEN(D6)&gt;0,LEN(E6)&gt;0,LEN(F6)&gt;0,LEN(H6)&gt;0,LEN(G6)&gt;0),"Not Started",""),IF(L6="✓","Finished",IF(K6&lt;TODAY(),"Overdue",IF(J6="✓","In Progress","Not Started"))))</f>
        <v>Finished</v>
      </c>
    </row>
    <row r="7" spans="1:13" ht="39.950000000000003" customHeight="1" x14ac:dyDescent="0.25">
      <c r="B7" s="98">
        <v>2</v>
      </c>
      <c r="C7" s="99" t="s">
        <v>109</v>
      </c>
      <c r="D7" s="99" t="s">
        <v>113</v>
      </c>
      <c r="E7" s="99" t="s">
        <v>115</v>
      </c>
      <c r="F7" s="99" t="s">
        <v>114</v>
      </c>
      <c r="G7" s="93" t="s">
        <v>148</v>
      </c>
      <c r="H7" s="94">
        <v>4</v>
      </c>
      <c r="I7" s="93" t="s">
        <v>137</v>
      </c>
      <c r="J7" s="108"/>
      <c r="K7" s="95">
        <v>44859</v>
      </c>
      <c r="L7" s="108"/>
      <c r="M7" s="96" t="str">
        <f t="shared" ca="1" si="0"/>
        <v>Overdue</v>
      </c>
    </row>
    <row r="8" spans="1:13" ht="39.950000000000003" customHeight="1" x14ac:dyDescent="0.25">
      <c r="B8" s="98">
        <v>3</v>
      </c>
      <c r="C8" s="99" t="s">
        <v>109</v>
      </c>
      <c r="D8" s="99" t="s">
        <v>110</v>
      </c>
      <c r="E8" s="99" t="s">
        <v>112</v>
      </c>
      <c r="F8" s="99" t="s">
        <v>111</v>
      </c>
      <c r="G8" s="93" t="s">
        <v>149</v>
      </c>
      <c r="H8" s="94">
        <v>2</v>
      </c>
      <c r="I8" s="93" t="s">
        <v>139</v>
      </c>
      <c r="J8" s="108" t="s">
        <v>102</v>
      </c>
      <c r="K8" s="95">
        <v>44725</v>
      </c>
      <c r="L8" s="108" t="s">
        <v>102</v>
      </c>
      <c r="M8" s="96" t="str">
        <f t="shared" ca="1" si="0"/>
        <v>Finished</v>
      </c>
    </row>
    <row r="9" spans="1:13" ht="39.950000000000003" customHeight="1" x14ac:dyDescent="0.25">
      <c r="B9" s="98">
        <v>4</v>
      </c>
      <c r="C9" s="99" t="s">
        <v>109</v>
      </c>
      <c r="D9" s="99" t="s">
        <v>113</v>
      </c>
      <c r="E9" s="99" t="s">
        <v>115</v>
      </c>
      <c r="F9" s="99" t="s">
        <v>114</v>
      </c>
      <c r="G9" s="93" t="s">
        <v>150</v>
      </c>
      <c r="H9" s="94">
        <v>2</v>
      </c>
      <c r="I9" s="93" t="s">
        <v>146</v>
      </c>
      <c r="J9" s="108" t="s">
        <v>102</v>
      </c>
      <c r="K9" s="95">
        <v>44842</v>
      </c>
      <c r="L9" s="108"/>
      <c r="M9" s="96" t="str">
        <f t="shared" ca="1" si="0"/>
        <v>Overdue</v>
      </c>
    </row>
    <row r="10" spans="1:13" ht="39.950000000000003" customHeight="1" x14ac:dyDescent="0.25">
      <c r="B10" s="98">
        <v>5</v>
      </c>
      <c r="C10" s="99" t="s">
        <v>109</v>
      </c>
      <c r="D10" s="99" t="s">
        <v>116</v>
      </c>
      <c r="E10" s="99" t="s">
        <v>115</v>
      </c>
      <c r="F10" s="99" t="s">
        <v>117</v>
      </c>
      <c r="G10" s="93" t="s">
        <v>151</v>
      </c>
      <c r="H10" s="94">
        <v>4</v>
      </c>
      <c r="I10" s="93" t="s">
        <v>138</v>
      </c>
      <c r="J10" s="108" t="s">
        <v>102</v>
      </c>
      <c r="K10" s="95">
        <v>44987</v>
      </c>
      <c r="L10" s="108"/>
      <c r="M10" s="96" t="str">
        <f t="shared" ca="1" si="0"/>
        <v>In Progress</v>
      </c>
    </row>
    <row r="11" spans="1:13" ht="39.950000000000003" customHeight="1" x14ac:dyDescent="0.25">
      <c r="B11" s="98">
        <v>6</v>
      </c>
      <c r="C11" s="99" t="s">
        <v>109</v>
      </c>
      <c r="D11" s="99" t="s">
        <v>116</v>
      </c>
      <c r="E11" s="99" t="s">
        <v>115</v>
      </c>
      <c r="F11" s="99" t="s">
        <v>117</v>
      </c>
      <c r="G11" s="93" t="s">
        <v>152</v>
      </c>
      <c r="H11" s="94">
        <v>3</v>
      </c>
      <c r="I11" s="93" t="s">
        <v>139</v>
      </c>
      <c r="J11" s="108" t="s">
        <v>102</v>
      </c>
      <c r="K11" s="95">
        <v>44775</v>
      </c>
      <c r="L11" s="108" t="s">
        <v>102</v>
      </c>
      <c r="M11" s="96" t="str">
        <f t="shared" ca="1" si="0"/>
        <v>Finished</v>
      </c>
    </row>
    <row r="12" spans="1:13" ht="39.950000000000003" customHeight="1" x14ac:dyDescent="0.25">
      <c r="B12" s="98">
        <v>7</v>
      </c>
      <c r="C12" s="99" t="s">
        <v>132</v>
      </c>
      <c r="D12" s="99" t="s">
        <v>133</v>
      </c>
      <c r="E12" s="99" t="s">
        <v>135</v>
      </c>
      <c r="F12" s="99" t="s">
        <v>134</v>
      </c>
      <c r="G12" s="93" t="s">
        <v>153</v>
      </c>
      <c r="H12" s="94">
        <v>5</v>
      </c>
      <c r="I12" s="93" t="s">
        <v>141</v>
      </c>
      <c r="J12" s="108" t="s">
        <v>102</v>
      </c>
      <c r="K12" s="95">
        <v>44814</v>
      </c>
      <c r="L12" s="108"/>
      <c r="M12" s="96" t="str">
        <f t="shared" ca="1" si="0"/>
        <v>Overdue</v>
      </c>
    </row>
    <row r="13" spans="1:13" ht="39.950000000000003" customHeight="1" x14ac:dyDescent="0.25">
      <c r="B13" s="98">
        <v>8</v>
      </c>
      <c r="C13" s="99" t="s">
        <v>118</v>
      </c>
      <c r="D13" s="99" t="s">
        <v>122</v>
      </c>
      <c r="E13" s="99" t="s">
        <v>121</v>
      </c>
      <c r="F13" s="99" t="s">
        <v>123</v>
      </c>
      <c r="G13" s="93" t="s">
        <v>153</v>
      </c>
      <c r="H13" s="94">
        <v>5</v>
      </c>
      <c r="I13" s="93" t="s">
        <v>138</v>
      </c>
      <c r="J13" s="108" t="s">
        <v>102</v>
      </c>
      <c r="K13" s="95">
        <v>44815</v>
      </c>
      <c r="L13" s="108" t="s">
        <v>102</v>
      </c>
      <c r="M13" s="96" t="str">
        <f t="shared" ca="1" si="0"/>
        <v>Finished</v>
      </c>
    </row>
    <row r="14" spans="1:13" ht="39.950000000000003" customHeight="1" x14ac:dyDescent="0.25">
      <c r="B14" s="98">
        <v>9</v>
      </c>
      <c r="C14" s="99" t="s">
        <v>118</v>
      </c>
      <c r="D14" s="99" t="s">
        <v>119</v>
      </c>
      <c r="E14" s="99" t="s">
        <v>121</v>
      </c>
      <c r="F14" s="99" t="s">
        <v>120</v>
      </c>
      <c r="G14" s="93" t="s">
        <v>154</v>
      </c>
      <c r="H14" s="94">
        <v>2</v>
      </c>
      <c r="I14" s="93" t="s">
        <v>140</v>
      </c>
      <c r="J14" s="108" t="s">
        <v>102</v>
      </c>
      <c r="K14" s="95">
        <v>44802</v>
      </c>
      <c r="L14" s="108" t="s">
        <v>102</v>
      </c>
      <c r="M14" s="96" t="str">
        <f t="shared" ca="1" si="0"/>
        <v>Finished</v>
      </c>
    </row>
    <row r="15" spans="1:13" ht="39.950000000000003" customHeight="1" x14ac:dyDescent="0.25">
      <c r="B15" s="98">
        <v>10</v>
      </c>
      <c r="C15" s="99" t="s">
        <v>118</v>
      </c>
      <c r="D15" s="99" t="s">
        <v>119</v>
      </c>
      <c r="E15" s="99" t="s">
        <v>121</v>
      </c>
      <c r="F15" s="99" t="s">
        <v>120</v>
      </c>
      <c r="G15" s="93" t="s">
        <v>155</v>
      </c>
      <c r="H15" s="94">
        <v>3</v>
      </c>
      <c r="I15" s="93" t="s">
        <v>143</v>
      </c>
      <c r="J15" s="108" t="s">
        <v>102</v>
      </c>
      <c r="K15" s="95">
        <v>44827</v>
      </c>
      <c r="L15" s="108" t="s">
        <v>102</v>
      </c>
      <c r="M15" s="96" t="str">
        <f t="shared" ca="1" si="0"/>
        <v>Finished</v>
      </c>
    </row>
    <row r="16" spans="1:13" ht="39.950000000000003" customHeight="1" x14ac:dyDescent="0.25">
      <c r="B16" s="98">
        <v>11</v>
      </c>
      <c r="C16" s="99" t="s">
        <v>124</v>
      </c>
      <c r="D16" s="99" t="s">
        <v>165</v>
      </c>
      <c r="E16" s="99" t="s">
        <v>126</v>
      </c>
      <c r="F16" s="99" t="s">
        <v>125</v>
      </c>
      <c r="G16" s="93" t="s">
        <v>156</v>
      </c>
      <c r="H16" s="94">
        <v>2</v>
      </c>
      <c r="I16" s="93" t="s">
        <v>143</v>
      </c>
      <c r="J16" s="108" t="s">
        <v>102</v>
      </c>
      <c r="K16" s="95">
        <v>44905</v>
      </c>
      <c r="L16" s="108"/>
      <c r="M16" s="96" t="str">
        <f t="shared" ca="1" si="0"/>
        <v>In Progress</v>
      </c>
    </row>
    <row r="17" spans="2:13" ht="39.950000000000003" customHeight="1" x14ac:dyDescent="0.25">
      <c r="B17" s="98">
        <v>12</v>
      </c>
      <c r="C17" s="99" t="s">
        <v>124</v>
      </c>
      <c r="D17" s="99" t="s">
        <v>165</v>
      </c>
      <c r="E17" s="99" t="s">
        <v>126</v>
      </c>
      <c r="F17" s="99" t="s">
        <v>125</v>
      </c>
      <c r="G17" s="93" t="s">
        <v>157</v>
      </c>
      <c r="H17" s="94">
        <v>1</v>
      </c>
      <c r="I17" s="93" t="s">
        <v>142</v>
      </c>
      <c r="J17" s="108"/>
      <c r="K17" s="95">
        <v>44895</v>
      </c>
      <c r="L17" s="108"/>
      <c r="M17" s="96" t="str">
        <f t="shared" ca="1" si="0"/>
        <v>Not Started</v>
      </c>
    </row>
    <row r="18" spans="2:13" ht="39.950000000000003" customHeight="1" x14ac:dyDescent="0.25">
      <c r="B18" s="98">
        <v>13</v>
      </c>
      <c r="C18" s="99" t="s">
        <v>124</v>
      </c>
      <c r="D18" s="99" t="s">
        <v>127</v>
      </c>
      <c r="E18" s="99" t="s">
        <v>126</v>
      </c>
      <c r="F18" s="99" t="s">
        <v>128</v>
      </c>
      <c r="G18" s="93" t="s">
        <v>158</v>
      </c>
      <c r="H18" s="94">
        <v>5</v>
      </c>
      <c r="I18" s="93" t="s">
        <v>144</v>
      </c>
      <c r="J18" s="108" t="s">
        <v>102</v>
      </c>
      <c r="K18" s="95">
        <v>44784</v>
      </c>
      <c r="L18" s="108" t="s">
        <v>102</v>
      </c>
      <c r="M18" s="96" t="str">
        <f t="shared" ca="1" si="0"/>
        <v>Finished</v>
      </c>
    </row>
    <row r="19" spans="2:13" ht="39.950000000000003" customHeight="1" x14ac:dyDescent="0.25">
      <c r="B19" s="98">
        <v>14</v>
      </c>
      <c r="C19" s="99" t="s">
        <v>124</v>
      </c>
      <c r="D19" s="99" t="s">
        <v>127</v>
      </c>
      <c r="E19" s="99" t="s">
        <v>126</v>
      </c>
      <c r="F19" s="99" t="s">
        <v>128</v>
      </c>
      <c r="G19" s="93" t="s">
        <v>159</v>
      </c>
      <c r="H19" s="94">
        <v>5</v>
      </c>
      <c r="I19" s="93" t="s">
        <v>143</v>
      </c>
      <c r="J19" s="108" t="s">
        <v>102</v>
      </c>
      <c r="K19" s="95">
        <v>44841</v>
      </c>
      <c r="L19" s="108"/>
      <c r="M19" s="96" t="str">
        <f t="shared" ca="1" si="0"/>
        <v>Overdue</v>
      </c>
    </row>
    <row r="20" spans="2:13" ht="39.950000000000003" customHeight="1" x14ac:dyDescent="0.25">
      <c r="B20" s="98">
        <v>15</v>
      </c>
      <c r="C20" s="99" t="s">
        <v>124</v>
      </c>
      <c r="D20" s="99" t="s">
        <v>129</v>
      </c>
      <c r="E20" s="99" t="s">
        <v>131</v>
      </c>
      <c r="F20" s="99" t="s">
        <v>130</v>
      </c>
      <c r="G20" s="93" t="s">
        <v>160</v>
      </c>
      <c r="H20" s="94">
        <v>2</v>
      </c>
      <c r="I20" s="93" t="s">
        <v>145</v>
      </c>
      <c r="J20" s="108" t="s">
        <v>102</v>
      </c>
      <c r="K20" s="95">
        <v>44813</v>
      </c>
      <c r="L20" s="108" t="s">
        <v>102</v>
      </c>
      <c r="M20" s="96" t="str">
        <f t="shared" ca="1" si="0"/>
        <v>Finished</v>
      </c>
    </row>
    <row r="21" spans="2:13" ht="39.950000000000003" customHeight="1" x14ac:dyDescent="0.25">
      <c r="B21" s="98">
        <v>16</v>
      </c>
      <c r="C21" s="99"/>
      <c r="D21" s="99"/>
      <c r="E21" s="99"/>
      <c r="F21" s="99"/>
      <c r="G21" s="93"/>
      <c r="H21" s="94"/>
      <c r="I21" s="93"/>
      <c r="J21" s="108"/>
      <c r="K21" s="95"/>
      <c r="L21" s="108"/>
      <c r="M21" s="96" t="str">
        <f t="shared" ca="1" si="0"/>
        <v/>
      </c>
    </row>
    <row r="22" spans="2:13" ht="39.950000000000003" customHeight="1" x14ac:dyDescent="0.25">
      <c r="B22" s="98">
        <v>17</v>
      </c>
      <c r="C22" s="99"/>
      <c r="D22" s="99"/>
      <c r="E22" s="99"/>
      <c r="F22" s="99"/>
      <c r="G22" s="93"/>
      <c r="H22" s="94"/>
      <c r="I22" s="93"/>
      <c r="J22" s="108"/>
      <c r="K22" s="95"/>
      <c r="L22" s="108"/>
      <c r="M22" s="96" t="str">
        <f t="shared" ca="1" si="0"/>
        <v/>
      </c>
    </row>
    <row r="23" spans="2:13" ht="39.950000000000003" customHeight="1" x14ac:dyDescent="0.25">
      <c r="B23" s="98">
        <v>18</v>
      </c>
      <c r="C23" s="99"/>
      <c r="D23" s="99"/>
      <c r="E23" s="99"/>
      <c r="F23" s="99"/>
      <c r="G23" s="93"/>
      <c r="H23" s="94"/>
      <c r="I23" s="93"/>
      <c r="J23" s="108"/>
      <c r="K23" s="95"/>
      <c r="L23" s="108"/>
      <c r="M23" s="96" t="str">
        <f t="shared" ca="1" si="0"/>
        <v/>
      </c>
    </row>
    <row r="24" spans="2:13" ht="39.950000000000003" customHeight="1" x14ac:dyDescent="0.25">
      <c r="B24" s="98">
        <v>19</v>
      </c>
      <c r="C24" s="99"/>
      <c r="D24" s="99"/>
      <c r="E24" s="99"/>
      <c r="F24" s="99"/>
      <c r="G24" s="93"/>
      <c r="H24" s="94"/>
      <c r="I24" s="93"/>
      <c r="J24" s="108"/>
      <c r="K24" s="95"/>
      <c r="L24" s="108"/>
      <c r="M24" s="96" t="str">
        <f t="shared" ca="1" si="0"/>
        <v/>
      </c>
    </row>
    <row r="25" spans="2:13" ht="39.950000000000003" hidden="1" customHeight="1" outlineLevel="1" x14ac:dyDescent="0.25">
      <c r="B25" s="98">
        <v>20</v>
      </c>
      <c r="C25" s="219"/>
      <c r="D25" s="219"/>
      <c r="E25" s="219"/>
      <c r="F25" s="219"/>
      <c r="G25" s="220"/>
      <c r="H25" s="221"/>
      <c r="I25" s="220"/>
      <c r="J25" s="222"/>
      <c r="K25" s="223"/>
      <c r="L25" s="222"/>
      <c r="M25" s="96"/>
    </row>
    <row r="26" spans="2:13" ht="39.950000000000003" hidden="1" customHeight="1" outlineLevel="1" x14ac:dyDescent="0.25">
      <c r="B26" s="98">
        <v>21</v>
      </c>
      <c r="C26" s="219"/>
      <c r="D26" s="219"/>
      <c r="E26" s="219"/>
      <c r="F26" s="219"/>
      <c r="G26" s="220"/>
      <c r="H26" s="221"/>
      <c r="I26" s="220"/>
      <c r="J26" s="222"/>
      <c r="K26" s="223"/>
      <c r="L26" s="222"/>
      <c r="M26" s="96"/>
    </row>
    <row r="27" spans="2:13" ht="39.950000000000003" hidden="1" customHeight="1" outlineLevel="1" x14ac:dyDescent="0.25">
      <c r="B27" s="98">
        <v>22</v>
      </c>
      <c r="C27" s="219"/>
      <c r="D27" s="219"/>
      <c r="E27" s="219"/>
      <c r="F27" s="219"/>
      <c r="G27" s="220"/>
      <c r="H27" s="221"/>
      <c r="I27" s="220"/>
      <c r="J27" s="222"/>
      <c r="K27" s="223"/>
      <c r="L27" s="222"/>
      <c r="M27" s="96"/>
    </row>
    <row r="28" spans="2:13" ht="39.950000000000003" hidden="1" customHeight="1" outlineLevel="1" x14ac:dyDescent="0.25">
      <c r="B28" s="98">
        <v>23</v>
      </c>
      <c r="C28" s="219"/>
      <c r="D28" s="219"/>
      <c r="E28" s="219"/>
      <c r="F28" s="219"/>
      <c r="G28" s="220"/>
      <c r="H28" s="221"/>
      <c r="I28" s="220"/>
      <c r="J28" s="222"/>
      <c r="K28" s="223"/>
      <c r="L28" s="222"/>
      <c r="M28" s="96"/>
    </row>
    <row r="29" spans="2:13" ht="39.950000000000003" hidden="1" customHeight="1" outlineLevel="1" x14ac:dyDescent="0.25">
      <c r="B29" s="98">
        <v>24</v>
      </c>
      <c r="C29" s="219"/>
      <c r="D29" s="219"/>
      <c r="E29" s="219"/>
      <c r="F29" s="219"/>
      <c r="G29" s="220"/>
      <c r="H29" s="221"/>
      <c r="I29" s="220"/>
      <c r="J29" s="222"/>
      <c r="K29" s="223"/>
      <c r="L29" s="222"/>
      <c r="M29" s="96"/>
    </row>
    <row r="30" spans="2:13" ht="39.950000000000003" hidden="1" customHeight="1" outlineLevel="1" x14ac:dyDescent="0.25">
      <c r="B30" s="98">
        <v>25</v>
      </c>
      <c r="C30" s="219"/>
      <c r="D30" s="219"/>
      <c r="E30" s="219"/>
      <c r="F30" s="219"/>
      <c r="G30" s="220"/>
      <c r="H30" s="221"/>
      <c r="I30" s="220"/>
      <c r="J30" s="222"/>
      <c r="K30" s="223"/>
      <c r="L30" s="222"/>
      <c r="M30" s="96"/>
    </row>
    <row r="31" spans="2:13" ht="39.950000000000003" hidden="1" customHeight="1" outlineLevel="1" x14ac:dyDescent="0.25">
      <c r="B31" s="98">
        <v>26</v>
      </c>
      <c r="C31" s="219"/>
      <c r="D31" s="219"/>
      <c r="E31" s="219"/>
      <c r="F31" s="219"/>
      <c r="G31" s="220"/>
      <c r="H31" s="221"/>
      <c r="I31" s="220"/>
      <c r="J31" s="222"/>
      <c r="K31" s="223"/>
      <c r="L31" s="222"/>
      <c r="M31" s="96"/>
    </row>
    <row r="32" spans="2:13" ht="39.950000000000003" hidden="1" customHeight="1" outlineLevel="1" x14ac:dyDescent="0.25">
      <c r="B32" s="98">
        <v>27</v>
      </c>
      <c r="C32" s="219"/>
      <c r="D32" s="219"/>
      <c r="E32" s="219"/>
      <c r="F32" s="219"/>
      <c r="G32" s="220"/>
      <c r="H32" s="221"/>
      <c r="I32" s="220"/>
      <c r="J32" s="222"/>
      <c r="K32" s="223"/>
      <c r="L32" s="222"/>
      <c r="M32" s="96"/>
    </row>
    <row r="33" spans="2:13" ht="39.950000000000003" hidden="1" customHeight="1" outlineLevel="1" x14ac:dyDescent="0.25">
      <c r="B33" s="98">
        <v>28</v>
      </c>
      <c r="C33" s="219"/>
      <c r="D33" s="219"/>
      <c r="E33" s="219"/>
      <c r="F33" s="219"/>
      <c r="G33" s="220"/>
      <c r="H33" s="221"/>
      <c r="I33" s="220"/>
      <c r="J33" s="222"/>
      <c r="K33" s="223"/>
      <c r="L33" s="222"/>
      <c r="M33" s="96"/>
    </row>
    <row r="34" spans="2:13" ht="39.950000000000003" hidden="1" customHeight="1" outlineLevel="1" x14ac:dyDescent="0.25">
      <c r="B34" s="98">
        <v>29</v>
      </c>
      <c r="C34" s="219"/>
      <c r="D34" s="219"/>
      <c r="E34" s="219"/>
      <c r="F34" s="219"/>
      <c r="G34" s="220"/>
      <c r="H34" s="221"/>
      <c r="I34" s="220"/>
      <c r="J34" s="222"/>
      <c r="K34" s="223"/>
      <c r="L34" s="222"/>
      <c r="M34" s="96"/>
    </row>
    <row r="35" spans="2:13" ht="39.950000000000003" hidden="1" customHeight="1" outlineLevel="1" x14ac:dyDescent="0.25">
      <c r="B35" s="98">
        <v>30</v>
      </c>
      <c r="C35" s="219"/>
      <c r="D35" s="219"/>
      <c r="E35" s="219"/>
      <c r="F35" s="219"/>
      <c r="G35" s="220"/>
      <c r="H35" s="221"/>
      <c r="I35" s="220"/>
      <c r="J35" s="222"/>
      <c r="K35" s="223"/>
      <c r="L35" s="222"/>
      <c r="M35" s="96"/>
    </row>
    <row r="36" spans="2:13" ht="39.950000000000003" hidden="1" customHeight="1" outlineLevel="1" x14ac:dyDescent="0.25">
      <c r="B36" s="98">
        <v>31</v>
      </c>
      <c r="C36" s="219"/>
      <c r="D36" s="219"/>
      <c r="E36" s="219"/>
      <c r="F36" s="219"/>
      <c r="G36" s="220"/>
      <c r="H36" s="221"/>
      <c r="I36" s="220"/>
      <c r="J36" s="222"/>
      <c r="K36" s="223"/>
      <c r="L36" s="222"/>
      <c r="M36" s="96"/>
    </row>
    <row r="37" spans="2:13" ht="39.950000000000003" hidden="1" customHeight="1" outlineLevel="1" x14ac:dyDescent="0.25">
      <c r="B37" s="98">
        <v>32</v>
      </c>
      <c r="C37" s="219"/>
      <c r="D37" s="219"/>
      <c r="E37" s="219"/>
      <c r="F37" s="219"/>
      <c r="G37" s="220"/>
      <c r="H37" s="221"/>
      <c r="I37" s="220"/>
      <c r="J37" s="222"/>
      <c r="K37" s="223"/>
      <c r="L37" s="222"/>
      <c r="M37" s="96"/>
    </row>
    <row r="38" spans="2:13" ht="39.950000000000003" hidden="1" customHeight="1" outlineLevel="1" x14ac:dyDescent="0.25">
      <c r="B38" s="98">
        <v>33</v>
      </c>
      <c r="C38" s="219"/>
      <c r="D38" s="219"/>
      <c r="E38" s="219"/>
      <c r="F38" s="219"/>
      <c r="G38" s="220"/>
      <c r="H38" s="221"/>
      <c r="I38" s="220"/>
      <c r="J38" s="222"/>
      <c r="K38" s="223"/>
      <c r="L38" s="222"/>
      <c r="M38" s="96"/>
    </row>
    <row r="39" spans="2:13" ht="39.950000000000003" hidden="1" customHeight="1" outlineLevel="1" x14ac:dyDescent="0.25">
      <c r="B39" s="98">
        <v>34</v>
      </c>
      <c r="C39" s="219"/>
      <c r="D39" s="219"/>
      <c r="E39" s="219"/>
      <c r="F39" s="219"/>
      <c r="G39" s="220"/>
      <c r="H39" s="221"/>
      <c r="I39" s="220"/>
      <c r="J39" s="222"/>
      <c r="K39" s="223"/>
      <c r="L39" s="222"/>
      <c r="M39" s="96"/>
    </row>
    <row r="40" spans="2:13" ht="39.950000000000003" hidden="1" customHeight="1" outlineLevel="1" x14ac:dyDescent="0.25">
      <c r="B40" s="98">
        <v>35</v>
      </c>
      <c r="C40" s="219"/>
      <c r="D40" s="219"/>
      <c r="E40" s="219"/>
      <c r="F40" s="219"/>
      <c r="G40" s="220"/>
      <c r="H40" s="221"/>
      <c r="I40" s="220"/>
      <c r="J40" s="222"/>
      <c r="K40" s="223"/>
      <c r="L40" s="222"/>
      <c r="M40" s="96"/>
    </row>
    <row r="41" spans="2:13" ht="39.950000000000003" hidden="1" customHeight="1" outlineLevel="1" x14ac:dyDescent="0.25">
      <c r="B41" s="98">
        <v>36</v>
      </c>
      <c r="C41" s="219"/>
      <c r="D41" s="219"/>
      <c r="E41" s="219"/>
      <c r="F41" s="219"/>
      <c r="G41" s="220"/>
      <c r="H41" s="221"/>
      <c r="I41" s="220"/>
      <c r="J41" s="222"/>
      <c r="K41" s="223"/>
      <c r="L41" s="222"/>
      <c r="M41" s="96"/>
    </row>
    <row r="42" spans="2:13" ht="39.950000000000003" hidden="1" customHeight="1" outlineLevel="1" x14ac:dyDescent="0.25">
      <c r="B42" s="98">
        <v>37</v>
      </c>
      <c r="C42" s="219"/>
      <c r="D42" s="219"/>
      <c r="E42" s="219"/>
      <c r="F42" s="219"/>
      <c r="G42" s="220"/>
      <c r="H42" s="221"/>
      <c r="I42" s="220"/>
      <c r="J42" s="222"/>
      <c r="K42" s="223"/>
      <c r="L42" s="222"/>
      <c r="M42" s="96"/>
    </row>
    <row r="43" spans="2:13" ht="39.950000000000003" hidden="1" customHeight="1" outlineLevel="1" x14ac:dyDescent="0.25">
      <c r="B43" s="98">
        <v>38</v>
      </c>
      <c r="C43" s="219"/>
      <c r="D43" s="219"/>
      <c r="E43" s="219"/>
      <c r="F43" s="219"/>
      <c r="G43" s="220"/>
      <c r="H43" s="221"/>
      <c r="I43" s="220"/>
      <c r="J43" s="222"/>
      <c r="K43" s="223"/>
      <c r="L43" s="222"/>
      <c r="M43" s="96"/>
    </row>
    <row r="44" spans="2:13" ht="39.950000000000003" hidden="1" customHeight="1" outlineLevel="1" x14ac:dyDescent="0.25">
      <c r="B44" s="98">
        <v>39</v>
      </c>
      <c r="C44" s="219"/>
      <c r="D44" s="219"/>
      <c r="E44" s="219"/>
      <c r="F44" s="219"/>
      <c r="G44" s="220"/>
      <c r="H44" s="221"/>
      <c r="I44" s="220"/>
      <c r="J44" s="222"/>
      <c r="K44" s="223"/>
      <c r="L44" s="222"/>
      <c r="M44" s="96"/>
    </row>
    <row r="45" spans="2:13" ht="39.950000000000003" hidden="1" customHeight="1" outlineLevel="1" x14ac:dyDescent="0.25">
      <c r="B45" s="98">
        <v>40</v>
      </c>
      <c r="C45" s="219"/>
      <c r="D45" s="219"/>
      <c r="E45" s="219"/>
      <c r="F45" s="219"/>
      <c r="G45" s="220"/>
      <c r="H45" s="221"/>
      <c r="I45" s="220"/>
      <c r="J45" s="222"/>
      <c r="K45" s="223"/>
      <c r="L45" s="222"/>
      <c r="M45" s="96"/>
    </row>
    <row r="46" spans="2:13" ht="39.950000000000003" hidden="1" customHeight="1" outlineLevel="1" x14ac:dyDescent="0.25">
      <c r="B46" s="98">
        <v>41</v>
      </c>
      <c r="C46" s="219"/>
      <c r="D46" s="219"/>
      <c r="E46" s="219"/>
      <c r="F46" s="219"/>
      <c r="G46" s="220"/>
      <c r="H46" s="221"/>
      <c r="I46" s="220"/>
      <c r="J46" s="222"/>
      <c r="K46" s="223"/>
      <c r="L46" s="222"/>
      <c r="M46" s="96"/>
    </row>
    <row r="47" spans="2:13" ht="39.950000000000003" hidden="1" customHeight="1" outlineLevel="1" x14ac:dyDescent="0.25">
      <c r="B47" s="98">
        <v>42</v>
      </c>
      <c r="C47" s="219"/>
      <c r="D47" s="219"/>
      <c r="E47" s="219"/>
      <c r="F47" s="219"/>
      <c r="G47" s="220"/>
      <c r="H47" s="221"/>
      <c r="I47" s="220"/>
      <c r="J47" s="222"/>
      <c r="K47" s="223"/>
      <c r="L47" s="222"/>
      <c r="M47" s="96"/>
    </row>
    <row r="48" spans="2:13" ht="39.950000000000003" hidden="1" customHeight="1" outlineLevel="1" x14ac:dyDescent="0.25">
      <c r="B48" s="98">
        <v>43</v>
      </c>
      <c r="C48" s="219"/>
      <c r="D48" s="219"/>
      <c r="E48" s="219"/>
      <c r="F48" s="219"/>
      <c r="G48" s="220"/>
      <c r="H48" s="221"/>
      <c r="I48" s="220"/>
      <c r="J48" s="222"/>
      <c r="K48" s="223"/>
      <c r="L48" s="222"/>
      <c r="M48" s="96"/>
    </row>
    <row r="49" spans="2:13" ht="39.950000000000003" hidden="1" customHeight="1" outlineLevel="1" x14ac:dyDescent="0.25">
      <c r="B49" s="98">
        <v>44</v>
      </c>
      <c r="C49" s="219"/>
      <c r="D49" s="219"/>
      <c r="E49" s="219"/>
      <c r="F49" s="219"/>
      <c r="G49" s="220"/>
      <c r="H49" s="221"/>
      <c r="I49" s="220"/>
      <c r="J49" s="222"/>
      <c r="K49" s="223"/>
      <c r="L49" s="222"/>
      <c r="M49" s="96"/>
    </row>
    <row r="50" spans="2:13" ht="39.950000000000003" hidden="1" customHeight="1" outlineLevel="1" x14ac:dyDescent="0.25">
      <c r="B50" s="98">
        <v>45</v>
      </c>
      <c r="C50" s="219"/>
      <c r="D50" s="219"/>
      <c r="E50" s="219"/>
      <c r="F50" s="219"/>
      <c r="G50" s="220"/>
      <c r="H50" s="221"/>
      <c r="I50" s="220"/>
      <c r="J50" s="222"/>
      <c r="K50" s="223"/>
      <c r="L50" s="222"/>
      <c r="M50" s="96"/>
    </row>
    <row r="51" spans="2:13" ht="39.950000000000003" hidden="1" customHeight="1" outlineLevel="1" x14ac:dyDescent="0.25">
      <c r="B51" s="98">
        <v>46</v>
      </c>
      <c r="C51" s="219"/>
      <c r="D51" s="219"/>
      <c r="E51" s="219"/>
      <c r="F51" s="219"/>
      <c r="G51" s="220"/>
      <c r="H51" s="221"/>
      <c r="I51" s="220"/>
      <c r="J51" s="222"/>
      <c r="K51" s="223"/>
      <c r="L51" s="222"/>
      <c r="M51" s="96"/>
    </row>
    <row r="52" spans="2:13" ht="39.950000000000003" hidden="1" customHeight="1" outlineLevel="1" x14ac:dyDescent="0.25">
      <c r="B52" s="98">
        <v>47</v>
      </c>
      <c r="C52" s="219"/>
      <c r="D52" s="219"/>
      <c r="E52" s="219"/>
      <c r="F52" s="219"/>
      <c r="G52" s="220"/>
      <c r="H52" s="221"/>
      <c r="I52" s="220"/>
      <c r="J52" s="222"/>
      <c r="K52" s="223"/>
      <c r="L52" s="222"/>
      <c r="M52" s="96"/>
    </row>
    <row r="53" spans="2:13" ht="39.950000000000003" hidden="1" customHeight="1" outlineLevel="1" x14ac:dyDescent="0.25">
      <c r="B53" s="98">
        <v>48</v>
      </c>
      <c r="C53" s="219"/>
      <c r="D53" s="219"/>
      <c r="E53" s="219"/>
      <c r="F53" s="219"/>
      <c r="G53" s="220"/>
      <c r="H53" s="221"/>
      <c r="I53" s="220"/>
      <c r="J53" s="222"/>
      <c r="K53" s="223"/>
      <c r="L53" s="222"/>
      <c r="M53" s="96"/>
    </row>
    <row r="54" spans="2:13" ht="39.950000000000003" hidden="1" customHeight="1" outlineLevel="1" x14ac:dyDescent="0.25">
      <c r="B54" s="98">
        <v>49</v>
      </c>
      <c r="C54" s="219"/>
      <c r="D54" s="219"/>
      <c r="E54" s="219"/>
      <c r="F54" s="219"/>
      <c r="G54" s="220"/>
      <c r="H54" s="221"/>
      <c r="I54" s="220"/>
      <c r="J54" s="222"/>
      <c r="K54" s="223"/>
      <c r="L54" s="222"/>
      <c r="M54" s="96"/>
    </row>
    <row r="55" spans="2:13" ht="39.950000000000003" hidden="1" customHeight="1" outlineLevel="1" x14ac:dyDescent="0.25">
      <c r="B55" s="98">
        <v>50</v>
      </c>
      <c r="C55" s="219"/>
      <c r="D55" s="219"/>
      <c r="E55" s="219"/>
      <c r="F55" s="219"/>
      <c r="G55" s="220"/>
      <c r="H55" s="221"/>
      <c r="I55" s="220"/>
      <c r="J55" s="222"/>
      <c r="K55" s="223"/>
      <c r="L55" s="222"/>
      <c r="M55" s="96"/>
    </row>
    <row r="56" spans="2:13" ht="39.950000000000003" hidden="1" customHeight="1" outlineLevel="1" x14ac:dyDescent="0.25">
      <c r="B56" s="98">
        <v>51</v>
      </c>
      <c r="C56" s="219"/>
      <c r="D56" s="219"/>
      <c r="E56" s="219"/>
      <c r="F56" s="219"/>
      <c r="G56" s="220"/>
      <c r="H56" s="221"/>
      <c r="I56" s="220"/>
      <c r="J56" s="222"/>
      <c r="K56" s="223"/>
      <c r="L56" s="222"/>
      <c r="M56" s="96"/>
    </row>
    <row r="57" spans="2:13" ht="39.950000000000003" hidden="1" customHeight="1" outlineLevel="1" x14ac:dyDescent="0.25">
      <c r="B57" s="98">
        <v>52</v>
      </c>
      <c r="C57" s="219"/>
      <c r="D57" s="219"/>
      <c r="E57" s="219"/>
      <c r="F57" s="219"/>
      <c r="G57" s="220"/>
      <c r="H57" s="221"/>
      <c r="I57" s="220"/>
      <c r="J57" s="222"/>
      <c r="K57" s="223"/>
      <c r="L57" s="222"/>
      <c r="M57" s="96"/>
    </row>
    <row r="58" spans="2:13" ht="39.950000000000003" hidden="1" customHeight="1" outlineLevel="1" x14ac:dyDescent="0.25">
      <c r="B58" s="98">
        <v>53</v>
      </c>
      <c r="C58" s="219"/>
      <c r="D58" s="219"/>
      <c r="E58" s="219"/>
      <c r="F58" s="219"/>
      <c r="G58" s="220"/>
      <c r="H58" s="221"/>
      <c r="I58" s="220"/>
      <c r="J58" s="222"/>
      <c r="K58" s="223"/>
      <c r="L58" s="222"/>
      <c r="M58" s="96"/>
    </row>
    <row r="59" spans="2:13" ht="39.950000000000003" hidden="1" customHeight="1" outlineLevel="1" x14ac:dyDescent="0.25">
      <c r="B59" s="98">
        <v>54</v>
      </c>
      <c r="C59" s="219"/>
      <c r="D59" s="219"/>
      <c r="E59" s="219"/>
      <c r="F59" s="219"/>
      <c r="G59" s="220"/>
      <c r="H59" s="221"/>
      <c r="I59" s="220"/>
      <c r="J59" s="222"/>
      <c r="K59" s="223"/>
      <c r="L59" s="222"/>
      <c r="M59" s="96"/>
    </row>
    <row r="60" spans="2:13" ht="39.950000000000003" hidden="1" customHeight="1" outlineLevel="1" x14ac:dyDescent="0.25">
      <c r="B60" s="98">
        <v>55</v>
      </c>
      <c r="C60" s="219"/>
      <c r="D60" s="219"/>
      <c r="E60" s="219"/>
      <c r="F60" s="219"/>
      <c r="G60" s="220"/>
      <c r="H60" s="221"/>
      <c r="I60" s="220"/>
      <c r="J60" s="222"/>
      <c r="K60" s="223"/>
      <c r="L60" s="222"/>
      <c r="M60" s="96"/>
    </row>
    <row r="61" spans="2:13" ht="39.950000000000003" hidden="1" customHeight="1" outlineLevel="1" x14ac:dyDescent="0.25">
      <c r="B61" s="98">
        <v>56</v>
      </c>
      <c r="C61" s="219"/>
      <c r="D61" s="219"/>
      <c r="E61" s="219"/>
      <c r="F61" s="219"/>
      <c r="G61" s="220"/>
      <c r="H61" s="221"/>
      <c r="I61" s="220"/>
      <c r="J61" s="222"/>
      <c r="K61" s="223"/>
      <c r="L61" s="222"/>
      <c r="M61" s="96"/>
    </row>
    <row r="62" spans="2:13" ht="39.950000000000003" hidden="1" customHeight="1" outlineLevel="1" x14ac:dyDescent="0.25">
      <c r="B62" s="98">
        <v>57</v>
      </c>
      <c r="C62" s="219"/>
      <c r="D62" s="219"/>
      <c r="E62" s="219"/>
      <c r="F62" s="219"/>
      <c r="G62" s="220"/>
      <c r="H62" s="221"/>
      <c r="I62" s="220"/>
      <c r="J62" s="222"/>
      <c r="K62" s="223"/>
      <c r="L62" s="222"/>
      <c r="M62" s="96"/>
    </row>
    <row r="63" spans="2:13" ht="39.950000000000003" hidden="1" customHeight="1" outlineLevel="1" x14ac:dyDescent="0.25">
      <c r="B63" s="98">
        <v>58</v>
      </c>
      <c r="C63" s="219"/>
      <c r="D63" s="219"/>
      <c r="E63" s="219"/>
      <c r="F63" s="219"/>
      <c r="G63" s="220"/>
      <c r="H63" s="221"/>
      <c r="I63" s="220"/>
      <c r="J63" s="222"/>
      <c r="K63" s="223"/>
      <c r="L63" s="222"/>
      <c r="M63" s="96"/>
    </row>
    <row r="64" spans="2:13" ht="39.950000000000003" hidden="1" customHeight="1" outlineLevel="1" x14ac:dyDescent="0.25">
      <c r="B64" s="98">
        <v>59</v>
      </c>
      <c r="C64" s="219"/>
      <c r="D64" s="219"/>
      <c r="E64" s="219"/>
      <c r="F64" s="219"/>
      <c r="G64" s="220"/>
      <c r="H64" s="221"/>
      <c r="I64" s="220"/>
      <c r="J64" s="222"/>
      <c r="K64" s="223"/>
      <c r="L64" s="222"/>
      <c r="M64" s="96"/>
    </row>
    <row r="65" spans="2:13" ht="39.950000000000003" hidden="1" customHeight="1" outlineLevel="1" x14ac:dyDescent="0.25">
      <c r="B65" s="98">
        <v>60</v>
      </c>
      <c r="C65" s="219"/>
      <c r="D65" s="219"/>
      <c r="E65" s="219"/>
      <c r="F65" s="219"/>
      <c r="G65" s="220"/>
      <c r="H65" s="221"/>
      <c r="I65" s="220"/>
      <c r="J65" s="222"/>
      <c r="K65" s="223"/>
      <c r="L65" s="222"/>
      <c r="M65" s="96"/>
    </row>
    <row r="66" spans="2:13" ht="39.950000000000003" hidden="1" customHeight="1" outlineLevel="1" x14ac:dyDescent="0.25">
      <c r="B66" s="98">
        <v>61</v>
      </c>
      <c r="C66" s="219"/>
      <c r="D66" s="219"/>
      <c r="E66" s="219"/>
      <c r="F66" s="219"/>
      <c r="G66" s="220"/>
      <c r="H66" s="221"/>
      <c r="I66" s="220"/>
      <c r="J66" s="222"/>
      <c r="K66" s="223"/>
      <c r="L66" s="222"/>
      <c r="M66" s="96"/>
    </row>
    <row r="67" spans="2:13" ht="39.950000000000003" hidden="1" customHeight="1" outlineLevel="1" x14ac:dyDescent="0.25">
      <c r="B67" s="98">
        <v>62</v>
      </c>
      <c r="C67" s="219"/>
      <c r="D67" s="219"/>
      <c r="E67" s="219"/>
      <c r="F67" s="219"/>
      <c r="G67" s="220"/>
      <c r="H67" s="221"/>
      <c r="I67" s="220"/>
      <c r="J67" s="222"/>
      <c r="K67" s="223"/>
      <c r="L67" s="222"/>
      <c r="M67" s="96"/>
    </row>
    <row r="68" spans="2:13" ht="39.950000000000003" hidden="1" customHeight="1" outlineLevel="1" x14ac:dyDescent="0.25">
      <c r="B68" s="98">
        <v>63</v>
      </c>
      <c r="C68" s="219"/>
      <c r="D68" s="219"/>
      <c r="E68" s="219"/>
      <c r="F68" s="219"/>
      <c r="G68" s="220"/>
      <c r="H68" s="221"/>
      <c r="I68" s="220"/>
      <c r="J68" s="222"/>
      <c r="K68" s="223"/>
      <c r="L68" s="222"/>
      <c r="M68" s="96"/>
    </row>
    <row r="69" spans="2:13" ht="39.950000000000003" hidden="1" customHeight="1" outlineLevel="1" x14ac:dyDescent="0.25">
      <c r="B69" s="98">
        <v>64</v>
      </c>
      <c r="C69" s="219"/>
      <c r="D69" s="219"/>
      <c r="E69" s="219"/>
      <c r="F69" s="219"/>
      <c r="G69" s="220"/>
      <c r="H69" s="221"/>
      <c r="I69" s="220"/>
      <c r="J69" s="222"/>
      <c r="K69" s="223"/>
      <c r="L69" s="222"/>
      <c r="M69" s="96"/>
    </row>
    <row r="70" spans="2:13" ht="39.950000000000003" hidden="1" customHeight="1" outlineLevel="1" x14ac:dyDescent="0.25">
      <c r="B70" s="98">
        <v>65</v>
      </c>
      <c r="C70" s="219"/>
      <c r="D70" s="219"/>
      <c r="E70" s="219"/>
      <c r="F70" s="219"/>
      <c r="G70" s="220"/>
      <c r="H70" s="221"/>
      <c r="I70" s="220"/>
      <c r="J70" s="222"/>
      <c r="K70" s="223"/>
      <c r="L70" s="222"/>
      <c r="M70" s="96"/>
    </row>
    <row r="71" spans="2:13" ht="39.950000000000003" hidden="1" customHeight="1" outlineLevel="1" x14ac:dyDescent="0.25">
      <c r="B71" s="98">
        <v>66</v>
      </c>
      <c r="C71" s="219"/>
      <c r="D71" s="219"/>
      <c r="E71" s="219"/>
      <c r="F71" s="219"/>
      <c r="G71" s="220"/>
      <c r="H71" s="221"/>
      <c r="I71" s="220"/>
      <c r="J71" s="222"/>
      <c r="K71" s="223"/>
      <c r="L71" s="222"/>
      <c r="M71" s="96"/>
    </row>
    <row r="72" spans="2:13" ht="39.950000000000003" hidden="1" customHeight="1" outlineLevel="1" x14ac:dyDescent="0.25">
      <c r="B72" s="98">
        <v>67</v>
      </c>
      <c r="C72" s="219"/>
      <c r="D72" s="219"/>
      <c r="E72" s="219"/>
      <c r="F72" s="219"/>
      <c r="G72" s="220"/>
      <c r="H72" s="221"/>
      <c r="I72" s="220"/>
      <c r="J72" s="222"/>
      <c r="K72" s="223"/>
      <c r="L72" s="222"/>
      <c r="M72" s="96"/>
    </row>
    <row r="73" spans="2:13" ht="39.950000000000003" hidden="1" customHeight="1" outlineLevel="1" x14ac:dyDescent="0.25">
      <c r="B73" s="98">
        <v>68</v>
      </c>
      <c r="C73" s="219"/>
      <c r="D73" s="219"/>
      <c r="E73" s="219"/>
      <c r="F73" s="219"/>
      <c r="G73" s="220"/>
      <c r="H73" s="221"/>
      <c r="I73" s="220"/>
      <c r="J73" s="222"/>
      <c r="K73" s="223"/>
      <c r="L73" s="222"/>
      <c r="M73" s="96"/>
    </row>
    <row r="74" spans="2:13" ht="39.950000000000003" hidden="1" customHeight="1" outlineLevel="1" x14ac:dyDescent="0.25">
      <c r="B74" s="98">
        <v>69</v>
      </c>
      <c r="C74" s="219"/>
      <c r="D74" s="219"/>
      <c r="E74" s="219"/>
      <c r="F74" s="219"/>
      <c r="G74" s="220"/>
      <c r="H74" s="221"/>
      <c r="I74" s="220"/>
      <c r="J74" s="222"/>
      <c r="K74" s="223"/>
      <c r="L74" s="222"/>
      <c r="M74" s="96"/>
    </row>
    <row r="75" spans="2:13" ht="39.950000000000003" hidden="1" customHeight="1" outlineLevel="1" x14ac:dyDescent="0.25">
      <c r="B75" s="98">
        <v>70</v>
      </c>
      <c r="C75" s="219"/>
      <c r="D75" s="219"/>
      <c r="E75" s="219"/>
      <c r="F75" s="219"/>
      <c r="G75" s="220"/>
      <c r="H75" s="221"/>
      <c r="I75" s="220"/>
      <c r="J75" s="222"/>
      <c r="K75" s="223"/>
      <c r="L75" s="222"/>
      <c r="M75" s="96"/>
    </row>
    <row r="76" spans="2:13" ht="39.950000000000003" hidden="1" customHeight="1" outlineLevel="1" x14ac:dyDescent="0.25">
      <c r="B76" s="98">
        <v>71</v>
      </c>
      <c r="C76" s="219"/>
      <c r="D76" s="219"/>
      <c r="E76" s="219"/>
      <c r="F76" s="219"/>
      <c r="G76" s="220"/>
      <c r="H76" s="221"/>
      <c r="I76" s="220"/>
      <c r="J76" s="222"/>
      <c r="K76" s="223"/>
      <c r="L76" s="222"/>
      <c r="M76" s="96"/>
    </row>
    <row r="77" spans="2:13" ht="39.950000000000003" hidden="1" customHeight="1" outlineLevel="1" x14ac:dyDescent="0.25">
      <c r="B77" s="98">
        <v>72</v>
      </c>
      <c r="C77" s="219"/>
      <c r="D77" s="219"/>
      <c r="E77" s="219"/>
      <c r="F77" s="219"/>
      <c r="G77" s="220"/>
      <c r="H77" s="221"/>
      <c r="I77" s="220"/>
      <c r="J77" s="222"/>
      <c r="K77" s="223"/>
      <c r="L77" s="222"/>
      <c r="M77" s="96"/>
    </row>
    <row r="78" spans="2:13" ht="39.950000000000003" hidden="1" customHeight="1" outlineLevel="1" x14ac:dyDescent="0.25">
      <c r="B78" s="98">
        <v>73</v>
      </c>
      <c r="C78" s="219"/>
      <c r="D78" s="219"/>
      <c r="E78" s="219"/>
      <c r="F78" s="219"/>
      <c r="G78" s="220"/>
      <c r="H78" s="221"/>
      <c r="I78" s="220"/>
      <c r="J78" s="222"/>
      <c r="K78" s="223"/>
      <c r="L78" s="222"/>
      <c r="M78" s="96"/>
    </row>
    <row r="79" spans="2:13" ht="39.950000000000003" hidden="1" customHeight="1" outlineLevel="1" x14ac:dyDescent="0.25">
      <c r="B79" s="98">
        <v>74</v>
      </c>
      <c r="C79" s="219"/>
      <c r="D79" s="219"/>
      <c r="E79" s="219"/>
      <c r="F79" s="219"/>
      <c r="G79" s="220"/>
      <c r="H79" s="221"/>
      <c r="I79" s="220"/>
      <c r="J79" s="222"/>
      <c r="K79" s="223"/>
      <c r="L79" s="222"/>
      <c r="M79" s="96"/>
    </row>
    <row r="80" spans="2:13" ht="39.950000000000003" hidden="1" customHeight="1" outlineLevel="1" x14ac:dyDescent="0.25">
      <c r="B80" s="98">
        <v>75</v>
      </c>
      <c r="C80" s="219"/>
      <c r="D80" s="219"/>
      <c r="E80" s="219"/>
      <c r="F80" s="219"/>
      <c r="G80" s="220"/>
      <c r="H80" s="221"/>
      <c r="I80" s="220"/>
      <c r="J80" s="222"/>
      <c r="K80" s="223"/>
      <c r="L80" s="222"/>
      <c r="M80" s="96"/>
    </row>
    <row r="81" spans="2:13" ht="39.950000000000003" hidden="1" customHeight="1" outlineLevel="1" x14ac:dyDescent="0.25">
      <c r="B81" s="98">
        <v>76</v>
      </c>
      <c r="C81" s="219"/>
      <c r="D81" s="219"/>
      <c r="E81" s="219"/>
      <c r="F81" s="219"/>
      <c r="G81" s="220"/>
      <c r="H81" s="221"/>
      <c r="I81" s="220"/>
      <c r="J81" s="222"/>
      <c r="K81" s="223"/>
      <c r="L81" s="222"/>
      <c r="M81" s="96"/>
    </row>
    <row r="82" spans="2:13" ht="39.950000000000003" hidden="1" customHeight="1" outlineLevel="1" x14ac:dyDescent="0.25">
      <c r="B82" s="98">
        <v>77</v>
      </c>
      <c r="C82" s="219"/>
      <c r="D82" s="219"/>
      <c r="E82" s="219"/>
      <c r="F82" s="219"/>
      <c r="G82" s="220"/>
      <c r="H82" s="221"/>
      <c r="I82" s="220"/>
      <c r="J82" s="222"/>
      <c r="K82" s="223"/>
      <c r="L82" s="222"/>
      <c r="M82" s="96"/>
    </row>
    <row r="83" spans="2:13" ht="39.950000000000003" hidden="1" customHeight="1" outlineLevel="1" x14ac:dyDescent="0.25">
      <c r="B83" s="98">
        <v>78</v>
      </c>
      <c r="C83" s="219"/>
      <c r="D83" s="219"/>
      <c r="E83" s="219"/>
      <c r="F83" s="219"/>
      <c r="G83" s="220"/>
      <c r="H83" s="221"/>
      <c r="I83" s="220"/>
      <c r="J83" s="222"/>
      <c r="K83" s="223"/>
      <c r="L83" s="222"/>
      <c r="M83" s="96"/>
    </row>
    <row r="84" spans="2:13" ht="39.950000000000003" hidden="1" customHeight="1" outlineLevel="1" x14ac:dyDescent="0.25">
      <c r="B84" s="98">
        <v>79</v>
      </c>
      <c r="C84" s="219"/>
      <c r="D84" s="219"/>
      <c r="E84" s="219"/>
      <c r="F84" s="219"/>
      <c r="G84" s="220"/>
      <c r="H84" s="221"/>
      <c r="I84" s="220"/>
      <c r="J84" s="222"/>
      <c r="K84" s="223"/>
      <c r="L84" s="222"/>
      <c r="M84" s="96"/>
    </row>
    <row r="85" spans="2:13" ht="39.950000000000003" hidden="1" customHeight="1" outlineLevel="1" x14ac:dyDescent="0.25">
      <c r="B85" s="98">
        <v>80</v>
      </c>
      <c r="C85" s="219"/>
      <c r="D85" s="219"/>
      <c r="E85" s="219"/>
      <c r="F85" s="219"/>
      <c r="G85" s="220"/>
      <c r="H85" s="221"/>
      <c r="I85" s="220"/>
      <c r="J85" s="222"/>
      <c r="K85" s="223"/>
      <c r="L85" s="222"/>
      <c r="M85" s="96"/>
    </row>
    <row r="86" spans="2:13" ht="39.950000000000003" hidden="1" customHeight="1" outlineLevel="1" x14ac:dyDescent="0.25">
      <c r="B86" s="98">
        <v>81</v>
      </c>
      <c r="C86" s="219"/>
      <c r="D86" s="219"/>
      <c r="E86" s="219"/>
      <c r="F86" s="219"/>
      <c r="G86" s="220"/>
      <c r="H86" s="221"/>
      <c r="I86" s="220"/>
      <c r="J86" s="222"/>
      <c r="K86" s="223"/>
      <c r="L86" s="222"/>
      <c r="M86" s="96"/>
    </row>
    <row r="87" spans="2:13" ht="39.950000000000003" hidden="1" customHeight="1" outlineLevel="1" x14ac:dyDescent="0.25">
      <c r="B87" s="98">
        <v>82</v>
      </c>
      <c r="C87" s="219"/>
      <c r="D87" s="219"/>
      <c r="E87" s="219"/>
      <c r="F87" s="219"/>
      <c r="G87" s="220"/>
      <c r="H87" s="221"/>
      <c r="I87" s="220"/>
      <c r="J87" s="222"/>
      <c r="K87" s="223"/>
      <c r="L87" s="222"/>
      <c r="M87" s="96"/>
    </row>
    <row r="88" spans="2:13" ht="39.950000000000003" hidden="1" customHeight="1" outlineLevel="1" x14ac:dyDescent="0.25">
      <c r="B88" s="98">
        <v>83</v>
      </c>
      <c r="C88" s="219"/>
      <c r="D88" s="219"/>
      <c r="E88" s="219"/>
      <c r="F88" s="219"/>
      <c r="G88" s="220"/>
      <c r="H88" s="221"/>
      <c r="I88" s="220"/>
      <c r="J88" s="222"/>
      <c r="K88" s="223"/>
      <c r="L88" s="222"/>
      <c r="M88" s="96"/>
    </row>
    <row r="89" spans="2:13" ht="39.950000000000003" hidden="1" customHeight="1" outlineLevel="1" x14ac:dyDescent="0.25">
      <c r="B89" s="98">
        <v>84</v>
      </c>
      <c r="C89" s="219"/>
      <c r="D89" s="219"/>
      <c r="E89" s="219"/>
      <c r="F89" s="219"/>
      <c r="G89" s="220"/>
      <c r="H89" s="221"/>
      <c r="I89" s="220"/>
      <c r="J89" s="222"/>
      <c r="K89" s="223"/>
      <c r="L89" s="222"/>
      <c r="M89" s="96"/>
    </row>
    <row r="90" spans="2:13" ht="39.950000000000003" hidden="1" customHeight="1" outlineLevel="1" x14ac:dyDescent="0.25">
      <c r="B90" s="98">
        <v>85</v>
      </c>
      <c r="C90" s="219"/>
      <c r="D90" s="219"/>
      <c r="E90" s="219"/>
      <c r="F90" s="219"/>
      <c r="G90" s="220"/>
      <c r="H90" s="221"/>
      <c r="I90" s="220"/>
      <c r="J90" s="222"/>
      <c r="K90" s="223"/>
      <c r="L90" s="222"/>
      <c r="M90" s="96"/>
    </row>
    <row r="91" spans="2:13" ht="39.950000000000003" hidden="1" customHeight="1" outlineLevel="1" x14ac:dyDescent="0.25">
      <c r="B91" s="98">
        <v>86</v>
      </c>
      <c r="C91" s="219"/>
      <c r="D91" s="219"/>
      <c r="E91" s="219"/>
      <c r="F91" s="219"/>
      <c r="G91" s="220"/>
      <c r="H91" s="221"/>
      <c r="I91" s="220"/>
      <c r="J91" s="222"/>
      <c r="K91" s="223"/>
      <c r="L91" s="222"/>
      <c r="M91" s="96"/>
    </row>
    <row r="92" spans="2:13" ht="39.950000000000003" hidden="1" customHeight="1" outlineLevel="1" x14ac:dyDescent="0.25">
      <c r="B92" s="98">
        <v>87</v>
      </c>
      <c r="C92" s="219"/>
      <c r="D92" s="219"/>
      <c r="E92" s="219"/>
      <c r="F92" s="219"/>
      <c r="G92" s="220"/>
      <c r="H92" s="221"/>
      <c r="I92" s="220"/>
      <c r="J92" s="222"/>
      <c r="K92" s="223"/>
      <c r="L92" s="222"/>
      <c r="M92" s="96"/>
    </row>
    <row r="93" spans="2:13" ht="39.950000000000003" hidden="1" customHeight="1" outlineLevel="1" x14ac:dyDescent="0.25">
      <c r="B93" s="98">
        <v>88</v>
      </c>
      <c r="C93" s="219"/>
      <c r="D93" s="219"/>
      <c r="E93" s="219"/>
      <c r="F93" s="219"/>
      <c r="G93" s="220"/>
      <c r="H93" s="221"/>
      <c r="I93" s="220"/>
      <c r="J93" s="222"/>
      <c r="K93" s="223"/>
      <c r="L93" s="222"/>
      <c r="M93" s="96"/>
    </row>
    <row r="94" spans="2:13" ht="39.950000000000003" hidden="1" customHeight="1" outlineLevel="1" x14ac:dyDescent="0.25">
      <c r="B94" s="98">
        <v>89</v>
      </c>
      <c r="C94" s="219"/>
      <c r="D94" s="219"/>
      <c r="E94" s="219"/>
      <c r="F94" s="219"/>
      <c r="G94" s="220"/>
      <c r="H94" s="221"/>
      <c r="I94" s="220"/>
      <c r="J94" s="222"/>
      <c r="K94" s="223"/>
      <c r="L94" s="222"/>
      <c r="M94" s="96"/>
    </row>
    <row r="95" spans="2:13" ht="39.950000000000003" hidden="1" customHeight="1" outlineLevel="1" x14ac:dyDescent="0.25">
      <c r="B95" s="98">
        <v>90</v>
      </c>
      <c r="C95" s="219"/>
      <c r="D95" s="219"/>
      <c r="E95" s="219"/>
      <c r="F95" s="219"/>
      <c r="G95" s="220"/>
      <c r="H95" s="221"/>
      <c r="I95" s="220"/>
      <c r="J95" s="222"/>
      <c r="K95" s="223"/>
      <c r="L95" s="222"/>
      <c r="M95" s="96"/>
    </row>
    <row r="96" spans="2:13" ht="39.950000000000003" hidden="1" customHeight="1" outlineLevel="1" x14ac:dyDescent="0.25">
      <c r="B96" s="98">
        <v>91</v>
      </c>
      <c r="C96" s="219"/>
      <c r="D96" s="219"/>
      <c r="E96" s="219"/>
      <c r="F96" s="219"/>
      <c r="G96" s="220"/>
      <c r="H96" s="221"/>
      <c r="I96" s="220"/>
      <c r="J96" s="222"/>
      <c r="K96" s="223"/>
      <c r="L96" s="222"/>
      <c r="M96" s="96"/>
    </row>
    <row r="97" spans="2:13" ht="39.950000000000003" hidden="1" customHeight="1" outlineLevel="1" x14ac:dyDescent="0.25">
      <c r="B97" s="98">
        <v>92</v>
      </c>
      <c r="C97" s="219"/>
      <c r="D97" s="219"/>
      <c r="E97" s="219"/>
      <c r="F97" s="219"/>
      <c r="G97" s="220"/>
      <c r="H97" s="221"/>
      <c r="I97" s="220"/>
      <c r="J97" s="222"/>
      <c r="K97" s="223"/>
      <c r="L97" s="222"/>
      <c r="M97" s="96"/>
    </row>
    <row r="98" spans="2:13" ht="39.950000000000003" hidden="1" customHeight="1" outlineLevel="1" x14ac:dyDescent="0.25">
      <c r="B98" s="98">
        <v>93</v>
      </c>
      <c r="C98" s="219"/>
      <c r="D98" s="219"/>
      <c r="E98" s="219"/>
      <c r="F98" s="219"/>
      <c r="G98" s="220"/>
      <c r="H98" s="221"/>
      <c r="I98" s="220"/>
      <c r="J98" s="222"/>
      <c r="K98" s="223"/>
      <c r="L98" s="222"/>
      <c r="M98" s="96"/>
    </row>
    <row r="99" spans="2:13" ht="39.950000000000003" hidden="1" customHeight="1" outlineLevel="1" x14ac:dyDescent="0.25">
      <c r="B99" s="98">
        <v>94</v>
      </c>
      <c r="C99" s="219"/>
      <c r="D99" s="219"/>
      <c r="E99" s="219"/>
      <c r="F99" s="219"/>
      <c r="G99" s="220"/>
      <c r="H99" s="221"/>
      <c r="I99" s="220"/>
      <c r="J99" s="222"/>
      <c r="K99" s="223"/>
      <c r="L99" s="222"/>
      <c r="M99" s="96"/>
    </row>
    <row r="100" spans="2:13" ht="39.950000000000003" hidden="1" customHeight="1" outlineLevel="1" x14ac:dyDescent="0.25">
      <c r="B100" s="98">
        <v>95</v>
      </c>
      <c r="C100" s="219"/>
      <c r="D100" s="219"/>
      <c r="E100" s="219"/>
      <c r="F100" s="219"/>
      <c r="G100" s="220"/>
      <c r="H100" s="221"/>
      <c r="I100" s="220"/>
      <c r="J100" s="222"/>
      <c r="K100" s="223"/>
      <c r="L100" s="222"/>
      <c r="M100" s="96"/>
    </row>
    <row r="101" spans="2:13" ht="39.950000000000003" hidden="1" customHeight="1" outlineLevel="1" x14ac:dyDescent="0.25">
      <c r="B101" s="98">
        <v>96</v>
      </c>
      <c r="C101" s="219"/>
      <c r="D101" s="219"/>
      <c r="E101" s="219"/>
      <c r="F101" s="219"/>
      <c r="G101" s="220"/>
      <c r="H101" s="221"/>
      <c r="I101" s="220"/>
      <c r="J101" s="222"/>
      <c r="K101" s="223"/>
      <c r="L101" s="222"/>
      <c r="M101" s="96"/>
    </row>
    <row r="102" spans="2:13" ht="39.950000000000003" hidden="1" customHeight="1" outlineLevel="1" x14ac:dyDescent="0.25">
      <c r="B102" s="98">
        <v>97</v>
      </c>
      <c r="C102" s="219"/>
      <c r="D102" s="219"/>
      <c r="E102" s="219"/>
      <c r="F102" s="219"/>
      <c r="G102" s="220"/>
      <c r="H102" s="221"/>
      <c r="I102" s="220"/>
      <c r="J102" s="222"/>
      <c r="K102" s="223"/>
      <c r="L102" s="222"/>
      <c r="M102" s="96"/>
    </row>
    <row r="103" spans="2:13" ht="39.950000000000003" hidden="1" customHeight="1" outlineLevel="1" x14ac:dyDescent="0.25">
      <c r="B103" s="98">
        <v>98</v>
      </c>
      <c r="C103" s="219"/>
      <c r="D103" s="219"/>
      <c r="E103" s="219"/>
      <c r="F103" s="219"/>
      <c r="G103" s="220"/>
      <c r="H103" s="221"/>
      <c r="I103" s="220"/>
      <c r="J103" s="222"/>
      <c r="K103" s="223"/>
      <c r="L103" s="222"/>
      <c r="M103" s="96"/>
    </row>
    <row r="104" spans="2:13" ht="39.950000000000003" hidden="1" customHeight="1" outlineLevel="1" x14ac:dyDescent="0.25">
      <c r="B104" s="98">
        <v>99</v>
      </c>
      <c r="C104" s="219"/>
      <c r="D104" s="219"/>
      <c r="E104" s="219"/>
      <c r="F104" s="219"/>
      <c r="G104" s="220"/>
      <c r="H104" s="221"/>
      <c r="I104" s="220"/>
      <c r="J104" s="222"/>
      <c r="K104" s="223"/>
      <c r="L104" s="222"/>
      <c r="M104" s="96"/>
    </row>
    <row r="105" spans="2:13" ht="39.950000000000003" hidden="1" customHeight="1" outlineLevel="1" x14ac:dyDescent="0.25">
      <c r="B105" s="98">
        <v>100</v>
      </c>
      <c r="C105" s="219"/>
      <c r="D105" s="219"/>
      <c r="E105" s="219"/>
      <c r="F105" s="219"/>
      <c r="G105" s="220"/>
      <c r="H105" s="221"/>
      <c r="I105" s="220"/>
      <c r="J105" s="222"/>
      <c r="K105" s="223"/>
      <c r="L105" s="222"/>
      <c r="M105" s="96"/>
    </row>
    <row r="106" spans="2:13" ht="39.950000000000003" hidden="1" customHeight="1" outlineLevel="1" x14ac:dyDescent="0.25">
      <c r="B106" s="98">
        <v>101</v>
      </c>
      <c r="C106" s="219"/>
      <c r="D106" s="219"/>
      <c r="E106" s="219"/>
      <c r="F106" s="219"/>
      <c r="G106" s="220"/>
      <c r="H106" s="221"/>
      <c r="I106" s="220"/>
      <c r="J106" s="222"/>
      <c r="K106" s="223"/>
      <c r="L106" s="222"/>
      <c r="M106" s="96"/>
    </row>
    <row r="107" spans="2:13" ht="39.950000000000003" hidden="1" customHeight="1" outlineLevel="1" x14ac:dyDescent="0.25">
      <c r="B107" s="98">
        <v>102</v>
      </c>
      <c r="C107" s="219"/>
      <c r="D107" s="219"/>
      <c r="E107" s="219"/>
      <c r="F107" s="219"/>
      <c r="G107" s="220"/>
      <c r="H107" s="221"/>
      <c r="I107" s="220"/>
      <c r="J107" s="222"/>
      <c r="K107" s="223"/>
      <c r="L107" s="222"/>
      <c r="M107" s="96"/>
    </row>
    <row r="108" spans="2:13" ht="39.950000000000003" hidden="1" customHeight="1" outlineLevel="1" x14ac:dyDescent="0.25">
      <c r="B108" s="98">
        <v>103</v>
      </c>
      <c r="C108" s="219"/>
      <c r="D108" s="219"/>
      <c r="E108" s="219"/>
      <c r="F108" s="219"/>
      <c r="G108" s="220"/>
      <c r="H108" s="221"/>
      <c r="I108" s="220"/>
      <c r="J108" s="222"/>
      <c r="K108" s="223"/>
      <c r="L108" s="222"/>
      <c r="M108" s="96"/>
    </row>
    <row r="109" spans="2:13" ht="39.950000000000003" hidden="1" customHeight="1" outlineLevel="1" x14ac:dyDescent="0.25">
      <c r="B109" s="98">
        <v>104</v>
      </c>
      <c r="C109" s="219"/>
      <c r="D109" s="219"/>
      <c r="E109" s="219"/>
      <c r="F109" s="219"/>
      <c r="G109" s="220"/>
      <c r="H109" s="221"/>
      <c r="I109" s="220"/>
      <c r="J109" s="222"/>
      <c r="K109" s="223"/>
      <c r="L109" s="222"/>
      <c r="M109" s="96"/>
    </row>
    <row r="110" spans="2:13" ht="39.950000000000003" hidden="1" customHeight="1" outlineLevel="1" x14ac:dyDescent="0.25">
      <c r="B110" s="98">
        <v>105</v>
      </c>
      <c r="C110" s="219"/>
      <c r="D110" s="219"/>
      <c r="E110" s="219"/>
      <c r="F110" s="219"/>
      <c r="G110" s="220"/>
      <c r="H110" s="221"/>
      <c r="I110" s="220"/>
      <c r="J110" s="222"/>
      <c r="K110" s="223"/>
      <c r="L110" s="222"/>
      <c r="M110" s="96"/>
    </row>
    <row r="111" spans="2:13" ht="39.950000000000003" hidden="1" customHeight="1" outlineLevel="1" x14ac:dyDescent="0.25">
      <c r="B111" s="98">
        <v>106</v>
      </c>
      <c r="C111" s="219"/>
      <c r="D111" s="219"/>
      <c r="E111" s="219"/>
      <c r="F111" s="219"/>
      <c r="G111" s="220"/>
      <c r="H111" s="221"/>
      <c r="I111" s="220"/>
      <c r="J111" s="222"/>
      <c r="K111" s="223"/>
      <c r="L111" s="222"/>
      <c r="M111" s="96"/>
    </row>
    <row r="112" spans="2:13" ht="39.950000000000003" hidden="1" customHeight="1" outlineLevel="1" x14ac:dyDescent="0.25">
      <c r="B112" s="98">
        <v>107</v>
      </c>
      <c r="C112" s="219"/>
      <c r="D112" s="219"/>
      <c r="E112" s="219"/>
      <c r="F112" s="219"/>
      <c r="G112" s="220"/>
      <c r="H112" s="221"/>
      <c r="I112" s="220"/>
      <c r="J112" s="222"/>
      <c r="K112" s="223"/>
      <c r="L112" s="222"/>
      <c r="M112" s="96"/>
    </row>
    <row r="113" spans="2:13" ht="39.950000000000003" hidden="1" customHeight="1" outlineLevel="1" x14ac:dyDescent="0.25">
      <c r="B113" s="98">
        <v>108</v>
      </c>
      <c r="C113" s="219"/>
      <c r="D113" s="219"/>
      <c r="E113" s="219"/>
      <c r="F113" s="219"/>
      <c r="G113" s="220"/>
      <c r="H113" s="221"/>
      <c r="I113" s="220"/>
      <c r="J113" s="222"/>
      <c r="K113" s="223"/>
      <c r="L113" s="222"/>
      <c r="M113" s="96"/>
    </row>
    <row r="114" spans="2:13" ht="39.950000000000003" hidden="1" customHeight="1" outlineLevel="1" x14ac:dyDescent="0.25">
      <c r="B114" s="98">
        <v>109</v>
      </c>
      <c r="C114" s="219"/>
      <c r="D114" s="219"/>
      <c r="E114" s="219"/>
      <c r="F114" s="219"/>
      <c r="G114" s="220"/>
      <c r="H114" s="221"/>
      <c r="I114" s="220"/>
      <c r="J114" s="222"/>
      <c r="K114" s="223"/>
      <c r="L114" s="222"/>
      <c r="M114" s="96"/>
    </row>
    <row r="115" spans="2:13" ht="39.950000000000003" hidden="1" customHeight="1" outlineLevel="1" x14ac:dyDescent="0.25">
      <c r="B115" s="98">
        <v>110</v>
      </c>
      <c r="C115" s="219"/>
      <c r="D115" s="219"/>
      <c r="E115" s="219"/>
      <c r="F115" s="219"/>
      <c r="G115" s="220"/>
      <c r="H115" s="221"/>
      <c r="I115" s="220"/>
      <c r="J115" s="222"/>
      <c r="K115" s="223"/>
      <c r="L115" s="222"/>
      <c r="M115" s="96"/>
    </row>
    <row r="116" spans="2:13" ht="39.950000000000003" hidden="1" customHeight="1" outlineLevel="1" x14ac:dyDescent="0.25">
      <c r="B116" s="98">
        <v>111</v>
      </c>
      <c r="C116" s="219"/>
      <c r="D116" s="219"/>
      <c r="E116" s="219"/>
      <c r="F116" s="219"/>
      <c r="G116" s="220"/>
      <c r="H116" s="221"/>
      <c r="I116" s="220"/>
      <c r="J116" s="222"/>
      <c r="K116" s="223"/>
      <c r="L116" s="222"/>
      <c r="M116" s="96"/>
    </row>
    <row r="117" spans="2:13" ht="39.950000000000003" hidden="1" customHeight="1" outlineLevel="1" x14ac:dyDescent="0.25">
      <c r="B117" s="98">
        <v>112</v>
      </c>
      <c r="C117" s="219"/>
      <c r="D117" s="219"/>
      <c r="E117" s="219"/>
      <c r="F117" s="219"/>
      <c r="G117" s="220"/>
      <c r="H117" s="221"/>
      <c r="I117" s="220"/>
      <c r="J117" s="222"/>
      <c r="K117" s="223"/>
      <c r="L117" s="222"/>
      <c r="M117" s="96"/>
    </row>
    <row r="118" spans="2:13" ht="39.950000000000003" hidden="1" customHeight="1" outlineLevel="1" x14ac:dyDescent="0.25">
      <c r="B118" s="98">
        <v>113</v>
      </c>
      <c r="C118" s="219"/>
      <c r="D118" s="219"/>
      <c r="E118" s="219"/>
      <c r="F118" s="219"/>
      <c r="G118" s="220"/>
      <c r="H118" s="221"/>
      <c r="I118" s="220"/>
      <c r="J118" s="222"/>
      <c r="K118" s="223"/>
      <c r="L118" s="222"/>
      <c r="M118" s="96"/>
    </row>
    <row r="119" spans="2:13" ht="39.950000000000003" hidden="1" customHeight="1" outlineLevel="1" x14ac:dyDescent="0.25">
      <c r="B119" s="98">
        <v>114</v>
      </c>
      <c r="C119" s="219"/>
      <c r="D119" s="219"/>
      <c r="E119" s="219"/>
      <c r="F119" s="219"/>
      <c r="G119" s="220"/>
      <c r="H119" s="221"/>
      <c r="I119" s="220"/>
      <c r="J119" s="222"/>
      <c r="K119" s="223"/>
      <c r="L119" s="222"/>
      <c r="M119" s="96"/>
    </row>
    <row r="120" spans="2:13" ht="39.950000000000003" hidden="1" customHeight="1" outlineLevel="1" x14ac:dyDescent="0.25">
      <c r="B120" s="98">
        <v>115</v>
      </c>
      <c r="C120" s="219"/>
      <c r="D120" s="219"/>
      <c r="E120" s="219"/>
      <c r="F120" s="219"/>
      <c r="G120" s="220"/>
      <c r="H120" s="221"/>
      <c r="I120" s="220"/>
      <c r="J120" s="222"/>
      <c r="K120" s="223"/>
      <c r="L120" s="222"/>
      <c r="M120" s="96"/>
    </row>
    <row r="121" spans="2:13" ht="39.950000000000003" hidden="1" customHeight="1" outlineLevel="1" x14ac:dyDescent="0.25">
      <c r="B121" s="98">
        <v>116</v>
      </c>
      <c r="C121" s="219"/>
      <c r="D121" s="219"/>
      <c r="E121" s="219"/>
      <c r="F121" s="219"/>
      <c r="G121" s="220"/>
      <c r="H121" s="221"/>
      <c r="I121" s="220"/>
      <c r="J121" s="222"/>
      <c r="K121" s="223"/>
      <c r="L121" s="222"/>
      <c r="M121" s="96"/>
    </row>
    <row r="122" spans="2:13" ht="39.950000000000003" hidden="1" customHeight="1" outlineLevel="1" x14ac:dyDescent="0.25">
      <c r="B122" s="98">
        <v>117</v>
      </c>
      <c r="C122" s="219"/>
      <c r="D122" s="219"/>
      <c r="E122" s="219"/>
      <c r="F122" s="219"/>
      <c r="G122" s="220"/>
      <c r="H122" s="221"/>
      <c r="I122" s="220"/>
      <c r="J122" s="222"/>
      <c r="K122" s="223"/>
      <c r="L122" s="222"/>
      <c r="M122" s="96"/>
    </row>
    <row r="123" spans="2:13" ht="39.950000000000003" hidden="1" customHeight="1" outlineLevel="1" x14ac:dyDescent="0.25">
      <c r="B123" s="98">
        <v>118</v>
      </c>
      <c r="C123" s="219"/>
      <c r="D123" s="219"/>
      <c r="E123" s="219"/>
      <c r="F123" s="219"/>
      <c r="G123" s="220"/>
      <c r="H123" s="221"/>
      <c r="I123" s="220"/>
      <c r="J123" s="222"/>
      <c r="K123" s="223"/>
      <c r="L123" s="222"/>
      <c r="M123" s="96"/>
    </row>
    <row r="124" spans="2:13" ht="39.950000000000003" hidden="1" customHeight="1" outlineLevel="1" x14ac:dyDescent="0.25">
      <c r="B124" s="98">
        <v>119</v>
      </c>
      <c r="C124" s="219"/>
      <c r="D124" s="219"/>
      <c r="E124" s="219"/>
      <c r="F124" s="219"/>
      <c r="G124" s="220"/>
      <c r="H124" s="221"/>
      <c r="I124" s="220"/>
      <c r="J124" s="222"/>
      <c r="K124" s="223"/>
      <c r="L124" s="222"/>
      <c r="M124" s="96"/>
    </row>
    <row r="125" spans="2:13" ht="39.950000000000003" hidden="1" customHeight="1" outlineLevel="1" x14ac:dyDescent="0.25">
      <c r="B125" s="98">
        <v>120</v>
      </c>
      <c r="C125" s="219"/>
      <c r="D125" s="219"/>
      <c r="E125" s="219"/>
      <c r="F125" s="219"/>
      <c r="G125" s="220"/>
      <c r="H125" s="221"/>
      <c r="I125" s="220"/>
      <c r="J125" s="222"/>
      <c r="K125" s="223"/>
      <c r="L125" s="222"/>
      <c r="M125" s="96"/>
    </row>
    <row r="126" spans="2:13" ht="39.950000000000003" hidden="1" customHeight="1" outlineLevel="1" x14ac:dyDescent="0.25">
      <c r="B126" s="98">
        <v>121</v>
      </c>
      <c r="C126" s="219"/>
      <c r="D126" s="219"/>
      <c r="E126" s="219"/>
      <c r="F126" s="219"/>
      <c r="G126" s="220"/>
      <c r="H126" s="221"/>
      <c r="I126" s="220"/>
      <c r="J126" s="222"/>
      <c r="K126" s="223"/>
      <c r="L126" s="222"/>
      <c r="M126" s="96"/>
    </row>
    <row r="127" spans="2:13" ht="39.950000000000003" hidden="1" customHeight="1" outlineLevel="1" x14ac:dyDescent="0.25">
      <c r="B127" s="98">
        <v>122</v>
      </c>
      <c r="C127" s="219"/>
      <c r="D127" s="219"/>
      <c r="E127" s="219"/>
      <c r="F127" s="219"/>
      <c r="G127" s="220"/>
      <c r="H127" s="221"/>
      <c r="I127" s="220"/>
      <c r="J127" s="222"/>
      <c r="K127" s="223"/>
      <c r="L127" s="222"/>
      <c r="M127" s="96"/>
    </row>
    <row r="128" spans="2:13" ht="39.950000000000003" hidden="1" customHeight="1" outlineLevel="1" x14ac:dyDescent="0.25">
      <c r="B128" s="98">
        <v>123</v>
      </c>
      <c r="C128" s="219"/>
      <c r="D128" s="219"/>
      <c r="E128" s="219"/>
      <c r="F128" s="219"/>
      <c r="G128" s="220"/>
      <c r="H128" s="221"/>
      <c r="I128" s="220"/>
      <c r="J128" s="222"/>
      <c r="K128" s="223"/>
      <c r="L128" s="222"/>
      <c r="M128" s="96"/>
    </row>
    <row r="129" spans="2:13" ht="39.950000000000003" hidden="1" customHeight="1" outlineLevel="1" x14ac:dyDescent="0.25">
      <c r="B129" s="98">
        <v>124</v>
      </c>
      <c r="C129" s="219"/>
      <c r="D129" s="219"/>
      <c r="E129" s="219"/>
      <c r="F129" s="219"/>
      <c r="G129" s="220"/>
      <c r="H129" s="221"/>
      <c r="I129" s="220"/>
      <c r="J129" s="222"/>
      <c r="K129" s="223"/>
      <c r="L129" s="222"/>
      <c r="M129" s="96"/>
    </row>
    <row r="130" spans="2:13" ht="39.950000000000003" hidden="1" customHeight="1" outlineLevel="1" x14ac:dyDescent="0.25">
      <c r="B130" s="98">
        <v>125</v>
      </c>
      <c r="C130" s="219"/>
      <c r="D130" s="219"/>
      <c r="E130" s="219"/>
      <c r="F130" s="219"/>
      <c r="G130" s="220"/>
      <c r="H130" s="221"/>
      <c r="I130" s="220"/>
      <c r="J130" s="222"/>
      <c r="K130" s="223"/>
      <c r="L130" s="222"/>
      <c r="M130" s="96"/>
    </row>
    <row r="131" spans="2:13" ht="39.950000000000003" hidden="1" customHeight="1" outlineLevel="1" x14ac:dyDescent="0.25">
      <c r="B131" s="98">
        <v>126</v>
      </c>
      <c r="C131" s="219"/>
      <c r="D131" s="219"/>
      <c r="E131" s="219"/>
      <c r="F131" s="219"/>
      <c r="G131" s="220"/>
      <c r="H131" s="221"/>
      <c r="I131" s="220"/>
      <c r="J131" s="222"/>
      <c r="K131" s="223"/>
      <c r="L131" s="222"/>
      <c r="M131" s="96"/>
    </row>
    <row r="132" spans="2:13" ht="39.950000000000003" hidden="1" customHeight="1" outlineLevel="1" x14ac:dyDescent="0.25">
      <c r="B132" s="98">
        <v>127</v>
      </c>
      <c r="C132" s="219"/>
      <c r="D132" s="219"/>
      <c r="E132" s="219"/>
      <c r="F132" s="219"/>
      <c r="G132" s="220"/>
      <c r="H132" s="221"/>
      <c r="I132" s="220"/>
      <c r="J132" s="222"/>
      <c r="K132" s="223"/>
      <c r="L132" s="222"/>
      <c r="M132" s="96"/>
    </row>
    <row r="133" spans="2:13" ht="39.950000000000003" hidden="1" customHeight="1" outlineLevel="1" x14ac:dyDescent="0.25">
      <c r="B133" s="98">
        <v>128</v>
      </c>
      <c r="C133" s="219"/>
      <c r="D133" s="219"/>
      <c r="E133" s="219"/>
      <c r="F133" s="219"/>
      <c r="G133" s="220"/>
      <c r="H133" s="221"/>
      <c r="I133" s="220"/>
      <c r="J133" s="222"/>
      <c r="K133" s="223"/>
      <c r="L133" s="222"/>
      <c r="M133" s="96"/>
    </row>
    <row r="134" spans="2:13" ht="39.950000000000003" hidden="1" customHeight="1" outlineLevel="1" x14ac:dyDescent="0.25">
      <c r="B134" s="98">
        <v>129</v>
      </c>
      <c r="C134" s="219"/>
      <c r="D134" s="219"/>
      <c r="E134" s="219"/>
      <c r="F134" s="219"/>
      <c r="G134" s="220"/>
      <c r="H134" s="221"/>
      <c r="I134" s="220"/>
      <c r="J134" s="222"/>
      <c r="K134" s="223"/>
      <c r="L134" s="222"/>
      <c r="M134" s="96"/>
    </row>
    <row r="135" spans="2:13" ht="39.950000000000003" hidden="1" customHeight="1" outlineLevel="1" x14ac:dyDescent="0.25">
      <c r="B135" s="98">
        <v>130</v>
      </c>
      <c r="C135" s="219"/>
      <c r="D135" s="219"/>
      <c r="E135" s="219"/>
      <c r="F135" s="219"/>
      <c r="G135" s="220"/>
      <c r="H135" s="221"/>
      <c r="I135" s="220"/>
      <c r="J135" s="222"/>
      <c r="K135" s="223"/>
      <c r="L135" s="222"/>
      <c r="M135" s="96"/>
    </row>
    <row r="136" spans="2:13" ht="39.950000000000003" hidden="1" customHeight="1" outlineLevel="1" x14ac:dyDescent="0.25">
      <c r="B136" s="98">
        <v>131</v>
      </c>
      <c r="C136" s="219"/>
      <c r="D136" s="219"/>
      <c r="E136" s="219"/>
      <c r="F136" s="219"/>
      <c r="G136" s="220"/>
      <c r="H136" s="221"/>
      <c r="I136" s="220"/>
      <c r="J136" s="222"/>
      <c r="K136" s="223"/>
      <c r="L136" s="222"/>
      <c r="M136" s="96"/>
    </row>
    <row r="137" spans="2:13" ht="39.950000000000003" hidden="1" customHeight="1" outlineLevel="1" x14ac:dyDescent="0.25">
      <c r="B137" s="98">
        <v>132</v>
      </c>
      <c r="C137" s="219"/>
      <c r="D137" s="219"/>
      <c r="E137" s="219"/>
      <c r="F137" s="219"/>
      <c r="G137" s="220"/>
      <c r="H137" s="221"/>
      <c r="I137" s="220"/>
      <c r="J137" s="222"/>
      <c r="K137" s="223"/>
      <c r="L137" s="222"/>
      <c r="M137" s="96"/>
    </row>
    <row r="138" spans="2:13" ht="39.950000000000003" hidden="1" customHeight="1" outlineLevel="1" x14ac:dyDescent="0.25">
      <c r="B138" s="98">
        <v>133</v>
      </c>
      <c r="C138" s="219"/>
      <c r="D138" s="219"/>
      <c r="E138" s="219"/>
      <c r="F138" s="219"/>
      <c r="G138" s="220"/>
      <c r="H138" s="221"/>
      <c r="I138" s="220"/>
      <c r="J138" s="222"/>
      <c r="K138" s="223"/>
      <c r="L138" s="222"/>
      <c r="M138" s="96"/>
    </row>
    <row r="139" spans="2:13" ht="39.950000000000003" hidden="1" customHeight="1" outlineLevel="1" x14ac:dyDescent="0.25">
      <c r="B139" s="98">
        <v>134</v>
      </c>
      <c r="C139" s="219"/>
      <c r="D139" s="219"/>
      <c r="E139" s="219"/>
      <c r="F139" s="219"/>
      <c r="G139" s="220"/>
      <c r="H139" s="221"/>
      <c r="I139" s="220"/>
      <c r="J139" s="222"/>
      <c r="K139" s="223"/>
      <c r="L139" s="222"/>
      <c r="M139" s="96"/>
    </row>
    <row r="140" spans="2:13" ht="39.950000000000003" hidden="1" customHeight="1" outlineLevel="1" x14ac:dyDescent="0.25">
      <c r="B140" s="98">
        <v>135</v>
      </c>
      <c r="C140" s="219"/>
      <c r="D140" s="219"/>
      <c r="E140" s="219"/>
      <c r="F140" s="219"/>
      <c r="G140" s="220"/>
      <c r="H140" s="221"/>
      <c r="I140" s="220"/>
      <c r="J140" s="222"/>
      <c r="K140" s="223"/>
      <c r="L140" s="222"/>
      <c r="M140" s="96"/>
    </row>
    <row r="141" spans="2:13" ht="39.950000000000003" hidden="1" customHeight="1" outlineLevel="1" x14ac:dyDescent="0.25">
      <c r="B141" s="98">
        <v>136</v>
      </c>
      <c r="C141" s="219"/>
      <c r="D141" s="219"/>
      <c r="E141" s="219"/>
      <c r="F141" s="219"/>
      <c r="G141" s="220"/>
      <c r="H141" s="221"/>
      <c r="I141" s="220"/>
      <c r="J141" s="222"/>
      <c r="K141" s="223"/>
      <c r="L141" s="222"/>
      <c r="M141" s="96"/>
    </row>
    <row r="142" spans="2:13" ht="39.950000000000003" hidden="1" customHeight="1" outlineLevel="1" x14ac:dyDescent="0.25">
      <c r="B142" s="98">
        <v>137</v>
      </c>
      <c r="C142" s="219"/>
      <c r="D142" s="219"/>
      <c r="E142" s="219"/>
      <c r="F142" s="219"/>
      <c r="G142" s="220"/>
      <c r="H142" s="221"/>
      <c r="I142" s="220"/>
      <c r="J142" s="222"/>
      <c r="K142" s="223"/>
      <c r="L142" s="222"/>
      <c r="M142" s="96"/>
    </row>
    <row r="143" spans="2:13" ht="39.950000000000003" hidden="1" customHeight="1" outlineLevel="1" x14ac:dyDescent="0.25">
      <c r="B143" s="98">
        <v>138</v>
      </c>
      <c r="C143" s="219"/>
      <c r="D143" s="219"/>
      <c r="E143" s="219"/>
      <c r="F143" s="219"/>
      <c r="G143" s="220"/>
      <c r="H143" s="221"/>
      <c r="I143" s="220"/>
      <c r="J143" s="222"/>
      <c r="K143" s="223"/>
      <c r="L143" s="222"/>
      <c r="M143" s="96"/>
    </row>
    <row r="144" spans="2:13" ht="39.950000000000003" hidden="1" customHeight="1" outlineLevel="1" x14ac:dyDescent="0.25">
      <c r="B144" s="98">
        <v>139</v>
      </c>
      <c r="C144" s="219"/>
      <c r="D144" s="219"/>
      <c r="E144" s="219"/>
      <c r="F144" s="219"/>
      <c r="G144" s="220"/>
      <c r="H144" s="221"/>
      <c r="I144" s="220"/>
      <c r="J144" s="222"/>
      <c r="K144" s="223"/>
      <c r="L144" s="222"/>
      <c r="M144" s="96"/>
    </row>
    <row r="145" spans="2:13" ht="39.950000000000003" hidden="1" customHeight="1" outlineLevel="1" x14ac:dyDescent="0.25">
      <c r="B145" s="98">
        <v>140</v>
      </c>
      <c r="C145" s="219"/>
      <c r="D145" s="219"/>
      <c r="E145" s="219"/>
      <c r="F145" s="219"/>
      <c r="G145" s="220"/>
      <c r="H145" s="221"/>
      <c r="I145" s="220"/>
      <c r="J145" s="222"/>
      <c r="K145" s="223"/>
      <c r="L145" s="222"/>
      <c r="M145" s="96"/>
    </row>
    <row r="146" spans="2:13" ht="39.950000000000003" hidden="1" customHeight="1" outlineLevel="1" x14ac:dyDescent="0.25">
      <c r="B146" s="98">
        <v>141</v>
      </c>
      <c r="C146" s="219"/>
      <c r="D146" s="219"/>
      <c r="E146" s="219"/>
      <c r="F146" s="219"/>
      <c r="G146" s="220"/>
      <c r="H146" s="221"/>
      <c r="I146" s="220"/>
      <c r="J146" s="222"/>
      <c r="K146" s="223"/>
      <c r="L146" s="222"/>
      <c r="M146" s="96"/>
    </row>
    <row r="147" spans="2:13" ht="39.950000000000003" hidden="1" customHeight="1" outlineLevel="1" x14ac:dyDescent="0.25">
      <c r="B147" s="98">
        <v>142</v>
      </c>
      <c r="C147" s="219"/>
      <c r="D147" s="219"/>
      <c r="E147" s="219"/>
      <c r="F147" s="219"/>
      <c r="G147" s="220"/>
      <c r="H147" s="221"/>
      <c r="I147" s="220"/>
      <c r="J147" s="222"/>
      <c r="K147" s="223"/>
      <c r="L147" s="222"/>
      <c r="M147" s="96"/>
    </row>
    <row r="148" spans="2:13" ht="39.950000000000003" hidden="1" customHeight="1" outlineLevel="1" x14ac:dyDescent="0.25">
      <c r="B148" s="98">
        <v>143</v>
      </c>
      <c r="C148" s="219"/>
      <c r="D148" s="219"/>
      <c r="E148" s="219"/>
      <c r="F148" s="219"/>
      <c r="G148" s="220"/>
      <c r="H148" s="221"/>
      <c r="I148" s="220"/>
      <c r="J148" s="222"/>
      <c r="K148" s="223"/>
      <c r="L148" s="222"/>
      <c r="M148" s="96"/>
    </row>
    <row r="149" spans="2:13" ht="39.950000000000003" hidden="1" customHeight="1" outlineLevel="1" x14ac:dyDescent="0.25">
      <c r="B149" s="98">
        <v>144</v>
      </c>
      <c r="C149" s="219"/>
      <c r="D149" s="219"/>
      <c r="E149" s="219"/>
      <c r="F149" s="219"/>
      <c r="G149" s="220"/>
      <c r="H149" s="221"/>
      <c r="I149" s="220"/>
      <c r="J149" s="222"/>
      <c r="K149" s="223"/>
      <c r="L149" s="222"/>
      <c r="M149" s="96"/>
    </row>
    <row r="150" spans="2:13" ht="39.950000000000003" hidden="1" customHeight="1" outlineLevel="1" x14ac:dyDescent="0.25">
      <c r="B150" s="98">
        <v>145</v>
      </c>
      <c r="C150" s="219"/>
      <c r="D150" s="219"/>
      <c r="E150" s="219"/>
      <c r="F150" s="219"/>
      <c r="G150" s="220"/>
      <c r="H150" s="221"/>
      <c r="I150" s="220"/>
      <c r="J150" s="222"/>
      <c r="K150" s="223"/>
      <c r="L150" s="222"/>
      <c r="M150" s="96"/>
    </row>
    <row r="151" spans="2:13" ht="39.950000000000003" hidden="1" customHeight="1" outlineLevel="1" x14ac:dyDescent="0.25">
      <c r="B151" s="98">
        <v>146</v>
      </c>
      <c r="C151" s="219"/>
      <c r="D151" s="219"/>
      <c r="E151" s="219"/>
      <c r="F151" s="219"/>
      <c r="G151" s="220"/>
      <c r="H151" s="221"/>
      <c r="I151" s="220"/>
      <c r="J151" s="222"/>
      <c r="K151" s="223"/>
      <c r="L151" s="222"/>
      <c r="M151" s="96"/>
    </row>
    <row r="152" spans="2:13" ht="39.950000000000003" hidden="1" customHeight="1" outlineLevel="1" x14ac:dyDescent="0.25">
      <c r="B152" s="98">
        <v>147</v>
      </c>
      <c r="C152" s="219"/>
      <c r="D152" s="219"/>
      <c r="E152" s="219"/>
      <c r="F152" s="219"/>
      <c r="G152" s="220"/>
      <c r="H152" s="221"/>
      <c r="I152" s="220"/>
      <c r="J152" s="222"/>
      <c r="K152" s="223"/>
      <c r="L152" s="222"/>
      <c r="M152" s="96"/>
    </row>
    <row r="153" spans="2:13" ht="39.950000000000003" hidden="1" customHeight="1" outlineLevel="1" x14ac:dyDescent="0.25">
      <c r="B153" s="98">
        <v>148</v>
      </c>
      <c r="C153" s="219"/>
      <c r="D153" s="219"/>
      <c r="E153" s="219"/>
      <c r="F153" s="219"/>
      <c r="G153" s="220"/>
      <c r="H153" s="221"/>
      <c r="I153" s="220"/>
      <c r="J153" s="222"/>
      <c r="K153" s="223"/>
      <c r="L153" s="222"/>
      <c r="M153" s="96"/>
    </row>
    <row r="154" spans="2:13" ht="39.950000000000003" hidden="1" customHeight="1" outlineLevel="1" x14ac:dyDescent="0.25">
      <c r="B154" s="98">
        <v>149</v>
      </c>
      <c r="C154" s="219"/>
      <c r="D154" s="219"/>
      <c r="E154" s="219"/>
      <c r="F154" s="219"/>
      <c r="G154" s="220"/>
      <c r="H154" s="221"/>
      <c r="I154" s="220"/>
      <c r="J154" s="222"/>
      <c r="K154" s="223"/>
      <c r="L154" s="222"/>
      <c r="M154" s="96"/>
    </row>
    <row r="155" spans="2:13" ht="39.950000000000003" hidden="1" customHeight="1" outlineLevel="1" x14ac:dyDescent="0.25">
      <c r="B155" s="98">
        <v>150</v>
      </c>
      <c r="C155" s="219"/>
      <c r="D155" s="219"/>
      <c r="E155" s="219"/>
      <c r="F155" s="219"/>
      <c r="G155" s="220"/>
      <c r="H155" s="221"/>
      <c r="I155" s="220"/>
      <c r="J155" s="222"/>
      <c r="K155" s="223"/>
      <c r="L155" s="222"/>
      <c r="M155" s="96"/>
    </row>
    <row r="156" spans="2:13" ht="39.950000000000003" hidden="1" customHeight="1" outlineLevel="1" x14ac:dyDescent="0.25">
      <c r="B156" s="98">
        <v>151</v>
      </c>
      <c r="C156" s="219"/>
      <c r="D156" s="219"/>
      <c r="E156" s="219"/>
      <c r="F156" s="219"/>
      <c r="G156" s="220"/>
      <c r="H156" s="221"/>
      <c r="I156" s="220"/>
      <c r="J156" s="222"/>
      <c r="K156" s="223"/>
      <c r="L156" s="222"/>
      <c r="M156" s="96"/>
    </row>
    <row r="157" spans="2:13" ht="39.950000000000003" hidden="1" customHeight="1" outlineLevel="1" x14ac:dyDescent="0.25">
      <c r="B157" s="98">
        <v>152</v>
      </c>
      <c r="C157" s="219"/>
      <c r="D157" s="219"/>
      <c r="E157" s="219"/>
      <c r="F157" s="219"/>
      <c r="G157" s="220"/>
      <c r="H157" s="221"/>
      <c r="I157" s="220"/>
      <c r="J157" s="222"/>
      <c r="K157" s="223"/>
      <c r="L157" s="222"/>
      <c r="M157" s="96"/>
    </row>
    <row r="158" spans="2:13" ht="39.950000000000003" hidden="1" customHeight="1" outlineLevel="1" x14ac:dyDescent="0.25">
      <c r="B158" s="98">
        <v>153</v>
      </c>
      <c r="C158" s="219"/>
      <c r="D158" s="219"/>
      <c r="E158" s="219"/>
      <c r="F158" s="219"/>
      <c r="G158" s="220"/>
      <c r="H158" s="221"/>
      <c r="I158" s="220"/>
      <c r="J158" s="222"/>
      <c r="K158" s="223"/>
      <c r="L158" s="222"/>
      <c r="M158" s="96"/>
    </row>
    <row r="159" spans="2:13" ht="39.950000000000003" hidden="1" customHeight="1" outlineLevel="1" x14ac:dyDescent="0.25">
      <c r="B159" s="98">
        <v>154</v>
      </c>
      <c r="C159" s="219"/>
      <c r="D159" s="219"/>
      <c r="E159" s="219"/>
      <c r="F159" s="219"/>
      <c r="G159" s="220"/>
      <c r="H159" s="221"/>
      <c r="I159" s="220"/>
      <c r="J159" s="222"/>
      <c r="K159" s="223"/>
      <c r="L159" s="222"/>
      <c r="M159" s="96"/>
    </row>
    <row r="160" spans="2:13" ht="39.950000000000003" hidden="1" customHeight="1" outlineLevel="1" x14ac:dyDescent="0.25">
      <c r="B160" s="98">
        <v>155</v>
      </c>
      <c r="C160" s="219"/>
      <c r="D160" s="219"/>
      <c r="E160" s="219"/>
      <c r="F160" s="219"/>
      <c r="G160" s="220"/>
      <c r="H160" s="221"/>
      <c r="I160" s="220"/>
      <c r="J160" s="222"/>
      <c r="K160" s="223"/>
      <c r="L160" s="222"/>
      <c r="M160" s="96"/>
    </row>
    <row r="161" spans="2:13" ht="39.950000000000003" hidden="1" customHeight="1" outlineLevel="1" x14ac:dyDescent="0.25">
      <c r="B161" s="98">
        <v>156</v>
      </c>
      <c r="C161" s="219"/>
      <c r="D161" s="219"/>
      <c r="E161" s="219"/>
      <c r="F161" s="219"/>
      <c r="G161" s="220"/>
      <c r="H161" s="221"/>
      <c r="I161" s="220"/>
      <c r="J161" s="222"/>
      <c r="K161" s="223"/>
      <c r="L161" s="222"/>
      <c r="M161" s="96"/>
    </row>
    <row r="162" spans="2:13" ht="39.950000000000003" hidden="1" customHeight="1" outlineLevel="1" x14ac:dyDescent="0.25">
      <c r="B162" s="98">
        <v>157</v>
      </c>
      <c r="C162" s="219"/>
      <c r="D162" s="219"/>
      <c r="E162" s="219"/>
      <c r="F162" s="219"/>
      <c r="G162" s="220"/>
      <c r="H162" s="221"/>
      <c r="I162" s="220"/>
      <c r="J162" s="222"/>
      <c r="K162" s="223"/>
      <c r="L162" s="222"/>
      <c r="M162" s="96"/>
    </row>
    <row r="163" spans="2:13" ht="39.950000000000003" hidden="1" customHeight="1" outlineLevel="1" x14ac:dyDescent="0.25">
      <c r="B163" s="98">
        <v>158</v>
      </c>
      <c r="C163" s="219"/>
      <c r="D163" s="219"/>
      <c r="E163" s="219"/>
      <c r="F163" s="219"/>
      <c r="G163" s="220"/>
      <c r="H163" s="221"/>
      <c r="I163" s="220"/>
      <c r="J163" s="222"/>
      <c r="K163" s="223"/>
      <c r="L163" s="222"/>
      <c r="M163" s="96"/>
    </row>
    <row r="164" spans="2:13" ht="39.950000000000003" hidden="1" customHeight="1" outlineLevel="1" x14ac:dyDescent="0.25">
      <c r="B164" s="98">
        <v>159</v>
      </c>
      <c r="C164" s="219"/>
      <c r="D164" s="219"/>
      <c r="E164" s="219"/>
      <c r="F164" s="219"/>
      <c r="G164" s="220"/>
      <c r="H164" s="221"/>
      <c r="I164" s="220"/>
      <c r="J164" s="222"/>
      <c r="K164" s="223"/>
      <c r="L164" s="222"/>
      <c r="M164" s="96"/>
    </row>
    <row r="165" spans="2:13" ht="39.950000000000003" hidden="1" customHeight="1" outlineLevel="1" x14ac:dyDescent="0.25">
      <c r="B165" s="98">
        <v>160</v>
      </c>
      <c r="C165" s="219"/>
      <c r="D165" s="219"/>
      <c r="E165" s="219"/>
      <c r="F165" s="219"/>
      <c r="G165" s="220"/>
      <c r="H165" s="221"/>
      <c r="I165" s="220"/>
      <c r="J165" s="222"/>
      <c r="K165" s="223"/>
      <c r="L165" s="222"/>
      <c r="M165" s="96"/>
    </row>
    <row r="166" spans="2:13" ht="39.950000000000003" hidden="1" customHeight="1" outlineLevel="1" x14ac:dyDescent="0.25">
      <c r="B166" s="98">
        <v>161</v>
      </c>
      <c r="C166" s="219"/>
      <c r="D166" s="219"/>
      <c r="E166" s="219"/>
      <c r="F166" s="219"/>
      <c r="G166" s="220"/>
      <c r="H166" s="221"/>
      <c r="I166" s="220"/>
      <c r="J166" s="222"/>
      <c r="K166" s="223"/>
      <c r="L166" s="222"/>
      <c r="M166" s="96"/>
    </row>
    <row r="167" spans="2:13" ht="39.950000000000003" hidden="1" customHeight="1" outlineLevel="1" x14ac:dyDescent="0.25">
      <c r="B167" s="98">
        <v>162</v>
      </c>
      <c r="C167" s="219"/>
      <c r="D167" s="219"/>
      <c r="E167" s="219"/>
      <c r="F167" s="219"/>
      <c r="G167" s="220"/>
      <c r="H167" s="221"/>
      <c r="I167" s="220"/>
      <c r="J167" s="222"/>
      <c r="K167" s="223"/>
      <c r="L167" s="222"/>
      <c r="M167" s="96"/>
    </row>
    <row r="168" spans="2:13" ht="39.950000000000003" hidden="1" customHeight="1" outlineLevel="1" x14ac:dyDescent="0.25">
      <c r="B168" s="98">
        <v>163</v>
      </c>
      <c r="C168" s="219"/>
      <c r="D168" s="219"/>
      <c r="E168" s="219"/>
      <c r="F168" s="219"/>
      <c r="G168" s="220"/>
      <c r="H168" s="221"/>
      <c r="I168" s="220"/>
      <c r="J168" s="222"/>
      <c r="K168" s="223"/>
      <c r="L168" s="222"/>
      <c r="M168" s="96"/>
    </row>
    <row r="169" spans="2:13" ht="39.950000000000003" hidden="1" customHeight="1" outlineLevel="1" x14ac:dyDescent="0.25">
      <c r="B169" s="98">
        <v>164</v>
      </c>
      <c r="C169" s="219"/>
      <c r="D169" s="219"/>
      <c r="E169" s="219"/>
      <c r="F169" s="219"/>
      <c r="G169" s="220"/>
      <c r="H169" s="221"/>
      <c r="I169" s="220"/>
      <c r="J169" s="222"/>
      <c r="K169" s="223"/>
      <c r="L169" s="222"/>
      <c r="M169" s="96"/>
    </row>
    <row r="170" spans="2:13" ht="39.950000000000003" hidden="1" customHeight="1" outlineLevel="1" x14ac:dyDescent="0.25">
      <c r="B170" s="98">
        <v>165</v>
      </c>
      <c r="C170" s="219"/>
      <c r="D170" s="219"/>
      <c r="E170" s="219"/>
      <c r="F170" s="219"/>
      <c r="G170" s="220"/>
      <c r="H170" s="221"/>
      <c r="I170" s="220"/>
      <c r="J170" s="222"/>
      <c r="K170" s="223"/>
      <c r="L170" s="222"/>
      <c r="M170" s="96"/>
    </row>
    <row r="171" spans="2:13" ht="39.950000000000003" hidden="1" customHeight="1" outlineLevel="1" x14ac:dyDescent="0.25">
      <c r="B171" s="98">
        <v>166</v>
      </c>
      <c r="C171" s="219"/>
      <c r="D171" s="219"/>
      <c r="E171" s="219"/>
      <c r="F171" s="219"/>
      <c r="G171" s="220"/>
      <c r="H171" s="221"/>
      <c r="I171" s="220"/>
      <c r="J171" s="222"/>
      <c r="K171" s="223"/>
      <c r="L171" s="222"/>
      <c r="M171" s="96"/>
    </row>
    <row r="172" spans="2:13" ht="39.950000000000003" hidden="1" customHeight="1" outlineLevel="1" x14ac:dyDescent="0.25">
      <c r="B172" s="98">
        <v>167</v>
      </c>
      <c r="C172" s="219"/>
      <c r="D172" s="219"/>
      <c r="E172" s="219"/>
      <c r="F172" s="219"/>
      <c r="G172" s="220"/>
      <c r="H172" s="221"/>
      <c r="I172" s="220"/>
      <c r="J172" s="222"/>
      <c r="K172" s="223"/>
      <c r="L172" s="222"/>
      <c r="M172" s="96"/>
    </row>
    <row r="173" spans="2:13" ht="39.950000000000003" hidden="1" customHeight="1" outlineLevel="1" x14ac:dyDescent="0.25">
      <c r="B173" s="98">
        <v>168</v>
      </c>
      <c r="C173" s="219"/>
      <c r="D173" s="219"/>
      <c r="E173" s="219"/>
      <c r="F173" s="219"/>
      <c r="G173" s="220"/>
      <c r="H173" s="221"/>
      <c r="I173" s="220"/>
      <c r="J173" s="222"/>
      <c r="K173" s="223"/>
      <c r="L173" s="222"/>
      <c r="M173" s="96"/>
    </row>
    <row r="174" spans="2:13" ht="39.950000000000003" hidden="1" customHeight="1" outlineLevel="1" x14ac:dyDescent="0.25">
      <c r="B174" s="98">
        <v>169</v>
      </c>
      <c r="C174" s="219"/>
      <c r="D174" s="219"/>
      <c r="E174" s="219"/>
      <c r="F174" s="219"/>
      <c r="G174" s="220"/>
      <c r="H174" s="221"/>
      <c r="I174" s="220"/>
      <c r="J174" s="222"/>
      <c r="K174" s="223"/>
      <c r="L174" s="222"/>
      <c r="M174" s="96"/>
    </row>
    <row r="175" spans="2:13" ht="39.950000000000003" hidden="1" customHeight="1" outlineLevel="1" x14ac:dyDescent="0.25">
      <c r="B175" s="98">
        <v>170</v>
      </c>
      <c r="C175" s="219"/>
      <c r="D175" s="219"/>
      <c r="E175" s="219"/>
      <c r="F175" s="219"/>
      <c r="G175" s="220"/>
      <c r="H175" s="221"/>
      <c r="I175" s="220"/>
      <c r="J175" s="222"/>
      <c r="K175" s="223"/>
      <c r="L175" s="222"/>
      <c r="M175" s="96"/>
    </row>
    <row r="176" spans="2:13" ht="39.950000000000003" hidden="1" customHeight="1" outlineLevel="1" x14ac:dyDescent="0.25">
      <c r="B176" s="98">
        <v>171</v>
      </c>
      <c r="C176" s="219"/>
      <c r="D176" s="219"/>
      <c r="E176" s="219"/>
      <c r="F176" s="219"/>
      <c r="G176" s="220"/>
      <c r="H176" s="221"/>
      <c r="I176" s="220"/>
      <c r="J176" s="222"/>
      <c r="K176" s="223"/>
      <c r="L176" s="222"/>
      <c r="M176" s="96"/>
    </row>
    <row r="177" spans="2:13" ht="39.950000000000003" hidden="1" customHeight="1" outlineLevel="1" x14ac:dyDescent="0.25">
      <c r="B177" s="98">
        <v>172</v>
      </c>
      <c r="C177" s="219"/>
      <c r="D177" s="219"/>
      <c r="E177" s="219"/>
      <c r="F177" s="219"/>
      <c r="G177" s="220"/>
      <c r="H177" s="221"/>
      <c r="I177" s="220"/>
      <c r="J177" s="222"/>
      <c r="K177" s="223"/>
      <c r="L177" s="222"/>
      <c r="M177" s="96"/>
    </row>
    <row r="178" spans="2:13" ht="39.950000000000003" hidden="1" customHeight="1" outlineLevel="1" x14ac:dyDescent="0.25">
      <c r="B178" s="98">
        <v>173</v>
      </c>
      <c r="C178" s="219"/>
      <c r="D178" s="219"/>
      <c r="E178" s="219"/>
      <c r="F178" s="219"/>
      <c r="G178" s="220"/>
      <c r="H178" s="221"/>
      <c r="I178" s="220"/>
      <c r="J178" s="222"/>
      <c r="K178" s="223"/>
      <c r="L178" s="222"/>
      <c r="M178" s="96"/>
    </row>
    <row r="179" spans="2:13" ht="39.950000000000003" hidden="1" customHeight="1" outlineLevel="1" x14ac:dyDescent="0.25">
      <c r="B179" s="98">
        <v>174</v>
      </c>
      <c r="C179" s="219"/>
      <c r="D179" s="219"/>
      <c r="E179" s="219"/>
      <c r="F179" s="219"/>
      <c r="G179" s="220"/>
      <c r="H179" s="221"/>
      <c r="I179" s="220"/>
      <c r="J179" s="222"/>
      <c r="K179" s="223"/>
      <c r="L179" s="222"/>
      <c r="M179" s="96"/>
    </row>
    <row r="180" spans="2:13" ht="39.950000000000003" hidden="1" customHeight="1" outlineLevel="1" x14ac:dyDescent="0.25">
      <c r="B180" s="98">
        <v>175</v>
      </c>
      <c r="C180" s="219"/>
      <c r="D180" s="219"/>
      <c r="E180" s="219"/>
      <c r="F180" s="219"/>
      <c r="G180" s="220"/>
      <c r="H180" s="221"/>
      <c r="I180" s="220"/>
      <c r="J180" s="222"/>
      <c r="K180" s="223"/>
      <c r="L180" s="222"/>
      <c r="M180" s="96"/>
    </row>
    <row r="181" spans="2:13" ht="39.950000000000003" hidden="1" customHeight="1" outlineLevel="1" x14ac:dyDescent="0.25">
      <c r="B181" s="98">
        <v>176</v>
      </c>
      <c r="C181" s="219"/>
      <c r="D181" s="219"/>
      <c r="E181" s="219"/>
      <c r="F181" s="219"/>
      <c r="G181" s="220"/>
      <c r="H181" s="221"/>
      <c r="I181" s="220"/>
      <c r="J181" s="222"/>
      <c r="K181" s="223"/>
      <c r="L181" s="222"/>
      <c r="M181" s="96"/>
    </row>
    <row r="182" spans="2:13" ht="39.950000000000003" hidden="1" customHeight="1" outlineLevel="1" x14ac:dyDescent="0.25">
      <c r="B182" s="98">
        <v>177</v>
      </c>
      <c r="C182" s="219"/>
      <c r="D182" s="219"/>
      <c r="E182" s="219"/>
      <c r="F182" s="219"/>
      <c r="G182" s="220"/>
      <c r="H182" s="221"/>
      <c r="I182" s="220"/>
      <c r="J182" s="222"/>
      <c r="K182" s="223"/>
      <c r="L182" s="222"/>
      <c r="M182" s="96"/>
    </row>
    <row r="183" spans="2:13" ht="39.950000000000003" hidden="1" customHeight="1" outlineLevel="1" x14ac:dyDescent="0.25">
      <c r="B183" s="98">
        <v>178</v>
      </c>
      <c r="C183" s="219"/>
      <c r="D183" s="219"/>
      <c r="E183" s="219"/>
      <c r="F183" s="219"/>
      <c r="G183" s="220"/>
      <c r="H183" s="221"/>
      <c r="I183" s="220"/>
      <c r="J183" s="222"/>
      <c r="K183" s="223"/>
      <c r="L183" s="222"/>
      <c r="M183" s="96"/>
    </row>
    <row r="184" spans="2:13" ht="39.950000000000003" hidden="1" customHeight="1" outlineLevel="1" x14ac:dyDescent="0.25">
      <c r="B184" s="98">
        <v>179</v>
      </c>
      <c r="C184" s="219"/>
      <c r="D184" s="219"/>
      <c r="E184" s="219"/>
      <c r="F184" s="219"/>
      <c r="G184" s="220"/>
      <c r="H184" s="221"/>
      <c r="I184" s="220"/>
      <c r="J184" s="222"/>
      <c r="K184" s="223"/>
      <c r="L184" s="222"/>
      <c r="M184" s="96"/>
    </row>
    <row r="185" spans="2:13" ht="39.950000000000003" hidden="1" customHeight="1" outlineLevel="1" x14ac:dyDescent="0.25">
      <c r="B185" s="98">
        <v>180</v>
      </c>
      <c r="C185" s="219"/>
      <c r="D185" s="219"/>
      <c r="E185" s="219"/>
      <c r="F185" s="219"/>
      <c r="G185" s="220"/>
      <c r="H185" s="221"/>
      <c r="I185" s="220"/>
      <c r="J185" s="222"/>
      <c r="K185" s="223"/>
      <c r="L185" s="222"/>
      <c r="M185" s="96"/>
    </row>
    <row r="186" spans="2:13" ht="39.950000000000003" hidden="1" customHeight="1" outlineLevel="1" x14ac:dyDescent="0.25">
      <c r="B186" s="98">
        <v>181</v>
      </c>
      <c r="C186" s="219"/>
      <c r="D186" s="219"/>
      <c r="E186" s="219"/>
      <c r="F186" s="219"/>
      <c r="G186" s="220"/>
      <c r="H186" s="221"/>
      <c r="I186" s="220"/>
      <c r="J186" s="222"/>
      <c r="K186" s="223"/>
      <c r="L186" s="222"/>
      <c r="M186" s="96"/>
    </row>
    <row r="187" spans="2:13" ht="39.950000000000003" hidden="1" customHeight="1" outlineLevel="1" x14ac:dyDescent="0.25">
      <c r="B187" s="98">
        <v>182</v>
      </c>
      <c r="C187" s="219"/>
      <c r="D187" s="219"/>
      <c r="E187" s="219"/>
      <c r="F187" s="219"/>
      <c r="G187" s="220"/>
      <c r="H187" s="221"/>
      <c r="I187" s="220"/>
      <c r="J187" s="222"/>
      <c r="K187" s="223"/>
      <c r="L187" s="222"/>
      <c r="M187" s="96"/>
    </row>
    <row r="188" spans="2:13" ht="39.950000000000003" hidden="1" customHeight="1" outlineLevel="1" x14ac:dyDescent="0.25">
      <c r="B188" s="98">
        <v>183</v>
      </c>
      <c r="C188" s="219"/>
      <c r="D188" s="219"/>
      <c r="E188" s="219"/>
      <c r="F188" s="219"/>
      <c r="G188" s="220"/>
      <c r="H188" s="221"/>
      <c r="I188" s="220"/>
      <c r="J188" s="222"/>
      <c r="K188" s="223"/>
      <c r="L188" s="222"/>
      <c r="M188" s="96"/>
    </row>
    <row r="189" spans="2:13" ht="39.950000000000003" hidden="1" customHeight="1" outlineLevel="1" x14ac:dyDescent="0.25">
      <c r="B189" s="98">
        <v>184</v>
      </c>
      <c r="C189" s="219"/>
      <c r="D189" s="219"/>
      <c r="E189" s="219"/>
      <c r="F189" s="219"/>
      <c r="G189" s="220"/>
      <c r="H189" s="221"/>
      <c r="I189" s="220"/>
      <c r="J189" s="222"/>
      <c r="K189" s="223"/>
      <c r="L189" s="222"/>
      <c r="M189" s="96"/>
    </row>
    <row r="190" spans="2:13" ht="39.950000000000003" hidden="1" customHeight="1" outlineLevel="1" x14ac:dyDescent="0.25">
      <c r="B190" s="98">
        <v>185</v>
      </c>
      <c r="C190" s="219"/>
      <c r="D190" s="219"/>
      <c r="E190" s="219"/>
      <c r="F190" s="219"/>
      <c r="G190" s="220"/>
      <c r="H190" s="221"/>
      <c r="I190" s="220"/>
      <c r="J190" s="222"/>
      <c r="K190" s="223"/>
      <c r="L190" s="222"/>
      <c r="M190" s="96"/>
    </row>
    <row r="191" spans="2:13" ht="39.950000000000003" hidden="1" customHeight="1" outlineLevel="1" x14ac:dyDescent="0.25">
      <c r="B191" s="98">
        <v>186</v>
      </c>
      <c r="C191" s="219"/>
      <c r="D191" s="219"/>
      <c r="E191" s="219"/>
      <c r="F191" s="219"/>
      <c r="G191" s="220"/>
      <c r="H191" s="221"/>
      <c r="I191" s="220"/>
      <c r="J191" s="222"/>
      <c r="K191" s="223"/>
      <c r="L191" s="222"/>
      <c r="M191" s="96"/>
    </row>
    <row r="192" spans="2:13" ht="39.950000000000003" hidden="1" customHeight="1" outlineLevel="1" x14ac:dyDescent="0.25">
      <c r="B192" s="98">
        <v>187</v>
      </c>
      <c r="C192" s="219"/>
      <c r="D192" s="219"/>
      <c r="E192" s="219"/>
      <c r="F192" s="219"/>
      <c r="G192" s="220"/>
      <c r="H192" s="221"/>
      <c r="I192" s="220"/>
      <c r="J192" s="222"/>
      <c r="K192" s="223"/>
      <c r="L192" s="222"/>
      <c r="M192" s="96"/>
    </row>
    <row r="193" spans="2:13" ht="39.950000000000003" hidden="1" customHeight="1" outlineLevel="1" x14ac:dyDescent="0.25">
      <c r="B193" s="98">
        <v>188</v>
      </c>
      <c r="C193" s="219"/>
      <c r="D193" s="219"/>
      <c r="E193" s="219"/>
      <c r="F193" s="219"/>
      <c r="G193" s="220"/>
      <c r="H193" s="221"/>
      <c r="I193" s="220"/>
      <c r="J193" s="222"/>
      <c r="K193" s="223"/>
      <c r="L193" s="222"/>
      <c r="M193" s="96"/>
    </row>
    <row r="194" spans="2:13" ht="39.950000000000003" hidden="1" customHeight="1" outlineLevel="1" x14ac:dyDescent="0.25">
      <c r="B194" s="98">
        <v>189</v>
      </c>
      <c r="C194" s="219"/>
      <c r="D194" s="219"/>
      <c r="E194" s="219"/>
      <c r="F194" s="219"/>
      <c r="G194" s="220"/>
      <c r="H194" s="221"/>
      <c r="I194" s="220"/>
      <c r="J194" s="222"/>
      <c r="K194" s="223"/>
      <c r="L194" s="222"/>
      <c r="M194" s="96"/>
    </row>
    <row r="195" spans="2:13" ht="39.950000000000003" hidden="1" customHeight="1" outlineLevel="1" x14ac:dyDescent="0.25">
      <c r="B195" s="98">
        <v>190</v>
      </c>
      <c r="C195" s="219"/>
      <c r="D195" s="219"/>
      <c r="E195" s="219"/>
      <c r="F195" s="219"/>
      <c r="G195" s="220"/>
      <c r="H195" s="221"/>
      <c r="I195" s="220"/>
      <c r="J195" s="222"/>
      <c r="K195" s="223"/>
      <c r="L195" s="222"/>
      <c r="M195" s="96"/>
    </row>
    <row r="196" spans="2:13" ht="39.950000000000003" hidden="1" customHeight="1" outlineLevel="1" x14ac:dyDescent="0.25">
      <c r="B196" s="98">
        <v>191</v>
      </c>
      <c r="C196" s="219"/>
      <c r="D196" s="219"/>
      <c r="E196" s="219"/>
      <c r="F196" s="219"/>
      <c r="G196" s="220"/>
      <c r="H196" s="221"/>
      <c r="I196" s="220"/>
      <c r="J196" s="222"/>
      <c r="K196" s="223"/>
      <c r="L196" s="222"/>
      <c r="M196" s="96"/>
    </row>
    <row r="197" spans="2:13" ht="39.950000000000003" hidden="1" customHeight="1" outlineLevel="1" x14ac:dyDescent="0.25">
      <c r="B197" s="98">
        <v>192</v>
      </c>
      <c r="C197" s="219"/>
      <c r="D197" s="219"/>
      <c r="E197" s="219"/>
      <c r="F197" s="219"/>
      <c r="G197" s="220"/>
      <c r="H197" s="221"/>
      <c r="I197" s="220"/>
      <c r="J197" s="222"/>
      <c r="K197" s="223"/>
      <c r="L197" s="222"/>
      <c r="M197" s="96"/>
    </row>
    <row r="198" spans="2:13" ht="39.950000000000003" hidden="1" customHeight="1" outlineLevel="1" x14ac:dyDescent="0.25">
      <c r="B198" s="98">
        <v>193</v>
      </c>
      <c r="C198" s="219"/>
      <c r="D198" s="219"/>
      <c r="E198" s="219"/>
      <c r="F198" s="219"/>
      <c r="G198" s="220"/>
      <c r="H198" s="221"/>
      <c r="I198" s="220"/>
      <c r="J198" s="222"/>
      <c r="K198" s="223"/>
      <c r="L198" s="222"/>
      <c r="M198" s="96"/>
    </row>
    <row r="199" spans="2:13" ht="39.950000000000003" hidden="1" customHeight="1" outlineLevel="1" x14ac:dyDescent="0.25">
      <c r="B199" s="98">
        <v>194</v>
      </c>
      <c r="C199" s="219"/>
      <c r="D199" s="219"/>
      <c r="E199" s="219"/>
      <c r="F199" s="219"/>
      <c r="G199" s="220"/>
      <c r="H199" s="221"/>
      <c r="I199" s="220"/>
      <c r="J199" s="222"/>
      <c r="K199" s="223"/>
      <c r="L199" s="222"/>
      <c r="M199" s="96"/>
    </row>
    <row r="200" spans="2:13" ht="39.950000000000003" hidden="1" customHeight="1" outlineLevel="1" x14ac:dyDescent="0.25">
      <c r="B200" s="98">
        <v>195</v>
      </c>
      <c r="C200" s="219"/>
      <c r="D200" s="219"/>
      <c r="E200" s="219"/>
      <c r="F200" s="219"/>
      <c r="G200" s="220"/>
      <c r="H200" s="221"/>
      <c r="I200" s="220"/>
      <c r="J200" s="222"/>
      <c r="K200" s="223"/>
      <c r="L200" s="222"/>
      <c r="M200" s="96"/>
    </row>
    <row r="201" spans="2:13" ht="39.950000000000003" hidden="1" customHeight="1" outlineLevel="1" x14ac:dyDescent="0.25">
      <c r="B201" s="98">
        <v>196</v>
      </c>
      <c r="C201" s="219"/>
      <c r="D201" s="219"/>
      <c r="E201" s="219"/>
      <c r="F201" s="219"/>
      <c r="G201" s="220"/>
      <c r="H201" s="221"/>
      <c r="I201" s="220"/>
      <c r="J201" s="222"/>
      <c r="K201" s="223"/>
      <c r="L201" s="222"/>
      <c r="M201" s="96"/>
    </row>
    <row r="202" spans="2:13" ht="39.950000000000003" hidden="1" customHeight="1" outlineLevel="1" x14ac:dyDescent="0.25">
      <c r="B202" s="98">
        <v>197</v>
      </c>
      <c r="C202" s="219"/>
      <c r="D202" s="219"/>
      <c r="E202" s="219"/>
      <c r="F202" s="219"/>
      <c r="G202" s="220"/>
      <c r="H202" s="221"/>
      <c r="I202" s="220"/>
      <c r="J202" s="222"/>
      <c r="K202" s="223"/>
      <c r="L202" s="222"/>
      <c r="M202" s="96"/>
    </row>
    <row r="203" spans="2:13" ht="39.950000000000003" hidden="1" customHeight="1" outlineLevel="1" x14ac:dyDescent="0.25">
      <c r="B203" s="98">
        <v>198</v>
      </c>
      <c r="C203" s="219"/>
      <c r="D203" s="219"/>
      <c r="E203" s="219"/>
      <c r="F203" s="219"/>
      <c r="G203" s="220"/>
      <c r="H203" s="221"/>
      <c r="I203" s="220"/>
      <c r="J203" s="222"/>
      <c r="K203" s="223"/>
      <c r="L203" s="222"/>
      <c r="M203" s="96"/>
    </row>
    <row r="204" spans="2:13" ht="39.950000000000003" hidden="1" customHeight="1" outlineLevel="1" x14ac:dyDescent="0.25">
      <c r="B204" s="98">
        <v>199</v>
      </c>
      <c r="C204" s="219"/>
      <c r="D204" s="219"/>
      <c r="E204" s="219"/>
      <c r="F204" s="219"/>
      <c r="G204" s="220"/>
      <c r="H204" s="221"/>
      <c r="I204" s="220"/>
      <c r="J204" s="222"/>
      <c r="K204" s="223"/>
      <c r="L204" s="222"/>
      <c r="M204" s="96"/>
    </row>
    <row r="205" spans="2:13" ht="39.950000000000003" hidden="1" customHeight="1" outlineLevel="1" x14ac:dyDescent="0.25">
      <c r="B205" s="98">
        <v>200</v>
      </c>
      <c r="C205" s="219"/>
      <c r="D205" s="219"/>
      <c r="E205" s="219"/>
      <c r="F205" s="219"/>
      <c r="G205" s="220"/>
      <c r="H205" s="221"/>
      <c r="I205" s="220"/>
      <c r="J205" s="222"/>
      <c r="K205" s="223"/>
      <c r="L205" s="222"/>
      <c r="M205" s="96"/>
    </row>
    <row r="206" spans="2:13" ht="39.950000000000003" hidden="1" customHeight="1" outlineLevel="1" x14ac:dyDescent="0.25">
      <c r="B206" s="98">
        <v>201</v>
      </c>
      <c r="C206" s="219"/>
      <c r="D206" s="219"/>
      <c r="E206" s="219"/>
      <c r="F206" s="219"/>
      <c r="G206" s="220"/>
      <c r="H206" s="221"/>
      <c r="I206" s="220"/>
      <c r="J206" s="222"/>
      <c r="K206" s="223"/>
      <c r="L206" s="222"/>
      <c r="M206" s="96"/>
    </row>
    <row r="207" spans="2:13" ht="39.950000000000003" hidden="1" customHeight="1" outlineLevel="1" x14ac:dyDescent="0.25">
      <c r="B207" s="98">
        <v>202</v>
      </c>
      <c r="C207" s="219"/>
      <c r="D207" s="219"/>
      <c r="E207" s="219"/>
      <c r="F207" s="219"/>
      <c r="G207" s="220"/>
      <c r="H207" s="221"/>
      <c r="I207" s="220"/>
      <c r="J207" s="222"/>
      <c r="K207" s="223"/>
      <c r="L207" s="222"/>
      <c r="M207" s="96"/>
    </row>
    <row r="208" spans="2:13" ht="39.950000000000003" hidden="1" customHeight="1" outlineLevel="1" x14ac:dyDescent="0.25">
      <c r="B208" s="98">
        <v>203</v>
      </c>
      <c r="C208" s="219"/>
      <c r="D208" s="219"/>
      <c r="E208" s="219"/>
      <c r="F208" s="219"/>
      <c r="G208" s="220"/>
      <c r="H208" s="221"/>
      <c r="I208" s="220"/>
      <c r="J208" s="222"/>
      <c r="K208" s="223"/>
      <c r="L208" s="222"/>
      <c r="M208" s="96"/>
    </row>
    <row r="209" spans="2:13" ht="39.950000000000003" hidden="1" customHeight="1" outlineLevel="1" x14ac:dyDescent="0.25">
      <c r="B209" s="98">
        <v>204</v>
      </c>
      <c r="C209" s="219"/>
      <c r="D209" s="219"/>
      <c r="E209" s="219"/>
      <c r="F209" s="219"/>
      <c r="G209" s="220"/>
      <c r="H209" s="221"/>
      <c r="I209" s="220"/>
      <c r="J209" s="222"/>
      <c r="K209" s="223"/>
      <c r="L209" s="222"/>
      <c r="M209" s="96"/>
    </row>
    <row r="210" spans="2:13" ht="39.950000000000003" hidden="1" customHeight="1" outlineLevel="1" x14ac:dyDescent="0.25">
      <c r="B210" s="98">
        <v>205</v>
      </c>
      <c r="C210" s="219"/>
      <c r="D210" s="219"/>
      <c r="E210" s="219"/>
      <c r="F210" s="219"/>
      <c r="G210" s="220"/>
      <c r="H210" s="221"/>
      <c r="I210" s="220"/>
      <c r="J210" s="222"/>
      <c r="K210" s="223"/>
      <c r="L210" s="222"/>
      <c r="M210" s="96"/>
    </row>
    <row r="211" spans="2:13" ht="39.950000000000003" hidden="1" customHeight="1" outlineLevel="1" x14ac:dyDescent="0.25">
      <c r="B211" s="98">
        <v>206</v>
      </c>
      <c r="C211" s="219"/>
      <c r="D211" s="219"/>
      <c r="E211" s="219"/>
      <c r="F211" s="219"/>
      <c r="G211" s="220"/>
      <c r="H211" s="221"/>
      <c r="I211" s="220"/>
      <c r="J211" s="222"/>
      <c r="K211" s="223"/>
      <c r="L211" s="222"/>
      <c r="M211" s="96"/>
    </row>
    <row r="212" spans="2:13" ht="39.950000000000003" hidden="1" customHeight="1" outlineLevel="1" x14ac:dyDescent="0.25">
      <c r="B212" s="98">
        <v>207</v>
      </c>
      <c r="C212" s="219"/>
      <c r="D212" s="219"/>
      <c r="E212" s="219"/>
      <c r="F212" s="219"/>
      <c r="G212" s="220"/>
      <c r="H212" s="221"/>
      <c r="I212" s="220"/>
      <c r="J212" s="222"/>
      <c r="K212" s="223"/>
      <c r="L212" s="222"/>
      <c r="M212" s="96"/>
    </row>
    <row r="213" spans="2:13" ht="39.950000000000003" hidden="1" customHeight="1" outlineLevel="1" x14ac:dyDescent="0.25">
      <c r="B213" s="98">
        <v>208</v>
      </c>
      <c r="C213" s="219"/>
      <c r="D213" s="219"/>
      <c r="E213" s="219"/>
      <c r="F213" s="219"/>
      <c r="G213" s="220"/>
      <c r="H213" s="221"/>
      <c r="I213" s="220"/>
      <c r="J213" s="222"/>
      <c r="K213" s="223"/>
      <c r="L213" s="222"/>
      <c r="M213" s="96"/>
    </row>
    <row r="214" spans="2:13" ht="39.950000000000003" hidden="1" customHeight="1" outlineLevel="1" x14ac:dyDescent="0.25">
      <c r="B214" s="98">
        <v>209</v>
      </c>
      <c r="C214" s="219"/>
      <c r="D214" s="219"/>
      <c r="E214" s="219"/>
      <c r="F214" s="219"/>
      <c r="G214" s="220"/>
      <c r="H214" s="221"/>
      <c r="I214" s="220"/>
      <c r="J214" s="222"/>
      <c r="K214" s="223"/>
      <c r="L214" s="222"/>
      <c r="M214" s="96"/>
    </row>
    <row r="215" spans="2:13" ht="39.950000000000003" hidden="1" customHeight="1" outlineLevel="1" x14ac:dyDescent="0.25">
      <c r="B215" s="98">
        <v>210</v>
      </c>
      <c r="C215" s="219"/>
      <c r="D215" s="219"/>
      <c r="E215" s="219"/>
      <c r="F215" s="219"/>
      <c r="G215" s="220"/>
      <c r="H215" s="221"/>
      <c r="I215" s="220"/>
      <c r="J215" s="222"/>
      <c r="K215" s="223"/>
      <c r="L215" s="222"/>
      <c r="M215" s="96"/>
    </row>
    <row r="216" spans="2:13" ht="39.950000000000003" hidden="1" customHeight="1" outlineLevel="1" x14ac:dyDescent="0.25">
      <c r="B216" s="98">
        <v>211</v>
      </c>
      <c r="C216" s="219"/>
      <c r="D216" s="219"/>
      <c r="E216" s="219"/>
      <c r="F216" s="219"/>
      <c r="G216" s="220"/>
      <c r="H216" s="221"/>
      <c r="I216" s="220"/>
      <c r="J216" s="222"/>
      <c r="K216" s="223"/>
      <c r="L216" s="222"/>
      <c r="M216" s="96"/>
    </row>
    <row r="217" spans="2:13" ht="39.950000000000003" hidden="1" customHeight="1" outlineLevel="1" x14ac:dyDescent="0.25">
      <c r="B217" s="98">
        <v>212</v>
      </c>
      <c r="C217" s="219"/>
      <c r="D217" s="219"/>
      <c r="E217" s="219"/>
      <c r="F217" s="219"/>
      <c r="G217" s="220"/>
      <c r="H217" s="221"/>
      <c r="I217" s="220"/>
      <c r="J217" s="222"/>
      <c r="K217" s="223"/>
      <c r="L217" s="222"/>
      <c r="M217" s="96"/>
    </row>
    <row r="218" spans="2:13" ht="39.950000000000003" hidden="1" customHeight="1" outlineLevel="1" x14ac:dyDescent="0.25">
      <c r="B218" s="98">
        <v>213</v>
      </c>
      <c r="C218" s="219"/>
      <c r="D218" s="219"/>
      <c r="E218" s="219"/>
      <c r="F218" s="219"/>
      <c r="G218" s="220"/>
      <c r="H218" s="221"/>
      <c r="I218" s="220"/>
      <c r="J218" s="222"/>
      <c r="K218" s="223"/>
      <c r="L218" s="222"/>
      <c r="M218" s="96"/>
    </row>
    <row r="219" spans="2:13" ht="39.950000000000003" hidden="1" customHeight="1" outlineLevel="1" x14ac:dyDescent="0.25">
      <c r="B219" s="98">
        <v>214</v>
      </c>
      <c r="C219" s="219"/>
      <c r="D219" s="219"/>
      <c r="E219" s="219"/>
      <c r="F219" s="219"/>
      <c r="G219" s="220"/>
      <c r="H219" s="221"/>
      <c r="I219" s="220"/>
      <c r="J219" s="222"/>
      <c r="K219" s="223"/>
      <c r="L219" s="222"/>
      <c r="M219" s="96"/>
    </row>
    <row r="220" spans="2:13" ht="39.950000000000003" hidden="1" customHeight="1" outlineLevel="1" x14ac:dyDescent="0.25">
      <c r="B220" s="98">
        <v>215</v>
      </c>
      <c r="C220" s="219"/>
      <c r="D220" s="219"/>
      <c r="E220" s="219"/>
      <c r="F220" s="219"/>
      <c r="G220" s="220"/>
      <c r="H220" s="221"/>
      <c r="I220" s="220"/>
      <c r="J220" s="222"/>
      <c r="K220" s="223"/>
      <c r="L220" s="222"/>
      <c r="M220" s="96"/>
    </row>
    <row r="221" spans="2:13" ht="39.950000000000003" hidden="1" customHeight="1" outlineLevel="1" x14ac:dyDescent="0.25">
      <c r="B221" s="98">
        <v>216</v>
      </c>
      <c r="C221" s="219"/>
      <c r="D221" s="219"/>
      <c r="E221" s="219"/>
      <c r="F221" s="219"/>
      <c r="G221" s="220"/>
      <c r="H221" s="221"/>
      <c r="I221" s="220"/>
      <c r="J221" s="222"/>
      <c r="K221" s="223"/>
      <c r="L221" s="222"/>
      <c r="M221" s="96"/>
    </row>
    <row r="222" spans="2:13" ht="39.950000000000003" hidden="1" customHeight="1" outlineLevel="1" x14ac:dyDescent="0.25">
      <c r="B222" s="98">
        <v>217</v>
      </c>
      <c r="C222" s="219"/>
      <c r="D222" s="219"/>
      <c r="E222" s="219"/>
      <c r="F222" s="219"/>
      <c r="G222" s="220"/>
      <c r="H222" s="221"/>
      <c r="I222" s="220"/>
      <c r="J222" s="222"/>
      <c r="K222" s="223"/>
      <c r="L222" s="222"/>
      <c r="M222" s="96"/>
    </row>
    <row r="223" spans="2:13" ht="39.950000000000003" hidden="1" customHeight="1" outlineLevel="1" x14ac:dyDescent="0.25">
      <c r="B223" s="98">
        <v>218</v>
      </c>
      <c r="C223" s="219"/>
      <c r="D223" s="219"/>
      <c r="E223" s="219"/>
      <c r="F223" s="219"/>
      <c r="G223" s="220"/>
      <c r="H223" s="221"/>
      <c r="I223" s="220"/>
      <c r="J223" s="222"/>
      <c r="K223" s="223"/>
      <c r="L223" s="222"/>
      <c r="M223" s="96"/>
    </row>
    <row r="224" spans="2:13" ht="39.950000000000003" hidden="1" customHeight="1" outlineLevel="1" x14ac:dyDescent="0.25">
      <c r="B224" s="98">
        <v>219</v>
      </c>
      <c r="C224" s="219"/>
      <c r="D224" s="219"/>
      <c r="E224" s="219"/>
      <c r="F224" s="219"/>
      <c r="G224" s="220"/>
      <c r="H224" s="221"/>
      <c r="I224" s="220"/>
      <c r="J224" s="222"/>
      <c r="K224" s="223"/>
      <c r="L224" s="222"/>
      <c r="M224" s="96"/>
    </row>
    <row r="225" spans="2:13" ht="39.950000000000003" hidden="1" customHeight="1" outlineLevel="1" x14ac:dyDescent="0.25">
      <c r="B225" s="98">
        <v>220</v>
      </c>
      <c r="C225" s="219"/>
      <c r="D225" s="219"/>
      <c r="E225" s="219"/>
      <c r="F225" s="219"/>
      <c r="G225" s="220"/>
      <c r="H225" s="221"/>
      <c r="I225" s="220"/>
      <c r="J225" s="222"/>
      <c r="K225" s="223"/>
      <c r="L225" s="222"/>
      <c r="M225" s="96"/>
    </row>
    <row r="226" spans="2:13" ht="39.950000000000003" hidden="1" customHeight="1" outlineLevel="1" x14ac:dyDescent="0.25">
      <c r="B226" s="98">
        <v>221</v>
      </c>
      <c r="C226" s="219"/>
      <c r="D226" s="219"/>
      <c r="E226" s="219"/>
      <c r="F226" s="219"/>
      <c r="G226" s="220"/>
      <c r="H226" s="221"/>
      <c r="I226" s="220"/>
      <c r="J226" s="222"/>
      <c r="K226" s="223"/>
      <c r="L226" s="222"/>
      <c r="M226" s="96"/>
    </row>
    <row r="227" spans="2:13" ht="39.950000000000003" hidden="1" customHeight="1" outlineLevel="1" x14ac:dyDescent="0.25">
      <c r="B227" s="98">
        <v>222</v>
      </c>
      <c r="C227" s="219"/>
      <c r="D227" s="219"/>
      <c r="E227" s="219"/>
      <c r="F227" s="219"/>
      <c r="G227" s="220"/>
      <c r="H227" s="221"/>
      <c r="I227" s="220"/>
      <c r="J227" s="222"/>
      <c r="K227" s="223"/>
      <c r="L227" s="222"/>
      <c r="M227" s="96"/>
    </row>
    <row r="228" spans="2:13" ht="39.950000000000003" hidden="1" customHeight="1" outlineLevel="1" x14ac:dyDescent="0.25">
      <c r="B228" s="98">
        <v>223</v>
      </c>
      <c r="C228" s="219"/>
      <c r="D228" s="219"/>
      <c r="E228" s="219"/>
      <c r="F228" s="219"/>
      <c r="G228" s="220"/>
      <c r="H228" s="221"/>
      <c r="I228" s="220"/>
      <c r="J228" s="222"/>
      <c r="K228" s="223"/>
      <c r="L228" s="222"/>
      <c r="M228" s="96"/>
    </row>
    <row r="229" spans="2:13" ht="39.950000000000003" hidden="1" customHeight="1" outlineLevel="1" x14ac:dyDescent="0.25">
      <c r="B229" s="98">
        <v>224</v>
      </c>
      <c r="C229" s="219"/>
      <c r="D229" s="219"/>
      <c r="E229" s="219"/>
      <c r="F229" s="219"/>
      <c r="G229" s="220"/>
      <c r="H229" s="221"/>
      <c r="I229" s="220"/>
      <c r="J229" s="222"/>
      <c r="K229" s="223"/>
      <c r="L229" s="222"/>
      <c r="M229" s="96"/>
    </row>
    <row r="230" spans="2:13" ht="39.950000000000003" hidden="1" customHeight="1" outlineLevel="1" x14ac:dyDescent="0.25">
      <c r="B230" s="98">
        <v>225</v>
      </c>
      <c r="C230" s="219"/>
      <c r="D230" s="219"/>
      <c r="E230" s="219"/>
      <c r="F230" s="219"/>
      <c r="G230" s="220"/>
      <c r="H230" s="221"/>
      <c r="I230" s="220"/>
      <c r="J230" s="222"/>
      <c r="K230" s="223"/>
      <c r="L230" s="222"/>
      <c r="M230" s="96"/>
    </row>
    <row r="231" spans="2:13" ht="39.950000000000003" hidden="1" customHeight="1" outlineLevel="1" x14ac:dyDescent="0.25">
      <c r="B231" s="98">
        <v>226</v>
      </c>
      <c r="C231" s="219"/>
      <c r="D231" s="219"/>
      <c r="E231" s="219"/>
      <c r="F231" s="219"/>
      <c r="G231" s="220"/>
      <c r="H231" s="221"/>
      <c r="I231" s="220"/>
      <c r="J231" s="222"/>
      <c r="K231" s="223"/>
      <c r="L231" s="222"/>
      <c r="M231" s="96"/>
    </row>
    <row r="232" spans="2:13" ht="39.950000000000003" hidden="1" customHeight="1" outlineLevel="1" x14ac:dyDescent="0.25">
      <c r="B232" s="98">
        <v>227</v>
      </c>
      <c r="C232" s="219"/>
      <c r="D232" s="219"/>
      <c r="E232" s="219"/>
      <c r="F232" s="219"/>
      <c r="G232" s="220"/>
      <c r="H232" s="221"/>
      <c r="I232" s="220"/>
      <c r="J232" s="222"/>
      <c r="K232" s="223"/>
      <c r="L232" s="222"/>
      <c r="M232" s="96"/>
    </row>
    <row r="233" spans="2:13" ht="39.950000000000003" hidden="1" customHeight="1" outlineLevel="1" x14ac:dyDescent="0.25">
      <c r="B233" s="98">
        <v>228</v>
      </c>
      <c r="C233" s="219"/>
      <c r="D233" s="219"/>
      <c r="E233" s="219"/>
      <c r="F233" s="219"/>
      <c r="G233" s="220"/>
      <c r="H233" s="221"/>
      <c r="I233" s="220"/>
      <c r="J233" s="222"/>
      <c r="K233" s="223"/>
      <c r="L233" s="222"/>
      <c r="M233" s="96"/>
    </row>
    <row r="234" spans="2:13" ht="39.950000000000003" hidden="1" customHeight="1" outlineLevel="1" x14ac:dyDescent="0.25">
      <c r="B234" s="98">
        <v>229</v>
      </c>
      <c r="C234" s="219"/>
      <c r="D234" s="219"/>
      <c r="E234" s="219"/>
      <c r="F234" s="219"/>
      <c r="G234" s="220"/>
      <c r="H234" s="221"/>
      <c r="I234" s="220"/>
      <c r="J234" s="222"/>
      <c r="K234" s="223"/>
      <c r="L234" s="222"/>
      <c r="M234" s="96"/>
    </row>
    <row r="235" spans="2:13" ht="39.950000000000003" hidden="1" customHeight="1" outlineLevel="1" x14ac:dyDescent="0.25">
      <c r="B235" s="98">
        <v>230</v>
      </c>
      <c r="C235" s="219"/>
      <c r="D235" s="219"/>
      <c r="E235" s="219"/>
      <c r="F235" s="219"/>
      <c r="G235" s="220"/>
      <c r="H235" s="221"/>
      <c r="I235" s="220"/>
      <c r="J235" s="222"/>
      <c r="K235" s="223"/>
      <c r="L235" s="222"/>
      <c r="M235" s="96"/>
    </row>
    <row r="236" spans="2:13" ht="39.950000000000003" hidden="1" customHeight="1" outlineLevel="1" x14ac:dyDescent="0.25">
      <c r="B236" s="98">
        <v>231</v>
      </c>
      <c r="C236" s="219"/>
      <c r="D236" s="219"/>
      <c r="E236" s="219"/>
      <c r="F236" s="219"/>
      <c r="G236" s="220"/>
      <c r="H236" s="221"/>
      <c r="I236" s="220"/>
      <c r="J236" s="222"/>
      <c r="K236" s="223"/>
      <c r="L236" s="222"/>
      <c r="M236" s="96"/>
    </row>
    <row r="237" spans="2:13" ht="39.950000000000003" hidden="1" customHeight="1" outlineLevel="1" x14ac:dyDescent="0.25">
      <c r="B237" s="98">
        <v>232</v>
      </c>
      <c r="C237" s="219"/>
      <c r="D237" s="219"/>
      <c r="E237" s="219"/>
      <c r="F237" s="219"/>
      <c r="G237" s="220"/>
      <c r="H237" s="221"/>
      <c r="I237" s="220"/>
      <c r="J237" s="222"/>
      <c r="K237" s="223"/>
      <c r="L237" s="222"/>
      <c r="M237" s="96"/>
    </row>
    <row r="238" spans="2:13" ht="39.950000000000003" hidden="1" customHeight="1" outlineLevel="1" x14ac:dyDescent="0.25">
      <c r="B238" s="98">
        <v>233</v>
      </c>
      <c r="C238" s="219"/>
      <c r="D238" s="219"/>
      <c r="E238" s="219"/>
      <c r="F238" s="219"/>
      <c r="G238" s="220"/>
      <c r="H238" s="221"/>
      <c r="I238" s="220"/>
      <c r="J238" s="222"/>
      <c r="K238" s="223"/>
      <c r="L238" s="222"/>
      <c r="M238" s="96"/>
    </row>
    <row r="239" spans="2:13" ht="39.950000000000003" hidden="1" customHeight="1" outlineLevel="1" x14ac:dyDescent="0.25">
      <c r="B239" s="98">
        <v>234</v>
      </c>
      <c r="C239" s="219"/>
      <c r="D239" s="219"/>
      <c r="E239" s="219"/>
      <c r="F239" s="219"/>
      <c r="G239" s="220"/>
      <c r="H239" s="221"/>
      <c r="I239" s="220"/>
      <c r="J239" s="222"/>
      <c r="K239" s="223"/>
      <c r="L239" s="222"/>
      <c r="M239" s="96"/>
    </row>
    <row r="240" spans="2:13" ht="39.950000000000003" hidden="1" customHeight="1" outlineLevel="1" x14ac:dyDescent="0.25">
      <c r="B240" s="98">
        <v>235</v>
      </c>
      <c r="C240" s="219"/>
      <c r="D240" s="219"/>
      <c r="E240" s="219"/>
      <c r="F240" s="219"/>
      <c r="G240" s="220"/>
      <c r="H240" s="221"/>
      <c r="I240" s="220"/>
      <c r="J240" s="222"/>
      <c r="K240" s="223"/>
      <c r="L240" s="222"/>
      <c r="M240" s="96"/>
    </row>
    <row r="241" spans="2:13" ht="39.950000000000003" hidden="1" customHeight="1" outlineLevel="1" x14ac:dyDescent="0.25">
      <c r="B241" s="98">
        <v>236</v>
      </c>
      <c r="C241" s="219"/>
      <c r="D241" s="219"/>
      <c r="E241" s="219"/>
      <c r="F241" s="219"/>
      <c r="G241" s="220"/>
      <c r="H241" s="221"/>
      <c r="I241" s="220"/>
      <c r="J241" s="222"/>
      <c r="K241" s="223"/>
      <c r="L241" s="222"/>
      <c r="M241" s="96"/>
    </row>
    <row r="242" spans="2:13" ht="39.950000000000003" hidden="1" customHeight="1" outlineLevel="1" x14ac:dyDescent="0.25">
      <c r="B242" s="98">
        <v>237</v>
      </c>
      <c r="C242" s="219"/>
      <c r="D242" s="219"/>
      <c r="E242" s="219"/>
      <c r="F242" s="219"/>
      <c r="G242" s="220"/>
      <c r="H242" s="221"/>
      <c r="I242" s="220"/>
      <c r="J242" s="222"/>
      <c r="K242" s="223"/>
      <c r="L242" s="222"/>
      <c r="M242" s="96"/>
    </row>
    <row r="243" spans="2:13" ht="39.950000000000003" hidden="1" customHeight="1" outlineLevel="1" x14ac:dyDescent="0.25">
      <c r="B243" s="98">
        <v>238</v>
      </c>
      <c r="C243" s="219"/>
      <c r="D243" s="219"/>
      <c r="E243" s="219"/>
      <c r="F243" s="219"/>
      <c r="G243" s="220"/>
      <c r="H243" s="221"/>
      <c r="I243" s="220"/>
      <c r="J243" s="222"/>
      <c r="K243" s="223"/>
      <c r="L243" s="222"/>
      <c r="M243" s="96"/>
    </row>
    <row r="244" spans="2:13" ht="39.950000000000003" hidden="1" customHeight="1" outlineLevel="1" x14ac:dyDescent="0.25">
      <c r="B244" s="98">
        <v>239</v>
      </c>
      <c r="C244" s="219"/>
      <c r="D244" s="219"/>
      <c r="E244" s="219"/>
      <c r="F244" s="219"/>
      <c r="G244" s="220"/>
      <c r="H244" s="221"/>
      <c r="I244" s="220"/>
      <c r="J244" s="222"/>
      <c r="K244" s="223"/>
      <c r="L244" s="222"/>
      <c r="M244" s="96"/>
    </row>
    <row r="245" spans="2:13" ht="39.950000000000003" hidden="1" customHeight="1" outlineLevel="1" x14ac:dyDescent="0.25">
      <c r="B245" s="98">
        <v>240</v>
      </c>
      <c r="C245" s="219"/>
      <c r="D245" s="219"/>
      <c r="E245" s="219"/>
      <c r="F245" s="219"/>
      <c r="G245" s="220"/>
      <c r="H245" s="221"/>
      <c r="I245" s="220"/>
      <c r="J245" s="222"/>
      <c r="K245" s="223"/>
      <c r="L245" s="222"/>
      <c r="M245" s="96"/>
    </row>
    <row r="246" spans="2:13" ht="39.950000000000003" hidden="1" customHeight="1" outlineLevel="1" x14ac:dyDescent="0.25">
      <c r="B246" s="98">
        <v>241</v>
      </c>
      <c r="C246" s="219"/>
      <c r="D246" s="219"/>
      <c r="E246" s="219"/>
      <c r="F246" s="219"/>
      <c r="G246" s="220"/>
      <c r="H246" s="221"/>
      <c r="I246" s="220"/>
      <c r="J246" s="222"/>
      <c r="K246" s="223"/>
      <c r="L246" s="222"/>
      <c r="M246" s="96"/>
    </row>
    <row r="247" spans="2:13" ht="39.950000000000003" hidden="1" customHeight="1" outlineLevel="1" x14ac:dyDescent="0.25">
      <c r="B247" s="98">
        <v>242</v>
      </c>
      <c r="C247" s="219"/>
      <c r="D247" s="219"/>
      <c r="E247" s="219"/>
      <c r="F247" s="219"/>
      <c r="G247" s="220"/>
      <c r="H247" s="221"/>
      <c r="I247" s="220"/>
      <c r="J247" s="222"/>
      <c r="K247" s="223"/>
      <c r="L247" s="222"/>
      <c r="M247" s="96"/>
    </row>
    <row r="248" spans="2:13" ht="39.950000000000003" hidden="1" customHeight="1" outlineLevel="1" x14ac:dyDescent="0.25">
      <c r="B248" s="98">
        <v>243</v>
      </c>
      <c r="C248" s="219"/>
      <c r="D248" s="219"/>
      <c r="E248" s="219"/>
      <c r="F248" s="219"/>
      <c r="G248" s="220"/>
      <c r="H248" s="221"/>
      <c r="I248" s="220"/>
      <c r="J248" s="222"/>
      <c r="K248" s="223"/>
      <c r="L248" s="222"/>
      <c r="M248" s="96"/>
    </row>
    <row r="249" spans="2:13" ht="39.950000000000003" hidden="1" customHeight="1" outlineLevel="1" x14ac:dyDescent="0.25">
      <c r="B249" s="98">
        <v>244</v>
      </c>
      <c r="C249" s="219"/>
      <c r="D249" s="219"/>
      <c r="E249" s="219"/>
      <c r="F249" s="219"/>
      <c r="G249" s="220"/>
      <c r="H249" s="221"/>
      <c r="I249" s="220"/>
      <c r="J249" s="222"/>
      <c r="K249" s="223"/>
      <c r="L249" s="222"/>
      <c r="M249" s="96"/>
    </row>
    <row r="250" spans="2:13" ht="39.950000000000003" hidden="1" customHeight="1" outlineLevel="1" x14ac:dyDescent="0.25">
      <c r="B250" s="98">
        <v>245</v>
      </c>
      <c r="C250" s="219"/>
      <c r="D250" s="219"/>
      <c r="E250" s="219"/>
      <c r="F250" s="219"/>
      <c r="G250" s="220"/>
      <c r="H250" s="221"/>
      <c r="I250" s="220"/>
      <c r="J250" s="222"/>
      <c r="K250" s="223"/>
      <c r="L250" s="222"/>
      <c r="M250" s="96"/>
    </row>
    <row r="251" spans="2:13" ht="39.950000000000003" hidden="1" customHeight="1" outlineLevel="1" x14ac:dyDescent="0.25">
      <c r="B251" s="98">
        <v>246</v>
      </c>
      <c r="C251" s="219"/>
      <c r="D251" s="219"/>
      <c r="E251" s="219"/>
      <c r="F251" s="219"/>
      <c r="G251" s="220"/>
      <c r="H251" s="221"/>
      <c r="I251" s="220"/>
      <c r="J251" s="222"/>
      <c r="K251" s="223"/>
      <c r="L251" s="222"/>
      <c r="M251" s="96"/>
    </row>
    <row r="252" spans="2:13" ht="39.950000000000003" hidden="1" customHeight="1" outlineLevel="1" x14ac:dyDescent="0.25">
      <c r="B252" s="98">
        <v>247</v>
      </c>
      <c r="C252" s="219"/>
      <c r="D252" s="219"/>
      <c r="E252" s="219"/>
      <c r="F252" s="219"/>
      <c r="G252" s="220"/>
      <c r="H252" s="221"/>
      <c r="I252" s="220"/>
      <c r="J252" s="222"/>
      <c r="K252" s="223"/>
      <c r="L252" s="222"/>
      <c r="M252" s="96"/>
    </row>
    <row r="253" spans="2:13" ht="39.950000000000003" hidden="1" customHeight="1" outlineLevel="1" x14ac:dyDescent="0.25">
      <c r="B253" s="98">
        <v>248</v>
      </c>
      <c r="C253" s="219"/>
      <c r="D253" s="219"/>
      <c r="E253" s="219"/>
      <c r="F253" s="219"/>
      <c r="G253" s="220"/>
      <c r="H253" s="221"/>
      <c r="I253" s="220"/>
      <c r="J253" s="222"/>
      <c r="K253" s="223"/>
      <c r="L253" s="222"/>
      <c r="M253" s="96"/>
    </row>
    <row r="254" spans="2:13" ht="39.950000000000003" hidden="1" customHeight="1" outlineLevel="1" x14ac:dyDescent="0.25">
      <c r="B254" s="98">
        <v>249</v>
      </c>
      <c r="C254" s="219"/>
      <c r="D254" s="219"/>
      <c r="E254" s="219"/>
      <c r="F254" s="219"/>
      <c r="G254" s="220"/>
      <c r="H254" s="221"/>
      <c r="I254" s="220"/>
      <c r="J254" s="222"/>
      <c r="K254" s="223"/>
      <c r="L254" s="222"/>
      <c r="M254" s="96"/>
    </row>
    <row r="255" spans="2:13" ht="39.950000000000003" hidden="1" customHeight="1" outlineLevel="1" x14ac:dyDescent="0.25">
      <c r="B255" s="98">
        <v>250</v>
      </c>
      <c r="C255" s="219"/>
      <c r="D255" s="219"/>
      <c r="E255" s="219"/>
      <c r="F255" s="219"/>
      <c r="G255" s="220"/>
      <c r="H255" s="221"/>
      <c r="I255" s="220"/>
      <c r="J255" s="222"/>
      <c r="K255" s="223"/>
      <c r="L255" s="222"/>
      <c r="M255" s="96"/>
    </row>
    <row r="256" spans="2:13" ht="39.950000000000003" hidden="1" customHeight="1" outlineLevel="1" x14ac:dyDescent="0.25">
      <c r="B256" s="98">
        <v>251</v>
      </c>
      <c r="C256" s="219"/>
      <c r="D256" s="219"/>
      <c r="E256" s="219"/>
      <c r="F256" s="219"/>
      <c r="G256" s="220"/>
      <c r="H256" s="221"/>
      <c r="I256" s="220"/>
      <c r="J256" s="222"/>
      <c r="K256" s="223"/>
      <c r="L256" s="222"/>
      <c r="M256" s="96"/>
    </row>
    <row r="257" spans="2:13" ht="39.950000000000003" hidden="1" customHeight="1" outlineLevel="1" x14ac:dyDescent="0.25">
      <c r="B257" s="98">
        <v>252</v>
      </c>
      <c r="C257" s="219"/>
      <c r="D257" s="219"/>
      <c r="E257" s="219"/>
      <c r="F257" s="219"/>
      <c r="G257" s="220"/>
      <c r="H257" s="221"/>
      <c r="I257" s="220"/>
      <c r="J257" s="222"/>
      <c r="K257" s="223"/>
      <c r="L257" s="222"/>
      <c r="M257" s="96"/>
    </row>
    <row r="258" spans="2:13" ht="39.950000000000003" hidden="1" customHeight="1" outlineLevel="1" x14ac:dyDescent="0.25">
      <c r="B258" s="98">
        <v>253</v>
      </c>
      <c r="C258" s="219"/>
      <c r="D258" s="219"/>
      <c r="E258" s="219"/>
      <c r="F258" s="219"/>
      <c r="G258" s="220"/>
      <c r="H258" s="221"/>
      <c r="I258" s="220"/>
      <c r="J258" s="222"/>
      <c r="K258" s="223"/>
      <c r="L258" s="222"/>
      <c r="M258" s="96"/>
    </row>
    <row r="259" spans="2:13" ht="39.950000000000003" hidden="1" customHeight="1" outlineLevel="1" x14ac:dyDescent="0.25">
      <c r="B259" s="98">
        <v>254</v>
      </c>
      <c r="C259" s="219"/>
      <c r="D259" s="219"/>
      <c r="E259" s="219"/>
      <c r="F259" s="219"/>
      <c r="G259" s="220"/>
      <c r="H259" s="221"/>
      <c r="I259" s="220"/>
      <c r="J259" s="222"/>
      <c r="K259" s="223"/>
      <c r="L259" s="222"/>
      <c r="M259" s="96"/>
    </row>
    <row r="260" spans="2:13" ht="39.950000000000003" hidden="1" customHeight="1" outlineLevel="1" x14ac:dyDescent="0.25">
      <c r="B260" s="98">
        <v>255</v>
      </c>
      <c r="C260" s="219"/>
      <c r="D260" s="219"/>
      <c r="E260" s="219"/>
      <c r="F260" s="219"/>
      <c r="G260" s="220"/>
      <c r="H260" s="221"/>
      <c r="I260" s="220"/>
      <c r="J260" s="222"/>
      <c r="K260" s="223"/>
      <c r="L260" s="222"/>
      <c r="M260" s="96"/>
    </row>
    <row r="261" spans="2:13" ht="39.950000000000003" hidden="1" customHeight="1" outlineLevel="1" x14ac:dyDescent="0.25">
      <c r="B261" s="98">
        <v>256</v>
      </c>
      <c r="C261" s="219"/>
      <c r="D261" s="219"/>
      <c r="E261" s="219"/>
      <c r="F261" s="219"/>
      <c r="G261" s="220"/>
      <c r="H261" s="221"/>
      <c r="I261" s="220"/>
      <c r="J261" s="222"/>
      <c r="K261" s="223"/>
      <c r="L261" s="222"/>
      <c r="M261" s="96"/>
    </row>
    <row r="262" spans="2:13" ht="39.950000000000003" hidden="1" customHeight="1" outlineLevel="1" x14ac:dyDescent="0.25">
      <c r="B262" s="98">
        <v>257</v>
      </c>
      <c r="C262" s="219"/>
      <c r="D262" s="219"/>
      <c r="E262" s="219"/>
      <c r="F262" s="219"/>
      <c r="G262" s="220"/>
      <c r="H262" s="221"/>
      <c r="I262" s="220"/>
      <c r="J262" s="222"/>
      <c r="K262" s="223"/>
      <c r="L262" s="222"/>
      <c r="M262" s="96"/>
    </row>
    <row r="263" spans="2:13" ht="39.950000000000003" hidden="1" customHeight="1" outlineLevel="1" x14ac:dyDescent="0.25">
      <c r="B263" s="98">
        <v>258</v>
      </c>
      <c r="C263" s="219"/>
      <c r="D263" s="219"/>
      <c r="E263" s="219"/>
      <c r="F263" s="219"/>
      <c r="G263" s="220"/>
      <c r="H263" s="221"/>
      <c r="I263" s="220"/>
      <c r="J263" s="222"/>
      <c r="K263" s="223"/>
      <c r="L263" s="222"/>
      <c r="M263" s="96"/>
    </row>
    <row r="264" spans="2:13" ht="39.950000000000003" hidden="1" customHeight="1" outlineLevel="1" x14ac:dyDescent="0.25">
      <c r="B264" s="98">
        <v>259</v>
      </c>
      <c r="C264" s="219"/>
      <c r="D264" s="219"/>
      <c r="E264" s="219"/>
      <c r="F264" s="219"/>
      <c r="G264" s="220"/>
      <c r="H264" s="221"/>
      <c r="I264" s="220"/>
      <c r="J264" s="222"/>
      <c r="K264" s="223"/>
      <c r="L264" s="222"/>
      <c r="M264" s="96"/>
    </row>
    <row r="265" spans="2:13" ht="39.950000000000003" hidden="1" customHeight="1" outlineLevel="1" x14ac:dyDescent="0.25">
      <c r="B265" s="98">
        <v>260</v>
      </c>
      <c r="C265" s="219"/>
      <c r="D265" s="219"/>
      <c r="E265" s="219"/>
      <c r="F265" s="219"/>
      <c r="G265" s="220"/>
      <c r="H265" s="221"/>
      <c r="I265" s="220"/>
      <c r="J265" s="222"/>
      <c r="K265" s="223"/>
      <c r="L265" s="222"/>
      <c r="M265" s="96"/>
    </row>
    <row r="266" spans="2:13" ht="39.950000000000003" hidden="1" customHeight="1" outlineLevel="1" x14ac:dyDescent="0.25">
      <c r="B266" s="98">
        <v>261</v>
      </c>
      <c r="C266" s="219"/>
      <c r="D266" s="219"/>
      <c r="E266" s="219"/>
      <c r="F266" s="219"/>
      <c r="G266" s="220"/>
      <c r="H266" s="221"/>
      <c r="I266" s="220"/>
      <c r="J266" s="222"/>
      <c r="K266" s="223"/>
      <c r="L266" s="222"/>
      <c r="M266" s="96"/>
    </row>
    <row r="267" spans="2:13" ht="39.950000000000003" hidden="1" customHeight="1" outlineLevel="1" x14ac:dyDescent="0.25">
      <c r="B267" s="98">
        <v>262</v>
      </c>
      <c r="C267" s="219"/>
      <c r="D267" s="219"/>
      <c r="E267" s="219"/>
      <c r="F267" s="219"/>
      <c r="G267" s="220"/>
      <c r="H267" s="221"/>
      <c r="I267" s="220"/>
      <c r="J267" s="222"/>
      <c r="K267" s="223"/>
      <c r="L267" s="222"/>
      <c r="M267" s="96"/>
    </row>
    <row r="268" spans="2:13" ht="39.950000000000003" hidden="1" customHeight="1" outlineLevel="1" x14ac:dyDescent="0.25">
      <c r="B268" s="98">
        <v>263</v>
      </c>
      <c r="C268" s="219"/>
      <c r="D268" s="219"/>
      <c r="E268" s="219"/>
      <c r="F268" s="219"/>
      <c r="G268" s="220"/>
      <c r="H268" s="221"/>
      <c r="I268" s="220"/>
      <c r="J268" s="222"/>
      <c r="K268" s="223"/>
      <c r="L268" s="222"/>
      <c r="M268" s="96"/>
    </row>
    <row r="269" spans="2:13" ht="39.950000000000003" hidden="1" customHeight="1" outlineLevel="1" x14ac:dyDescent="0.25">
      <c r="B269" s="98">
        <v>264</v>
      </c>
      <c r="C269" s="219"/>
      <c r="D269" s="219"/>
      <c r="E269" s="219"/>
      <c r="F269" s="219"/>
      <c r="G269" s="220"/>
      <c r="H269" s="221"/>
      <c r="I269" s="220"/>
      <c r="J269" s="222"/>
      <c r="K269" s="223"/>
      <c r="L269" s="222"/>
      <c r="M269" s="96"/>
    </row>
    <row r="270" spans="2:13" ht="39.950000000000003" hidden="1" customHeight="1" outlineLevel="1" x14ac:dyDescent="0.25">
      <c r="B270" s="98">
        <v>265</v>
      </c>
      <c r="C270" s="219"/>
      <c r="D270" s="219"/>
      <c r="E270" s="219"/>
      <c r="F270" s="219"/>
      <c r="G270" s="220"/>
      <c r="H270" s="221"/>
      <c r="I270" s="220"/>
      <c r="J270" s="222"/>
      <c r="K270" s="223"/>
      <c r="L270" s="222"/>
      <c r="M270" s="96"/>
    </row>
    <row r="271" spans="2:13" ht="39.950000000000003" hidden="1" customHeight="1" outlineLevel="1" x14ac:dyDescent="0.25">
      <c r="B271" s="98">
        <v>266</v>
      </c>
      <c r="C271" s="219"/>
      <c r="D271" s="219"/>
      <c r="E271" s="219"/>
      <c r="F271" s="219"/>
      <c r="G271" s="220"/>
      <c r="H271" s="221"/>
      <c r="I271" s="220"/>
      <c r="J271" s="222"/>
      <c r="K271" s="223"/>
      <c r="L271" s="222"/>
      <c r="M271" s="96"/>
    </row>
    <row r="272" spans="2:13" ht="39.950000000000003" hidden="1" customHeight="1" outlineLevel="1" x14ac:dyDescent="0.25">
      <c r="B272" s="98">
        <v>267</v>
      </c>
      <c r="C272" s="219"/>
      <c r="D272" s="219"/>
      <c r="E272" s="219"/>
      <c r="F272" s="219"/>
      <c r="G272" s="220"/>
      <c r="H272" s="221"/>
      <c r="I272" s="220"/>
      <c r="J272" s="222"/>
      <c r="K272" s="223"/>
      <c r="L272" s="222"/>
      <c r="M272" s="96"/>
    </row>
    <row r="273" spans="2:13" ht="39.950000000000003" hidden="1" customHeight="1" outlineLevel="1" x14ac:dyDescent="0.25">
      <c r="B273" s="98">
        <v>268</v>
      </c>
      <c r="C273" s="219"/>
      <c r="D273" s="219"/>
      <c r="E273" s="219"/>
      <c r="F273" s="219"/>
      <c r="G273" s="220"/>
      <c r="H273" s="221"/>
      <c r="I273" s="220"/>
      <c r="J273" s="222"/>
      <c r="K273" s="223"/>
      <c r="L273" s="222"/>
      <c r="M273" s="96"/>
    </row>
    <row r="274" spans="2:13" ht="39.950000000000003" hidden="1" customHeight="1" outlineLevel="1" x14ac:dyDescent="0.25">
      <c r="B274" s="98">
        <v>269</v>
      </c>
      <c r="C274" s="219"/>
      <c r="D274" s="219"/>
      <c r="E274" s="219"/>
      <c r="F274" s="219"/>
      <c r="G274" s="220"/>
      <c r="H274" s="221"/>
      <c r="I274" s="220"/>
      <c r="J274" s="222"/>
      <c r="K274" s="223"/>
      <c r="L274" s="222"/>
      <c r="M274" s="96"/>
    </row>
    <row r="275" spans="2:13" ht="39.950000000000003" hidden="1" customHeight="1" outlineLevel="1" x14ac:dyDescent="0.25">
      <c r="B275" s="98">
        <v>270</v>
      </c>
      <c r="C275" s="219"/>
      <c r="D275" s="219"/>
      <c r="E275" s="219"/>
      <c r="F275" s="219"/>
      <c r="G275" s="220"/>
      <c r="H275" s="221"/>
      <c r="I275" s="220"/>
      <c r="J275" s="222"/>
      <c r="K275" s="223"/>
      <c r="L275" s="222"/>
      <c r="M275" s="96"/>
    </row>
    <row r="276" spans="2:13" ht="39.950000000000003" hidden="1" customHeight="1" outlineLevel="1" x14ac:dyDescent="0.25">
      <c r="B276" s="98">
        <v>271</v>
      </c>
      <c r="C276" s="219"/>
      <c r="D276" s="219"/>
      <c r="E276" s="219"/>
      <c r="F276" s="219"/>
      <c r="G276" s="220"/>
      <c r="H276" s="221"/>
      <c r="I276" s="220"/>
      <c r="J276" s="222"/>
      <c r="K276" s="223"/>
      <c r="L276" s="222"/>
      <c r="M276" s="96"/>
    </row>
    <row r="277" spans="2:13" ht="39.950000000000003" hidden="1" customHeight="1" outlineLevel="1" x14ac:dyDescent="0.25">
      <c r="B277" s="98">
        <v>272</v>
      </c>
      <c r="C277" s="219"/>
      <c r="D277" s="219"/>
      <c r="E277" s="219"/>
      <c r="F277" s="219"/>
      <c r="G277" s="220"/>
      <c r="H277" s="221"/>
      <c r="I277" s="220"/>
      <c r="J277" s="222"/>
      <c r="K277" s="223"/>
      <c r="L277" s="222"/>
      <c r="M277" s="96"/>
    </row>
    <row r="278" spans="2:13" ht="39.950000000000003" hidden="1" customHeight="1" outlineLevel="1" x14ac:dyDescent="0.25">
      <c r="B278" s="98">
        <v>273</v>
      </c>
      <c r="C278" s="219"/>
      <c r="D278" s="219"/>
      <c r="E278" s="219"/>
      <c r="F278" s="219"/>
      <c r="G278" s="220"/>
      <c r="H278" s="221"/>
      <c r="I278" s="220"/>
      <c r="J278" s="222"/>
      <c r="K278" s="223"/>
      <c r="L278" s="222"/>
      <c r="M278" s="96"/>
    </row>
    <row r="279" spans="2:13" ht="39.950000000000003" hidden="1" customHeight="1" outlineLevel="1" x14ac:dyDescent="0.25">
      <c r="B279" s="98">
        <v>274</v>
      </c>
      <c r="C279" s="219"/>
      <c r="D279" s="219"/>
      <c r="E279" s="219"/>
      <c r="F279" s="219"/>
      <c r="G279" s="220"/>
      <c r="H279" s="221"/>
      <c r="I279" s="220"/>
      <c r="J279" s="222"/>
      <c r="K279" s="223"/>
      <c r="L279" s="222"/>
      <c r="M279" s="96"/>
    </row>
    <row r="280" spans="2:13" ht="39.950000000000003" hidden="1" customHeight="1" outlineLevel="1" x14ac:dyDescent="0.25">
      <c r="B280" s="98">
        <v>275</v>
      </c>
      <c r="C280" s="219"/>
      <c r="D280" s="219"/>
      <c r="E280" s="219"/>
      <c r="F280" s="219"/>
      <c r="G280" s="220"/>
      <c r="H280" s="221"/>
      <c r="I280" s="220"/>
      <c r="J280" s="222"/>
      <c r="K280" s="223"/>
      <c r="L280" s="222"/>
      <c r="M280" s="96"/>
    </row>
    <row r="281" spans="2:13" ht="39.950000000000003" hidden="1" customHeight="1" outlineLevel="1" x14ac:dyDescent="0.25">
      <c r="B281" s="98">
        <v>276</v>
      </c>
      <c r="C281" s="219"/>
      <c r="D281" s="219"/>
      <c r="E281" s="219"/>
      <c r="F281" s="219"/>
      <c r="G281" s="220"/>
      <c r="H281" s="221"/>
      <c r="I281" s="220"/>
      <c r="J281" s="222"/>
      <c r="K281" s="223"/>
      <c r="L281" s="222"/>
      <c r="M281" s="96"/>
    </row>
    <row r="282" spans="2:13" ht="39.950000000000003" hidden="1" customHeight="1" outlineLevel="1" x14ac:dyDescent="0.25">
      <c r="B282" s="98">
        <v>277</v>
      </c>
      <c r="C282" s="219"/>
      <c r="D282" s="219"/>
      <c r="E282" s="219"/>
      <c r="F282" s="219"/>
      <c r="G282" s="220"/>
      <c r="H282" s="221"/>
      <c r="I282" s="220"/>
      <c r="J282" s="222"/>
      <c r="K282" s="223"/>
      <c r="L282" s="222"/>
      <c r="M282" s="96"/>
    </row>
    <row r="283" spans="2:13" ht="39.950000000000003" hidden="1" customHeight="1" outlineLevel="1" x14ac:dyDescent="0.25">
      <c r="B283" s="98">
        <v>278</v>
      </c>
      <c r="C283" s="219"/>
      <c r="D283" s="219"/>
      <c r="E283" s="219"/>
      <c r="F283" s="219"/>
      <c r="G283" s="220"/>
      <c r="H283" s="221"/>
      <c r="I283" s="220"/>
      <c r="J283" s="222"/>
      <c r="K283" s="223"/>
      <c r="L283" s="222"/>
      <c r="M283" s="96"/>
    </row>
    <row r="284" spans="2:13" ht="39.950000000000003" hidden="1" customHeight="1" outlineLevel="1" x14ac:dyDescent="0.25">
      <c r="B284" s="98">
        <v>279</v>
      </c>
      <c r="C284" s="219"/>
      <c r="D284" s="219"/>
      <c r="E284" s="219"/>
      <c r="F284" s="219"/>
      <c r="G284" s="220"/>
      <c r="H284" s="221"/>
      <c r="I284" s="220"/>
      <c r="J284" s="222"/>
      <c r="K284" s="223"/>
      <c r="L284" s="222"/>
      <c r="M284" s="96"/>
    </row>
    <row r="285" spans="2:13" ht="39.950000000000003" hidden="1" customHeight="1" outlineLevel="1" x14ac:dyDescent="0.25">
      <c r="B285" s="98">
        <v>280</v>
      </c>
      <c r="C285" s="219"/>
      <c r="D285" s="219"/>
      <c r="E285" s="219"/>
      <c r="F285" s="219"/>
      <c r="G285" s="220"/>
      <c r="H285" s="221"/>
      <c r="I285" s="220"/>
      <c r="J285" s="222"/>
      <c r="K285" s="223"/>
      <c r="L285" s="222"/>
      <c r="M285" s="96"/>
    </row>
    <row r="286" spans="2:13" ht="39.950000000000003" hidden="1" customHeight="1" outlineLevel="1" x14ac:dyDescent="0.25">
      <c r="B286" s="98">
        <v>281</v>
      </c>
      <c r="C286" s="219"/>
      <c r="D286" s="219"/>
      <c r="E286" s="219"/>
      <c r="F286" s="219"/>
      <c r="G286" s="220"/>
      <c r="H286" s="221"/>
      <c r="I286" s="220"/>
      <c r="J286" s="222"/>
      <c r="K286" s="223"/>
      <c r="L286" s="222"/>
      <c r="M286" s="96"/>
    </row>
    <row r="287" spans="2:13" ht="39.950000000000003" hidden="1" customHeight="1" outlineLevel="1" x14ac:dyDescent="0.25">
      <c r="B287" s="98">
        <v>282</v>
      </c>
      <c r="C287" s="219"/>
      <c r="D287" s="219"/>
      <c r="E287" s="219"/>
      <c r="F287" s="219"/>
      <c r="G287" s="220"/>
      <c r="H287" s="221"/>
      <c r="I287" s="220"/>
      <c r="J287" s="222"/>
      <c r="K287" s="223"/>
      <c r="L287" s="222"/>
      <c r="M287" s="96"/>
    </row>
    <row r="288" spans="2:13" ht="39.950000000000003" hidden="1" customHeight="1" outlineLevel="1" x14ac:dyDescent="0.25">
      <c r="B288" s="98">
        <v>283</v>
      </c>
      <c r="C288" s="219"/>
      <c r="D288" s="219"/>
      <c r="E288" s="219"/>
      <c r="F288" s="219"/>
      <c r="G288" s="220"/>
      <c r="H288" s="221"/>
      <c r="I288" s="220"/>
      <c r="J288" s="222"/>
      <c r="K288" s="223"/>
      <c r="L288" s="222"/>
      <c r="M288" s="96"/>
    </row>
    <row r="289" spans="2:13" ht="39.950000000000003" hidden="1" customHeight="1" outlineLevel="1" x14ac:dyDescent="0.25">
      <c r="B289" s="98">
        <v>284</v>
      </c>
      <c r="C289" s="219"/>
      <c r="D289" s="219"/>
      <c r="E289" s="219"/>
      <c r="F289" s="219"/>
      <c r="G289" s="220"/>
      <c r="H289" s="221"/>
      <c r="I289" s="220"/>
      <c r="J289" s="222"/>
      <c r="K289" s="223"/>
      <c r="L289" s="222"/>
      <c r="M289" s="96"/>
    </row>
    <row r="290" spans="2:13" ht="39.950000000000003" hidden="1" customHeight="1" outlineLevel="1" x14ac:dyDescent="0.25">
      <c r="B290" s="98">
        <v>285</v>
      </c>
      <c r="C290" s="219"/>
      <c r="D290" s="219"/>
      <c r="E290" s="219"/>
      <c r="F290" s="219"/>
      <c r="G290" s="220"/>
      <c r="H290" s="221"/>
      <c r="I290" s="220"/>
      <c r="J290" s="222"/>
      <c r="K290" s="223"/>
      <c r="L290" s="222"/>
      <c r="M290" s="96"/>
    </row>
    <row r="291" spans="2:13" ht="39.950000000000003" hidden="1" customHeight="1" outlineLevel="1" x14ac:dyDescent="0.25">
      <c r="B291" s="98">
        <v>286</v>
      </c>
      <c r="C291" s="219"/>
      <c r="D291" s="219"/>
      <c r="E291" s="219"/>
      <c r="F291" s="219"/>
      <c r="G291" s="220"/>
      <c r="H291" s="221"/>
      <c r="I291" s="220"/>
      <c r="J291" s="222"/>
      <c r="K291" s="223"/>
      <c r="L291" s="222"/>
      <c r="M291" s="96"/>
    </row>
    <row r="292" spans="2:13" ht="39.950000000000003" hidden="1" customHeight="1" outlineLevel="1" x14ac:dyDescent="0.25">
      <c r="B292" s="98">
        <v>287</v>
      </c>
      <c r="C292" s="219"/>
      <c r="D292" s="219"/>
      <c r="E292" s="219"/>
      <c r="F292" s="219"/>
      <c r="G292" s="220"/>
      <c r="H292" s="221"/>
      <c r="I292" s="220"/>
      <c r="J292" s="222"/>
      <c r="K292" s="223"/>
      <c r="L292" s="222"/>
      <c r="M292" s="96"/>
    </row>
    <row r="293" spans="2:13" ht="39.950000000000003" hidden="1" customHeight="1" outlineLevel="1" x14ac:dyDescent="0.25">
      <c r="B293" s="98">
        <v>288</v>
      </c>
      <c r="C293" s="219"/>
      <c r="D293" s="219"/>
      <c r="E293" s="219"/>
      <c r="F293" s="219"/>
      <c r="G293" s="220"/>
      <c r="H293" s="221"/>
      <c r="I293" s="220"/>
      <c r="J293" s="222"/>
      <c r="K293" s="223"/>
      <c r="L293" s="222"/>
      <c r="M293" s="96"/>
    </row>
    <row r="294" spans="2:13" ht="39.950000000000003" hidden="1" customHeight="1" outlineLevel="1" x14ac:dyDescent="0.25">
      <c r="B294" s="98">
        <v>289</v>
      </c>
      <c r="C294" s="219"/>
      <c r="D294" s="219"/>
      <c r="E294" s="219"/>
      <c r="F294" s="219"/>
      <c r="G294" s="220"/>
      <c r="H294" s="221"/>
      <c r="I294" s="220"/>
      <c r="J294" s="222"/>
      <c r="K294" s="223"/>
      <c r="L294" s="222"/>
      <c r="M294" s="96"/>
    </row>
    <row r="295" spans="2:13" ht="39.950000000000003" hidden="1" customHeight="1" outlineLevel="1" x14ac:dyDescent="0.25">
      <c r="B295" s="98">
        <v>290</v>
      </c>
      <c r="C295" s="219"/>
      <c r="D295" s="219"/>
      <c r="E295" s="219"/>
      <c r="F295" s="219"/>
      <c r="G295" s="220"/>
      <c r="H295" s="221"/>
      <c r="I295" s="220"/>
      <c r="J295" s="222"/>
      <c r="K295" s="223"/>
      <c r="L295" s="222"/>
      <c r="M295" s="96"/>
    </row>
    <row r="296" spans="2:13" ht="39.950000000000003" hidden="1" customHeight="1" outlineLevel="1" x14ac:dyDescent="0.25">
      <c r="B296" s="98">
        <v>291</v>
      </c>
      <c r="C296" s="219"/>
      <c r="D296" s="219"/>
      <c r="E296" s="219"/>
      <c r="F296" s="219"/>
      <c r="G296" s="220"/>
      <c r="H296" s="221"/>
      <c r="I296" s="220"/>
      <c r="J296" s="222"/>
      <c r="K296" s="223"/>
      <c r="L296" s="222"/>
      <c r="M296" s="96"/>
    </row>
    <row r="297" spans="2:13" ht="39.950000000000003" hidden="1" customHeight="1" outlineLevel="1" x14ac:dyDescent="0.25">
      <c r="B297" s="98">
        <v>292</v>
      </c>
      <c r="C297" s="219"/>
      <c r="D297" s="219"/>
      <c r="E297" s="219"/>
      <c r="F297" s="219"/>
      <c r="G297" s="220"/>
      <c r="H297" s="221"/>
      <c r="I297" s="220"/>
      <c r="J297" s="222"/>
      <c r="K297" s="223"/>
      <c r="L297" s="222"/>
      <c r="M297" s="96"/>
    </row>
    <row r="298" spans="2:13" ht="39.950000000000003" hidden="1" customHeight="1" outlineLevel="1" x14ac:dyDescent="0.25">
      <c r="B298" s="98">
        <v>293</v>
      </c>
      <c r="C298" s="219"/>
      <c r="D298" s="219"/>
      <c r="E298" s="219"/>
      <c r="F298" s="219"/>
      <c r="G298" s="220"/>
      <c r="H298" s="221"/>
      <c r="I298" s="220"/>
      <c r="J298" s="222"/>
      <c r="K298" s="223"/>
      <c r="L298" s="222"/>
      <c r="M298" s="96"/>
    </row>
    <row r="299" spans="2:13" ht="39.950000000000003" hidden="1" customHeight="1" outlineLevel="1" x14ac:dyDescent="0.25">
      <c r="B299" s="98">
        <v>294</v>
      </c>
      <c r="C299" s="219"/>
      <c r="D299" s="219"/>
      <c r="E299" s="219"/>
      <c r="F299" s="219"/>
      <c r="G299" s="220"/>
      <c r="H299" s="221"/>
      <c r="I299" s="220"/>
      <c r="J299" s="222"/>
      <c r="K299" s="223"/>
      <c r="L299" s="222"/>
      <c r="M299" s="96"/>
    </row>
    <row r="300" spans="2:13" ht="39.950000000000003" hidden="1" customHeight="1" outlineLevel="1" x14ac:dyDescent="0.25">
      <c r="B300" s="98">
        <v>295</v>
      </c>
      <c r="C300" s="219"/>
      <c r="D300" s="219"/>
      <c r="E300" s="219"/>
      <c r="F300" s="219"/>
      <c r="G300" s="220"/>
      <c r="H300" s="221"/>
      <c r="I300" s="220"/>
      <c r="J300" s="222"/>
      <c r="K300" s="223"/>
      <c r="L300" s="222"/>
      <c r="M300" s="96"/>
    </row>
    <row r="301" spans="2:13" ht="39.950000000000003" hidden="1" customHeight="1" outlineLevel="1" x14ac:dyDescent="0.25">
      <c r="B301" s="98">
        <v>296</v>
      </c>
      <c r="C301" s="219"/>
      <c r="D301" s="219"/>
      <c r="E301" s="219"/>
      <c r="F301" s="219"/>
      <c r="G301" s="220"/>
      <c r="H301" s="221"/>
      <c r="I301" s="220"/>
      <c r="J301" s="222"/>
      <c r="K301" s="223"/>
      <c r="L301" s="222"/>
      <c r="M301" s="96"/>
    </row>
    <row r="302" spans="2:13" ht="39.950000000000003" hidden="1" customHeight="1" outlineLevel="1" x14ac:dyDescent="0.25">
      <c r="B302" s="98">
        <v>297</v>
      </c>
      <c r="C302" s="219"/>
      <c r="D302" s="219"/>
      <c r="E302" s="219"/>
      <c r="F302" s="219"/>
      <c r="G302" s="220"/>
      <c r="H302" s="221"/>
      <c r="I302" s="220"/>
      <c r="J302" s="222"/>
      <c r="K302" s="223"/>
      <c r="L302" s="222"/>
      <c r="M302" s="96"/>
    </row>
    <row r="303" spans="2:13" ht="39.950000000000003" hidden="1" customHeight="1" outlineLevel="1" x14ac:dyDescent="0.25">
      <c r="B303" s="98">
        <v>298</v>
      </c>
      <c r="C303" s="219"/>
      <c r="D303" s="219"/>
      <c r="E303" s="219"/>
      <c r="F303" s="219"/>
      <c r="G303" s="220"/>
      <c r="H303" s="221"/>
      <c r="I303" s="220"/>
      <c r="J303" s="222"/>
      <c r="K303" s="223"/>
      <c r="L303" s="222"/>
      <c r="M303" s="96"/>
    </row>
    <row r="304" spans="2:13" ht="39.950000000000003" hidden="1" customHeight="1" outlineLevel="1" x14ac:dyDescent="0.25">
      <c r="B304" s="98">
        <v>299</v>
      </c>
      <c r="C304" s="219"/>
      <c r="D304" s="219"/>
      <c r="E304" s="219"/>
      <c r="F304" s="219"/>
      <c r="G304" s="220"/>
      <c r="H304" s="221"/>
      <c r="I304" s="220"/>
      <c r="J304" s="222"/>
      <c r="K304" s="223"/>
      <c r="L304" s="222"/>
      <c r="M304" s="96"/>
    </row>
    <row r="305" spans="2:13" ht="39.950000000000003" hidden="1" customHeight="1" outlineLevel="1" x14ac:dyDescent="0.25">
      <c r="B305" s="98">
        <v>300</v>
      </c>
      <c r="C305" s="219"/>
      <c r="D305" s="219"/>
      <c r="E305" s="219"/>
      <c r="F305" s="219"/>
      <c r="G305" s="220"/>
      <c r="H305" s="221"/>
      <c r="I305" s="220"/>
      <c r="J305" s="222"/>
      <c r="K305" s="223"/>
      <c r="L305" s="222"/>
      <c r="M305" s="96"/>
    </row>
    <row r="306" spans="2:13" ht="39.950000000000003" hidden="1" customHeight="1" outlineLevel="1" x14ac:dyDescent="0.25">
      <c r="B306" s="98">
        <v>301</v>
      </c>
      <c r="C306" s="219"/>
      <c r="D306" s="219"/>
      <c r="E306" s="219"/>
      <c r="F306" s="219"/>
      <c r="G306" s="220"/>
      <c r="H306" s="221"/>
      <c r="I306" s="220"/>
      <c r="J306" s="222"/>
      <c r="K306" s="223"/>
      <c r="L306" s="222"/>
      <c r="M306" s="96"/>
    </row>
    <row r="307" spans="2:13" ht="39.950000000000003" hidden="1" customHeight="1" outlineLevel="1" x14ac:dyDescent="0.25">
      <c r="B307" s="98">
        <v>302</v>
      </c>
      <c r="C307" s="219"/>
      <c r="D307" s="219"/>
      <c r="E307" s="219"/>
      <c r="F307" s="219"/>
      <c r="G307" s="220"/>
      <c r="H307" s="221"/>
      <c r="I307" s="220"/>
      <c r="J307" s="222"/>
      <c r="K307" s="223"/>
      <c r="L307" s="222"/>
      <c r="M307" s="96"/>
    </row>
    <row r="308" spans="2:13" ht="39.950000000000003" hidden="1" customHeight="1" outlineLevel="1" x14ac:dyDescent="0.25">
      <c r="B308" s="98">
        <v>303</v>
      </c>
      <c r="C308" s="219"/>
      <c r="D308" s="219"/>
      <c r="E308" s="219"/>
      <c r="F308" s="219"/>
      <c r="G308" s="220"/>
      <c r="H308" s="221"/>
      <c r="I308" s="220"/>
      <c r="J308" s="222"/>
      <c r="K308" s="223"/>
      <c r="L308" s="222"/>
      <c r="M308" s="96"/>
    </row>
    <row r="309" spans="2:13" ht="39.950000000000003" hidden="1" customHeight="1" outlineLevel="1" x14ac:dyDescent="0.25">
      <c r="B309" s="98">
        <v>304</v>
      </c>
      <c r="C309" s="219"/>
      <c r="D309" s="219"/>
      <c r="E309" s="219"/>
      <c r="F309" s="219"/>
      <c r="G309" s="220"/>
      <c r="H309" s="221"/>
      <c r="I309" s="220"/>
      <c r="J309" s="222"/>
      <c r="K309" s="223"/>
      <c r="L309" s="222"/>
      <c r="M309" s="96"/>
    </row>
    <row r="310" spans="2:13" ht="39.950000000000003" hidden="1" customHeight="1" outlineLevel="1" x14ac:dyDescent="0.25">
      <c r="B310" s="98">
        <v>305</v>
      </c>
      <c r="C310" s="219"/>
      <c r="D310" s="219"/>
      <c r="E310" s="219"/>
      <c r="F310" s="219"/>
      <c r="G310" s="220"/>
      <c r="H310" s="221"/>
      <c r="I310" s="220"/>
      <c r="J310" s="222"/>
      <c r="K310" s="223"/>
      <c r="L310" s="222"/>
      <c r="M310" s="96"/>
    </row>
    <row r="311" spans="2:13" ht="39.950000000000003" hidden="1" customHeight="1" outlineLevel="1" x14ac:dyDescent="0.25">
      <c r="B311" s="98">
        <v>306</v>
      </c>
      <c r="C311" s="219"/>
      <c r="D311" s="219"/>
      <c r="E311" s="219"/>
      <c r="F311" s="219"/>
      <c r="G311" s="220"/>
      <c r="H311" s="221"/>
      <c r="I311" s="220"/>
      <c r="J311" s="222"/>
      <c r="K311" s="223"/>
      <c r="L311" s="222"/>
      <c r="M311" s="96"/>
    </row>
    <row r="312" spans="2:13" ht="39.950000000000003" hidden="1" customHeight="1" outlineLevel="1" x14ac:dyDescent="0.25">
      <c r="B312" s="98">
        <v>307</v>
      </c>
      <c r="C312" s="219"/>
      <c r="D312" s="219"/>
      <c r="E312" s="219"/>
      <c r="F312" s="219"/>
      <c r="G312" s="220"/>
      <c r="H312" s="221"/>
      <c r="I312" s="220"/>
      <c r="J312" s="222"/>
      <c r="K312" s="223"/>
      <c r="L312" s="222"/>
      <c r="M312" s="96"/>
    </row>
    <row r="313" spans="2:13" ht="39.950000000000003" hidden="1" customHeight="1" outlineLevel="1" x14ac:dyDescent="0.25">
      <c r="B313" s="98">
        <v>308</v>
      </c>
      <c r="C313" s="219"/>
      <c r="D313" s="219"/>
      <c r="E313" s="219"/>
      <c r="F313" s="219"/>
      <c r="G313" s="220"/>
      <c r="H313" s="221"/>
      <c r="I313" s="220"/>
      <c r="J313" s="222"/>
      <c r="K313" s="223"/>
      <c r="L313" s="222"/>
      <c r="M313" s="96"/>
    </row>
    <row r="314" spans="2:13" ht="39.950000000000003" hidden="1" customHeight="1" outlineLevel="1" x14ac:dyDescent="0.25">
      <c r="B314" s="98">
        <v>309</v>
      </c>
      <c r="C314" s="219"/>
      <c r="D314" s="219"/>
      <c r="E314" s="219"/>
      <c r="F314" s="219"/>
      <c r="G314" s="220"/>
      <c r="H314" s="221"/>
      <c r="I314" s="220"/>
      <c r="J314" s="222"/>
      <c r="K314" s="223"/>
      <c r="L314" s="222"/>
      <c r="M314" s="96"/>
    </row>
    <row r="315" spans="2:13" ht="39.950000000000003" hidden="1" customHeight="1" outlineLevel="1" x14ac:dyDescent="0.25">
      <c r="B315" s="98">
        <v>310</v>
      </c>
      <c r="C315" s="219"/>
      <c r="D315" s="219"/>
      <c r="E315" s="219"/>
      <c r="F315" s="219"/>
      <c r="G315" s="220"/>
      <c r="H315" s="221"/>
      <c r="I315" s="220"/>
      <c r="J315" s="222"/>
      <c r="K315" s="223"/>
      <c r="L315" s="222"/>
      <c r="M315" s="96"/>
    </row>
    <row r="316" spans="2:13" ht="39.950000000000003" hidden="1" customHeight="1" outlineLevel="1" x14ac:dyDescent="0.25">
      <c r="B316" s="98">
        <v>311</v>
      </c>
      <c r="C316" s="219"/>
      <c r="D316" s="219"/>
      <c r="E316" s="219"/>
      <c r="F316" s="219"/>
      <c r="G316" s="220"/>
      <c r="H316" s="221"/>
      <c r="I316" s="220"/>
      <c r="J316" s="222"/>
      <c r="K316" s="223"/>
      <c r="L316" s="222"/>
      <c r="M316" s="96"/>
    </row>
    <row r="317" spans="2:13" ht="39.950000000000003" hidden="1" customHeight="1" outlineLevel="1" x14ac:dyDescent="0.25">
      <c r="B317" s="98">
        <v>312</v>
      </c>
      <c r="C317" s="219"/>
      <c r="D317" s="219"/>
      <c r="E317" s="219"/>
      <c r="F317" s="219"/>
      <c r="G317" s="220"/>
      <c r="H317" s="221"/>
      <c r="I317" s="220"/>
      <c r="J317" s="222"/>
      <c r="K317" s="223"/>
      <c r="L317" s="222"/>
      <c r="M317" s="96"/>
    </row>
    <row r="318" spans="2:13" ht="39.950000000000003" hidden="1" customHeight="1" outlineLevel="1" x14ac:dyDescent="0.25">
      <c r="B318" s="98">
        <v>313</v>
      </c>
      <c r="C318" s="219"/>
      <c r="D318" s="219"/>
      <c r="E318" s="219"/>
      <c r="F318" s="219"/>
      <c r="G318" s="220"/>
      <c r="H318" s="221"/>
      <c r="I318" s="220"/>
      <c r="J318" s="222"/>
      <c r="K318" s="223"/>
      <c r="L318" s="222"/>
      <c r="M318" s="96"/>
    </row>
    <row r="319" spans="2:13" ht="39.950000000000003" hidden="1" customHeight="1" outlineLevel="1" x14ac:dyDescent="0.25">
      <c r="B319" s="98">
        <v>314</v>
      </c>
      <c r="C319" s="219"/>
      <c r="D319" s="219"/>
      <c r="E319" s="219"/>
      <c r="F319" s="219"/>
      <c r="G319" s="220"/>
      <c r="H319" s="221"/>
      <c r="I319" s="220"/>
      <c r="J319" s="222"/>
      <c r="K319" s="223"/>
      <c r="L319" s="222"/>
      <c r="M319" s="96"/>
    </row>
    <row r="320" spans="2:13" ht="39.950000000000003" hidden="1" customHeight="1" outlineLevel="1" x14ac:dyDescent="0.25">
      <c r="B320" s="98">
        <v>315</v>
      </c>
      <c r="C320" s="219"/>
      <c r="D320" s="219"/>
      <c r="E320" s="219"/>
      <c r="F320" s="219"/>
      <c r="G320" s="220"/>
      <c r="H320" s="221"/>
      <c r="I320" s="220"/>
      <c r="J320" s="222"/>
      <c r="K320" s="223"/>
      <c r="L320" s="222"/>
      <c r="M320" s="96"/>
    </row>
    <row r="321" spans="2:13" ht="39.950000000000003" hidden="1" customHeight="1" outlineLevel="1" x14ac:dyDescent="0.25">
      <c r="B321" s="98">
        <v>316</v>
      </c>
      <c r="C321" s="219"/>
      <c r="D321" s="219"/>
      <c r="E321" s="219"/>
      <c r="F321" s="219"/>
      <c r="G321" s="220"/>
      <c r="H321" s="221"/>
      <c r="I321" s="220"/>
      <c r="J321" s="222"/>
      <c r="K321" s="223"/>
      <c r="L321" s="222"/>
      <c r="M321" s="96"/>
    </row>
    <row r="322" spans="2:13" ht="39.950000000000003" hidden="1" customHeight="1" outlineLevel="1" x14ac:dyDescent="0.25">
      <c r="B322" s="98">
        <v>317</v>
      </c>
      <c r="C322" s="219"/>
      <c r="D322" s="219"/>
      <c r="E322" s="219"/>
      <c r="F322" s="219"/>
      <c r="G322" s="220"/>
      <c r="H322" s="221"/>
      <c r="I322" s="220"/>
      <c r="J322" s="222"/>
      <c r="K322" s="223"/>
      <c r="L322" s="222"/>
      <c r="M322" s="96"/>
    </row>
    <row r="323" spans="2:13" ht="39.950000000000003" hidden="1" customHeight="1" outlineLevel="1" x14ac:dyDescent="0.25">
      <c r="B323" s="98">
        <v>318</v>
      </c>
      <c r="C323" s="219"/>
      <c r="D323" s="219"/>
      <c r="E323" s="219"/>
      <c r="F323" s="219"/>
      <c r="G323" s="220"/>
      <c r="H323" s="221"/>
      <c r="I323" s="220"/>
      <c r="J323" s="222"/>
      <c r="K323" s="223"/>
      <c r="L323" s="222"/>
      <c r="M323" s="96"/>
    </row>
    <row r="324" spans="2:13" ht="39.950000000000003" hidden="1" customHeight="1" outlineLevel="1" x14ac:dyDescent="0.25">
      <c r="B324" s="98">
        <v>319</v>
      </c>
      <c r="C324" s="219"/>
      <c r="D324" s="219"/>
      <c r="E324" s="219"/>
      <c r="F324" s="219"/>
      <c r="G324" s="220"/>
      <c r="H324" s="221"/>
      <c r="I324" s="220"/>
      <c r="J324" s="222"/>
      <c r="K324" s="223"/>
      <c r="L324" s="222"/>
      <c r="M324" s="96"/>
    </row>
    <row r="325" spans="2:13" ht="39.950000000000003" hidden="1" customHeight="1" outlineLevel="1" x14ac:dyDescent="0.25">
      <c r="B325" s="98">
        <v>320</v>
      </c>
      <c r="C325" s="219"/>
      <c r="D325" s="219"/>
      <c r="E325" s="219"/>
      <c r="F325" s="219"/>
      <c r="G325" s="220"/>
      <c r="H325" s="221"/>
      <c r="I325" s="220"/>
      <c r="J325" s="222"/>
      <c r="K325" s="223"/>
      <c r="L325" s="222"/>
      <c r="M325" s="96"/>
    </row>
    <row r="326" spans="2:13" ht="39.950000000000003" hidden="1" customHeight="1" outlineLevel="1" x14ac:dyDescent="0.25">
      <c r="B326" s="98">
        <v>321</v>
      </c>
      <c r="C326" s="219"/>
      <c r="D326" s="219"/>
      <c r="E326" s="219"/>
      <c r="F326" s="219"/>
      <c r="G326" s="220"/>
      <c r="H326" s="221"/>
      <c r="I326" s="220"/>
      <c r="J326" s="222"/>
      <c r="K326" s="223"/>
      <c r="L326" s="222"/>
      <c r="M326" s="96"/>
    </row>
    <row r="327" spans="2:13" ht="39.950000000000003" hidden="1" customHeight="1" outlineLevel="1" x14ac:dyDescent="0.25">
      <c r="B327" s="98">
        <v>322</v>
      </c>
      <c r="C327" s="219"/>
      <c r="D327" s="219"/>
      <c r="E327" s="219"/>
      <c r="F327" s="219"/>
      <c r="G327" s="220"/>
      <c r="H327" s="221"/>
      <c r="I327" s="220"/>
      <c r="J327" s="222"/>
      <c r="K327" s="223"/>
      <c r="L327" s="222"/>
      <c r="M327" s="96"/>
    </row>
    <row r="328" spans="2:13" ht="39.950000000000003" hidden="1" customHeight="1" outlineLevel="1" x14ac:dyDescent="0.25">
      <c r="B328" s="98">
        <v>323</v>
      </c>
      <c r="C328" s="219"/>
      <c r="D328" s="219"/>
      <c r="E328" s="219"/>
      <c r="F328" s="219"/>
      <c r="G328" s="220"/>
      <c r="H328" s="221"/>
      <c r="I328" s="220"/>
      <c r="J328" s="222"/>
      <c r="K328" s="223"/>
      <c r="L328" s="222"/>
      <c r="M328" s="96"/>
    </row>
    <row r="329" spans="2:13" ht="39.950000000000003" hidden="1" customHeight="1" outlineLevel="1" x14ac:dyDescent="0.25">
      <c r="B329" s="98">
        <v>324</v>
      </c>
      <c r="C329" s="219"/>
      <c r="D329" s="219"/>
      <c r="E329" s="219"/>
      <c r="F329" s="219"/>
      <c r="G329" s="220"/>
      <c r="H329" s="221"/>
      <c r="I329" s="220"/>
      <c r="J329" s="222"/>
      <c r="K329" s="223"/>
      <c r="L329" s="222"/>
      <c r="M329" s="96"/>
    </row>
    <row r="330" spans="2:13" ht="39.950000000000003" hidden="1" customHeight="1" outlineLevel="1" x14ac:dyDescent="0.25">
      <c r="B330" s="98">
        <v>325</v>
      </c>
      <c r="C330" s="219"/>
      <c r="D330" s="219"/>
      <c r="E330" s="219"/>
      <c r="F330" s="219"/>
      <c r="G330" s="220"/>
      <c r="H330" s="221"/>
      <c r="I330" s="220"/>
      <c r="J330" s="222"/>
      <c r="K330" s="223"/>
      <c r="L330" s="222"/>
      <c r="M330" s="96"/>
    </row>
    <row r="331" spans="2:13" ht="39.950000000000003" hidden="1" customHeight="1" outlineLevel="1" x14ac:dyDescent="0.25">
      <c r="B331" s="98">
        <v>326</v>
      </c>
      <c r="C331" s="219"/>
      <c r="D331" s="219"/>
      <c r="E331" s="219"/>
      <c r="F331" s="219"/>
      <c r="G331" s="220"/>
      <c r="H331" s="221"/>
      <c r="I331" s="220"/>
      <c r="J331" s="222"/>
      <c r="K331" s="223"/>
      <c r="L331" s="222"/>
      <c r="M331" s="96"/>
    </row>
    <row r="332" spans="2:13" ht="39.950000000000003" hidden="1" customHeight="1" outlineLevel="1" x14ac:dyDescent="0.25">
      <c r="B332" s="98">
        <v>327</v>
      </c>
      <c r="C332" s="219"/>
      <c r="D332" s="219"/>
      <c r="E332" s="219"/>
      <c r="F332" s="219"/>
      <c r="G332" s="220"/>
      <c r="H332" s="221"/>
      <c r="I332" s="220"/>
      <c r="J332" s="222"/>
      <c r="K332" s="223"/>
      <c r="L332" s="222"/>
      <c r="M332" s="96"/>
    </row>
    <row r="333" spans="2:13" ht="39.950000000000003" hidden="1" customHeight="1" outlineLevel="1" x14ac:dyDescent="0.25">
      <c r="B333" s="98">
        <v>328</v>
      </c>
      <c r="C333" s="219"/>
      <c r="D333" s="219"/>
      <c r="E333" s="219"/>
      <c r="F333" s="219"/>
      <c r="G333" s="220"/>
      <c r="H333" s="221"/>
      <c r="I333" s="220"/>
      <c r="J333" s="222"/>
      <c r="K333" s="223"/>
      <c r="L333" s="222"/>
      <c r="M333" s="96"/>
    </row>
    <row r="334" spans="2:13" ht="39.950000000000003" hidden="1" customHeight="1" outlineLevel="1" x14ac:dyDescent="0.25">
      <c r="B334" s="98">
        <v>329</v>
      </c>
      <c r="C334" s="219"/>
      <c r="D334" s="219"/>
      <c r="E334" s="219"/>
      <c r="F334" s="219"/>
      <c r="G334" s="220"/>
      <c r="H334" s="221"/>
      <c r="I334" s="220"/>
      <c r="J334" s="222"/>
      <c r="K334" s="223"/>
      <c r="L334" s="222"/>
      <c r="M334" s="96"/>
    </row>
    <row r="335" spans="2:13" ht="39.950000000000003" hidden="1" customHeight="1" outlineLevel="1" x14ac:dyDescent="0.25">
      <c r="B335" s="98">
        <v>330</v>
      </c>
      <c r="C335" s="219"/>
      <c r="D335" s="219"/>
      <c r="E335" s="219"/>
      <c r="F335" s="219"/>
      <c r="G335" s="220"/>
      <c r="H335" s="221"/>
      <c r="I335" s="220"/>
      <c r="J335" s="222"/>
      <c r="K335" s="223"/>
      <c r="L335" s="222"/>
      <c r="M335" s="96"/>
    </row>
    <row r="336" spans="2:13" ht="39.950000000000003" hidden="1" customHeight="1" outlineLevel="1" x14ac:dyDescent="0.25">
      <c r="B336" s="98">
        <v>331</v>
      </c>
      <c r="C336" s="219"/>
      <c r="D336" s="219"/>
      <c r="E336" s="219"/>
      <c r="F336" s="219"/>
      <c r="G336" s="220"/>
      <c r="H336" s="221"/>
      <c r="I336" s="220"/>
      <c r="J336" s="222"/>
      <c r="K336" s="223"/>
      <c r="L336" s="222"/>
      <c r="M336" s="96"/>
    </row>
    <row r="337" spans="2:13" ht="39.950000000000003" hidden="1" customHeight="1" outlineLevel="1" x14ac:dyDescent="0.25">
      <c r="B337" s="98">
        <v>332</v>
      </c>
      <c r="C337" s="219"/>
      <c r="D337" s="219"/>
      <c r="E337" s="219"/>
      <c r="F337" s="219"/>
      <c r="G337" s="220"/>
      <c r="H337" s="221"/>
      <c r="I337" s="220"/>
      <c r="J337" s="222"/>
      <c r="K337" s="223"/>
      <c r="L337" s="222"/>
      <c r="M337" s="96"/>
    </row>
    <row r="338" spans="2:13" ht="39.950000000000003" hidden="1" customHeight="1" outlineLevel="1" x14ac:dyDescent="0.25">
      <c r="B338" s="98">
        <v>333</v>
      </c>
      <c r="C338" s="219"/>
      <c r="D338" s="219"/>
      <c r="E338" s="219"/>
      <c r="F338" s="219"/>
      <c r="G338" s="220"/>
      <c r="H338" s="221"/>
      <c r="I338" s="220"/>
      <c r="J338" s="222"/>
      <c r="K338" s="223"/>
      <c r="L338" s="222"/>
      <c r="M338" s="96"/>
    </row>
    <row r="339" spans="2:13" ht="39.950000000000003" hidden="1" customHeight="1" outlineLevel="1" x14ac:dyDescent="0.25">
      <c r="B339" s="98">
        <v>334</v>
      </c>
      <c r="C339" s="219"/>
      <c r="D339" s="219"/>
      <c r="E339" s="219"/>
      <c r="F339" s="219"/>
      <c r="G339" s="220"/>
      <c r="H339" s="221"/>
      <c r="I339" s="220"/>
      <c r="J339" s="222"/>
      <c r="K339" s="223"/>
      <c r="L339" s="222"/>
      <c r="M339" s="96"/>
    </row>
    <row r="340" spans="2:13" ht="39.950000000000003" hidden="1" customHeight="1" outlineLevel="1" x14ac:dyDescent="0.25">
      <c r="B340" s="98">
        <v>335</v>
      </c>
      <c r="C340" s="219"/>
      <c r="D340" s="219"/>
      <c r="E340" s="219"/>
      <c r="F340" s="219"/>
      <c r="G340" s="220"/>
      <c r="H340" s="221"/>
      <c r="I340" s="220"/>
      <c r="J340" s="222"/>
      <c r="K340" s="223"/>
      <c r="L340" s="222"/>
      <c r="M340" s="96"/>
    </row>
    <row r="341" spans="2:13" ht="39.950000000000003" hidden="1" customHeight="1" outlineLevel="1" x14ac:dyDescent="0.25">
      <c r="B341" s="98">
        <v>336</v>
      </c>
      <c r="C341" s="219"/>
      <c r="D341" s="219"/>
      <c r="E341" s="219"/>
      <c r="F341" s="219"/>
      <c r="G341" s="220"/>
      <c r="H341" s="221"/>
      <c r="I341" s="220"/>
      <c r="J341" s="222"/>
      <c r="K341" s="223"/>
      <c r="L341" s="222"/>
      <c r="M341" s="96"/>
    </row>
    <row r="342" spans="2:13" ht="39.950000000000003" hidden="1" customHeight="1" outlineLevel="1" x14ac:dyDescent="0.25">
      <c r="B342" s="98">
        <v>337</v>
      </c>
      <c r="C342" s="219"/>
      <c r="D342" s="219"/>
      <c r="E342" s="219"/>
      <c r="F342" s="219"/>
      <c r="G342" s="220"/>
      <c r="H342" s="221"/>
      <c r="I342" s="220"/>
      <c r="J342" s="222"/>
      <c r="K342" s="223"/>
      <c r="L342" s="222"/>
      <c r="M342" s="96"/>
    </row>
    <row r="343" spans="2:13" ht="39.950000000000003" hidden="1" customHeight="1" outlineLevel="1" x14ac:dyDescent="0.25">
      <c r="B343" s="98">
        <v>338</v>
      </c>
      <c r="C343" s="219"/>
      <c r="D343" s="219"/>
      <c r="E343" s="219"/>
      <c r="F343" s="219"/>
      <c r="G343" s="220"/>
      <c r="H343" s="221"/>
      <c r="I343" s="220"/>
      <c r="J343" s="222"/>
      <c r="K343" s="223"/>
      <c r="L343" s="222"/>
      <c r="M343" s="96"/>
    </row>
    <row r="344" spans="2:13" ht="39.950000000000003" hidden="1" customHeight="1" outlineLevel="1" x14ac:dyDescent="0.25">
      <c r="B344" s="98">
        <v>339</v>
      </c>
      <c r="C344" s="219"/>
      <c r="D344" s="219"/>
      <c r="E344" s="219"/>
      <c r="F344" s="219"/>
      <c r="G344" s="220"/>
      <c r="H344" s="221"/>
      <c r="I344" s="220"/>
      <c r="J344" s="222"/>
      <c r="K344" s="223"/>
      <c r="L344" s="222"/>
      <c r="M344" s="96"/>
    </row>
    <row r="345" spans="2:13" ht="39.950000000000003" hidden="1" customHeight="1" outlineLevel="1" x14ac:dyDescent="0.25">
      <c r="B345" s="98">
        <v>340</v>
      </c>
      <c r="C345" s="219"/>
      <c r="D345" s="219"/>
      <c r="E345" s="219"/>
      <c r="F345" s="219"/>
      <c r="G345" s="220"/>
      <c r="H345" s="221"/>
      <c r="I345" s="220"/>
      <c r="J345" s="222"/>
      <c r="K345" s="223"/>
      <c r="L345" s="222"/>
      <c r="M345" s="96"/>
    </row>
    <row r="346" spans="2:13" ht="39.950000000000003" hidden="1" customHeight="1" outlineLevel="1" x14ac:dyDescent="0.25">
      <c r="B346" s="98">
        <v>341</v>
      </c>
      <c r="C346" s="219"/>
      <c r="D346" s="219"/>
      <c r="E346" s="219"/>
      <c r="F346" s="219"/>
      <c r="G346" s="220"/>
      <c r="H346" s="221"/>
      <c r="I346" s="220"/>
      <c r="J346" s="222"/>
      <c r="K346" s="223"/>
      <c r="L346" s="222"/>
      <c r="M346" s="96"/>
    </row>
    <row r="347" spans="2:13" ht="39.950000000000003" hidden="1" customHeight="1" outlineLevel="1" x14ac:dyDescent="0.25">
      <c r="B347" s="98">
        <v>342</v>
      </c>
      <c r="C347" s="219"/>
      <c r="D347" s="219"/>
      <c r="E347" s="219"/>
      <c r="F347" s="219"/>
      <c r="G347" s="220"/>
      <c r="H347" s="221"/>
      <c r="I347" s="220"/>
      <c r="J347" s="222"/>
      <c r="K347" s="223"/>
      <c r="L347" s="222"/>
      <c r="M347" s="96"/>
    </row>
    <row r="348" spans="2:13" ht="39.950000000000003" hidden="1" customHeight="1" outlineLevel="1" x14ac:dyDescent="0.25">
      <c r="B348" s="98">
        <v>343</v>
      </c>
      <c r="C348" s="219"/>
      <c r="D348" s="219"/>
      <c r="E348" s="219"/>
      <c r="F348" s="219"/>
      <c r="G348" s="220"/>
      <c r="H348" s="221"/>
      <c r="I348" s="220"/>
      <c r="J348" s="222"/>
      <c r="K348" s="223"/>
      <c r="L348" s="222"/>
      <c r="M348" s="96"/>
    </row>
    <row r="349" spans="2:13" ht="39.950000000000003" hidden="1" customHeight="1" outlineLevel="1" x14ac:dyDescent="0.25">
      <c r="B349" s="98">
        <v>344</v>
      </c>
      <c r="C349" s="219"/>
      <c r="D349" s="219"/>
      <c r="E349" s="219"/>
      <c r="F349" s="219"/>
      <c r="G349" s="220"/>
      <c r="H349" s="221"/>
      <c r="I349" s="220"/>
      <c r="J349" s="222"/>
      <c r="K349" s="223"/>
      <c r="L349" s="222"/>
      <c r="M349" s="96"/>
    </row>
    <row r="350" spans="2:13" ht="39.950000000000003" hidden="1" customHeight="1" outlineLevel="1" x14ac:dyDescent="0.25">
      <c r="B350" s="98">
        <v>345</v>
      </c>
      <c r="C350" s="219"/>
      <c r="D350" s="219"/>
      <c r="E350" s="219"/>
      <c r="F350" s="219"/>
      <c r="G350" s="220"/>
      <c r="H350" s="221"/>
      <c r="I350" s="220"/>
      <c r="J350" s="222"/>
      <c r="K350" s="223"/>
      <c r="L350" s="222"/>
      <c r="M350" s="96"/>
    </row>
    <row r="351" spans="2:13" ht="39.950000000000003" hidden="1" customHeight="1" outlineLevel="1" x14ac:dyDescent="0.25">
      <c r="B351" s="98">
        <v>346</v>
      </c>
      <c r="C351" s="219"/>
      <c r="D351" s="219"/>
      <c r="E351" s="219"/>
      <c r="F351" s="219"/>
      <c r="G351" s="220"/>
      <c r="H351" s="221"/>
      <c r="I351" s="220"/>
      <c r="J351" s="222"/>
      <c r="K351" s="223"/>
      <c r="L351" s="222"/>
      <c r="M351" s="96"/>
    </row>
    <row r="352" spans="2:13" ht="39.950000000000003" hidden="1" customHeight="1" outlineLevel="1" x14ac:dyDescent="0.25">
      <c r="B352" s="98">
        <v>347</v>
      </c>
      <c r="C352" s="219"/>
      <c r="D352" s="219"/>
      <c r="E352" s="219"/>
      <c r="F352" s="219"/>
      <c r="G352" s="220"/>
      <c r="H352" s="221"/>
      <c r="I352" s="220"/>
      <c r="J352" s="222"/>
      <c r="K352" s="223"/>
      <c r="L352" s="222"/>
      <c r="M352" s="96"/>
    </row>
    <row r="353" spans="2:13" ht="39.950000000000003" hidden="1" customHeight="1" outlineLevel="1" x14ac:dyDescent="0.25">
      <c r="B353" s="98">
        <v>348</v>
      </c>
      <c r="C353" s="219"/>
      <c r="D353" s="219"/>
      <c r="E353" s="219"/>
      <c r="F353" s="219"/>
      <c r="G353" s="220"/>
      <c r="H353" s="221"/>
      <c r="I353" s="220"/>
      <c r="J353" s="222"/>
      <c r="K353" s="223"/>
      <c r="L353" s="222"/>
      <c r="M353" s="96"/>
    </row>
    <row r="354" spans="2:13" ht="39.950000000000003" hidden="1" customHeight="1" outlineLevel="1" x14ac:dyDescent="0.25">
      <c r="B354" s="98">
        <v>349</v>
      </c>
      <c r="C354" s="219"/>
      <c r="D354" s="219"/>
      <c r="E354" s="219"/>
      <c r="F354" s="219"/>
      <c r="G354" s="220"/>
      <c r="H354" s="221"/>
      <c r="I354" s="220"/>
      <c r="J354" s="222"/>
      <c r="K354" s="223"/>
      <c r="L354" s="222"/>
      <c r="M354" s="96"/>
    </row>
    <row r="355" spans="2:13" ht="39.950000000000003" hidden="1" customHeight="1" outlineLevel="1" x14ac:dyDescent="0.25">
      <c r="B355" s="98">
        <v>350</v>
      </c>
      <c r="C355" s="219"/>
      <c r="D355" s="219"/>
      <c r="E355" s="219"/>
      <c r="F355" s="219"/>
      <c r="G355" s="220"/>
      <c r="H355" s="221"/>
      <c r="I355" s="220"/>
      <c r="J355" s="222"/>
      <c r="K355" s="223"/>
      <c r="L355" s="222"/>
      <c r="M355" s="96"/>
    </row>
    <row r="356" spans="2:13" ht="39.950000000000003" hidden="1" customHeight="1" outlineLevel="1" x14ac:dyDescent="0.25">
      <c r="B356" s="98">
        <v>351</v>
      </c>
      <c r="C356" s="219"/>
      <c r="D356" s="219"/>
      <c r="E356" s="219"/>
      <c r="F356" s="219"/>
      <c r="G356" s="220"/>
      <c r="H356" s="221"/>
      <c r="I356" s="220"/>
      <c r="J356" s="222"/>
      <c r="K356" s="223"/>
      <c r="L356" s="222"/>
      <c r="M356" s="96"/>
    </row>
    <row r="357" spans="2:13" ht="39.950000000000003" hidden="1" customHeight="1" outlineLevel="1" x14ac:dyDescent="0.25">
      <c r="B357" s="98">
        <v>352</v>
      </c>
      <c r="C357" s="219"/>
      <c r="D357" s="219"/>
      <c r="E357" s="219"/>
      <c r="F357" s="219"/>
      <c r="G357" s="220"/>
      <c r="H357" s="221"/>
      <c r="I357" s="220"/>
      <c r="J357" s="222"/>
      <c r="K357" s="223"/>
      <c r="L357" s="222"/>
      <c r="M357" s="96"/>
    </row>
    <row r="358" spans="2:13" ht="39.950000000000003" hidden="1" customHeight="1" outlineLevel="1" x14ac:dyDescent="0.25">
      <c r="B358" s="98">
        <v>353</v>
      </c>
      <c r="C358" s="219"/>
      <c r="D358" s="219"/>
      <c r="E358" s="219"/>
      <c r="F358" s="219"/>
      <c r="G358" s="220"/>
      <c r="H358" s="221"/>
      <c r="I358" s="220"/>
      <c r="J358" s="222"/>
      <c r="K358" s="223"/>
      <c r="L358" s="222"/>
      <c r="M358" s="96"/>
    </row>
    <row r="359" spans="2:13" ht="39.950000000000003" hidden="1" customHeight="1" outlineLevel="1" x14ac:dyDescent="0.25">
      <c r="B359" s="98">
        <v>354</v>
      </c>
      <c r="C359" s="219"/>
      <c r="D359" s="219"/>
      <c r="E359" s="219"/>
      <c r="F359" s="219"/>
      <c r="G359" s="220"/>
      <c r="H359" s="221"/>
      <c r="I359" s="220"/>
      <c r="J359" s="222"/>
      <c r="K359" s="223"/>
      <c r="L359" s="222"/>
      <c r="M359" s="96"/>
    </row>
    <row r="360" spans="2:13" ht="39.950000000000003" hidden="1" customHeight="1" outlineLevel="1" x14ac:dyDescent="0.25">
      <c r="B360" s="98">
        <v>355</v>
      </c>
      <c r="C360" s="219"/>
      <c r="D360" s="219"/>
      <c r="E360" s="219"/>
      <c r="F360" s="219"/>
      <c r="G360" s="220"/>
      <c r="H360" s="221"/>
      <c r="I360" s="220"/>
      <c r="J360" s="222"/>
      <c r="K360" s="223"/>
      <c r="L360" s="222"/>
      <c r="M360" s="96"/>
    </row>
    <row r="361" spans="2:13" ht="39.950000000000003" hidden="1" customHeight="1" outlineLevel="1" x14ac:dyDescent="0.25">
      <c r="B361" s="98">
        <v>356</v>
      </c>
      <c r="C361" s="219"/>
      <c r="D361" s="219"/>
      <c r="E361" s="219"/>
      <c r="F361" s="219"/>
      <c r="G361" s="220"/>
      <c r="H361" s="221"/>
      <c r="I361" s="220"/>
      <c r="J361" s="222"/>
      <c r="K361" s="223"/>
      <c r="L361" s="222"/>
      <c r="M361" s="96"/>
    </row>
    <row r="362" spans="2:13" ht="39.950000000000003" hidden="1" customHeight="1" outlineLevel="1" x14ac:dyDescent="0.25">
      <c r="B362" s="98">
        <v>357</v>
      </c>
      <c r="C362" s="219"/>
      <c r="D362" s="219"/>
      <c r="E362" s="219"/>
      <c r="F362" s="219"/>
      <c r="G362" s="220"/>
      <c r="H362" s="221"/>
      <c r="I362" s="220"/>
      <c r="J362" s="222"/>
      <c r="K362" s="223"/>
      <c r="L362" s="222"/>
      <c r="M362" s="96"/>
    </row>
    <row r="363" spans="2:13" ht="39.950000000000003" hidden="1" customHeight="1" outlineLevel="1" x14ac:dyDescent="0.25">
      <c r="B363" s="98">
        <v>358</v>
      </c>
      <c r="C363" s="219"/>
      <c r="D363" s="219"/>
      <c r="E363" s="219"/>
      <c r="F363" s="219"/>
      <c r="G363" s="220"/>
      <c r="H363" s="221"/>
      <c r="I363" s="220"/>
      <c r="J363" s="222"/>
      <c r="K363" s="223"/>
      <c r="L363" s="222"/>
      <c r="M363" s="96"/>
    </row>
    <row r="364" spans="2:13" ht="39.950000000000003" hidden="1" customHeight="1" outlineLevel="1" x14ac:dyDescent="0.25">
      <c r="B364" s="98">
        <v>359</v>
      </c>
      <c r="C364" s="219"/>
      <c r="D364" s="219"/>
      <c r="E364" s="219"/>
      <c r="F364" s="219"/>
      <c r="G364" s="220"/>
      <c r="H364" s="221"/>
      <c r="I364" s="220"/>
      <c r="J364" s="222"/>
      <c r="K364" s="223"/>
      <c r="L364" s="222"/>
      <c r="M364" s="96"/>
    </row>
    <row r="365" spans="2:13" ht="39.950000000000003" hidden="1" customHeight="1" outlineLevel="1" x14ac:dyDescent="0.25">
      <c r="B365" s="98">
        <v>360</v>
      </c>
      <c r="C365" s="219"/>
      <c r="D365" s="219"/>
      <c r="E365" s="219"/>
      <c r="F365" s="219"/>
      <c r="G365" s="220"/>
      <c r="H365" s="221"/>
      <c r="I365" s="220"/>
      <c r="J365" s="222"/>
      <c r="K365" s="223"/>
      <c r="L365" s="222"/>
      <c r="M365" s="96"/>
    </row>
    <row r="366" spans="2:13" ht="39.950000000000003" hidden="1" customHeight="1" outlineLevel="1" x14ac:dyDescent="0.25">
      <c r="B366" s="98">
        <v>361</v>
      </c>
      <c r="C366" s="219"/>
      <c r="D366" s="219"/>
      <c r="E366" s="219"/>
      <c r="F366" s="219"/>
      <c r="G366" s="220"/>
      <c r="H366" s="221"/>
      <c r="I366" s="220"/>
      <c r="J366" s="222"/>
      <c r="K366" s="223"/>
      <c r="L366" s="222"/>
      <c r="M366" s="96"/>
    </row>
    <row r="367" spans="2:13" ht="39.950000000000003" hidden="1" customHeight="1" outlineLevel="1" x14ac:dyDescent="0.25">
      <c r="B367" s="98">
        <v>362</v>
      </c>
      <c r="C367" s="219"/>
      <c r="D367" s="219"/>
      <c r="E367" s="219"/>
      <c r="F367" s="219"/>
      <c r="G367" s="220"/>
      <c r="H367" s="221"/>
      <c r="I367" s="220"/>
      <c r="J367" s="222"/>
      <c r="K367" s="223"/>
      <c r="L367" s="222"/>
      <c r="M367" s="96"/>
    </row>
    <row r="368" spans="2:13" ht="39.950000000000003" hidden="1" customHeight="1" outlineLevel="1" x14ac:dyDescent="0.25">
      <c r="B368" s="98">
        <v>363</v>
      </c>
      <c r="C368" s="219"/>
      <c r="D368" s="219"/>
      <c r="E368" s="219"/>
      <c r="F368" s="219"/>
      <c r="G368" s="220"/>
      <c r="H368" s="221"/>
      <c r="I368" s="220"/>
      <c r="J368" s="222"/>
      <c r="K368" s="223"/>
      <c r="L368" s="222"/>
      <c r="M368" s="96"/>
    </row>
    <row r="369" spans="2:13" ht="39.950000000000003" hidden="1" customHeight="1" outlineLevel="1" x14ac:dyDescent="0.25">
      <c r="B369" s="98">
        <v>364</v>
      </c>
      <c r="C369" s="219"/>
      <c r="D369" s="219"/>
      <c r="E369" s="219"/>
      <c r="F369" s="219"/>
      <c r="G369" s="220"/>
      <c r="H369" s="221"/>
      <c r="I369" s="220"/>
      <c r="J369" s="222"/>
      <c r="K369" s="223"/>
      <c r="L369" s="222"/>
      <c r="M369" s="96"/>
    </row>
    <row r="370" spans="2:13" ht="39.950000000000003" hidden="1" customHeight="1" outlineLevel="1" x14ac:dyDescent="0.25">
      <c r="B370" s="98">
        <v>365</v>
      </c>
      <c r="C370" s="219"/>
      <c r="D370" s="219"/>
      <c r="E370" s="219"/>
      <c r="F370" s="219"/>
      <c r="G370" s="220"/>
      <c r="H370" s="221"/>
      <c r="I370" s="220"/>
      <c r="J370" s="222"/>
      <c r="K370" s="223"/>
      <c r="L370" s="222"/>
      <c r="M370" s="96"/>
    </row>
    <row r="371" spans="2:13" ht="39.950000000000003" hidden="1" customHeight="1" outlineLevel="1" x14ac:dyDescent="0.25">
      <c r="B371" s="98">
        <v>366</v>
      </c>
      <c r="C371" s="219"/>
      <c r="D371" s="219"/>
      <c r="E371" s="219"/>
      <c r="F371" s="219"/>
      <c r="G371" s="220"/>
      <c r="H371" s="221"/>
      <c r="I371" s="220"/>
      <c r="J371" s="222"/>
      <c r="K371" s="223"/>
      <c r="L371" s="222"/>
      <c r="M371" s="96"/>
    </row>
    <row r="372" spans="2:13" ht="39.950000000000003" hidden="1" customHeight="1" outlineLevel="1" x14ac:dyDescent="0.25">
      <c r="B372" s="98">
        <v>367</v>
      </c>
      <c r="C372" s="219"/>
      <c r="D372" s="219"/>
      <c r="E372" s="219"/>
      <c r="F372" s="219"/>
      <c r="G372" s="220"/>
      <c r="H372" s="221"/>
      <c r="I372" s="220"/>
      <c r="J372" s="222"/>
      <c r="K372" s="223"/>
      <c r="L372" s="222"/>
      <c r="M372" s="96"/>
    </row>
    <row r="373" spans="2:13" ht="39.950000000000003" hidden="1" customHeight="1" outlineLevel="1" x14ac:dyDescent="0.25">
      <c r="B373" s="98">
        <v>368</v>
      </c>
      <c r="C373" s="219"/>
      <c r="D373" s="219"/>
      <c r="E373" s="219"/>
      <c r="F373" s="219"/>
      <c r="G373" s="220"/>
      <c r="H373" s="221"/>
      <c r="I373" s="220"/>
      <c r="J373" s="222"/>
      <c r="K373" s="223"/>
      <c r="L373" s="222"/>
      <c r="M373" s="96"/>
    </row>
    <row r="374" spans="2:13" ht="39.950000000000003" hidden="1" customHeight="1" outlineLevel="1" x14ac:dyDescent="0.25">
      <c r="B374" s="98">
        <v>369</v>
      </c>
      <c r="C374" s="219"/>
      <c r="D374" s="219"/>
      <c r="E374" s="219"/>
      <c r="F374" s="219"/>
      <c r="G374" s="220"/>
      <c r="H374" s="221"/>
      <c r="I374" s="220"/>
      <c r="J374" s="222"/>
      <c r="K374" s="223"/>
      <c r="L374" s="222"/>
      <c r="M374" s="96"/>
    </row>
    <row r="375" spans="2:13" ht="39.950000000000003" hidden="1" customHeight="1" outlineLevel="1" x14ac:dyDescent="0.25">
      <c r="B375" s="98">
        <v>370</v>
      </c>
      <c r="C375" s="219"/>
      <c r="D375" s="219"/>
      <c r="E375" s="219"/>
      <c r="F375" s="219"/>
      <c r="G375" s="220"/>
      <c r="H375" s="221"/>
      <c r="I375" s="220"/>
      <c r="J375" s="222"/>
      <c r="K375" s="223"/>
      <c r="L375" s="222"/>
      <c r="M375" s="96"/>
    </row>
    <row r="376" spans="2:13" ht="39.950000000000003" hidden="1" customHeight="1" outlineLevel="1" x14ac:dyDescent="0.25">
      <c r="B376" s="98">
        <v>371</v>
      </c>
      <c r="C376" s="219"/>
      <c r="D376" s="219"/>
      <c r="E376" s="219"/>
      <c r="F376" s="219"/>
      <c r="G376" s="220"/>
      <c r="H376" s="221"/>
      <c r="I376" s="220"/>
      <c r="J376" s="222"/>
      <c r="K376" s="223"/>
      <c r="L376" s="222"/>
      <c r="M376" s="96"/>
    </row>
    <row r="377" spans="2:13" ht="39.950000000000003" hidden="1" customHeight="1" outlineLevel="1" x14ac:dyDescent="0.25">
      <c r="B377" s="98">
        <v>372</v>
      </c>
      <c r="C377" s="219"/>
      <c r="D377" s="219"/>
      <c r="E377" s="219"/>
      <c r="F377" s="219"/>
      <c r="G377" s="220"/>
      <c r="H377" s="221"/>
      <c r="I377" s="220"/>
      <c r="J377" s="222"/>
      <c r="K377" s="223"/>
      <c r="L377" s="222"/>
      <c r="M377" s="96"/>
    </row>
    <row r="378" spans="2:13" ht="39.950000000000003" hidden="1" customHeight="1" outlineLevel="1" x14ac:dyDescent="0.25">
      <c r="B378" s="98">
        <v>373</v>
      </c>
      <c r="C378" s="219"/>
      <c r="D378" s="219"/>
      <c r="E378" s="219"/>
      <c r="F378" s="219"/>
      <c r="G378" s="220"/>
      <c r="H378" s="221"/>
      <c r="I378" s="220"/>
      <c r="J378" s="222"/>
      <c r="K378" s="223"/>
      <c r="L378" s="222"/>
      <c r="M378" s="96"/>
    </row>
    <row r="379" spans="2:13" ht="39.950000000000003" hidden="1" customHeight="1" outlineLevel="1" x14ac:dyDescent="0.25">
      <c r="B379" s="98">
        <v>374</v>
      </c>
      <c r="C379" s="219"/>
      <c r="D379" s="219"/>
      <c r="E379" s="219"/>
      <c r="F379" s="219"/>
      <c r="G379" s="220"/>
      <c r="H379" s="221"/>
      <c r="I379" s="220"/>
      <c r="J379" s="222"/>
      <c r="K379" s="223"/>
      <c r="L379" s="222"/>
      <c r="M379" s="96"/>
    </row>
    <row r="380" spans="2:13" ht="39.950000000000003" hidden="1" customHeight="1" outlineLevel="1" x14ac:dyDescent="0.25">
      <c r="B380" s="98">
        <v>375</v>
      </c>
      <c r="C380" s="219"/>
      <c r="D380" s="219"/>
      <c r="E380" s="219"/>
      <c r="F380" s="219"/>
      <c r="G380" s="220"/>
      <c r="H380" s="221"/>
      <c r="I380" s="220"/>
      <c r="J380" s="222"/>
      <c r="K380" s="223"/>
      <c r="L380" s="222"/>
      <c r="M380" s="96"/>
    </row>
    <row r="381" spans="2:13" ht="39.950000000000003" hidden="1" customHeight="1" outlineLevel="1" x14ac:dyDescent="0.25">
      <c r="B381" s="98">
        <v>376</v>
      </c>
      <c r="C381" s="219"/>
      <c r="D381" s="219"/>
      <c r="E381" s="219"/>
      <c r="F381" s="219"/>
      <c r="G381" s="220"/>
      <c r="H381" s="221"/>
      <c r="I381" s="220"/>
      <c r="J381" s="222"/>
      <c r="K381" s="223"/>
      <c r="L381" s="222"/>
      <c r="M381" s="96"/>
    </row>
    <row r="382" spans="2:13" ht="39.950000000000003" hidden="1" customHeight="1" outlineLevel="1" x14ac:dyDescent="0.25">
      <c r="B382" s="98">
        <v>377</v>
      </c>
      <c r="C382" s="219"/>
      <c r="D382" s="219"/>
      <c r="E382" s="219"/>
      <c r="F382" s="219"/>
      <c r="G382" s="220"/>
      <c r="H382" s="221"/>
      <c r="I382" s="220"/>
      <c r="J382" s="222"/>
      <c r="K382" s="223"/>
      <c r="L382" s="222"/>
      <c r="M382" s="96"/>
    </row>
    <row r="383" spans="2:13" ht="39.950000000000003" hidden="1" customHeight="1" outlineLevel="1" x14ac:dyDescent="0.25">
      <c r="B383" s="98">
        <v>378</v>
      </c>
      <c r="C383" s="219"/>
      <c r="D383" s="219"/>
      <c r="E383" s="219"/>
      <c r="F383" s="219"/>
      <c r="G383" s="220"/>
      <c r="H383" s="221"/>
      <c r="I383" s="220"/>
      <c r="J383" s="222"/>
      <c r="K383" s="223"/>
      <c r="L383" s="222"/>
      <c r="M383" s="96"/>
    </row>
    <row r="384" spans="2:13" ht="39.950000000000003" hidden="1" customHeight="1" outlineLevel="1" x14ac:dyDescent="0.25">
      <c r="B384" s="98">
        <v>379</v>
      </c>
      <c r="C384" s="219"/>
      <c r="D384" s="219"/>
      <c r="E384" s="219"/>
      <c r="F384" s="219"/>
      <c r="G384" s="220"/>
      <c r="H384" s="221"/>
      <c r="I384" s="220"/>
      <c r="J384" s="222"/>
      <c r="K384" s="223"/>
      <c r="L384" s="222"/>
      <c r="M384" s="96"/>
    </row>
    <row r="385" spans="2:13" ht="39.950000000000003" hidden="1" customHeight="1" outlineLevel="1" x14ac:dyDescent="0.25">
      <c r="B385" s="98">
        <v>380</v>
      </c>
      <c r="C385" s="219"/>
      <c r="D385" s="219"/>
      <c r="E385" s="219"/>
      <c r="F385" s="219"/>
      <c r="G385" s="220"/>
      <c r="H385" s="221"/>
      <c r="I385" s="220"/>
      <c r="J385" s="222"/>
      <c r="K385" s="223"/>
      <c r="L385" s="222"/>
      <c r="M385" s="96"/>
    </row>
    <row r="386" spans="2:13" ht="39.950000000000003" hidden="1" customHeight="1" outlineLevel="1" x14ac:dyDescent="0.25">
      <c r="B386" s="98">
        <v>381</v>
      </c>
      <c r="C386" s="219"/>
      <c r="D386" s="219"/>
      <c r="E386" s="219"/>
      <c r="F386" s="219"/>
      <c r="G386" s="220"/>
      <c r="H386" s="221"/>
      <c r="I386" s="220"/>
      <c r="J386" s="222"/>
      <c r="K386" s="223"/>
      <c r="L386" s="222"/>
      <c r="M386" s="96"/>
    </row>
    <row r="387" spans="2:13" ht="39.950000000000003" hidden="1" customHeight="1" outlineLevel="1" x14ac:dyDescent="0.25">
      <c r="B387" s="98">
        <v>382</v>
      </c>
      <c r="C387" s="219"/>
      <c r="D387" s="219"/>
      <c r="E387" s="219"/>
      <c r="F387" s="219"/>
      <c r="G387" s="220"/>
      <c r="H387" s="221"/>
      <c r="I387" s="220"/>
      <c r="J387" s="222"/>
      <c r="K387" s="223"/>
      <c r="L387" s="222"/>
      <c r="M387" s="96"/>
    </row>
    <row r="388" spans="2:13" ht="39.950000000000003" hidden="1" customHeight="1" outlineLevel="1" x14ac:dyDescent="0.25">
      <c r="B388" s="98">
        <v>383</v>
      </c>
      <c r="C388" s="219"/>
      <c r="D388" s="219"/>
      <c r="E388" s="219"/>
      <c r="F388" s="219"/>
      <c r="G388" s="220"/>
      <c r="H388" s="221"/>
      <c r="I388" s="220"/>
      <c r="J388" s="222"/>
      <c r="K388" s="223"/>
      <c r="L388" s="222"/>
      <c r="M388" s="96"/>
    </row>
    <row r="389" spans="2:13" ht="39.950000000000003" hidden="1" customHeight="1" outlineLevel="1" x14ac:dyDescent="0.25">
      <c r="B389" s="98">
        <v>384</v>
      </c>
      <c r="C389" s="219"/>
      <c r="D389" s="219"/>
      <c r="E389" s="219"/>
      <c r="F389" s="219"/>
      <c r="G389" s="220"/>
      <c r="H389" s="221"/>
      <c r="I389" s="220"/>
      <c r="J389" s="222"/>
      <c r="K389" s="223"/>
      <c r="L389" s="222"/>
      <c r="M389" s="96"/>
    </row>
    <row r="390" spans="2:13" ht="39.950000000000003" hidden="1" customHeight="1" outlineLevel="1" x14ac:dyDescent="0.25">
      <c r="B390" s="98">
        <v>385</v>
      </c>
      <c r="C390" s="219"/>
      <c r="D390" s="219"/>
      <c r="E390" s="219"/>
      <c r="F390" s="219"/>
      <c r="G390" s="220"/>
      <c r="H390" s="221"/>
      <c r="I390" s="220"/>
      <c r="J390" s="222"/>
      <c r="K390" s="223"/>
      <c r="L390" s="222"/>
      <c r="M390" s="96"/>
    </row>
    <row r="391" spans="2:13" ht="39.950000000000003" hidden="1" customHeight="1" outlineLevel="1" x14ac:dyDescent="0.25">
      <c r="B391" s="98">
        <v>386</v>
      </c>
      <c r="C391" s="219"/>
      <c r="D391" s="219"/>
      <c r="E391" s="219"/>
      <c r="F391" s="219"/>
      <c r="G391" s="220"/>
      <c r="H391" s="221"/>
      <c r="I391" s="220"/>
      <c r="J391" s="222"/>
      <c r="K391" s="223"/>
      <c r="L391" s="222"/>
      <c r="M391" s="96"/>
    </row>
    <row r="392" spans="2:13" ht="39.950000000000003" hidden="1" customHeight="1" outlineLevel="1" x14ac:dyDescent="0.25">
      <c r="B392" s="98">
        <v>387</v>
      </c>
      <c r="C392" s="219"/>
      <c r="D392" s="219"/>
      <c r="E392" s="219"/>
      <c r="F392" s="219"/>
      <c r="G392" s="220"/>
      <c r="H392" s="221"/>
      <c r="I392" s="220"/>
      <c r="J392" s="222"/>
      <c r="K392" s="223"/>
      <c r="L392" s="222"/>
      <c r="M392" s="96"/>
    </row>
    <row r="393" spans="2:13" ht="39.950000000000003" hidden="1" customHeight="1" outlineLevel="1" x14ac:dyDescent="0.25">
      <c r="B393" s="98">
        <v>388</v>
      </c>
      <c r="C393" s="219"/>
      <c r="D393" s="219"/>
      <c r="E393" s="219"/>
      <c r="F393" s="219"/>
      <c r="G393" s="220"/>
      <c r="H393" s="221"/>
      <c r="I393" s="220"/>
      <c r="J393" s="222"/>
      <c r="K393" s="223"/>
      <c r="L393" s="222"/>
      <c r="M393" s="96"/>
    </row>
    <row r="394" spans="2:13" ht="39.950000000000003" hidden="1" customHeight="1" outlineLevel="1" x14ac:dyDescent="0.25">
      <c r="B394" s="98">
        <v>389</v>
      </c>
      <c r="C394" s="219"/>
      <c r="D394" s="219"/>
      <c r="E394" s="219"/>
      <c r="F394" s="219"/>
      <c r="G394" s="220"/>
      <c r="H394" s="221"/>
      <c r="I394" s="220"/>
      <c r="J394" s="222"/>
      <c r="K394" s="223"/>
      <c r="L394" s="222"/>
      <c r="M394" s="96"/>
    </row>
    <row r="395" spans="2:13" ht="39.950000000000003" hidden="1" customHeight="1" outlineLevel="1" x14ac:dyDescent="0.25">
      <c r="B395" s="98">
        <v>390</v>
      </c>
      <c r="C395" s="219"/>
      <c r="D395" s="219"/>
      <c r="E395" s="219"/>
      <c r="F395" s="219"/>
      <c r="G395" s="220"/>
      <c r="H395" s="221"/>
      <c r="I395" s="220"/>
      <c r="J395" s="222"/>
      <c r="K395" s="223"/>
      <c r="L395" s="222"/>
      <c r="M395" s="96"/>
    </row>
    <row r="396" spans="2:13" ht="39.950000000000003" hidden="1" customHeight="1" outlineLevel="1" x14ac:dyDescent="0.25">
      <c r="B396" s="98">
        <v>391</v>
      </c>
      <c r="C396" s="219"/>
      <c r="D396" s="219"/>
      <c r="E396" s="219"/>
      <c r="F396" s="219"/>
      <c r="G396" s="220"/>
      <c r="H396" s="221"/>
      <c r="I396" s="220"/>
      <c r="J396" s="222"/>
      <c r="K396" s="223"/>
      <c r="L396" s="222"/>
      <c r="M396" s="96"/>
    </row>
    <row r="397" spans="2:13" ht="39.950000000000003" hidden="1" customHeight="1" outlineLevel="1" x14ac:dyDescent="0.25">
      <c r="B397" s="98">
        <v>392</v>
      </c>
      <c r="C397" s="219"/>
      <c r="D397" s="219"/>
      <c r="E397" s="219"/>
      <c r="F397" s="219"/>
      <c r="G397" s="220"/>
      <c r="H397" s="221"/>
      <c r="I397" s="220"/>
      <c r="J397" s="222"/>
      <c r="K397" s="223"/>
      <c r="L397" s="222"/>
      <c r="M397" s="96"/>
    </row>
    <row r="398" spans="2:13" ht="39.950000000000003" hidden="1" customHeight="1" outlineLevel="1" x14ac:dyDescent="0.25">
      <c r="B398" s="98">
        <v>393</v>
      </c>
      <c r="C398" s="219"/>
      <c r="D398" s="219"/>
      <c r="E398" s="219"/>
      <c r="F398" s="219"/>
      <c r="G398" s="220"/>
      <c r="H398" s="221"/>
      <c r="I398" s="220"/>
      <c r="J398" s="222"/>
      <c r="K398" s="223"/>
      <c r="L398" s="222"/>
      <c r="M398" s="96"/>
    </row>
    <row r="399" spans="2:13" ht="39.950000000000003" hidden="1" customHeight="1" outlineLevel="1" x14ac:dyDescent="0.25">
      <c r="B399" s="98">
        <v>394</v>
      </c>
      <c r="C399" s="219"/>
      <c r="D399" s="219"/>
      <c r="E399" s="219"/>
      <c r="F399" s="219"/>
      <c r="G399" s="220"/>
      <c r="H399" s="221"/>
      <c r="I399" s="220"/>
      <c r="J399" s="222"/>
      <c r="K399" s="223"/>
      <c r="L399" s="222"/>
      <c r="M399" s="96"/>
    </row>
    <row r="400" spans="2:13" ht="39.950000000000003" hidden="1" customHeight="1" outlineLevel="1" x14ac:dyDescent="0.25">
      <c r="B400" s="98">
        <v>395</v>
      </c>
      <c r="C400" s="219"/>
      <c r="D400" s="219"/>
      <c r="E400" s="219"/>
      <c r="F400" s="219"/>
      <c r="G400" s="220"/>
      <c r="H400" s="221"/>
      <c r="I400" s="220"/>
      <c r="J400" s="222"/>
      <c r="K400" s="223"/>
      <c r="L400" s="222"/>
      <c r="M400" s="96"/>
    </row>
    <row r="401" spans="2:13" ht="39.950000000000003" hidden="1" customHeight="1" outlineLevel="1" x14ac:dyDescent="0.25">
      <c r="B401" s="98">
        <v>396</v>
      </c>
      <c r="C401" s="219"/>
      <c r="D401" s="219"/>
      <c r="E401" s="219"/>
      <c r="F401" s="219"/>
      <c r="G401" s="220"/>
      <c r="H401" s="221"/>
      <c r="I401" s="220"/>
      <c r="J401" s="222"/>
      <c r="K401" s="223"/>
      <c r="L401" s="222"/>
      <c r="M401" s="96"/>
    </row>
    <row r="402" spans="2:13" ht="39.950000000000003" hidden="1" customHeight="1" outlineLevel="1" x14ac:dyDescent="0.25">
      <c r="B402" s="98">
        <v>397</v>
      </c>
      <c r="C402" s="219"/>
      <c r="D402" s="219"/>
      <c r="E402" s="219"/>
      <c r="F402" s="219"/>
      <c r="G402" s="220"/>
      <c r="H402" s="221"/>
      <c r="I402" s="220"/>
      <c r="J402" s="222"/>
      <c r="K402" s="223"/>
      <c r="L402" s="222"/>
      <c r="M402" s="96"/>
    </row>
    <row r="403" spans="2:13" ht="39.950000000000003" hidden="1" customHeight="1" outlineLevel="1" x14ac:dyDescent="0.25">
      <c r="B403" s="98">
        <v>398</v>
      </c>
      <c r="C403" s="219"/>
      <c r="D403" s="219"/>
      <c r="E403" s="219"/>
      <c r="F403" s="219"/>
      <c r="G403" s="220"/>
      <c r="H403" s="221"/>
      <c r="I403" s="220"/>
      <c r="J403" s="222"/>
      <c r="K403" s="223"/>
      <c r="L403" s="222"/>
      <c r="M403" s="96"/>
    </row>
    <row r="404" spans="2:13" ht="39.950000000000003" hidden="1" customHeight="1" outlineLevel="1" x14ac:dyDescent="0.25">
      <c r="B404" s="98">
        <v>399</v>
      </c>
      <c r="C404" s="219"/>
      <c r="D404" s="219"/>
      <c r="E404" s="219"/>
      <c r="F404" s="219"/>
      <c r="G404" s="220"/>
      <c r="H404" s="221"/>
      <c r="I404" s="220"/>
      <c r="J404" s="222"/>
      <c r="K404" s="223"/>
      <c r="L404" s="222"/>
      <c r="M404" s="96"/>
    </row>
    <row r="405" spans="2:13" ht="39.950000000000003" hidden="1" customHeight="1" outlineLevel="1" x14ac:dyDescent="0.25">
      <c r="B405" s="98">
        <v>400</v>
      </c>
      <c r="C405" s="219"/>
      <c r="D405" s="219"/>
      <c r="E405" s="219"/>
      <c r="F405" s="219"/>
      <c r="G405" s="220"/>
      <c r="H405" s="221"/>
      <c r="I405" s="220"/>
      <c r="J405" s="222"/>
      <c r="K405" s="223"/>
      <c r="L405" s="222"/>
      <c r="M405" s="96"/>
    </row>
    <row r="406" spans="2:13" ht="39.950000000000003" hidden="1" customHeight="1" outlineLevel="1" x14ac:dyDescent="0.25">
      <c r="B406" s="98">
        <v>401</v>
      </c>
      <c r="C406" s="219"/>
      <c r="D406" s="219"/>
      <c r="E406" s="219"/>
      <c r="F406" s="219"/>
      <c r="G406" s="220"/>
      <c r="H406" s="221"/>
      <c r="I406" s="220"/>
      <c r="J406" s="222"/>
      <c r="K406" s="223"/>
      <c r="L406" s="222"/>
      <c r="M406" s="96"/>
    </row>
    <row r="407" spans="2:13" ht="39.950000000000003" hidden="1" customHeight="1" outlineLevel="1" x14ac:dyDescent="0.25">
      <c r="B407" s="98">
        <v>402</v>
      </c>
      <c r="C407" s="219"/>
      <c r="D407" s="219"/>
      <c r="E407" s="219"/>
      <c r="F407" s="219"/>
      <c r="G407" s="220"/>
      <c r="H407" s="221"/>
      <c r="I407" s="220"/>
      <c r="J407" s="222"/>
      <c r="K407" s="223"/>
      <c r="L407" s="222"/>
      <c r="M407" s="96"/>
    </row>
    <row r="408" spans="2:13" ht="39.950000000000003" hidden="1" customHeight="1" outlineLevel="1" x14ac:dyDescent="0.25">
      <c r="B408" s="98">
        <v>403</v>
      </c>
      <c r="C408" s="219"/>
      <c r="D408" s="219"/>
      <c r="E408" s="219"/>
      <c r="F408" s="219"/>
      <c r="G408" s="220"/>
      <c r="H408" s="221"/>
      <c r="I408" s="220"/>
      <c r="J408" s="222"/>
      <c r="K408" s="223"/>
      <c r="L408" s="222"/>
      <c r="M408" s="96"/>
    </row>
    <row r="409" spans="2:13" ht="39.950000000000003" hidden="1" customHeight="1" outlineLevel="1" x14ac:dyDescent="0.25">
      <c r="B409" s="98">
        <v>404</v>
      </c>
      <c r="C409" s="219"/>
      <c r="D409" s="219"/>
      <c r="E409" s="219"/>
      <c r="F409" s="219"/>
      <c r="G409" s="220"/>
      <c r="H409" s="221"/>
      <c r="I409" s="220"/>
      <c r="J409" s="222"/>
      <c r="K409" s="223"/>
      <c r="L409" s="222"/>
      <c r="M409" s="96"/>
    </row>
    <row r="410" spans="2:13" ht="39.950000000000003" hidden="1" customHeight="1" outlineLevel="1" x14ac:dyDescent="0.25">
      <c r="B410" s="98">
        <v>405</v>
      </c>
      <c r="C410" s="219"/>
      <c r="D410" s="219"/>
      <c r="E410" s="219"/>
      <c r="F410" s="219"/>
      <c r="G410" s="220"/>
      <c r="H410" s="221"/>
      <c r="I410" s="220"/>
      <c r="J410" s="222"/>
      <c r="K410" s="223"/>
      <c r="L410" s="222"/>
      <c r="M410" s="96"/>
    </row>
    <row r="411" spans="2:13" ht="39.950000000000003" hidden="1" customHeight="1" outlineLevel="1" x14ac:dyDescent="0.25">
      <c r="B411" s="98">
        <v>406</v>
      </c>
      <c r="C411" s="219"/>
      <c r="D411" s="219"/>
      <c r="E411" s="219"/>
      <c r="F411" s="219"/>
      <c r="G411" s="220"/>
      <c r="H411" s="221"/>
      <c r="I411" s="220"/>
      <c r="J411" s="222"/>
      <c r="K411" s="223"/>
      <c r="L411" s="222"/>
      <c r="M411" s="96"/>
    </row>
    <row r="412" spans="2:13" ht="39.950000000000003" hidden="1" customHeight="1" outlineLevel="1" x14ac:dyDescent="0.25">
      <c r="B412" s="98">
        <v>407</v>
      </c>
      <c r="C412" s="219"/>
      <c r="D412" s="219"/>
      <c r="E412" s="219"/>
      <c r="F412" s="219"/>
      <c r="G412" s="220"/>
      <c r="H412" s="221"/>
      <c r="I412" s="220"/>
      <c r="J412" s="222"/>
      <c r="K412" s="223"/>
      <c r="L412" s="222"/>
      <c r="M412" s="96"/>
    </row>
    <row r="413" spans="2:13" ht="39.950000000000003" hidden="1" customHeight="1" outlineLevel="1" x14ac:dyDescent="0.25">
      <c r="B413" s="98">
        <v>408</v>
      </c>
      <c r="C413" s="219"/>
      <c r="D413" s="219"/>
      <c r="E413" s="219"/>
      <c r="F413" s="219"/>
      <c r="G413" s="220"/>
      <c r="H413" s="221"/>
      <c r="I413" s="220"/>
      <c r="J413" s="222"/>
      <c r="K413" s="223"/>
      <c r="L413" s="222"/>
      <c r="M413" s="96"/>
    </row>
    <row r="414" spans="2:13" ht="39.950000000000003" hidden="1" customHeight="1" outlineLevel="1" x14ac:dyDescent="0.25">
      <c r="B414" s="98">
        <v>409</v>
      </c>
      <c r="C414" s="219"/>
      <c r="D414" s="219"/>
      <c r="E414" s="219"/>
      <c r="F414" s="219"/>
      <c r="G414" s="220"/>
      <c r="H414" s="221"/>
      <c r="I414" s="220"/>
      <c r="J414" s="222"/>
      <c r="K414" s="223"/>
      <c r="L414" s="222"/>
      <c r="M414" s="96"/>
    </row>
    <row r="415" spans="2:13" ht="39.950000000000003" hidden="1" customHeight="1" outlineLevel="1" x14ac:dyDescent="0.25">
      <c r="B415" s="98">
        <v>410</v>
      </c>
      <c r="C415" s="219"/>
      <c r="D415" s="219"/>
      <c r="E415" s="219"/>
      <c r="F415" s="219"/>
      <c r="G415" s="220"/>
      <c r="H415" s="221"/>
      <c r="I415" s="220"/>
      <c r="J415" s="222"/>
      <c r="K415" s="223"/>
      <c r="L415" s="222"/>
      <c r="M415" s="96"/>
    </row>
    <row r="416" spans="2:13" ht="39.950000000000003" hidden="1" customHeight="1" outlineLevel="1" x14ac:dyDescent="0.25">
      <c r="B416" s="98">
        <v>411</v>
      </c>
      <c r="C416" s="219"/>
      <c r="D416" s="219"/>
      <c r="E416" s="219"/>
      <c r="F416" s="219"/>
      <c r="G416" s="220"/>
      <c r="H416" s="221"/>
      <c r="I416" s="220"/>
      <c r="J416" s="222"/>
      <c r="K416" s="223"/>
      <c r="L416" s="222"/>
      <c r="M416" s="96"/>
    </row>
    <row r="417" spans="2:13" ht="39.950000000000003" hidden="1" customHeight="1" outlineLevel="1" x14ac:dyDescent="0.25">
      <c r="B417" s="98">
        <v>412</v>
      </c>
      <c r="C417" s="219"/>
      <c r="D417" s="219"/>
      <c r="E417" s="219"/>
      <c r="F417" s="219"/>
      <c r="G417" s="220"/>
      <c r="H417" s="221"/>
      <c r="I417" s="220"/>
      <c r="J417" s="222"/>
      <c r="K417" s="223"/>
      <c r="L417" s="222"/>
      <c r="M417" s="96"/>
    </row>
    <row r="418" spans="2:13" ht="39.950000000000003" hidden="1" customHeight="1" outlineLevel="1" x14ac:dyDescent="0.25">
      <c r="B418" s="98">
        <v>413</v>
      </c>
      <c r="C418" s="219"/>
      <c r="D418" s="219"/>
      <c r="E418" s="219"/>
      <c r="F418" s="219"/>
      <c r="G418" s="220"/>
      <c r="H418" s="221"/>
      <c r="I418" s="220"/>
      <c r="J418" s="222"/>
      <c r="K418" s="223"/>
      <c r="L418" s="222"/>
      <c r="M418" s="96"/>
    </row>
    <row r="419" spans="2:13" ht="39.950000000000003" hidden="1" customHeight="1" outlineLevel="1" x14ac:dyDescent="0.25">
      <c r="B419" s="98">
        <v>414</v>
      </c>
      <c r="C419" s="219"/>
      <c r="D419" s="219"/>
      <c r="E419" s="219"/>
      <c r="F419" s="219"/>
      <c r="G419" s="220"/>
      <c r="H419" s="221"/>
      <c r="I419" s="220"/>
      <c r="J419" s="222"/>
      <c r="K419" s="223"/>
      <c r="L419" s="222"/>
      <c r="M419" s="96"/>
    </row>
    <row r="420" spans="2:13" ht="39.950000000000003" hidden="1" customHeight="1" outlineLevel="1" x14ac:dyDescent="0.25">
      <c r="B420" s="98">
        <v>415</v>
      </c>
      <c r="C420" s="219"/>
      <c r="D420" s="219"/>
      <c r="E420" s="219"/>
      <c r="F420" s="219"/>
      <c r="G420" s="220"/>
      <c r="H420" s="221"/>
      <c r="I420" s="220"/>
      <c r="J420" s="222"/>
      <c r="K420" s="223"/>
      <c r="L420" s="222"/>
      <c r="M420" s="96"/>
    </row>
    <row r="421" spans="2:13" ht="39.950000000000003" hidden="1" customHeight="1" outlineLevel="1" x14ac:dyDescent="0.25">
      <c r="B421" s="98">
        <v>416</v>
      </c>
      <c r="C421" s="219"/>
      <c r="D421" s="219"/>
      <c r="E421" s="219"/>
      <c r="F421" s="219"/>
      <c r="G421" s="220"/>
      <c r="H421" s="221"/>
      <c r="I421" s="220"/>
      <c r="J421" s="222"/>
      <c r="K421" s="223"/>
      <c r="L421" s="222"/>
      <c r="M421" s="96"/>
    </row>
    <row r="422" spans="2:13" ht="39.950000000000003" hidden="1" customHeight="1" outlineLevel="1" x14ac:dyDescent="0.25">
      <c r="B422" s="98">
        <v>417</v>
      </c>
      <c r="C422" s="219"/>
      <c r="D422" s="219"/>
      <c r="E422" s="219"/>
      <c r="F422" s="219"/>
      <c r="G422" s="220"/>
      <c r="H422" s="221"/>
      <c r="I422" s="220"/>
      <c r="J422" s="222"/>
      <c r="K422" s="223"/>
      <c r="L422" s="222"/>
      <c r="M422" s="96"/>
    </row>
    <row r="423" spans="2:13" ht="39.950000000000003" hidden="1" customHeight="1" outlineLevel="1" x14ac:dyDescent="0.25">
      <c r="B423" s="98">
        <v>418</v>
      </c>
      <c r="C423" s="219"/>
      <c r="D423" s="219"/>
      <c r="E423" s="219"/>
      <c r="F423" s="219"/>
      <c r="G423" s="220"/>
      <c r="H423" s="221"/>
      <c r="I423" s="220"/>
      <c r="J423" s="222"/>
      <c r="K423" s="223"/>
      <c r="L423" s="222"/>
      <c r="M423" s="96"/>
    </row>
    <row r="424" spans="2:13" ht="39.950000000000003" hidden="1" customHeight="1" outlineLevel="1" x14ac:dyDescent="0.25">
      <c r="B424" s="98">
        <v>419</v>
      </c>
      <c r="C424" s="219"/>
      <c r="D424" s="219"/>
      <c r="E424" s="219"/>
      <c r="F424" s="219"/>
      <c r="G424" s="220"/>
      <c r="H424" s="221"/>
      <c r="I424" s="220"/>
      <c r="J424" s="222"/>
      <c r="K424" s="223"/>
      <c r="L424" s="222"/>
      <c r="M424" s="96"/>
    </row>
    <row r="425" spans="2:13" ht="39.950000000000003" hidden="1" customHeight="1" outlineLevel="1" x14ac:dyDescent="0.25">
      <c r="B425" s="98">
        <v>420</v>
      </c>
      <c r="C425" s="219"/>
      <c r="D425" s="219"/>
      <c r="E425" s="219"/>
      <c r="F425" s="219"/>
      <c r="G425" s="220"/>
      <c r="H425" s="221"/>
      <c r="I425" s="220"/>
      <c r="J425" s="222"/>
      <c r="K425" s="223"/>
      <c r="L425" s="222"/>
      <c r="M425" s="96"/>
    </row>
    <row r="426" spans="2:13" ht="39.950000000000003" hidden="1" customHeight="1" outlineLevel="1" x14ac:dyDescent="0.25">
      <c r="B426" s="98">
        <v>421</v>
      </c>
      <c r="C426" s="219"/>
      <c r="D426" s="219"/>
      <c r="E426" s="219"/>
      <c r="F426" s="219"/>
      <c r="G426" s="220"/>
      <c r="H426" s="221"/>
      <c r="I426" s="220"/>
      <c r="J426" s="222"/>
      <c r="K426" s="223"/>
      <c r="L426" s="222"/>
      <c r="M426" s="96"/>
    </row>
    <row r="427" spans="2:13" ht="39.950000000000003" hidden="1" customHeight="1" outlineLevel="1" x14ac:dyDescent="0.25">
      <c r="B427" s="98">
        <v>422</v>
      </c>
      <c r="C427" s="219"/>
      <c r="D427" s="219"/>
      <c r="E427" s="219"/>
      <c r="F427" s="219"/>
      <c r="G427" s="220"/>
      <c r="H427" s="221"/>
      <c r="I427" s="220"/>
      <c r="J427" s="222"/>
      <c r="K427" s="223"/>
      <c r="L427" s="222"/>
      <c r="M427" s="96"/>
    </row>
    <row r="428" spans="2:13" ht="39.950000000000003" hidden="1" customHeight="1" outlineLevel="1" x14ac:dyDescent="0.25">
      <c r="B428" s="98">
        <v>423</v>
      </c>
      <c r="C428" s="219"/>
      <c r="D428" s="219"/>
      <c r="E428" s="219"/>
      <c r="F428" s="219"/>
      <c r="G428" s="220"/>
      <c r="H428" s="221"/>
      <c r="I428" s="220"/>
      <c r="J428" s="222"/>
      <c r="K428" s="223"/>
      <c r="L428" s="222"/>
      <c r="M428" s="96"/>
    </row>
    <row r="429" spans="2:13" ht="39.950000000000003" hidden="1" customHeight="1" outlineLevel="1" x14ac:dyDescent="0.25">
      <c r="B429" s="98">
        <v>424</v>
      </c>
      <c r="C429" s="219"/>
      <c r="D429" s="219"/>
      <c r="E429" s="219"/>
      <c r="F429" s="219"/>
      <c r="G429" s="220"/>
      <c r="H429" s="221"/>
      <c r="I429" s="220"/>
      <c r="J429" s="222"/>
      <c r="K429" s="223"/>
      <c r="L429" s="222"/>
      <c r="M429" s="96"/>
    </row>
    <row r="430" spans="2:13" ht="39.950000000000003" hidden="1" customHeight="1" outlineLevel="1" x14ac:dyDescent="0.25">
      <c r="B430" s="98">
        <v>425</v>
      </c>
      <c r="C430" s="219"/>
      <c r="D430" s="219"/>
      <c r="E430" s="219"/>
      <c r="F430" s="219"/>
      <c r="G430" s="220"/>
      <c r="H430" s="221"/>
      <c r="I430" s="220"/>
      <c r="J430" s="222"/>
      <c r="K430" s="223"/>
      <c r="L430" s="222"/>
      <c r="M430" s="96"/>
    </row>
    <row r="431" spans="2:13" ht="39.950000000000003" hidden="1" customHeight="1" outlineLevel="1" x14ac:dyDescent="0.25">
      <c r="B431" s="98">
        <v>426</v>
      </c>
      <c r="C431" s="219"/>
      <c r="D431" s="219"/>
      <c r="E431" s="219"/>
      <c r="F431" s="219"/>
      <c r="G431" s="220"/>
      <c r="H431" s="221"/>
      <c r="I431" s="220"/>
      <c r="J431" s="222"/>
      <c r="K431" s="223"/>
      <c r="L431" s="222"/>
      <c r="M431" s="96"/>
    </row>
    <row r="432" spans="2:13" ht="39.950000000000003" hidden="1" customHeight="1" outlineLevel="1" x14ac:dyDescent="0.25">
      <c r="B432" s="98">
        <v>427</v>
      </c>
      <c r="C432" s="219"/>
      <c r="D432" s="219"/>
      <c r="E432" s="219"/>
      <c r="F432" s="219"/>
      <c r="G432" s="220"/>
      <c r="H432" s="221"/>
      <c r="I432" s="220"/>
      <c r="J432" s="222"/>
      <c r="K432" s="223"/>
      <c r="L432" s="222"/>
      <c r="M432" s="96"/>
    </row>
    <row r="433" spans="2:13" ht="39.950000000000003" hidden="1" customHeight="1" outlineLevel="1" x14ac:dyDescent="0.25">
      <c r="B433" s="98">
        <v>428</v>
      </c>
      <c r="C433" s="219"/>
      <c r="D433" s="219"/>
      <c r="E433" s="219"/>
      <c r="F433" s="219"/>
      <c r="G433" s="220"/>
      <c r="H433" s="221"/>
      <c r="I433" s="220"/>
      <c r="J433" s="222"/>
      <c r="K433" s="223"/>
      <c r="L433" s="222"/>
      <c r="M433" s="96"/>
    </row>
    <row r="434" spans="2:13" ht="39.950000000000003" hidden="1" customHeight="1" outlineLevel="1" x14ac:dyDescent="0.25">
      <c r="B434" s="98">
        <v>429</v>
      </c>
      <c r="C434" s="219"/>
      <c r="D434" s="219"/>
      <c r="E434" s="219"/>
      <c r="F434" s="219"/>
      <c r="G434" s="220"/>
      <c r="H434" s="221"/>
      <c r="I434" s="220"/>
      <c r="J434" s="222"/>
      <c r="K434" s="223"/>
      <c r="L434" s="222"/>
      <c r="M434" s="96"/>
    </row>
    <row r="435" spans="2:13" ht="39.950000000000003" hidden="1" customHeight="1" outlineLevel="1" x14ac:dyDescent="0.25">
      <c r="B435" s="98">
        <v>430</v>
      </c>
      <c r="C435" s="219"/>
      <c r="D435" s="219"/>
      <c r="E435" s="219"/>
      <c r="F435" s="219"/>
      <c r="G435" s="220"/>
      <c r="H435" s="221"/>
      <c r="I435" s="220"/>
      <c r="J435" s="222"/>
      <c r="K435" s="223"/>
      <c r="L435" s="222"/>
      <c r="M435" s="96"/>
    </row>
    <row r="436" spans="2:13" ht="39.950000000000003" hidden="1" customHeight="1" outlineLevel="1" x14ac:dyDescent="0.25">
      <c r="B436" s="98">
        <v>431</v>
      </c>
      <c r="C436" s="219"/>
      <c r="D436" s="219"/>
      <c r="E436" s="219"/>
      <c r="F436" s="219"/>
      <c r="G436" s="220"/>
      <c r="H436" s="221"/>
      <c r="I436" s="220"/>
      <c r="J436" s="222"/>
      <c r="K436" s="223"/>
      <c r="L436" s="222"/>
      <c r="M436" s="96"/>
    </row>
    <row r="437" spans="2:13" ht="39.950000000000003" hidden="1" customHeight="1" outlineLevel="1" x14ac:dyDescent="0.25">
      <c r="B437" s="98">
        <v>432</v>
      </c>
      <c r="C437" s="219"/>
      <c r="D437" s="219"/>
      <c r="E437" s="219"/>
      <c r="F437" s="219"/>
      <c r="G437" s="220"/>
      <c r="H437" s="221"/>
      <c r="I437" s="220"/>
      <c r="J437" s="222"/>
      <c r="K437" s="223"/>
      <c r="L437" s="222"/>
      <c r="M437" s="96"/>
    </row>
    <row r="438" spans="2:13" ht="39.950000000000003" hidden="1" customHeight="1" outlineLevel="1" x14ac:dyDescent="0.25">
      <c r="B438" s="98">
        <v>433</v>
      </c>
      <c r="C438" s="219"/>
      <c r="D438" s="219"/>
      <c r="E438" s="219"/>
      <c r="F438" s="219"/>
      <c r="G438" s="220"/>
      <c r="H438" s="221"/>
      <c r="I438" s="220"/>
      <c r="J438" s="222"/>
      <c r="K438" s="223"/>
      <c r="L438" s="222"/>
      <c r="M438" s="96"/>
    </row>
    <row r="439" spans="2:13" ht="39.950000000000003" hidden="1" customHeight="1" outlineLevel="1" x14ac:dyDescent="0.25">
      <c r="B439" s="98">
        <v>434</v>
      </c>
      <c r="C439" s="219"/>
      <c r="D439" s="219"/>
      <c r="E439" s="219"/>
      <c r="F439" s="219"/>
      <c r="G439" s="220"/>
      <c r="H439" s="221"/>
      <c r="I439" s="220"/>
      <c r="J439" s="222"/>
      <c r="K439" s="223"/>
      <c r="L439" s="222"/>
      <c r="M439" s="96"/>
    </row>
    <row r="440" spans="2:13" ht="39.950000000000003" hidden="1" customHeight="1" outlineLevel="1" x14ac:dyDescent="0.25">
      <c r="B440" s="98">
        <v>435</v>
      </c>
      <c r="C440" s="219"/>
      <c r="D440" s="219"/>
      <c r="E440" s="219"/>
      <c r="F440" s="219"/>
      <c r="G440" s="220"/>
      <c r="H440" s="221"/>
      <c r="I440" s="220"/>
      <c r="J440" s="222"/>
      <c r="K440" s="223"/>
      <c r="L440" s="222"/>
      <c r="M440" s="96"/>
    </row>
    <row r="441" spans="2:13" ht="39.950000000000003" hidden="1" customHeight="1" outlineLevel="1" x14ac:dyDescent="0.25">
      <c r="B441" s="98">
        <v>436</v>
      </c>
      <c r="C441" s="219"/>
      <c r="D441" s="219"/>
      <c r="E441" s="219"/>
      <c r="F441" s="219"/>
      <c r="G441" s="220"/>
      <c r="H441" s="221"/>
      <c r="I441" s="220"/>
      <c r="J441" s="222"/>
      <c r="K441" s="223"/>
      <c r="L441" s="222"/>
      <c r="M441" s="96"/>
    </row>
    <row r="442" spans="2:13" ht="39.950000000000003" hidden="1" customHeight="1" outlineLevel="1" x14ac:dyDescent="0.25">
      <c r="B442" s="98">
        <v>437</v>
      </c>
      <c r="C442" s="219"/>
      <c r="D442" s="219"/>
      <c r="E442" s="219"/>
      <c r="F442" s="219"/>
      <c r="G442" s="220"/>
      <c r="H442" s="221"/>
      <c r="I442" s="220"/>
      <c r="J442" s="222"/>
      <c r="K442" s="223"/>
      <c r="L442" s="222"/>
      <c r="M442" s="96"/>
    </row>
    <row r="443" spans="2:13" ht="39.950000000000003" hidden="1" customHeight="1" outlineLevel="1" x14ac:dyDescent="0.25">
      <c r="B443" s="98">
        <v>438</v>
      </c>
      <c r="C443" s="219"/>
      <c r="D443" s="219"/>
      <c r="E443" s="219"/>
      <c r="F443" s="219"/>
      <c r="G443" s="220"/>
      <c r="H443" s="221"/>
      <c r="I443" s="220"/>
      <c r="J443" s="222"/>
      <c r="K443" s="223"/>
      <c r="L443" s="222"/>
      <c r="M443" s="96"/>
    </row>
    <row r="444" spans="2:13" ht="39.950000000000003" hidden="1" customHeight="1" outlineLevel="1" x14ac:dyDescent="0.25">
      <c r="B444" s="98">
        <v>439</v>
      </c>
      <c r="C444" s="219"/>
      <c r="D444" s="219"/>
      <c r="E444" s="219"/>
      <c r="F444" s="219"/>
      <c r="G444" s="220"/>
      <c r="H444" s="221"/>
      <c r="I444" s="220"/>
      <c r="J444" s="222"/>
      <c r="K444" s="223"/>
      <c r="L444" s="222"/>
      <c r="M444" s="96"/>
    </row>
    <row r="445" spans="2:13" ht="39.950000000000003" hidden="1" customHeight="1" outlineLevel="1" x14ac:dyDescent="0.25">
      <c r="B445" s="98">
        <v>440</v>
      </c>
      <c r="C445" s="219"/>
      <c r="D445" s="219"/>
      <c r="E445" s="219"/>
      <c r="F445" s="219"/>
      <c r="G445" s="220"/>
      <c r="H445" s="221"/>
      <c r="I445" s="220"/>
      <c r="J445" s="222"/>
      <c r="K445" s="223"/>
      <c r="L445" s="222"/>
      <c r="M445" s="96"/>
    </row>
    <row r="446" spans="2:13" ht="39.950000000000003" hidden="1" customHeight="1" outlineLevel="1" x14ac:dyDescent="0.25">
      <c r="B446" s="98">
        <v>441</v>
      </c>
      <c r="C446" s="219"/>
      <c r="D446" s="219"/>
      <c r="E446" s="219"/>
      <c r="F446" s="219"/>
      <c r="G446" s="220"/>
      <c r="H446" s="221"/>
      <c r="I446" s="220"/>
      <c r="J446" s="222"/>
      <c r="K446" s="223"/>
      <c r="L446" s="222"/>
      <c r="M446" s="96"/>
    </row>
    <row r="447" spans="2:13" ht="39.950000000000003" hidden="1" customHeight="1" outlineLevel="1" x14ac:dyDescent="0.25">
      <c r="B447" s="98">
        <v>442</v>
      </c>
      <c r="C447" s="219"/>
      <c r="D447" s="219"/>
      <c r="E447" s="219"/>
      <c r="F447" s="219"/>
      <c r="G447" s="220"/>
      <c r="H447" s="221"/>
      <c r="I447" s="220"/>
      <c r="J447" s="222"/>
      <c r="K447" s="223"/>
      <c r="L447" s="222"/>
      <c r="M447" s="96"/>
    </row>
    <row r="448" spans="2:13" ht="39.950000000000003" hidden="1" customHeight="1" outlineLevel="1" x14ac:dyDescent="0.25">
      <c r="B448" s="98">
        <v>443</v>
      </c>
      <c r="C448" s="219"/>
      <c r="D448" s="219"/>
      <c r="E448" s="219"/>
      <c r="F448" s="219"/>
      <c r="G448" s="220"/>
      <c r="H448" s="221"/>
      <c r="I448" s="220"/>
      <c r="J448" s="222"/>
      <c r="K448" s="223"/>
      <c r="L448" s="222"/>
      <c r="M448" s="96"/>
    </row>
    <row r="449" spans="2:13" ht="39.950000000000003" hidden="1" customHeight="1" outlineLevel="1" x14ac:dyDescent="0.25">
      <c r="B449" s="98">
        <v>444</v>
      </c>
      <c r="C449" s="219"/>
      <c r="D449" s="219"/>
      <c r="E449" s="219"/>
      <c r="F449" s="219"/>
      <c r="G449" s="220"/>
      <c r="H449" s="221"/>
      <c r="I449" s="220"/>
      <c r="J449" s="222"/>
      <c r="K449" s="223"/>
      <c r="L449" s="222"/>
      <c r="M449" s="96"/>
    </row>
    <row r="450" spans="2:13" ht="39.950000000000003" hidden="1" customHeight="1" outlineLevel="1" x14ac:dyDescent="0.25">
      <c r="B450" s="98">
        <v>445</v>
      </c>
      <c r="C450" s="219"/>
      <c r="D450" s="219"/>
      <c r="E450" s="219"/>
      <c r="F450" s="219"/>
      <c r="G450" s="220"/>
      <c r="H450" s="221"/>
      <c r="I450" s="220"/>
      <c r="J450" s="222"/>
      <c r="K450" s="223"/>
      <c r="L450" s="222"/>
      <c r="M450" s="96"/>
    </row>
    <row r="451" spans="2:13" ht="39.950000000000003" hidden="1" customHeight="1" outlineLevel="1" x14ac:dyDescent="0.25">
      <c r="B451" s="98">
        <v>446</v>
      </c>
      <c r="C451" s="219"/>
      <c r="D451" s="219"/>
      <c r="E451" s="219"/>
      <c r="F451" s="219"/>
      <c r="G451" s="220"/>
      <c r="H451" s="221"/>
      <c r="I451" s="220"/>
      <c r="J451" s="222"/>
      <c r="K451" s="223"/>
      <c r="L451" s="222"/>
      <c r="M451" s="96"/>
    </row>
    <row r="452" spans="2:13" ht="39.950000000000003" hidden="1" customHeight="1" outlineLevel="1" x14ac:dyDescent="0.25">
      <c r="B452" s="98">
        <v>447</v>
      </c>
      <c r="C452" s="219"/>
      <c r="D452" s="219"/>
      <c r="E452" s="219"/>
      <c r="F452" s="219"/>
      <c r="G452" s="220"/>
      <c r="H452" s="221"/>
      <c r="I452" s="220"/>
      <c r="J452" s="222"/>
      <c r="K452" s="223"/>
      <c r="L452" s="222"/>
      <c r="M452" s="96"/>
    </row>
    <row r="453" spans="2:13" ht="39.950000000000003" hidden="1" customHeight="1" outlineLevel="1" x14ac:dyDescent="0.25">
      <c r="B453" s="98">
        <v>448</v>
      </c>
      <c r="C453" s="219"/>
      <c r="D453" s="219"/>
      <c r="E453" s="219"/>
      <c r="F453" s="219"/>
      <c r="G453" s="220"/>
      <c r="H453" s="221"/>
      <c r="I453" s="220"/>
      <c r="J453" s="222"/>
      <c r="K453" s="223"/>
      <c r="L453" s="222"/>
      <c r="M453" s="96"/>
    </row>
    <row r="454" spans="2:13" ht="39.950000000000003" hidden="1" customHeight="1" outlineLevel="1" x14ac:dyDescent="0.25">
      <c r="B454" s="98">
        <v>449</v>
      </c>
      <c r="C454" s="219"/>
      <c r="D454" s="219"/>
      <c r="E454" s="219"/>
      <c r="F454" s="219"/>
      <c r="G454" s="220"/>
      <c r="H454" s="221"/>
      <c r="I454" s="220"/>
      <c r="J454" s="222"/>
      <c r="K454" s="223"/>
      <c r="L454" s="222"/>
      <c r="M454" s="96"/>
    </row>
    <row r="455" spans="2:13" ht="39.950000000000003" hidden="1" customHeight="1" outlineLevel="1" x14ac:dyDescent="0.25">
      <c r="B455" s="98">
        <v>450</v>
      </c>
      <c r="C455" s="219"/>
      <c r="D455" s="219"/>
      <c r="E455" s="219"/>
      <c r="F455" s="219"/>
      <c r="G455" s="220"/>
      <c r="H455" s="221"/>
      <c r="I455" s="220"/>
      <c r="J455" s="222"/>
      <c r="K455" s="223"/>
      <c r="L455" s="222"/>
      <c r="M455" s="96"/>
    </row>
    <row r="456" spans="2:13" ht="39.950000000000003" hidden="1" customHeight="1" outlineLevel="1" x14ac:dyDescent="0.25">
      <c r="B456" s="98">
        <v>451</v>
      </c>
      <c r="C456" s="219"/>
      <c r="D456" s="219"/>
      <c r="E456" s="219"/>
      <c r="F456" s="219"/>
      <c r="G456" s="220"/>
      <c r="H456" s="221"/>
      <c r="I456" s="220"/>
      <c r="J456" s="222"/>
      <c r="K456" s="223"/>
      <c r="L456" s="222"/>
      <c r="M456" s="96"/>
    </row>
    <row r="457" spans="2:13" ht="39.950000000000003" hidden="1" customHeight="1" outlineLevel="1" x14ac:dyDescent="0.25">
      <c r="B457" s="98">
        <v>452</v>
      </c>
      <c r="C457" s="219"/>
      <c r="D457" s="219"/>
      <c r="E457" s="219"/>
      <c r="F457" s="219"/>
      <c r="G457" s="220"/>
      <c r="H457" s="221"/>
      <c r="I457" s="220"/>
      <c r="J457" s="222"/>
      <c r="K457" s="223"/>
      <c r="L457" s="222"/>
      <c r="M457" s="96"/>
    </row>
    <row r="458" spans="2:13" ht="39.950000000000003" hidden="1" customHeight="1" outlineLevel="1" x14ac:dyDescent="0.25">
      <c r="B458" s="98">
        <v>453</v>
      </c>
      <c r="C458" s="219"/>
      <c r="D458" s="219"/>
      <c r="E458" s="219"/>
      <c r="F458" s="219"/>
      <c r="G458" s="220"/>
      <c r="H458" s="221"/>
      <c r="I458" s="220"/>
      <c r="J458" s="222"/>
      <c r="K458" s="223"/>
      <c r="L458" s="222"/>
      <c r="M458" s="96"/>
    </row>
    <row r="459" spans="2:13" ht="39.950000000000003" hidden="1" customHeight="1" outlineLevel="1" x14ac:dyDescent="0.25">
      <c r="B459" s="98">
        <v>454</v>
      </c>
      <c r="C459" s="219"/>
      <c r="D459" s="219"/>
      <c r="E459" s="219"/>
      <c r="F459" s="219"/>
      <c r="G459" s="220"/>
      <c r="H459" s="221"/>
      <c r="I459" s="220"/>
      <c r="J459" s="222"/>
      <c r="K459" s="223"/>
      <c r="L459" s="222"/>
      <c r="M459" s="96"/>
    </row>
    <row r="460" spans="2:13" ht="39.950000000000003" hidden="1" customHeight="1" outlineLevel="1" x14ac:dyDescent="0.25">
      <c r="B460" s="98">
        <v>455</v>
      </c>
      <c r="C460" s="219"/>
      <c r="D460" s="219"/>
      <c r="E460" s="219"/>
      <c r="F460" s="219"/>
      <c r="G460" s="220"/>
      <c r="H460" s="221"/>
      <c r="I460" s="220"/>
      <c r="J460" s="222"/>
      <c r="K460" s="223"/>
      <c r="L460" s="222"/>
      <c r="M460" s="96"/>
    </row>
    <row r="461" spans="2:13" ht="39.950000000000003" hidden="1" customHeight="1" outlineLevel="1" x14ac:dyDescent="0.25">
      <c r="B461" s="98">
        <v>456</v>
      </c>
      <c r="C461" s="219"/>
      <c r="D461" s="219"/>
      <c r="E461" s="219"/>
      <c r="F461" s="219"/>
      <c r="G461" s="220"/>
      <c r="H461" s="221"/>
      <c r="I461" s="220"/>
      <c r="J461" s="222"/>
      <c r="K461" s="223"/>
      <c r="L461" s="222"/>
      <c r="M461" s="96"/>
    </row>
    <row r="462" spans="2:13" ht="39.950000000000003" hidden="1" customHeight="1" outlineLevel="1" x14ac:dyDescent="0.25">
      <c r="B462" s="98">
        <v>457</v>
      </c>
      <c r="C462" s="219"/>
      <c r="D462" s="219"/>
      <c r="E462" s="219"/>
      <c r="F462" s="219"/>
      <c r="G462" s="220"/>
      <c r="H462" s="221"/>
      <c r="I462" s="220"/>
      <c r="J462" s="222"/>
      <c r="K462" s="223"/>
      <c r="L462" s="222"/>
      <c r="M462" s="96"/>
    </row>
    <row r="463" spans="2:13" ht="39.950000000000003" hidden="1" customHeight="1" outlineLevel="1" x14ac:dyDescent="0.25">
      <c r="B463" s="98">
        <v>458</v>
      </c>
      <c r="C463" s="219"/>
      <c r="D463" s="219"/>
      <c r="E463" s="219"/>
      <c r="F463" s="219"/>
      <c r="G463" s="220"/>
      <c r="H463" s="221"/>
      <c r="I463" s="220"/>
      <c r="J463" s="222"/>
      <c r="K463" s="223"/>
      <c r="L463" s="222"/>
      <c r="M463" s="96"/>
    </row>
    <row r="464" spans="2:13" ht="39.950000000000003" hidden="1" customHeight="1" outlineLevel="1" x14ac:dyDescent="0.25">
      <c r="B464" s="98">
        <v>459</v>
      </c>
      <c r="C464" s="219"/>
      <c r="D464" s="219"/>
      <c r="E464" s="219"/>
      <c r="F464" s="219"/>
      <c r="G464" s="220"/>
      <c r="H464" s="221"/>
      <c r="I464" s="220"/>
      <c r="J464" s="222"/>
      <c r="K464" s="223"/>
      <c r="L464" s="222"/>
      <c r="M464" s="96"/>
    </row>
    <row r="465" spans="2:13" ht="39.950000000000003" hidden="1" customHeight="1" outlineLevel="1" x14ac:dyDescent="0.25">
      <c r="B465" s="98">
        <v>460</v>
      </c>
      <c r="C465" s="219"/>
      <c r="D465" s="219"/>
      <c r="E465" s="219"/>
      <c r="F465" s="219"/>
      <c r="G465" s="220"/>
      <c r="H465" s="221"/>
      <c r="I465" s="220"/>
      <c r="J465" s="222"/>
      <c r="K465" s="223"/>
      <c r="L465" s="222"/>
      <c r="M465" s="96"/>
    </row>
    <row r="466" spans="2:13" ht="39.950000000000003" hidden="1" customHeight="1" outlineLevel="1" x14ac:dyDescent="0.25">
      <c r="B466" s="98">
        <v>461</v>
      </c>
      <c r="C466" s="219"/>
      <c r="D466" s="219"/>
      <c r="E466" s="219"/>
      <c r="F466" s="219"/>
      <c r="G466" s="220"/>
      <c r="H466" s="221"/>
      <c r="I466" s="220"/>
      <c r="J466" s="222"/>
      <c r="K466" s="223"/>
      <c r="L466" s="222"/>
      <c r="M466" s="96"/>
    </row>
    <row r="467" spans="2:13" ht="39.950000000000003" hidden="1" customHeight="1" outlineLevel="1" x14ac:dyDescent="0.25">
      <c r="B467" s="98">
        <v>462</v>
      </c>
      <c r="C467" s="219"/>
      <c r="D467" s="219"/>
      <c r="E467" s="219"/>
      <c r="F467" s="219"/>
      <c r="G467" s="220"/>
      <c r="H467" s="221"/>
      <c r="I467" s="220"/>
      <c r="J467" s="222"/>
      <c r="K467" s="223"/>
      <c r="L467" s="222"/>
      <c r="M467" s="96"/>
    </row>
    <row r="468" spans="2:13" ht="39.950000000000003" hidden="1" customHeight="1" outlineLevel="1" x14ac:dyDescent="0.25">
      <c r="B468" s="98">
        <v>463</v>
      </c>
      <c r="C468" s="219"/>
      <c r="D468" s="219"/>
      <c r="E468" s="219"/>
      <c r="F468" s="219"/>
      <c r="G468" s="220"/>
      <c r="H468" s="221"/>
      <c r="I468" s="220"/>
      <c r="J468" s="222"/>
      <c r="K468" s="223"/>
      <c r="L468" s="222"/>
      <c r="M468" s="96"/>
    </row>
    <row r="469" spans="2:13" ht="39.950000000000003" hidden="1" customHeight="1" outlineLevel="1" x14ac:dyDescent="0.25">
      <c r="B469" s="98">
        <v>464</v>
      </c>
      <c r="C469" s="219"/>
      <c r="D469" s="219"/>
      <c r="E469" s="219"/>
      <c r="F469" s="219"/>
      <c r="G469" s="220"/>
      <c r="H469" s="221"/>
      <c r="I469" s="220"/>
      <c r="J469" s="222"/>
      <c r="K469" s="223"/>
      <c r="L469" s="222"/>
      <c r="M469" s="96"/>
    </row>
    <row r="470" spans="2:13" ht="39.950000000000003" hidden="1" customHeight="1" outlineLevel="1" x14ac:dyDescent="0.25">
      <c r="B470" s="98">
        <v>465</v>
      </c>
      <c r="C470" s="219"/>
      <c r="D470" s="219"/>
      <c r="E470" s="219"/>
      <c r="F470" s="219"/>
      <c r="G470" s="220"/>
      <c r="H470" s="221"/>
      <c r="I470" s="220"/>
      <c r="J470" s="222"/>
      <c r="K470" s="223"/>
      <c r="L470" s="222"/>
      <c r="M470" s="96"/>
    </row>
    <row r="471" spans="2:13" ht="39.950000000000003" hidden="1" customHeight="1" outlineLevel="1" x14ac:dyDescent="0.25">
      <c r="B471" s="98">
        <v>466</v>
      </c>
      <c r="C471" s="219"/>
      <c r="D471" s="219"/>
      <c r="E471" s="219"/>
      <c r="F471" s="219"/>
      <c r="G471" s="220"/>
      <c r="H471" s="221"/>
      <c r="I471" s="220"/>
      <c r="J471" s="222"/>
      <c r="K471" s="223"/>
      <c r="L471" s="222"/>
      <c r="M471" s="96"/>
    </row>
    <row r="472" spans="2:13" ht="39.950000000000003" hidden="1" customHeight="1" outlineLevel="1" x14ac:dyDescent="0.25">
      <c r="B472" s="98">
        <v>467</v>
      </c>
      <c r="C472" s="219"/>
      <c r="D472" s="219"/>
      <c r="E472" s="219"/>
      <c r="F472" s="219"/>
      <c r="G472" s="220"/>
      <c r="H472" s="221"/>
      <c r="I472" s="220"/>
      <c r="J472" s="222"/>
      <c r="K472" s="223"/>
      <c r="L472" s="222"/>
      <c r="M472" s="96"/>
    </row>
    <row r="473" spans="2:13" ht="39.950000000000003" hidden="1" customHeight="1" outlineLevel="1" x14ac:dyDescent="0.25">
      <c r="B473" s="98">
        <v>468</v>
      </c>
      <c r="C473" s="219"/>
      <c r="D473" s="219"/>
      <c r="E473" s="219"/>
      <c r="F473" s="219"/>
      <c r="G473" s="220"/>
      <c r="H473" s="221"/>
      <c r="I473" s="220"/>
      <c r="J473" s="222"/>
      <c r="K473" s="223"/>
      <c r="L473" s="222"/>
      <c r="M473" s="96"/>
    </row>
    <row r="474" spans="2:13" ht="39.950000000000003" hidden="1" customHeight="1" outlineLevel="1" x14ac:dyDescent="0.25">
      <c r="B474" s="98">
        <v>469</v>
      </c>
      <c r="C474" s="219"/>
      <c r="D474" s="219"/>
      <c r="E474" s="219"/>
      <c r="F474" s="219"/>
      <c r="G474" s="220"/>
      <c r="H474" s="221"/>
      <c r="I474" s="220"/>
      <c r="J474" s="222"/>
      <c r="K474" s="223"/>
      <c r="L474" s="222"/>
      <c r="M474" s="96"/>
    </row>
    <row r="475" spans="2:13" ht="39.950000000000003" hidden="1" customHeight="1" outlineLevel="1" x14ac:dyDescent="0.25">
      <c r="B475" s="98">
        <v>470</v>
      </c>
      <c r="C475" s="219"/>
      <c r="D475" s="219"/>
      <c r="E475" s="219"/>
      <c r="F475" s="219"/>
      <c r="G475" s="220"/>
      <c r="H475" s="221"/>
      <c r="I475" s="220"/>
      <c r="J475" s="222"/>
      <c r="K475" s="223"/>
      <c r="L475" s="222"/>
      <c r="M475" s="96"/>
    </row>
    <row r="476" spans="2:13" ht="39.950000000000003" hidden="1" customHeight="1" outlineLevel="1" x14ac:dyDescent="0.25">
      <c r="B476" s="98">
        <v>471</v>
      </c>
      <c r="C476" s="219"/>
      <c r="D476" s="219"/>
      <c r="E476" s="219"/>
      <c r="F476" s="219"/>
      <c r="G476" s="220"/>
      <c r="H476" s="221"/>
      <c r="I476" s="220"/>
      <c r="J476" s="222"/>
      <c r="K476" s="223"/>
      <c r="L476" s="222"/>
      <c r="M476" s="96"/>
    </row>
    <row r="477" spans="2:13" ht="39.950000000000003" hidden="1" customHeight="1" outlineLevel="1" x14ac:dyDescent="0.25">
      <c r="B477" s="98">
        <v>472</v>
      </c>
      <c r="C477" s="219"/>
      <c r="D477" s="219"/>
      <c r="E477" s="219"/>
      <c r="F477" s="219"/>
      <c r="G477" s="220"/>
      <c r="H477" s="221"/>
      <c r="I477" s="220"/>
      <c r="J477" s="222"/>
      <c r="K477" s="223"/>
      <c r="L477" s="222"/>
      <c r="M477" s="96"/>
    </row>
    <row r="478" spans="2:13" ht="39.950000000000003" hidden="1" customHeight="1" outlineLevel="1" x14ac:dyDescent="0.25">
      <c r="B478" s="98">
        <v>473</v>
      </c>
      <c r="C478" s="219"/>
      <c r="D478" s="219"/>
      <c r="E478" s="219"/>
      <c r="F478" s="219"/>
      <c r="G478" s="220"/>
      <c r="H478" s="221"/>
      <c r="I478" s="220"/>
      <c r="J478" s="222"/>
      <c r="K478" s="223"/>
      <c r="L478" s="222"/>
      <c r="M478" s="96"/>
    </row>
    <row r="479" spans="2:13" ht="39.950000000000003" hidden="1" customHeight="1" outlineLevel="1" x14ac:dyDescent="0.25">
      <c r="B479" s="98">
        <v>474</v>
      </c>
      <c r="C479" s="219"/>
      <c r="D479" s="219"/>
      <c r="E479" s="219"/>
      <c r="F479" s="219"/>
      <c r="G479" s="220"/>
      <c r="H479" s="221"/>
      <c r="I479" s="220"/>
      <c r="J479" s="222"/>
      <c r="K479" s="223"/>
      <c r="L479" s="222"/>
      <c r="M479" s="96"/>
    </row>
    <row r="480" spans="2:13" ht="39.950000000000003" hidden="1" customHeight="1" outlineLevel="1" x14ac:dyDescent="0.25">
      <c r="B480" s="98">
        <v>475</v>
      </c>
      <c r="C480" s="219"/>
      <c r="D480" s="219"/>
      <c r="E480" s="219"/>
      <c r="F480" s="219"/>
      <c r="G480" s="220"/>
      <c r="H480" s="221"/>
      <c r="I480" s="220"/>
      <c r="J480" s="222"/>
      <c r="K480" s="223"/>
      <c r="L480" s="222"/>
      <c r="M480" s="96"/>
    </row>
    <row r="481" spans="2:13" ht="39.950000000000003" hidden="1" customHeight="1" outlineLevel="1" x14ac:dyDescent="0.25">
      <c r="B481" s="98">
        <v>476</v>
      </c>
      <c r="C481" s="219"/>
      <c r="D481" s="219"/>
      <c r="E481" s="219"/>
      <c r="F481" s="219"/>
      <c r="G481" s="220"/>
      <c r="H481" s="221"/>
      <c r="I481" s="220"/>
      <c r="J481" s="222"/>
      <c r="K481" s="223"/>
      <c r="L481" s="222"/>
      <c r="M481" s="96"/>
    </row>
    <row r="482" spans="2:13" ht="39.950000000000003" hidden="1" customHeight="1" outlineLevel="1" x14ac:dyDescent="0.25">
      <c r="B482" s="98">
        <v>477</v>
      </c>
      <c r="C482" s="219"/>
      <c r="D482" s="219"/>
      <c r="E482" s="219"/>
      <c r="F482" s="219"/>
      <c r="G482" s="220"/>
      <c r="H482" s="221"/>
      <c r="I482" s="220"/>
      <c r="J482" s="222"/>
      <c r="K482" s="223"/>
      <c r="L482" s="222"/>
      <c r="M482" s="96"/>
    </row>
    <row r="483" spans="2:13" ht="39.950000000000003" hidden="1" customHeight="1" outlineLevel="1" x14ac:dyDescent="0.25">
      <c r="B483" s="98">
        <v>478</v>
      </c>
      <c r="C483" s="219"/>
      <c r="D483" s="219"/>
      <c r="E483" s="219"/>
      <c r="F483" s="219"/>
      <c r="G483" s="220"/>
      <c r="H483" s="221"/>
      <c r="I483" s="220"/>
      <c r="J483" s="222"/>
      <c r="K483" s="223"/>
      <c r="L483" s="222"/>
      <c r="M483" s="96"/>
    </row>
    <row r="484" spans="2:13" ht="39.950000000000003" hidden="1" customHeight="1" outlineLevel="1" x14ac:dyDescent="0.25">
      <c r="B484" s="98">
        <v>479</v>
      </c>
      <c r="C484" s="219"/>
      <c r="D484" s="219"/>
      <c r="E484" s="219"/>
      <c r="F484" s="219"/>
      <c r="G484" s="220"/>
      <c r="H484" s="221"/>
      <c r="I484" s="220"/>
      <c r="J484" s="222"/>
      <c r="K484" s="223"/>
      <c r="L484" s="222"/>
      <c r="M484" s="96"/>
    </row>
    <row r="485" spans="2:13" ht="39.950000000000003" hidden="1" customHeight="1" outlineLevel="1" x14ac:dyDescent="0.25">
      <c r="B485" s="98">
        <v>480</v>
      </c>
      <c r="C485" s="219"/>
      <c r="D485" s="219"/>
      <c r="E485" s="219"/>
      <c r="F485" s="219"/>
      <c r="G485" s="220"/>
      <c r="H485" s="221"/>
      <c r="I485" s="220"/>
      <c r="J485" s="222"/>
      <c r="K485" s="223"/>
      <c r="L485" s="222"/>
      <c r="M485" s="96"/>
    </row>
    <row r="486" spans="2:13" ht="39.950000000000003" hidden="1" customHeight="1" outlineLevel="1" x14ac:dyDescent="0.25">
      <c r="B486" s="98">
        <v>481</v>
      </c>
      <c r="C486" s="219"/>
      <c r="D486" s="219"/>
      <c r="E486" s="219"/>
      <c r="F486" s="219"/>
      <c r="G486" s="220"/>
      <c r="H486" s="221"/>
      <c r="I486" s="220"/>
      <c r="J486" s="222"/>
      <c r="K486" s="223"/>
      <c r="L486" s="222"/>
      <c r="M486" s="96"/>
    </row>
    <row r="487" spans="2:13" ht="39.950000000000003" hidden="1" customHeight="1" outlineLevel="1" x14ac:dyDescent="0.25">
      <c r="B487" s="98">
        <v>482</v>
      </c>
      <c r="C487" s="219"/>
      <c r="D487" s="219"/>
      <c r="E487" s="219"/>
      <c r="F487" s="219"/>
      <c r="G487" s="220"/>
      <c r="H487" s="221"/>
      <c r="I487" s="220"/>
      <c r="J487" s="222"/>
      <c r="K487" s="223"/>
      <c r="L487" s="222"/>
      <c r="M487" s="96"/>
    </row>
    <row r="488" spans="2:13" ht="39.950000000000003" hidden="1" customHeight="1" outlineLevel="1" x14ac:dyDescent="0.25">
      <c r="B488" s="98">
        <v>483</v>
      </c>
      <c r="C488" s="219"/>
      <c r="D488" s="219"/>
      <c r="E488" s="219"/>
      <c r="F488" s="219"/>
      <c r="G488" s="220"/>
      <c r="H488" s="221"/>
      <c r="I488" s="220"/>
      <c r="J488" s="222"/>
      <c r="K488" s="223"/>
      <c r="L488" s="222"/>
      <c r="M488" s="96"/>
    </row>
    <row r="489" spans="2:13" ht="39.950000000000003" hidden="1" customHeight="1" outlineLevel="1" x14ac:dyDescent="0.25">
      <c r="B489" s="98">
        <v>484</v>
      </c>
      <c r="C489" s="219"/>
      <c r="D489" s="219"/>
      <c r="E489" s="219"/>
      <c r="F489" s="219"/>
      <c r="G489" s="220"/>
      <c r="H489" s="221"/>
      <c r="I489" s="220"/>
      <c r="J489" s="222"/>
      <c r="K489" s="223"/>
      <c r="L489" s="222"/>
      <c r="M489" s="96"/>
    </row>
    <row r="490" spans="2:13" ht="39.950000000000003" hidden="1" customHeight="1" outlineLevel="1" x14ac:dyDescent="0.25">
      <c r="B490" s="98">
        <v>485</v>
      </c>
      <c r="C490" s="219"/>
      <c r="D490" s="219"/>
      <c r="E490" s="219"/>
      <c r="F490" s="219"/>
      <c r="G490" s="220"/>
      <c r="H490" s="221"/>
      <c r="I490" s="220"/>
      <c r="J490" s="222"/>
      <c r="K490" s="223"/>
      <c r="L490" s="222"/>
      <c r="M490" s="96"/>
    </row>
    <row r="491" spans="2:13" ht="39.950000000000003" hidden="1" customHeight="1" outlineLevel="1" x14ac:dyDescent="0.25">
      <c r="B491" s="98">
        <v>486</v>
      </c>
      <c r="C491" s="219"/>
      <c r="D491" s="219"/>
      <c r="E491" s="219"/>
      <c r="F491" s="219"/>
      <c r="G491" s="220"/>
      <c r="H491" s="221"/>
      <c r="I491" s="220"/>
      <c r="J491" s="222"/>
      <c r="K491" s="223"/>
      <c r="L491" s="222"/>
      <c r="M491" s="96"/>
    </row>
    <row r="492" spans="2:13" ht="39.950000000000003" hidden="1" customHeight="1" outlineLevel="1" x14ac:dyDescent="0.25">
      <c r="B492" s="98">
        <v>487</v>
      </c>
      <c r="C492" s="219"/>
      <c r="D492" s="219"/>
      <c r="E492" s="219"/>
      <c r="F492" s="219"/>
      <c r="G492" s="220"/>
      <c r="H492" s="221"/>
      <c r="I492" s="220"/>
      <c r="J492" s="222"/>
      <c r="K492" s="223"/>
      <c r="L492" s="222"/>
      <c r="M492" s="96"/>
    </row>
    <row r="493" spans="2:13" ht="39.950000000000003" hidden="1" customHeight="1" outlineLevel="1" x14ac:dyDescent="0.25">
      <c r="B493" s="98">
        <v>488</v>
      </c>
      <c r="C493" s="219"/>
      <c r="D493" s="219"/>
      <c r="E493" s="219"/>
      <c r="F493" s="219"/>
      <c r="G493" s="220"/>
      <c r="H493" s="221"/>
      <c r="I493" s="220"/>
      <c r="J493" s="222"/>
      <c r="K493" s="223"/>
      <c r="L493" s="222"/>
      <c r="M493" s="96"/>
    </row>
    <row r="494" spans="2:13" ht="39.950000000000003" hidden="1" customHeight="1" outlineLevel="1" x14ac:dyDescent="0.25">
      <c r="B494" s="98">
        <v>489</v>
      </c>
      <c r="C494" s="219"/>
      <c r="D494" s="219"/>
      <c r="E494" s="219"/>
      <c r="F494" s="219"/>
      <c r="G494" s="220"/>
      <c r="H494" s="221"/>
      <c r="I494" s="220"/>
      <c r="J494" s="222"/>
      <c r="K494" s="223"/>
      <c r="L494" s="222"/>
      <c r="M494" s="96"/>
    </row>
    <row r="495" spans="2:13" ht="39.950000000000003" hidden="1" customHeight="1" outlineLevel="1" x14ac:dyDescent="0.25">
      <c r="B495" s="98">
        <v>490</v>
      </c>
      <c r="C495" s="219"/>
      <c r="D495" s="219"/>
      <c r="E495" s="219"/>
      <c r="F495" s="219"/>
      <c r="G495" s="220"/>
      <c r="H495" s="221"/>
      <c r="I495" s="220"/>
      <c r="J495" s="222"/>
      <c r="K495" s="223"/>
      <c r="L495" s="222"/>
      <c r="M495" s="96"/>
    </row>
    <row r="496" spans="2:13" ht="39.950000000000003" hidden="1" customHeight="1" outlineLevel="1" x14ac:dyDescent="0.25">
      <c r="B496" s="98">
        <v>491</v>
      </c>
      <c r="C496" s="219"/>
      <c r="D496" s="219"/>
      <c r="E496" s="219"/>
      <c r="F496" s="219"/>
      <c r="G496" s="220"/>
      <c r="H496" s="221"/>
      <c r="I496" s="220"/>
      <c r="J496" s="222"/>
      <c r="K496" s="223"/>
      <c r="L496" s="222"/>
      <c r="M496" s="96"/>
    </row>
    <row r="497" spans="2:13" ht="39.950000000000003" hidden="1" customHeight="1" outlineLevel="1" x14ac:dyDescent="0.25">
      <c r="B497" s="98">
        <v>492</v>
      </c>
      <c r="C497" s="219"/>
      <c r="D497" s="219"/>
      <c r="E497" s="219"/>
      <c r="F497" s="219"/>
      <c r="G497" s="220"/>
      <c r="H497" s="221"/>
      <c r="I497" s="220"/>
      <c r="J497" s="222"/>
      <c r="K497" s="223"/>
      <c r="L497" s="222"/>
      <c r="M497" s="96"/>
    </row>
    <row r="498" spans="2:13" ht="39.950000000000003" hidden="1" customHeight="1" outlineLevel="1" x14ac:dyDescent="0.25">
      <c r="B498" s="98">
        <v>493</v>
      </c>
      <c r="C498" s="219"/>
      <c r="D498" s="219"/>
      <c r="E498" s="219"/>
      <c r="F498" s="219"/>
      <c r="G498" s="220"/>
      <c r="H498" s="221"/>
      <c r="I498" s="220"/>
      <c r="J498" s="222"/>
      <c r="K498" s="223"/>
      <c r="L498" s="222"/>
      <c r="M498" s="96"/>
    </row>
    <row r="499" spans="2:13" ht="39.950000000000003" hidden="1" customHeight="1" outlineLevel="1" x14ac:dyDescent="0.25">
      <c r="B499" s="98">
        <v>494</v>
      </c>
      <c r="C499" s="219"/>
      <c r="D499" s="219"/>
      <c r="E499" s="219"/>
      <c r="F499" s="219"/>
      <c r="G499" s="220"/>
      <c r="H499" s="221"/>
      <c r="I499" s="220"/>
      <c r="J499" s="222"/>
      <c r="K499" s="223"/>
      <c r="L499" s="222"/>
      <c r="M499" s="96"/>
    </row>
    <row r="500" spans="2:13" ht="39.950000000000003" hidden="1" customHeight="1" outlineLevel="1" x14ac:dyDescent="0.25">
      <c r="B500" s="98">
        <v>495</v>
      </c>
      <c r="C500" s="219"/>
      <c r="D500" s="219"/>
      <c r="E500" s="219"/>
      <c r="F500" s="219"/>
      <c r="G500" s="220"/>
      <c r="H500" s="221"/>
      <c r="I500" s="220"/>
      <c r="J500" s="222"/>
      <c r="K500" s="223"/>
      <c r="L500" s="222"/>
      <c r="M500" s="96"/>
    </row>
    <row r="501" spans="2:13" ht="39.950000000000003" hidden="1" customHeight="1" outlineLevel="1" x14ac:dyDescent="0.25">
      <c r="B501" s="98">
        <v>496</v>
      </c>
      <c r="C501" s="219"/>
      <c r="D501" s="219"/>
      <c r="E501" s="219"/>
      <c r="F501" s="219"/>
      <c r="G501" s="220"/>
      <c r="H501" s="221"/>
      <c r="I501" s="220"/>
      <c r="J501" s="222"/>
      <c r="K501" s="223"/>
      <c r="L501" s="222"/>
      <c r="M501" s="96"/>
    </row>
    <row r="502" spans="2:13" ht="39.950000000000003" hidden="1" customHeight="1" outlineLevel="1" x14ac:dyDescent="0.25">
      <c r="B502" s="98">
        <v>497</v>
      </c>
      <c r="C502" s="219"/>
      <c r="D502" s="219"/>
      <c r="E502" s="219"/>
      <c r="F502" s="219"/>
      <c r="G502" s="220"/>
      <c r="H502" s="221"/>
      <c r="I502" s="220"/>
      <c r="J502" s="222"/>
      <c r="K502" s="223"/>
      <c r="L502" s="222"/>
      <c r="M502" s="96"/>
    </row>
    <row r="503" spans="2:13" ht="39.950000000000003" hidden="1" customHeight="1" outlineLevel="1" x14ac:dyDescent="0.25">
      <c r="B503" s="98">
        <v>498</v>
      </c>
      <c r="C503" s="219"/>
      <c r="D503" s="219"/>
      <c r="E503" s="219"/>
      <c r="F503" s="219"/>
      <c r="G503" s="220"/>
      <c r="H503" s="221"/>
      <c r="I503" s="220"/>
      <c r="J503" s="222"/>
      <c r="K503" s="223"/>
      <c r="L503" s="222"/>
      <c r="M503" s="96"/>
    </row>
    <row r="504" spans="2:13" ht="39.950000000000003" hidden="1" customHeight="1" outlineLevel="1" x14ac:dyDescent="0.25">
      <c r="B504" s="98">
        <v>499</v>
      </c>
      <c r="C504" s="219"/>
      <c r="D504" s="219"/>
      <c r="E504" s="219"/>
      <c r="F504" s="219"/>
      <c r="G504" s="220"/>
      <c r="H504" s="221"/>
      <c r="I504" s="220"/>
      <c r="J504" s="222"/>
      <c r="K504" s="223"/>
      <c r="L504" s="222"/>
      <c r="M504" s="96"/>
    </row>
    <row r="505" spans="2:13" ht="39.950000000000003" hidden="1" customHeight="1" outlineLevel="1" x14ac:dyDescent="0.25">
      <c r="B505" s="98">
        <v>500</v>
      </c>
      <c r="C505" s="219"/>
      <c r="D505" s="219"/>
      <c r="E505" s="219"/>
      <c r="F505" s="219"/>
      <c r="G505" s="220"/>
      <c r="H505" s="221"/>
      <c r="I505" s="220"/>
      <c r="J505" s="222"/>
      <c r="K505" s="223"/>
      <c r="L505" s="222"/>
      <c r="M505" s="96"/>
    </row>
    <row r="506" spans="2:13" ht="39.950000000000003" hidden="1" customHeight="1" outlineLevel="1" x14ac:dyDescent="0.25">
      <c r="B506" s="98">
        <v>501</v>
      </c>
      <c r="C506" s="219"/>
      <c r="D506" s="219"/>
      <c r="E506" s="219"/>
      <c r="F506" s="219"/>
      <c r="G506" s="220"/>
      <c r="H506" s="221"/>
      <c r="I506" s="220"/>
      <c r="J506" s="222"/>
      <c r="K506" s="223"/>
      <c r="L506" s="222"/>
      <c r="M506" s="96"/>
    </row>
    <row r="507" spans="2:13" ht="39.950000000000003" hidden="1" customHeight="1" outlineLevel="1" x14ac:dyDescent="0.25">
      <c r="B507" s="98">
        <v>502</v>
      </c>
      <c r="C507" s="219"/>
      <c r="D507" s="219"/>
      <c r="E507" s="219"/>
      <c r="F507" s="219"/>
      <c r="G507" s="220"/>
      <c r="H507" s="221"/>
      <c r="I507" s="220"/>
      <c r="J507" s="222"/>
      <c r="K507" s="223"/>
      <c r="L507" s="222"/>
      <c r="M507" s="96"/>
    </row>
    <row r="508" spans="2:13" ht="39.950000000000003" hidden="1" customHeight="1" outlineLevel="1" x14ac:dyDescent="0.25">
      <c r="B508" s="98">
        <v>503</v>
      </c>
      <c r="C508" s="219"/>
      <c r="D508" s="219"/>
      <c r="E508" s="219"/>
      <c r="F508" s="219"/>
      <c r="G508" s="220"/>
      <c r="H508" s="221"/>
      <c r="I508" s="220"/>
      <c r="J508" s="222"/>
      <c r="K508" s="223"/>
      <c r="L508" s="222"/>
      <c r="M508" s="96"/>
    </row>
    <row r="509" spans="2:13" ht="39.950000000000003" hidden="1" customHeight="1" outlineLevel="1" x14ac:dyDescent="0.25">
      <c r="B509" s="98">
        <v>504</v>
      </c>
      <c r="C509" s="219"/>
      <c r="D509" s="219"/>
      <c r="E509" s="219"/>
      <c r="F509" s="219"/>
      <c r="G509" s="220"/>
      <c r="H509" s="221"/>
      <c r="I509" s="220"/>
      <c r="J509" s="222"/>
      <c r="K509" s="223"/>
      <c r="L509" s="222"/>
      <c r="M509" s="96"/>
    </row>
    <row r="510" spans="2:13" ht="39.950000000000003" hidden="1" customHeight="1" outlineLevel="1" x14ac:dyDescent="0.25">
      <c r="B510" s="98">
        <v>505</v>
      </c>
      <c r="C510" s="219"/>
      <c r="D510" s="219"/>
      <c r="E510" s="219"/>
      <c r="F510" s="219"/>
      <c r="G510" s="220"/>
      <c r="H510" s="221"/>
      <c r="I510" s="220"/>
      <c r="J510" s="222"/>
      <c r="K510" s="223"/>
      <c r="L510" s="222"/>
      <c r="M510" s="96"/>
    </row>
    <row r="511" spans="2:13" ht="39.950000000000003" hidden="1" customHeight="1" outlineLevel="1" x14ac:dyDescent="0.25">
      <c r="B511" s="98">
        <v>506</v>
      </c>
      <c r="C511" s="219"/>
      <c r="D511" s="219"/>
      <c r="E511" s="219"/>
      <c r="F511" s="219"/>
      <c r="G511" s="220"/>
      <c r="H511" s="221"/>
      <c r="I511" s="220"/>
      <c r="J511" s="222"/>
      <c r="K511" s="223"/>
      <c r="L511" s="222"/>
      <c r="M511" s="96"/>
    </row>
    <row r="512" spans="2:13" ht="39.950000000000003" hidden="1" customHeight="1" outlineLevel="1" x14ac:dyDescent="0.25">
      <c r="B512" s="98">
        <v>507</v>
      </c>
      <c r="C512" s="219"/>
      <c r="D512" s="219"/>
      <c r="E512" s="219"/>
      <c r="F512" s="219"/>
      <c r="G512" s="220"/>
      <c r="H512" s="221"/>
      <c r="I512" s="220"/>
      <c r="J512" s="222"/>
      <c r="K512" s="223"/>
      <c r="L512" s="222"/>
      <c r="M512" s="96"/>
    </row>
    <row r="513" spans="2:13" ht="39.950000000000003" hidden="1" customHeight="1" outlineLevel="1" x14ac:dyDescent="0.25">
      <c r="B513" s="98">
        <v>508</v>
      </c>
      <c r="C513" s="219"/>
      <c r="D513" s="219"/>
      <c r="E513" s="219"/>
      <c r="F513" s="219"/>
      <c r="G513" s="220"/>
      <c r="H513" s="221"/>
      <c r="I513" s="220"/>
      <c r="J513" s="222"/>
      <c r="K513" s="223"/>
      <c r="L513" s="222"/>
      <c r="M513" s="96"/>
    </row>
    <row r="514" spans="2:13" ht="39.950000000000003" hidden="1" customHeight="1" outlineLevel="1" x14ac:dyDescent="0.25">
      <c r="B514" s="98">
        <v>509</v>
      </c>
      <c r="C514" s="219"/>
      <c r="D514" s="219"/>
      <c r="E514" s="219"/>
      <c r="F514" s="219"/>
      <c r="G514" s="220"/>
      <c r="H514" s="221"/>
      <c r="I514" s="220"/>
      <c r="J514" s="222"/>
      <c r="K514" s="223"/>
      <c r="L514" s="222"/>
      <c r="M514" s="96"/>
    </row>
    <row r="515" spans="2:13" ht="39.950000000000003" hidden="1" customHeight="1" outlineLevel="1" x14ac:dyDescent="0.25">
      <c r="B515" s="98">
        <v>510</v>
      </c>
      <c r="C515" s="219"/>
      <c r="D515" s="219"/>
      <c r="E515" s="219"/>
      <c r="F515" s="219"/>
      <c r="G515" s="220"/>
      <c r="H515" s="221"/>
      <c r="I515" s="220"/>
      <c r="J515" s="222"/>
      <c r="K515" s="223"/>
      <c r="L515" s="222"/>
      <c r="M515" s="96"/>
    </row>
    <row r="516" spans="2:13" ht="39.950000000000003" hidden="1" customHeight="1" outlineLevel="1" x14ac:dyDescent="0.25">
      <c r="B516" s="98">
        <v>511</v>
      </c>
      <c r="C516" s="219"/>
      <c r="D516" s="219"/>
      <c r="E516" s="219"/>
      <c r="F516" s="219"/>
      <c r="G516" s="220"/>
      <c r="H516" s="221"/>
      <c r="I516" s="220"/>
      <c r="J516" s="222"/>
      <c r="K516" s="223"/>
      <c r="L516" s="222"/>
      <c r="M516" s="96"/>
    </row>
    <row r="517" spans="2:13" ht="39.950000000000003" hidden="1" customHeight="1" outlineLevel="1" x14ac:dyDescent="0.25">
      <c r="B517" s="98">
        <v>512</v>
      </c>
      <c r="C517" s="219"/>
      <c r="D517" s="219"/>
      <c r="E517" s="219"/>
      <c r="F517" s="219"/>
      <c r="G517" s="220"/>
      <c r="H517" s="221"/>
      <c r="I517" s="220"/>
      <c r="J517" s="222"/>
      <c r="K517" s="223"/>
      <c r="L517" s="222"/>
      <c r="M517" s="96"/>
    </row>
    <row r="518" spans="2:13" ht="39.950000000000003" hidden="1" customHeight="1" outlineLevel="1" x14ac:dyDescent="0.25">
      <c r="B518" s="98">
        <v>513</v>
      </c>
      <c r="C518" s="219"/>
      <c r="D518" s="219"/>
      <c r="E518" s="219"/>
      <c r="F518" s="219"/>
      <c r="G518" s="220"/>
      <c r="H518" s="221"/>
      <c r="I518" s="220"/>
      <c r="J518" s="222"/>
      <c r="K518" s="223"/>
      <c r="L518" s="222"/>
      <c r="M518" s="96"/>
    </row>
    <row r="519" spans="2:13" ht="39.950000000000003" hidden="1" customHeight="1" outlineLevel="1" x14ac:dyDescent="0.25">
      <c r="B519" s="98">
        <v>514</v>
      </c>
      <c r="C519" s="219"/>
      <c r="D519" s="219"/>
      <c r="E519" s="219"/>
      <c r="F519" s="219"/>
      <c r="G519" s="220"/>
      <c r="H519" s="221"/>
      <c r="I519" s="220"/>
      <c r="J519" s="222"/>
      <c r="K519" s="223"/>
      <c r="L519" s="222"/>
      <c r="M519" s="96"/>
    </row>
    <row r="520" spans="2:13" ht="39.950000000000003" hidden="1" customHeight="1" outlineLevel="1" x14ac:dyDescent="0.25">
      <c r="B520" s="98">
        <v>515</v>
      </c>
      <c r="C520" s="219"/>
      <c r="D520" s="219"/>
      <c r="E520" s="219"/>
      <c r="F520" s="219"/>
      <c r="G520" s="220"/>
      <c r="H520" s="221"/>
      <c r="I520" s="220"/>
      <c r="J520" s="222"/>
      <c r="K520" s="223"/>
      <c r="L520" s="222"/>
      <c r="M520" s="96"/>
    </row>
    <row r="521" spans="2:13" ht="39.950000000000003" hidden="1" customHeight="1" outlineLevel="1" x14ac:dyDescent="0.25">
      <c r="B521" s="98">
        <v>516</v>
      </c>
      <c r="C521" s="219"/>
      <c r="D521" s="219"/>
      <c r="E521" s="219"/>
      <c r="F521" s="219"/>
      <c r="G521" s="220"/>
      <c r="H521" s="221"/>
      <c r="I521" s="220"/>
      <c r="J521" s="222"/>
      <c r="K521" s="223"/>
      <c r="L521" s="222"/>
      <c r="M521" s="96"/>
    </row>
    <row r="522" spans="2:13" ht="39.950000000000003" hidden="1" customHeight="1" outlineLevel="1" x14ac:dyDescent="0.25">
      <c r="B522" s="98">
        <v>517</v>
      </c>
      <c r="C522" s="219"/>
      <c r="D522" s="219"/>
      <c r="E522" s="219"/>
      <c r="F522" s="219"/>
      <c r="G522" s="220"/>
      <c r="H522" s="221"/>
      <c r="I522" s="220"/>
      <c r="J522" s="222"/>
      <c r="K522" s="223"/>
      <c r="L522" s="222"/>
      <c r="M522" s="96"/>
    </row>
    <row r="523" spans="2:13" ht="39.950000000000003" hidden="1" customHeight="1" outlineLevel="1" x14ac:dyDescent="0.25">
      <c r="B523" s="98">
        <v>518</v>
      </c>
      <c r="C523" s="219"/>
      <c r="D523" s="219"/>
      <c r="E523" s="219"/>
      <c r="F523" s="219"/>
      <c r="G523" s="220"/>
      <c r="H523" s="221"/>
      <c r="I523" s="220"/>
      <c r="J523" s="222"/>
      <c r="K523" s="223"/>
      <c r="L523" s="222"/>
      <c r="M523" s="96"/>
    </row>
    <row r="524" spans="2:13" ht="39.950000000000003" hidden="1" customHeight="1" outlineLevel="1" x14ac:dyDescent="0.25">
      <c r="B524" s="98">
        <v>519</v>
      </c>
      <c r="C524" s="219"/>
      <c r="D524" s="219"/>
      <c r="E524" s="219"/>
      <c r="F524" s="219"/>
      <c r="G524" s="220"/>
      <c r="H524" s="221"/>
      <c r="I524" s="220"/>
      <c r="J524" s="222"/>
      <c r="K524" s="223"/>
      <c r="L524" s="222"/>
      <c r="M524" s="96"/>
    </row>
    <row r="525" spans="2:13" ht="39.950000000000003" hidden="1" customHeight="1" outlineLevel="1" x14ac:dyDescent="0.25">
      <c r="B525" s="98">
        <v>520</v>
      </c>
      <c r="C525" s="219"/>
      <c r="D525" s="219"/>
      <c r="E525" s="219"/>
      <c r="F525" s="219"/>
      <c r="G525" s="220"/>
      <c r="H525" s="221"/>
      <c r="I525" s="220"/>
      <c r="J525" s="222"/>
      <c r="K525" s="223"/>
      <c r="L525" s="222"/>
      <c r="M525" s="96"/>
    </row>
    <row r="526" spans="2:13" ht="39.950000000000003" hidden="1" customHeight="1" outlineLevel="1" x14ac:dyDescent="0.25">
      <c r="B526" s="98">
        <v>521</v>
      </c>
      <c r="C526" s="219"/>
      <c r="D526" s="219"/>
      <c r="E526" s="219"/>
      <c r="F526" s="219"/>
      <c r="G526" s="220"/>
      <c r="H526" s="221"/>
      <c r="I526" s="220"/>
      <c r="J526" s="222"/>
      <c r="K526" s="223"/>
      <c r="L526" s="222"/>
      <c r="M526" s="96"/>
    </row>
    <row r="527" spans="2:13" ht="39.950000000000003" hidden="1" customHeight="1" outlineLevel="1" x14ac:dyDescent="0.25">
      <c r="B527" s="98">
        <v>522</v>
      </c>
      <c r="C527" s="219"/>
      <c r="D527" s="219"/>
      <c r="E527" s="219"/>
      <c r="F527" s="219"/>
      <c r="G527" s="220"/>
      <c r="H527" s="221"/>
      <c r="I527" s="220"/>
      <c r="J527" s="222"/>
      <c r="K527" s="223"/>
      <c r="L527" s="222"/>
      <c r="M527" s="96"/>
    </row>
    <row r="528" spans="2:13" ht="39.950000000000003" hidden="1" customHeight="1" outlineLevel="1" x14ac:dyDescent="0.25">
      <c r="B528" s="98">
        <v>523</v>
      </c>
      <c r="C528" s="219"/>
      <c r="D528" s="219"/>
      <c r="E528" s="219"/>
      <c r="F528" s="219"/>
      <c r="G528" s="220"/>
      <c r="H528" s="221"/>
      <c r="I528" s="220"/>
      <c r="J528" s="222"/>
      <c r="K528" s="223"/>
      <c r="L528" s="222"/>
      <c r="M528" s="96"/>
    </row>
    <row r="529" spans="2:13" ht="39.950000000000003" hidden="1" customHeight="1" outlineLevel="1" x14ac:dyDescent="0.25">
      <c r="B529" s="98">
        <v>524</v>
      </c>
      <c r="C529" s="219"/>
      <c r="D529" s="219"/>
      <c r="E529" s="219"/>
      <c r="F529" s="219"/>
      <c r="G529" s="220"/>
      <c r="H529" s="221"/>
      <c r="I529" s="220"/>
      <c r="J529" s="222"/>
      <c r="K529" s="223"/>
      <c r="L529" s="222"/>
      <c r="M529" s="96"/>
    </row>
    <row r="530" spans="2:13" ht="39.950000000000003" hidden="1" customHeight="1" outlineLevel="1" x14ac:dyDescent="0.25">
      <c r="B530" s="98">
        <v>525</v>
      </c>
      <c r="C530" s="219"/>
      <c r="D530" s="219"/>
      <c r="E530" s="219"/>
      <c r="F530" s="219"/>
      <c r="G530" s="220"/>
      <c r="H530" s="221"/>
      <c r="I530" s="220"/>
      <c r="J530" s="222"/>
      <c r="K530" s="223"/>
      <c r="L530" s="222"/>
      <c r="M530" s="96"/>
    </row>
    <row r="531" spans="2:13" ht="39.950000000000003" hidden="1" customHeight="1" outlineLevel="1" x14ac:dyDescent="0.25">
      <c r="B531" s="98">
        <v>526</v>
      </c>
      <c r="C531" s="219"/>
      <c r="D531" s="219"/>
      <c r="E531" s="219"/>
      <c r="F531" s="219"/>
      <c r="G531" s="220"/>
      <c r="H531" s="221"/>
      <c r="I531" s="220"/>
      <c r="J531" s="222"/>
      <c r="K531" s="223"/>
      <c r="L531" s="222"/>
      <c r="M531" s="96"/>
    </row>
    <row r="532" spans="2:13" ht="39.950000000000003" hidden="1" customHeight="1" outlineLevel="1" x14ac:dyDescent="0.25">
      <c r="B532" s="98">
        <v>527</v>
      </c>
      <c r="C532" s="219"/>
      <c r="D532" s="219"/>
      <c r="E532" s="219"/>
      <c r="F532" s="219"/>
      <c r="G532" s="220"/>
      <c r="H532" s="221"/>
      <c r="I532" s="220"/>
      <c r="J532" s="222"/>
      <c r="K532" s="223"/>
      <c r="L532" s="222"/>
      <c r="M532" s="96"/>
    </row>
    <row r="533" spans="2:13" ht="39.950000000000003" hidden="1" customHeight="1" outlineLevel="1" x14ac:dyDescent="0.25">
      <c r="B533" s="98">
        <v>528</v>
      </c>
      <c r="C533" s="219"/>
      <c r="D533" s="219"/>
      <c r="E533" s="219"/>
      <c r="F533" s="219"/>
      <c r="G533" s="220"/>
      <c r="H533" s="221"/>
      <c r="I533" s="220"/>
      <c r="J533" s="222"/>
      <c r="K533" s="223"/>
      <c r="L533" s="222"/>
      <c r="M533" s="96"/>
    </row>
    <row r="534" spans="2:13" ht="39.950000000000003" hidden="1" customHeight="1" outlineLevel="1" x14ac:dyDescent="0.25">
      <c r="B534" s="98">
        <v>529</v>
      </c>
      <c r="C534" s="219"/>
      <c r="D534" s="219"/>
      <c r="E534" s="219"/>
      <c r="F534" s="219"/>
      <c r="G534" s="220"/>
      <c r="H534" s="221"/>
      <c r="I534" s="220"/>
      <c r="J534" s="222"/>
      <c r="K534" s="223"/>
      <c r="L534" s="222"/>
      <c r="M534" s="96"/>
    </row>
    <row r="535" spans="2:13" ht="39.950000000000003" hidden="1" customHeight="1" outlineLevel="1" x14ac:dyDescent="0.25">
      <c r="B535" s="98">
        <v>530</v>
      </c>
      <c r="C535" s="219"/>
      <c r="D535" s="219"/>
      <c r="E535" s="219"/>
      <c r="F535" s="219"/>
      <c r="G535" s="220"/>
      <c r="H535" s="221"/>
      <c r="I535" s="220"/>
      <c r="J535" s="222"/>
      <c r="K535" s="223"/>
      <c r="L535" s="222"/>
      <c r="M535" s="96"/>
    </row>
    <row r="536" spans="2:13" ht="39.950000000000003" hidden="1" customHeight="1" outlineLevel="1" x14ac:dyDescent="0.25">
      <c r="B536" s="98">
        <v>531</v>
      </c>
      <c r="C536" s="219"/>
      <c r="D536" s="219"/>
      <c r="E536" s="219"/>
      <c r="F536" s="219"/>
      <c r="G536" s="220"/>
      <c r="H536" s="221"/>
      <c r="I536" s="220"/>
      <c r="J536" s="222"/>
      <c r="K536" s="223"/>
      <c r="L536" s="222"/>
      <c r="M536" s="96"/>
    </row>
    <row r="537" spans="2:13" ht="39.950000000000003" hidden="1" customHeight="1" outlineLevel="1" x14ac:dyDescent="0.25">
      <c r="B537" s="98">
        <v>532</v>
      </c>
      <c r="C537" s="219"/>
      <c r="D537" s="219"/>
      <c r="E537" s="219"/>
      <c r="F537" s="219"/>
      <c r="G537" s="220"/>
      <c r="H537" s="221"/>
      <c r="I537" s="220"/>
      <c r="J537" s="222"/>
      <c r="K537" s="223"/>
      <c r="L537" s="222"/>
      <c r="M537" s="96"/>
    </row>
    <row r="538" spans="2:13" ht="39.950000000000003" hidden="1" customHeight="1" outlineLevel="1" x14ac:dyDescent="0.25">
      <c r="B538" s="98">
        <v>533</v>
      </c>
      <c r="C538" s="219"/>
      <c r="D538" s="219"/>
      <c r="E538" s="219"/>
      <c r="F538" s="219"/>
      <c r="G538" s="220"/>
      <c r="H538" s="221"/>
      <c r="I538" s="220"/>
      <c r="J538" s="222"/>
      <c r="K538" s="223"/>
      <c r="L538" s="222"/>
      <c r="M538" s="96"/>
    </row>
    <row r="539" spans="2:13" ht="39.950000000000003" hidden="1" customHeight="1" outlineLevel="1" x14ac:dyDescent="0.25">
      <c r="B539" s="98">
        <v>534</v>
      </c>
      <c r="C539" s="219"/>
      <c r="D539" s="219"/>
      <c r="E539" s="219"/>
      <c r="F539" s="219"/>
      <c r="G539" s="220"/>
      <c r="H539" s="221"/>
      <c r="I539" s="220"/>
      <c r="J539" s="222"/>
      <c r="K539" s="223"/>
      <c r="L539" s="222"/>
      <c r="M539" s="96"/>
    </row>
    <row r="540" spans="2:13" ht="39.950000000000003" hidden="1" customHeight="1" outlineLevel="1" x14ac:dyDescent="0.25">
      <c r="B540" s="98">
        <v>535</v>
      </c>
      <c r="C540" s="219"/>
      <c r="D540" s="219"/>
      <c r="E540" s="219"/>
      <c r="F540" s="219"/>
      <c r="G540" s="220"/>
      <c r="H540" s="221"/>
      <c r="I540" s="220"/>
      <c r="J540" s="222"/>
      <c r="K540" s="223"/>
      <c r="L540" s="222"/>
      <c r="M540" s="96"/>
    </row>
    <row r="541" spans="2:13" ht="39.950000000000003" hidden="1" customHeight="1" outlineLevel="1" x14ac:dyDescent="0.25">
      <c r="B541" s="98">
        <v>536</v>
      </c>
      <c r="C541" s="219"/>
      <c r="D541" s="219"/>
      <c r="E541" s="219"/>
      <c r="F541" s="219"/>
      <c r="G541" s="220"/>
      <c r="H541" s="221"/>
      <c r="I541" s="220"/>
      <c r="J541" s="222"/>
      <c r="K541" s="223"/>
      <c r="L541" s="222"/>
      <c r="M541" s="96"/>
    </row>
    <row r="542" spans="2:13" ht="39.950000000000003" hidden="1" customHeight="1" outlineLevel="1" x14ac:dyDescent="0.25">
      <c r="B542" s="98">
        <v>537</v>
      </c>
      <c r="C542" s="219"/>
      <c r="D542" s="219"/>
      <c r="E542" s="219"/>
      <c r="F542" s="219"/>
      <c r="G542" s="220"/>
      <c r="H542" s="221"/>
      <c r="I542" s="220"/>
      <c r="J542" s="222"/>
      <c r="K542" s="223"/>
      <c r="L542" s="222"/>
      <c r="M542" s="96"/>
    </row>
    <row r="543" spans="2:13" ht="39.950000000000003" hidden="1" customHeight="1" outlineLevel="1" x14ac:dyDescent="0.25">
      <c r="B543" s="98">
        <v>538</v>
      </c>
      <c r="C543" s="219"/>
      <c r="D543" s="219"/>
      <c r="E543" s="219"/>
      <c r="F543" s="219"/>
      <c r="G543" s="220"/>
      <c r="H543" s="221"/>
      <c r="I543" s="220"/>
      <c r="J543" s="222"/>
      <c r="K543" s="223"/>
      <c r="L543" s="222"/>
      <c r="M543" s="96"/>
    </row>
    <row r="544" spans="2:13" ht="39.950000000000003" hidden="1" customHeight="1" outlineLevel="1" x14ac:dyDescent="0.25">
      <c r="B544" s="98">
        <v>539</v>
      </c>
      <c r="C544" s="219"/>
      <c r="D544" s="219"/>
      <c r="E544" s="219"/>
      <c r="F544" s="219"/>
      <c r="G544" s="220"/>
      <c r="H544" s="221"/>
      <c r="I544" s="220"/>
      <c r="J544" s="222"/>
      <c r="K544" s="223"/>
      <c r="L544" s="222"/>
      <c r="M544" s="96"/>
    </row>
    <row r="545" spans="2:13" ht="39.950000000000003" hidden="1" customHeight="1" outlineLevel="1" x14ac:dyDescent="0.25">
      <c r="B545" s="98">
        <v>540</v>
      </c>
      <c r="C545" s="219"/>
      <c r="D545" s="219"/>
      <c r="E545" s="219"/>
      <c r="F545" s="219"/>
      <c r="G545" s="220"/>
      <c r="H545" s="221"/>
      <c r="I545" s="220"/>
      <c r="J545" s="222"/>
      <c r="K545" s="223"/>
      <c r="L545" s="222"/>
      <c r="M545" s="96"/>
    </row>
    <row r="546" spans="2:13" ht="39.950000000000003" hidden="1" customHeight="1" outlineLevel="1" x14ac:dyDescent="0.25">
      <c r="B546" s="98">
        <v>541</v>
      </c>
      <c r="C546" s="219"/>
      <c r="D546" s="219"/>
      <c r="E546" s="219"/>
      <c r="F546" s="219"/>
      <c r="G546" s="220"/>
      <c r="H546" s="221"/>
      <c r="I546" s="220"/>
      <c r="J546" s="222"/>
      <c r="K546" s="223"/>
      <c r="L546" s="222"/>
      <c r="M546" s="96"/>
    </row>
    <row r="547" spans="2:13" ht="39.950000000000003" hidden="1" customHeight="1" outlineLevel="1" x14ac:dyDescent="0.25">
      <c r="B547" s="98">
        <v>542</v>
      </c>
      <c r="C547" s="219"/>
      <c r="D547" s="219"/>
      <c r="E547" s="219"/>
      <c r="F547" s="219"/>
      <c r="G547" s="220"/>
      <c r="H547" s="221"/>
      <c r="I547" s="220"/>
      <c r="J547" s="222"/>
      <c r="K547" s="223"/>
      <c r="L547" s="222"/>
      <c r="M547" s="96"/>
    </row>
    <row r="548" spans="2:13" ht="39.950000000000003" hidden="1" customHeight="1" outlineLevel="1" x14ac:dyDescent="0.25">
      <c r="B548" s="98">
        <v>543</v>
      </c>
      <c r="C548" s="219"/>
      <c r="D548" s="219"/>
      <c r="E548" s="219"/>
      <c r="F548" s="219"/>
      <c r="G548" s="220"/>
      <c r="H548" s="221"/>
      <c r="I548" s="220"/>
      <c r="J548" s="222"/>
      <c r="K548" s="223"/>
      <c r="L548" s="222"/>
      <c r="M548" s="96"/>
    </row>
    <row r="549" spans="2:13" ht="39.950000000000003" hidden="1" customHeight="1" outlineLevel="1" x14ac:dyDescent="0.25">
      <c r="B549" s="98">
        <v>544</v>
      </c>
      <c r="C549" s="219"/>
      <c r="D549" s="219"/>
      <c r="E549" s="219"/>
      <c r="F549" s="219"/>
      <c r="G549" s="220"/>
      <c r="H549" s="221"/>
      <c r="I549" s="220"/>
      <c r="J549" s="222"/>
      <c r="K549" s="223"/>
      <c r="L549" s="222"/>
      <c r="M549" s="96"/>
    </row>
    <row r="550" spans="2:13" ht="39.950000000000003" hidden="1" customHeight="1" outlineLevel="1" x14ac:dyDescent="0.25">
      <c r="B550" s="98">
        <v>545</v>
      </c>
      <c r="C550" s="219"/>
      <c r="D550" s="219"/>
      <c r="E550" s="219"/>
      <c r="F550" s="219"/>
      <c r="G550" s="220"/>
      <c r="H550" s="221"/>
      <c r="I550" s="220"/>
      <c r="J550" s="222"/>
      <c r="K550" s="223"/>
      <c r="L550" s="222"/>
      <c r="M550" s="96"/>
    </row>
    <row r="551" spans="2:13" ht="39.950000000000003" hidden="1" customHeight="1" outlineLevel="1" x14ac:dyDescent="0.25">
      <c r="B551" s="98">
        <v>546</v>
      </c>
      <c r="C551" s="219"/>
      <c r="D551" s="219"/>
      <c r="E551" s="219"/>
      <c r="F551" s="219"/>
      <c r="G551" s="220"/>
      <c r="H551" s="221"/>
      <c r="I551" s="220"/>
      <c r="J551" s="222"/>
      <c r="K551" s="223"/>
      <c r="L551" s="222"/>
      <c r="M551" s="96"/>
    </row>
    <row r="552" spans="2:13" ht="39.950000000000003" hidden="1" customHeight="1" outlineLevel="1" x14ac:dyDescent="0.25">
      <c r="B552" s="98">
        <v>547</v>
      </c>
      <c r="C552" s="219"/>
      <c r="D552" s="219"/>
      <c r="E552" s="219"/>
      <c r="F552" s="219"/>
      <c r="G552" s="220"/>
      <c r="H552" s="221"/>
      <c r="I552" s="220"/>
      <c r="J552" s="222"/>
      <c r="K552" s="223"/>
      <c r="L552" s="222"/>
      <c r="M552" s="96"/>
    </row>
    <row r="553" spans="2:13" ht="39.950000000000003" hidden="1" customHeight="1" outlineLevel="1" x14ac:dyDescent="0.25">
      <c r="B553" s="98">
        <v>548</v>
      </c>
      <c r="C553" s="219"/>
      <c r="D553" s="219"/>
      <c r="E553" s="219"/>
      <c r="F553" s="219"/>
      <c r="G553" s="220"/>
      <c r="H553" s="221"/>
      <c r="I553" s="220"/>
      <c r="J553" s="222"/>
      <c r="K553" s="223"/>
      <c r="L553" s="222"/>
      <c r="M553" s="96"/>
    </row>
    <row r="554" spans="2:13" ht="39.950000000000003" hidden="1" customHeight="1" outlineLevel="1" x14ac:dyDescent="0.25">
      <c r="B554" s="98">
        <v>549</v>
      </c>
      <c r="C554" s="219"/>
      <c r="D554" s="219"/>
      <c r="E554" s="219"/>
      <c r="F554" s="219"/>
      <c r="G554" s="220"/>
      <c r="H554" s="221"/>
      <c r="I554" s="220"/>
      <c r="J554" s="222"/>
      <c r="K554" s="223"/>
      <c r="L554" s="222"/>
      <c r="M554" s="96"/>
    </row>
    <row r="555" spans="2:13" ht="39.950000000000003" hidden="1" customHeight="1" outlineLevel="1" x14ac:dyDescent="0.25">
      <c r="B555" s="98">
        <v>550</v>
      </c>
      <c r="C555" s="219"/>
      <c r="D555" s="219"/>
      <c r="E555" s="219"/>
      <c r="F555" s="219"/>
      <c r="G555" s="220"/>
      <c r="H555" s="221"/>
      <c r="I555" s="220"/>
      <c r="J555" s="222"/>
      <c r="K555" s="223"/>
      <c r="L555" s="222"/>
      <c r="M555" s="96"/>
    </row>
    <row r="556" spans="2:13" ht="39.950000000000003" hidden="1" customHeight="1" outlineLevel="1" x14ac:dyDescent="0.25">
      <c r="B556" s="98">
        <v>551</v>
      </c>
      <c r="C556" s="219"/>
      <c r="D556" s="219"/>
      <c r="E556" s="219"/>
      <c r="F556" s="219"/>
      <c r="G556" s="220"/>
      <c r="H556" s="221"/>
      <c r="I556" s="220"/>
      <c r="J556" s="222"/>
      <c r="K556" s="223"/>
      <c r="L556" s="222"/>
      <c r="M556" s="96"/>
    </row>
    <row r="557" spans="2:13" ht="39.950000000000003" hidden="1" customHeight="1" outlineLevel="1" x14ac:dyDescent="0.25">
      <c r="B557" s="98">
        <v>552</v>
      </c>
      <c r="C557" s="219"/>
      <c r="D557" s="219"/>
      <c r="E557" s="219"/>
      <c r="F557" s="219"/>
      <c r="G557" s="220"/>
      <c r="H557" s="221"/>
      <c r="I557" s="220"/>
      <c r="J557" s="222"/>
      <c r="K557" s="223"/>
      <c r="L557" s="222"/>
      <c r="M557" s="96"/>
    </row>
    <row r="558" spans="2:13" ht="39.950000000000003" hidden="1" customHeight="1" outlineLevel="1" x14ac:dyDescent="0.25">
      <c r="B558" s="98">
        <v>553</v>
      </c>
      <c r="C558" s="219"/>
      <c r="D558" s="219"/>
      <c r="E558" s="219"/>
      <c r="F558" s="219"/>
      <c r="G558" s="220"/>
      <c r="H558" s="221"/>
      <c r="I558" s="220"/>
      <c r="J558" s="222"/>
      <c r="K558" s="223"/>
      <c r="L558" s="222"/>
      <c r="M558" s="96"/>
    </row>
    <row r="559" spans="2:13" ht="39.950000000000003" hidden="1" customHeight="1" outlineLevel="1" x14ac:dyDescent="0.25">
      <c r="B559" s="98">
        <v>554</v>
      </c>
      <c r="C559" s="219"/>
      <c r="D559" s="219"/>
      <c r="E559" s="219"/>
      <c r="F559" s="219"/>
      <c r="G559" s="220"/>
      <c r="H559" s="221"/>
      <c r="I559" s="220"/>
      <c r="J559" s="222"/>
      <c r="K559" s="223"/>
      <c r="L559" s="222"/>
      <c r="M559" s="96"/>
    </row>
    <row r="560" spans="2:13" ht="39.950000000000003" hidden="1" customHeight="1" outlineLevel="1" x14ac:dyDescent="0.25">
      <c r="B560" s="98">
        <v>555</v>
      </c>
      <c r="C560" s="219"/>
      <c r="D560" s="219"/>
      <c r="E560" s="219"/>
      <c r="F560" s="219"/>
      <c r="G560" s="220"/>
      <c r="H560" s="221"/>
      <c r="I560" s="220"/>
      <c r="J560" s="222"/>
      <c r="K560" s="223"/>
      <c r="L560" s="222"/>
      <c r="M560" s="96"/>
    </row>
    <row r="561" spans="2:13" ht="39.950000000000003" hidden="1" customHeight="1" outlineLevel="1" x14ac:dyDescent="0.25">
      <c r="B561" s="98">
        <v>556</v>
      </c>
      <c r="C561" s="219"/>
      <c r="D561" s="219"/>
      <c r="E561" s="219"/>
      <c r="F561" s="219"/>
      <c r="G561" s="220"/>
      <c r="H561" s="221"/>
      <c r="I561" s="220"/>
      <c r="J561" s="222"/>
      <c r="K561" s="223"/>
      <c r="L561" s="222"/>
      <c r="M561" s="96"/>
    </row>
    <row r="562" spans="2:13" ht="39.950000000000003" hidden="1" customHeight="1" outlineLevel="1" x14ac:dyDescent="0.25">
      <c r="B562" s="98">
        <v>557</v>
      </c>
      <c r="C562" s="219"/>
      <c r="D562" s="219"/>
      <c r="E562" s="219"/>
      <c r="F562" s="219"/>
      <c r="G562" s="220"/>
      <c r="H562" s="221"/>
      <c r="I562" s="220"/>
      <c r="J562" s="222"/>
      <c r="K562" s="223"/>
      <c r="L562" s="222"/>
      <c r="M562" s="96"/>
    </row>
    <row r="563" spans="2:13" ht="39.950000000000003" hidden="1" customHeight="1" outlineLevel="1" x14ac:dyDescent="0.25">
      <c r="B563" s="98">
        <v>558</v>
      </c>
      <c r="C563" s="219"/>
      <c r="D563" s="219"/>
      <c r="E563" s="219"/>
      <c r="F563" s="219"/>
      <c r="G563" s="220"/>
      <c r="H563" s="221"/>
      <c r="I563" s="220"/>
      <c r="J563" s="222"/>
      <c r="K563" s="223"/>
      <c r="L563" s="222"/>
      <c r="M563" s="96"/>
    </row>
    <row r="564" spans="2:13" ht="39.950000000000003" hidden="1" customHeight="1" outlineLevel="1" x14ac:dyDescent="0.25">
      <c r="B564" s="98">
        <v>559</v>
      </c>
      <c r="C564" s="219"/>
      <c r="D564" s="219"/>
      <c r="E564" s="219"/>
      <c r="F564" s="219"/>
      <c r="G564" s="220"/>
      <c r="H564" s="221"/>
      <c r="I564" s="220"/>
      <c r="J564" s="222"/>
      <c r="K564" s="223"/>
      <c r="L564" s="222"/>
      <c r="M564" s="96"/>
    </row>
    <row r="565" spans="2:13" ht="39.950000000000003" hidden="1" customHeight="1" outlineLevel="1" x14ac:dyDescent="0.25">
      <c r="B565" s="98">
        <v>560</v>
      </c>
      <c r="C565" s="219"/>
      <c r="D565" s="219"/>
      <c r="E565" s="219"/>
      <c r="F565" s="219"/>
      <c r="G565" s="220"/>
      <c r="H565" s="221"/>
      <c r="I565" s="220"/>
      <c r="J565" s="222"/>
      <c r="K565" s="223"/>
      <c r="L565" s="222"/>
      <c r="M565" s="96"/>
    </row>
    <row r="566" spans="2:13" ht="39.950000000000003" hidden="1" customHeight="1" outlineLevel="1" x14ac:dyDescent="0.25">
      <c r="B566" s="98">
        <v>561</v>
      </c>
      <c r="C566" s="219"/>
      <c r="D566" s="219"/>
      <c r="E566" s="219"/>
      <c r="F566" s="219"/>
      <c r="G566" s="220"/>
      <c r="H566" s="221"/>
      <c r="I566" s="220"/>
      <c r="J566" s="222"/>
      <c r="K566" s="223"/>
      <c r="L566" s="222"/>
      <c r="M566" s="96"/>
    </row>
    <row r="567" spans="2:13" ht="39.950000000000003" hidden="1" customHeight="1" outlineLevel="1" x14ac:dyDescent="0.25">
      <c r="B567" s="98">
        <v>562</v>
      </c>
      <c r="C567" s="219"/>
      <c r="D567" s="219"/>
      <c r="E567" s="219"/>
      <c r="F567" s="219"/>
      <c r="G567" s="220"/>
      <c r="H567" s="221"/>
      <c r="I567" s="220"/>
      <c r="J567" s="222"/>
      <c r="K567" s="223"/>
      <c r="L567" s="222"/>
      <c r="M567" s="96"/>
    </row>
    <row r="568" spans="2:13" ht="39.950000000000003" hidden="1" customHeight="1" outlineLevel="1" x14ac:dyDescent="0.25">
      <c r="B568" s="98">
        <v>563</v>
      </c>
      <c r="C568" s="219"/>
      <c r="D568" s="219"/>
      <c r="E568" s="219"/>
      <c r="F568" s="219"/>
      <c r="G568" s="220"/>
      <c r="H568" s="221"/>
      <c r="I568" s="220"/>
      <c r="J568" s="222"/>
      <c r="K568" s="223"/>
      <c r="L568" s="222"/>
      <c r="M568" s="96"/>
    </row>
    <row r="569" spans="2:13" ht="39.950000000000003" hidden="1" customHeight="1" outlineLevel="1" x14ac:dyDescent="0.25">
      <c r="B569" s="98">
        <v>564</v>
      </c>
      <c r="C569" s="219"/>
      <c r="D569" s="219"/>
      <c r="E569" s="219"/>
      <c r="F569" s="219"/>
      <c r="G569" s="220"/>
      <c r="H569" s="221"/>
      <c r="I569" s="220"/>
      <c r="J569" s="222"/>
      <c r="K569" s="223"/>
      <c r="L569" s="222"/>
      <c r="M569" s="96"/>
    </row>
    <row r="570" spans="2:13" ht="39.950000000000003" hidden="1" customHeight="1" outlineLevel="1" x14ac:dyDescent="0.25">
      <c r="B570" s="98">
        <v>565</v>
      </c>
      <c r="C570" s="219"/>
      <c r="D570" s="219"/>
      <c r="E570" s="219"/>
      <c r="F570" s="219"/>
      <c r="G570" s="220"/>
      <c r="H570" s="221"/>
      <c r="I570" s="220"/>
      <c r="J570" s="222"/>
      <c r="K570" s="223"/>
      <c r="L570" s="222"/>
      <c r="M570" s="96"/>
    </row>
    <row r="571" spans="2:13" ht="39.950000000000003" hidden="1" customHeight="1" outlineLevel="1" x14ac:dyDescent="0.25">
      <c r="B571" s="98">
        <v>566</v>
      </c>
      <c r="C571" s="219"/>
      <c r="D571" s="219"/>
      <c r="E571" s="219"/>
      <c r="F571" s="219"/>
      <c r="G571" s="220"/>
      <c r="H571" s="221"/>
      <c r="I571" s="220"/>
      <c r="J571" s="222"/>
      <c r="K571" s="223"/>
      <c r="L571" s="222"/>
      <c r="M571" s="96"/>
    </row>
    <row r="572" spans="2:13" ht="39.950000000000003" hidden="1" customHeight="1" outlineLevel="1" x14ac:dyDescent="0.25">
      <c r="B572" s="98">
        <v>567</v>
      </c>
      <c r="C572" s="219"/>
      <c r="D572" s="219"/>
      <c r="E572" s="219"/>
      <c r="F572" s="219"/>
      <c r="G572" s="220"/>
      <c r="H572" s="221"/>
      <c r="I572" s="220"/>
      <c r="J572" s="222"/>
      <c r="K572" s="223"/>
      <c r="L572" s="222"/>
      <c r="M572" s="96"/>
    </row>
    <row r="573" spans="2:13" ht="39.950000000000003" hidden="1" customHeight="1" outlineLevel="1" x14ac:dyDescent="0.25">
      <c r="B573" s="98">
        <v>568</v>
      </c>
      <c r="C573" s="219"/>
      <c r="D573" s="219"/>
      <c r="E573" s="219"/>
      <c r="F573" s="219"/>
      <c r="G573" s="220"/>
      <c r="H573" s="221"/>
      <c r="I573" s="220"/>
      <c r="J573" s="222"/>
      <c r="K573" s="223"/>
      <c r="L573" s="222"/>
      <c r="M573" s="96"/>
    </row>
    <row r="574" spans="2:13" ht="39.950000000000003" hidden="1" customHeight="1" outlineLevel="1" x14ac:dyDescent="0.25">
      <c r="B574" s="98">
        <v>569</v>
      </c>
      <c r="C574" s="219"/>
      <c r="D574" s="219"/>
      <c r="E574" s="219"/>
      <c r="F574" s="219"/>
      <c r="G574" s="220"/>
      <c r="H574" s="221"/>
      <c r="I574" s="220"/>
      <c r="J574" s="222"/>
      <c r="K574" s="223"/>
      <c r="L574" s="222"/>
      <c r="M574" s="96"/>
    </row>
    <row r="575" spans="2:13" ht="39.950000000000003" hidden="1" customHeight="1" outlineLevel="1" x14ac:dyDescent="0.25">
      <c r="B575" s="98">
        <v>570</v>
      </c>
      <c r="C575" s="219"/>
      <c r="D575" s="219"/>
      <c r="E575" s="219"/>
      <c r="F575" s="219"/>
      <c r="G575" s="220"/>
      <c r="H575" s="221"/>
      <c r="I575" s="220"/>
      <c r="J575" s="222"/>
      <c r="K575" s="223"/>
      <c r="L575" s="222"/>
      <c r="M575" s="96"/>
    </row>
    <row r="576" spans="2:13" ht="39.950000000000003" hidden="1" customHeight="1" outlineLevel="1" x14ac:dyDescent="0.25">
      <c r="B576" s="98">
        <v>571</v>
      </c>
      <c r="C576" s="219"/>
      <c r="D576" s="219"/>
      <c r="E576" s="219"/>
      <c r="F576" s="219"/>
      <c r="G576" s="220"/>
      <c r="H576" s="221"/>
      <c r="I576" s="220"/>
      <c r="J576" s="222"/>
      <c r="K576" s="223"/>
      <c r="L576" s="222"/>
      <c r="M576" s="96"/>
    </row>
    <row r="577" spans="2:13" ht="39.950000000000003" hidden="1" customHeight="1" outlineLevel="1" x14ac:dyDescent="0.25">
      <c r="B577" s="98">
        <v>572</v>
      </c>
      <c r="C577" s="219"/>
      <c r="D577" s="219"/>
      <c r="E577" s="219"/>
      <c r="F577" s="219"/>
      <c r="G577" s="220"/>
      <c r="H577" s="221"/>
      <c r="I577" s="220"/>
      <c r="J577" s="222"/>
      <c r="K577" s="223"/>
      <c r="L577" s="222"/>
      <c r="M577" s="96"/>
    </row>
    <row r="578" spans="2:13" ht="39.950000000000003" hidden="1" customHeight="1" outlineLevel="1" x14ac:dyDescent="0.25">
      <c r="B578" s="98">
        <v>573</v>
      </c>
      <c r="C578" s="219"/>
      <c r="D578" s="219"/>
      <c r="E578" s="219"/>
      <c r="F578" s="219"/>
      <c r="G578" s="220"/>
      <c r="H578" s="221"/>
      <c r="I578" s="220"/>
      <c r="J578" s="222"/>
      <c r="K578" s="223"/>
      <c r="L578" s="222"/>
      <c r="M578" s="96"/>
    </row>
    <row r="579" spans="2:13" ht="39.950000000000003" hidden="1" customHeight="1" outlineLevel="1" x14ac:dyDescent="0.25">
      <c r="B579" s="98">
        <v>574</v>
      </c>
      <c r="C579" s="219"/>
      <c r="D579" s="219"/>
      <c r="E579" s="219"/>
      <c r="F579" s="219"/>
      <c r="G579" s="220"/>
      <c r="H579" s="221"/>
      <c r="I579" s="220"/>
      <c r="J579" s="222"/>
      <c r="K579" s="223"/>
      <c r="L579" s="222"/>
      <c r="M579" s="96"/>
    </row>
    <row r="580" spans="2:13" ht="39.950000000000003" hidden="1" customHeight="1" outlineLevel="1" x14ac:dyDescent="0.25">
      <c r="B580" s="98">
        <v>575</v>
      </c>
      <c r="C580" s="219"/>
      <c r="D580" s="219"/>
      <c r="E580" s="219"/>
      <c r="F580" s="219"/>
      <c r="G580" s="220"/>
      <c r="H580" s="221"/>
      <c r="I580" s="220"/>
      <c r="J580" s="222"/>
      <c r="K580" s="223"/>
      <c r="L580" s="222"/>
      <c r="M580" s="96"/>
    </row>
    <row r="581" spans="2:13" ht="39.950000000000003" hidden="1" customHeight="1" outlineLevel="1" x14ac:dyDescent="0.25">
      <c r="B581" s="98">
        <v>576</v>
      </c>
      <c r="C581" s="219"/>
      <c r="D581" s="219"/>
      <c r="E581" s="219"/>
      <c r="F581" s="219"/>
      <c r="G581" s="220"/>
      <c r="H581" s="221"/>
      <c r="I581" s="220"/>
      <c r="J581" s="222"/>
      <c r="K581" s="223"/>
      <c r="L581" s="222"/>
      <c r="M581" s="96"/>
    </row>
    <row r="582" spans="2:13" ht="39.950000000000003" hidden="1" customHeight="1" outlineLevel="1" x14ac:dyDescent="0.25">
      <c r="B582" s="98">
        <v>577</v>
      </c>
      <c r="C582" s="219"/>
      <c r="D582" s="219"/>
      <c r="E582" s="219"/>
      <c r="F582" s="219"/>
      <c r="G582" s="220"/>
      <c r="H582" s="221"/>
      <c r="I582" s="220"/>
      <c r="J582" s="222"/>
      <c r="K582" s="223"/>
      <c r="L582" s="222"/>
      <c r="M582" s="96"/>
    </row>
    <row r="583" spans="2:13" ht="39.950000000000003" hidden="1" customHeight="1" outlineLevel="1" x14ac:dyDescent="0.25">
      <c r="B583" s="98">
        <v>578</v>
      </c>
      <c r="C583" s="219"/>
      <c r="D583" s="219"/>
      <c r="E583" s="219"/>
      <c r="F583" s="219"/>
      <c r="G583" s="220"/>
      <c r="H583" s="221"/>
      <c r="I583" s="220"/>
      <c r="J583" s="222"/>
      <c r="K583" s="223"/>
      <c r="L583" s="222"/>
      <c r="M583" s="96"/>
    </row>
    <row r="584" spans="2:13" ht="39.950000000000003" hidden="1" customHeight="1" outlineLevel="1" x14ac:dyDescent="0.25">
      <c r="B584" s="98">
        <v>579</v>
      </c>
      <c r="C584" s="219"/>
      <c r="D584" s="219"/>
      <c r="E584" s="219"/>
      <c r="F584" s="219"/>
      <c r="G584" s="220"/>
      <c r="H584" s="221"/>
      <c r="I584" s="220"/>
      <c r="J584" s="222"/>
      <c r="K584" s="223"/>
      <c r="L584" s="222"/>
      <c r="M584" s="96"/>
    </row>
    <row r="585" spans="2:13" ht="39.950000000000003" hidden="1" customHeight="1" outlineLevel="1" x14ac:dyDescent="0.25">
      <c r="B585" s="98">
        <v>580</v>
      </c>
      <c r="C585" s="219"/>
      <c r="D585" s="219"/>
      <c r="E585" s="219"/>
      <c r="F585" s="219"/>
      <c r="G585" s="220"/>
      <c r="H585" s="221"/>
      <c r="I585" s="220"/>
      <c r="J585" s="222"/>
      <c r="K585" s="223"/>
      <c r="L585" s="222"/>
      <c r="M585" s="96"/>
    </row>
    <row r="586" spans="2:13" ht="39.950000000000003" hidden="1" customHeight="1" outlineLevel="1" x14ac:dyDescent="0.25">
      <c r="B586" s="98">
        <v>581</v>
      </c>
      <c r="C586" s="219"/>
      <c r="D586" s="219"/>
      <c r="E586" s="219"/>
      <c r="F586" s="219"/>
      <c r="G586" s="220"/>
      <c r="H586" s="221"/>
      <c r="I586" s="220"/>
      <c r="J586" s="222"/>
      <c r="K586" s="223"/>
      <c r="L586" s="222"/>
      <c r="M586" s="96"/>
    </row>
    <row r="587" spans="2:13" ht="39.950000000000003" hidden="1" customHeight="1" outlineLevel="1" x14ac:dyDescent="0.25">
      <c r="B587" s="98">
        <v>582</v>
      </c>
      <c r="C587" s="219"/>
      <c r="D587" s="219"/>
      <c r="E587" s="219"/>
      <c r="F587" s="219"/>
      <c r="G587" s="220"/>
      <c r="H587" s="221"/>
      <c r="I587" s="220"/>
      <c r="J587" s="222"/>
      <c r="K587" s="223"/>
      <c r="L587" s="222"/>
      <c r="M587" s="96"/>
    </row>
    <row r="588" spans="2:13" ht="39.950000000000003" hidden="1" customHeight="1" outlineLevel="1" x14ac:dyDescent="0.25">
      <c r="B588" s="98">
        <v>583</v>
      </c>
      <c r="C588" s="219"/>
      <c r="D588" s="219"/>
      <c r="E588" s="219"/>
      <c r="F588" s="219"/>
      <c r="G588" s="220"/>
      <c r="H588" s="221"/>
      <c r="I588" s="220"/>
      <c r="J588" s="222"/>
      <c r="K588" s="223"/>
      <c r="L588" s="222"/>
      <c r="M588" s="96"/>
    </row>
    <row r="589" spans="2:13" ht="39.950000000000003" hidden="1" customHeight="1" outlineLevel="1" x14ac:dyDescent="0.25">
      <c r="B589" s="98">
        <v>584</v>
      </c>
      <c r="C589" s="219"/>
      <c r="D589" s="219"/>
      <c r="E589" s="219"/>
      <c r="F589" s="219"/>
      <c r="G589" s="220"/>
      <c r="H589" s="221"/>
      <c r="I589" s="220"/>
      <c r="J589" s="222"/>
      <c r="K589" s="223"/>
      <c r="L589" s="222"/>
      <c r="M589" s="96"/>
    </row>
    <row r="590" spans="2:13" ht="39.950000000000003" hidden="1" customHeight="1" outlineLevel="1" x14ac:dyDescent="0.25">
      <c r="B590" s="98">
        <v>585</v>
      </c>
      <c r="C590" s="219"/>
      <c r="D590" s="219"/>
      <c r="E590" s="219"/>
      <c r="F590" s="219"/>
      <c r="G590" s="220"/>
      <c r="H590" s="221"/>
      <c r="I590" s="220"/>
      <c r="J590" s="222"/>
      <c r="K590" s="223"/>
      <c r="L590" s="222"/>
      <c r="M590" s="96"/>
    </row>
    <row r="591" spans="2:13" ht="39.950000000000003" hidden="1" customHeight="1" outlineLevel="1" x14ac:dyDescent="0.25">
      <c r="B591" s="98">
        <v>586</v>
      </c>
      <c r="C591" s="219"/>
      <c r="D591" s="219"/>
      <c r="E591" s="219"/>
      <c r="F591" s="219"/>
      <c r="G591" s="220"/>
      <c r="H591" s="221"/>
      <c r="I591" s="220"/>
      <c r="J591" s="222"/>
      <c r="K591" s="223"/>
      <c r="L591" s="222"/>
      <c r="M591" s="96"/>
    </row>
    <row r="592" spans="2:13" ht="39.950000000000003" hidden="1" customHeight="1" outlineLevel="1" x14ac:dyDescent="0.25">
      <c r="B592" s="98">
        <v>587</v>
      </c>
      <c r="C592" s="219"/>
      <c r="D592" s="219"/>
      <c r="E592" s="219"/>
      <c r="F592" s="219"/>
      <c r="G592" s="220"/>
      <c r="H592" s="221"/>
      <c r="I592" s="220"/>
      <c r="J592" s="222"/>
      <c r="K592" s="223"/>
      <c r="L592" s="222"/>
      <c r="M592" s="96"/>
    </row>
    <row r="593" spans="2:13" ht="39.950000000000003" hidden="1" customHeight="1" outlineLevel="1" x14ac:dyDescent="0.25">
      <c r="B593" s="98">
        <v>588</v>
      </c>
      <c r="C593" s="219"/>
      <c r="D593" s="219"/>
      <c r="E593" s="219"/>
      <c r="F593" s="219"/>
      <c r="G593" s="220"/>
      <c r="H593" s="221"/>
      <c r="I593" s="220"/>
      <c r="J593" s="222"/>
      <c r="K593" s="223"/>
      <c r="L593" s="222"/>
      <c r="M593" s="96"/>
    </row>
    <row r="594" spans="2:13" ht="39.950000000000003" hidden="1" customHeight="1" outlineLevel="1" x14ac:dyDescent="0.25">
      <c r="B594" s="98">
        <v>589</v>
      </c>
      <c r="C594" s="219"/>
      <c r="D594" s="219"/>
      <c r="E594" s="219"/>
      <c r="F594" s="219"/>
      <c r="G594" s="220"/>
      <c r="H594" s="221"/>
      <c r="I594" s="220"/>
      <c r="J594" s="222"/>
      <c r="K594" s="223"/>
      <c r="L594" s="222"/>
      <c r="M594" s="96"/>
    </row>
    <row r="595" spans="2:13" ht="39.950000000000003" hidden="1" customHeight="1" outlineLevel="1" x14ac:dyDescent="0.25">
      <c r="B595" s="98">
        <v>590</v>
      </c>
      <c r="C595" s="219"/>
      <c r="D595" s="219"/>
      <c r="E595" s="219"/>
      <c r="F595" s="219"/>
      <c r="G595" s="220"/>
      <c r="H595" s="221"/>
      <c r="I595" s="220"/>
      <c r="J595" s="222"/>
      <c r="K595" s="223"/>
      <c r="L595" s="222"/>
      <c r="M595" s="96"/>
    </row>
    <row r="596" spans="2:13" ht="39.950000000000003" hidden="1" customHeight="1" outlineLevel="1" x14ac:dyDescent="0.25">
      <c r="B596" s="98">
        <v>591</v>
      </c>
      <c r="C596" s="219"/>
      <c r="D596" s="219"/>
      <c r="E596" s="219"/>
      <c r="F596" s="219"/>
      <c r="G596" s="220"/>
      <c r="H596" s="221"/>
      <c r="I596" s="220"/>
      <c r="J596" s="222"/>
      <c r="K596" s="223"/>
      <c r="L596" s="222"/>
      <c r="M596" s="96"/>
    </row>
    <row r="597" spans="2:13" ht="39.950000000000003" hidden="1" customHeight="1" outlineLevel="1" x14ac:dyDescent="0.25">
      <c r="B597" s="98">
        <v>592</v>
      </c>
      <c r="C597" s="219"/>
      <c r="D597" s="219"/>
      <c r="E597" s="219"/>
      <c r="F597" s="219"/>
      <c r="G597" s="220"/>
      <c r="H597" s="221"/>
      <c r="I597" s="220"/>
      <c r="J597" s="222"/>
      <c r="K597" s="223"/>
      <c r="L597" s="222"/>
      <c r="M597" s="96"/>
    </row>
    <row r="598" spans="2:13" ht="39.950000000000003" hidden="1" customHeight="1" outlineLevel="1" x14ac:dyDescent="0.25">
      <c r="B598" s="98">
        <v>593</v>
      </c>
      <c r="C598" s="219"/>
      <c r="D598" s="219"/>
      <c r="E598" s="219"/>
      <c r="F598" s="219"/>
      <c r="G598" s="220"/>
      <c r="H598" s="221"/>
      <c r="I598" s="220"/>
      <c r="J598" s="222"/>
      <c r="K598" s="223"/>
      <c r="L598" s="222"/>
      <c r="M598" s="96"/>
    </row>
    <row r="599" spans="2:13" ht="39.950000000000003" hidden="1" customHeight="1" outlineLevel="1" x14ac:dyDescent="0.25">
      <c r="B599" s="98">
        <v>594</v>
      </c>
      <c r="C599" s="219"/>
      <c r="D599" s="219"/>
      <c r="E599" s="219"/>
      <c r="F599" s="219"/>
      <c r="G599" s="220"/>
      <c r="H599" s="221"/>
      <c r="I599" s="220"/>
      <c r="J599" s="222"/>
      <c r="K599" s="223"/>
      <c r="L599" s="222"/>
      <c r="M599" s="96"/>
    </row>
    <row r="600" spans="2:13" ht="39.950000000000003" hidden="1" customHeight="1" outlineLevel="1" x14ac:dyDescent="0.25">
      <c r="B600" s="98">
        <v>595</v>
      </c>
      <c r="C600" s="219"/>
      <c r="D600" s="219"/>
      <c r="E600" s="219"/>
      <c r="F600" s="219"/>
      <c r="G600" s="220"/>
      <c r="H600" s="221"/>
      <c r="I600" s="220"/>
      <c r="J600" s="222"/>
      <c r="K600" s="223"/>
      <c r="L600" s="222"/>
      <c r="M600" s="96"/>
    </row>
    <row r="601" spans="2:13" ht="39.950000000000003" hidden="1" customHeight="1" outlineLevel="1" x14ac:dyDescent="0.25">
      <c r="B601" s="98">
        <v>596</v>
      </c>
      <c r="C601" s="219"/>
      <c r="D601" s="219"/>
      <c r="E601" s="219"/>
      <c r="F601" s="219"/>
      <c r="G601" s="220"/>
      <c r="H601" s="221"/>
      <c r="I601" s="220"/>
      <c r="J601" s="222"/>
      <c r="K601" s="223"/>
      <c r="L601" s="222"/>
      <c r="M601" s="96"/>
    </row>
    <row r="602" spans="2:13" ht="39.950000000000003" hidden="1" customHeight="1" outlineLevel="1" x14ac:dyDescent="0.25">
      <c r="B602" s="98">
        <v>597</v>
      </c>
      <c r="C602" s="219"/>
      <c r="D602" s="219"/>
      <c r="E602" s="219"/>
      <c r="F602" s="219"/>
      <c r="G602" s="220"/>
      <c r="H602" s="221"/>
      <c r="I602" s="220"/>
      <c r="J602" s="222"/>
      <c r="K602" s="223"/>
      <c r="L602" s="222"/>
      <c r="M602" s="96"/>
    </row>
    <row r="603" spans="2:13" ht="39.950000000000003" hidden="1" customHeight="1" outlineLevel="1" x14ac:dyDescent="0.25">
      <c r="B603" s="98">
        <v>598</v>
      </c>
      <c r="C603" s="219"/>
      <c r="D603" s="219"/>
      <c r="E603" s="219"/>
      <c r="F603" s="219"/>
      <c r="G603" s="220"/>
      <c r="H603" s="221"/>
      <c r="I603" s="220"/>
      <c r="J603" s="222"/>
      <c r="K603" s="223"/>
      <c r="L603" s="222"/>
      <c r="M603" s="96"/>
    </row>
    <row r="604" spans="2:13" ht="39.950000000000003" hidden="1" customHeight="1" outlineLevel="1" x14ac:dyDescent="0.25">
      <c r="B604" s="98">
        <v>599</v>
      </c>
      <c r="C604" s="219"/>
      <c r="D604" s="219"/>
      <c r="E604" s="219"/>
      <c r="F604" s="219"/>
      <c r="G604" s="220"/>
      <c r="H604" s="221"/>
      <c r="I604" s="220"/>
      <c r="J604" s="222"/>
      <c r="K604" s="223"/>
      <c r="L604" s="222"/>
      <c r="M604" s="96"/>
    </row>
    <row r="605" spans="2:13" ht="39.950000000000003" hidden="1" customHeight="1" outlineLevel="1" x14ac:dyDescent="0.25">
      <c r="B605" s="98">
        <v>600</v>
      </c>
      <c r="C605" s="219"/>
      <c r="D605" s="219"/>
      <c r="E605" s="219"/>
      <c r="F605" s="219"/>
      <c r="G605" s="220"/>
      <c r="H605" s="221"/>
      <c r="I605" s="220"/>
      <c r="J605" s="222"/>
      <c r="K605" s="223"/>
      <c r="L605" s="222"/>
      <c r="M605" s="96"/>
    </row>
    <row r="606" spans="2:13" ht="39.950000000000003" hidden="1" customHeight="1" outlineLevel="1" x14ac:dyDescent="0.25">
      <c r="B606" s="98">
        <v>601</v>
      </c>
      <c r="C606" s="219"/>
      <c r="D606" s="219"/>
      <c r="E606" s="219"/>
      <c r="F606" s="219"/>
      <c r="G606" s="220"/>
      <c r="H606" s="221"/>
      <c r="I606" s="220"/>
      <c r="J606" s="222"/>
      <c r="K606" s="223"/>
      <c r="L606" s="222"/>
      <c r="M606" s="96"/>
    </row>
    <row r="607" spans="2:13" ht="39.950000000000003" hidden="1" customHeight="1" outlineLevel="1" x14ac:dyDescent="0.25">
      <c r="B607" s="98">
        <v>602</v>
      </c>
      <c r="C607" s="219"/>
      <c r="D607" s="219"/>
      <c r="E607" s="219"/>
      <c r="F607" s="219"/>
      <c r="G607" s="220"/>
      <c r="H607" s="221"/>
      <c r="I607" s="220"/>
      <c r="J607" s="222"/>
      <c r="K607" s="223"/>
      <c r="L607" s="222"/>
      <c r="M607" s="96"/>
    </row>
    <row r="608" spans="2:13" ht="39.950000000000003" hidden="1" customHeight="1" outlineLevel="1" x14ac:dyDescent="0.25">
      <c r="B608" s="98">
        <v>603</v>
      </c>
      <c r="C608" s="219"/>
      <c r="D608" s="219"/>
      <c r="E608" s="219"/>
      <c r="F608" s="219"/>
      <c r="G608" s="220"/>
      <c r="H608" s="221"/>
      <c r="I608" s="220"/>
      <c r="J608" s="222"/>
      <c r="K608" s="223"/>
      <c r="L608" s="222"/>
      <c r="M608" s="96"/>
    </row>
    <row r="609" spans="2:13" ht="39.950000000000003" hidden="1" customHeight="1" outlineLevel="1" x14ac:dyDescent="0.25">
      <c r="B609" s="98">
        <v>604</v>
      </c>
      <c r="C609" s="219"/>
      <c r="D609" s="219"/>
      <c r="E609" s="219"/>
      <c r="F609" s="219"/>
      <c r="G609" s="220"/>
      <c r="H609" s="221"/>
      <c r="I609" s="220"/>
      <c r="J609" s="222"/>
      <c r="K609" s="223"/>
      <c r="L609" s="222"/>
      <c r="M609" s="96"/>
    </row>
    <row r="610" spans="2:13" ht="39.950000000000003" hidden="1" customHeight="1" outlineLevel="1" x14ac:dyDescent="0.25">
      <c r="B610" s="98">
        <v>605</v>
      </c>
      <c r="C610" s="219"/>
      <c r="D610" s="219"/>
      <c r="E610" s="219"/>
      <c r="F610" s="219"/>
      <c r="G610" s="220"/>
      <c r="H610" s="221"/>
      <c r="I610" s="220"/>
      <c r="J610" s="222"/>
      <c r="K610" s="223"/>
      <c r="L610" s="222"/>
      <c r="M610" s="96"/>
    </row>
    <row r="611" spans="2:13" ht="39.950000000000003" hidden="1" customHeight="1" outlineLevel="1" x14ac:dyDescent="0.25">
      <c r="B611" s="98">
        <v>606</v>
      </c>
      <c r="C611" s="219"/>
      <c r="D611" s="219"/>
      <c r="E611" s="219"/>
      <c r="F611" s="219"/>
      <c r="G611" s="220"/>
      <c r="H611" s="221"/>
      <c r="I611" s="220"/>
      <c r="J611" s="222"/>
      <c r="K611" s="223"/>
      <c r="L611" s="222"/>
      <c r="M611" s="96"/>
    </row>
    <row r="612" spans="2:13" ht="39.950000000000003" hidden="1" customHeight="1" outlineLevel="1" x14ac:dyDescent="0.25">
      <c r="B612" s="98">
        <v>607</v>
      </c>
      <c r="C612" s="219"/>
      <c r="D612" s="219"/>
      <c r="E612" s="219"/>
      <c r="F612" s="219"/>
      <c r="G612" s="220"/>
      <c r="H612" s="221"/>
      <c r="I612" s="220"/>
      <c r="J612" s="222"/>
      <c r="K612" s="223"/>
      <c r="L612" s="222"/>
      <c r="M612" s="96"/>
    </row>
    <row r="613" spans="2:13" ht="39.950000000000003" hidden="1" customHeight="1" outlineLevel="1" x14ac:dyDescent="0.25">
      <c r="B613" s="98">
        <v>608</v>
      </c>
      <c r="C613" s="219"/>
      <c r="D613" s="219"/>
      <c r="E613" s="219"/>
      <c r="F613" s="219"/>
      <c r="G613" s="220"/>
      <c r="H613" s="221"/>
      <c r="I613" s="220"/>
      <c r="J613" s="222"/>
      <c r="K613" s="223"/>
      <c r="L613" s="222"/>
      <c r="M613" s="96"/>
    </row>
    <row r="614" spans="2:13" ht="39.950000000000003" hidden="1" customHeight="1" outlineLevel="1" x14ac:dyDescent="0.25">
      <c r="B614" s="98">
        <v>609</v>
      </c>
      <c r="C614" s="219"/>
      <c r="D614" s="219"/>
      <c r="E614" s="219"/>
      <c r="F614" s="219"/>
      <c r="G614" s="220"/>
      <c r="H614" s="221"/>
      <c r="I614" s="220"/>
      <c r="J614" s="222"/>
      <c r="K614" s="223"/>
      <c r="L614" s="222"/>
      <c r="M614" s="96"/>
    </row>
    <row r="615" spans="2:13" ht="39.950000000000003" hidden="1" customHeight="1" outlineLevel="1" x14ac:dyDescent="0.25">
      <c r="B615" s="98">
        <v>610</v>
      </c>
      <c r="C615" s="219"/>
      <c r="D615" s="219"/>
      <c r="E615" s="219"/>
      <c r="F615" s="219"/>
      <c r="G615" s="220"/>
      <c r="H615" s="221"/>
      <c r="I615" s="220"/>
      <c r="J615" s="222"/>
      <c r="K615" s="223"/>
      <c r="L615" s="222"/>
      <c r="M615" s="96"/>
    </row>
    <row r="616" spans="2:13" ht="39.950000000000003" hidden="1" customHeight="1" outlineLevel="1" x14ac:dyDescent="0.25">
      <c r="B616" s="98">
        <v>611</v>
      </c>
      <c r="C616" s="219"/>
      <c r="D616" s="219"/>
      <c r="E616" s="219"/>
      <c r="F616" s="219"/>
      <c r="G616" s="220"/>
      <c r="H616" s="221"/>
      <c r="I616" s="220"/>
      <c r="J616" s="222"/>
      <c r="K616" s="223"/>
      <c r="L616" s="222"/>
      <c r="M616" s="96"/>
    </row>
    <row r="617" spans="2:13" ht="39.950000000000003" hidden="1" customHeight="1" outlineLevel="1" x14ac:dyDescent="0.25">
      <c r="B617" s="98">
        <v>612</v>
      </c>
      <c r="C617" s="219"/>
      <c r="D617" s="219"/>
      <c r="E617" s="219"/>
      <c r="F617" s="219"/>
      <c r="G617" s="220"/>
      <c r="H617" s="221"/>
      <c r="I617" s="220"/>
      <c r="J617" s="222"/>
      <c r="K617" s="223"/>
      <c r="L617" s="222"/>
      <c r="M617" s="96"/>
    </row>
    <row r="618" spans="2:13" ht="39.950000000000003" hidden="1" customHeight="1" outlineLevel="1" x14ac:dyDescent="0.25">
      <c r="B618" s="98">
        <v>613</v>
      </c>
      <c r="C618" s="219"/>
      <c r="D618" s="219"/>
      <c r="E618" s="219"/>
      <c r="F618" s="219"/>
      <c r="G618" s="220"/>
      <c r="H618" s="221"/>
      <c r="I618" s="220"/>
      <c r="J618" s="222"/>
      <c r="K618" s="223"/>
      <c r="L618" s="222"/>
      <c r="M618" s="96"/>
    </row>
    <row r="619" spans="2:13" ht="39.950000000000003" hidden="1" customHeight="1" outlineLevel="1" x14ac:dyDescent="0.25">
      <c r="B619" s="98">
        <v>614</v>
      </c>
      <c r="C619" s="219"/>
      <c r="D619" s="219"/>
      <c r="E619" s="219"/>
      <c r="F619" s="219"/>
      <c r="G619" s="220"/>
      <c r="H619" s="221"/>
      <c r="I619" s="220"/>
      <c r="J619" s="222"/>
      <c r="K619" s="223"/>
      <c r="L619" s="222"/>
      <c r="M619" s="96"/>
    </row>
    <row r="620" spans="2:13" ht="39.950000000000003" hidden="1" customHeight="1" outlineLevel="1" x14ac:dyDescent="0.25">
      <c r="B620" s="98">
        <v>615</v>
      </c>
      <c r="C620" s="219"/>
      <c r="D620" s="219"/>
      <c r="E620" s="219"/>
      <c r="F620" s="219"/>
      <c r="G620" s="220"/>
      <c r="H620" s="221"/>
      <c r="I620" s="220"/>
      <c r="J620" s="222"/>
      <c r="K620" s="223"/>
      <c r="L620" s="222"/>
      <c r="M620" s="96"/>
    </row>
    <row r="621" spans="2:13" ht="39.950000000000003" hidden="1" customHeight="1" outlineLevel="1" x14ac:dyDescent="0.25">
      <c r="B621" s="98">
        <v>616</v>
      </c>
      <c r="C621" s="219"/>
      <c r="D621" s="219"/>
      <c r="E621" s="219"/>
      <c r="F621" s="219"/>
      <c r="G621" s="220"/>
      <c r="H621" s="221"/>
      <c r="I621" s="220"/>
      <c r="J621" s="222"/>
      <c r="K621" s="223"/>
      <c r="L621" s="222"/>
      <c r="M621" s="96"/>
    </row>
    <row r="622" spans="2:13" ht="39.950000000000003" hidden="1" customHeight="1" outlineLevel="1" x14ac:dyDescent="0.25">
      <c r="B622" s="98">
        <v>617</v>
      </c>
      <c r="C622" s="219"/>
      <c r="D622" s="219"/>
      <c r="E622" s="219"/>
      <c r="F622" s="219"/>
      <c r="G622" s="220"/>
      <c r="H622" s="221"/>
      <c r="I622" s="220"/>
      <c r="J622" s="222"/>
      <c r="K622" s="223"/>
      <c r="L622" s="222"/>
      <c r="M622" s="96"/>
    </row>
    <row r="623" spans="2:13" ht="39.950000000000003" hidden="1" customHeight="1" outlineLevel="1" x14ac:dyDescent="0.25">
      <c r="B623" s="98">
        <v>618</v>
      </c>
      <c r="C623" s="219"/>
      <c r="D623" s="219"/>
      <c r="E623" s="219"/>
      <c r="F623" s="219"/>
      <c r="G623" s="220"/>
      <c r="H623" s="221"/>
      <c r="I623" s="220"/>
      <c r="J623" s="222"/>
      <c r="K623" s="223"/>
      <c r="L623" s="222"/>
      <c r="M623" s="96"/>
    </row>
    <row r="624" spans="2:13" ht="39.950000000000003" hidden="1" customHeight="1" outlineLevel="1" x14ac:dyDescent="0.25">
      <c r="B624" s="98">
        <v>619</v>
      </c>
      <c r="C624" s="219"/>
      <c r="D624" s="219"/>
      <c r="E624" s="219"/>
      <c r="F624" s="219"/>
      <c r="G624" s="220"/>
      <c r="H624" s="221"/>
      <c r="I624" s="220"/>
      <c r="J624" s="222"/>
      <c r="K624" s="223"/>
      <c r="L624" s="222"/>
      <c r="M624" s="96"/>
    </row>
    <row r="625" spans="2:13" ht="39.950000000000003" hidden="1" customHeight="1" outlineLevel="1" x14ac:dyDescent="0.25">
      <c r="B625" s="98">
        <v>620</v>
      </c>
      <c r="C625" s="219"/>
      <c r="D625" s="219"/>
      <c r="E625" s="219"/>
      <c r="F625" s="219"/>
      <c r="G625" s="220"/>
      <c r="H625" s="221"/>
      <c r="I625" s="220"/>
      <c r="J625" s="222"/>
      <c r="K625" s="223"/>
      <c r="L625" s="222"/>
      <c r="M625" s="96"/>
    </row>
    <row r="626" spans="2:13" ht="39.950000000000003" hidden="1" customHeight="1" outlineLevel="1" x14ac:dyDescent="0.25">
      <c r="B626" s="98">
        <v>621</v>
      </c>
      <c r="C626" s="219"/>
      <c r="D626" s="219"/>
      <c r="E626" s="219"/>
      <c r="F626" s="219"/>
      <c r="G626" s="220"/>
      <c r="H626" s="221"/>
      <c r="I626" s="220"/>
      <c r="J626" s="222"/>
      <c r="K626" s="223"/>
      <c r="L626" s="222"/>
      <c r="M626" s="96"/>
    </row>
    <row r="627" spans="2:13" ht="39.950000000000003" hidden="1" customHeight="1" outlineLevel="1" x14ac:dyDescent="0.25">
      <c r="B627" s="98">
        <v>622</v>
      </c>
      <c r="C627" s="219"/>
      <c r="D627" s="219"/>
      <c r="E627" s="219"/>
      <c r="F627" s="219"/>
      <c r="G627" s="220"/>
      <c r="H627" s="221"/>
      <c r="I627" s="220"/>
      <c r="J627" s="222"/>
      <c r="K627" s="223"/>
      <c r="L627" s="222"/>
      <c r="M627" s="96"/>
    </row>
    <row r="628" spans="2:13" ht="39.950000000000003" hidden="1" customHeight="1" outlineLevel="1" x14ac:dyDescent="0.25">
      <c r="B628" s="98">
        <v>623</v>
      </c>
      <c r="C628" s="219"/>
      <c r="D628" s="219"/>
      <c r="E628" s="219"/>
      <c r="F628" s="219"/>
      <c r="G628" s="220"/>
      <c r="H628" s="221"/>
      <c r="I628" s="220"/>
      <c r="J628" s="222"/>
      <c r="K628" s="223"/>
      <c r="L628" s="222"/>
      <c r="M628" s="96"/>
    </row>
    <row r="629" spans="2:13" ht="39.950000000000003" hidden="1" customHeight="1" outlineLevel="1" x14ac:dyDescent="0.25">
      <c r="B629" s="98">
        <v>624</v>
      </c>
      <c r="C629" s="219"/>
      <c r="D629" s="219"/>
      <c r="E629" s="219"/>
      <c r="F629" s="219"/>
      <c r="G629" s="220"/>
      <c r="H629" s="221"/>
      <c r="I629" s="220"/>
      <c r="J629" s="222"/>
      <c r="K629" s="223"/>
      <c r="L629" s="222"/>
      <c r="M629" s="96"/>
    </row>
    <row r="630" spans="2:13" ht="39.950000000000003" hidden="1" customHeight="1" outlineLevel="1" x14ac:dyDescent="0.25">
      <c r="B630" s="98">
        <v>625</v>
      </c>
      <c r="C630" s="219"/>
      <c r="D630" s="219"/>
      <c r="E630" s="219"/>
      <c r="F630" s="219"/>
      <c r="G630" s="220"/>
      <c r="H630" s="221"/>
      <c r="I630" s="220"/>
      <c r="J630" s="222"/>
      <c r="K630" s="223"/>
      <c r="L630" s="222"/>
      <c r="M630" s="96"/>
    </row>
    <row r="631" spans="2:13" ht="39.950000000000003" hidden="1" customHeight="1" outlineLevel="1" x14ac:dyDescent="0.25">
      <c r="B631" s="98">
        <v>626</v>
      </c>
      <c r="C631" s="219"/>
      <c r="D631" s="219"/>
      <c r="E631" s="219"/>
      <c r="F631" s="219"/>
      <c r="G631" s="220"/>
      <c r="H631" s="221"/>
      <c r="I631" s="220"/>
      <c r="J631" s="222"/>
      <c r="K631" s="223"/>
      <c r="L631" s="222"/>
      <c r="M631" s="96"/>
    </row>
    <row r="632" spans="2:13" ht="39.950000000000003" hidden="1" customHeight="1" outlineLevel="1" x14ac:dyDescent="0.25">
      <c r="B632" s="98">
        <v>627</v>
      </c>
      <c r="C632" s="219"/>
      <c r="D632" s="219"/>
      <c r="E632" s="219"/>
      <c r="F632" s="219"/>
      <c r="G632" s="220"/>
      <c r="H632" s="221"/>
      <c r="I632" s="220"/>
      <c r="J632" s="222"/>
      <c r="K632" s="223"/>
      <c r="L632" s="222"/>
      <c r="M632" s="96"/>
    </row>
    <row r="633" spans="2:13" ht="39.950000000000003" hidden="1" customHeight="1" outlineLevel="1" x14ac:dyDescent="0.25">
      <c r="B633" s="98">
        <v>628</v>
      </c>
      <c r="C633" s="219"/>
      <c r="D633" s="219"/>
      <c r="E633" s="219"/>
      <c r="F633" s="219"/>
      <c r="G633" s="220"/>
      <c r="H633" s="221"/>
      <c r="I633" s="220"/>
      <c r="J633" s="222"/>
      <c r="K633" s="223"/>
      <c r="L633" s="222"/>
      <c r="M633" s="96"/>
    </row>
    <row r="634" spans="2:13" ht="39.950000000000003" hidden="1" customHeight="1" outlineLevel="1" x14ac:dyDescent="0.25">
      <c r="B634" s="98">
        <v>629</v>
      </c>
      <c r="C634" s="219"/>
      <c r="D634" s="219"/>
      <c r="E634" s="219"/>
      <c r="F634" s="219"/>
      <c r="G634" s="220"/>
      <c r="H634" s="221"/>
      <c r="I634" s="220"/>
      <c r="J634" s="222"/>
      <c r="K634" s="223"/>
      <c r="L634" s="222"/>
      <c r="M634" s="96"/>
    </row>
    <row r="635" spans="2:13" ht="39.950000000000003" hidden="1" customHeight="1" outlineLevel="1" x14ac:dyDescent="0.25">
      <c r="B635" s="98">
        <v>630</v>
      </c>
      <c r="C635" s="219"/>
      <c r="D635" s="219"/>
      <c r="E635" s="219"/>
      <c r="F635" s="219"/>
      <c r="G635" s="220"/>
      <c r="H635" s="221"/>
      <c r="I635" s="220"/>
      <c r="J635" s="222"/>
      <c r="K635" s="223"/>
      <c r="L635" s="222"/>
      <c r="M635" s="96"/>
    </row>
    <row r="636" spans="2:13" ht="39.950000000000003" hidden="1" customHeight="1" outlineLevel="1" x14ac:dyDescent="0.25">
      <c r="B636" s="98">
        <v>631</v>
      </c>
      <c r="C636" s="219"/>
      <c r="D636" s="219"/>
      <c r="E636" s="219"/>
      <c r="F636" s="219"/>
      <c r="G636" s="220"/>
      <c r="H636" s="221"/>
      <c r="I636" s="220"/>
      <c r="J636" s="222"/>
      <c r="K636" s="223"/>
      <c r="L636" s="222"/>
      <c r="M636" s="96"/>
    </row>
    <row r="637" spans="2:13" ht="39.950000000000003" hidden="1" customHeight="1" outlineLevel="1" x14ac:dyDescent="0.25">
      <c r="B637" s="98">
        <v>632</v>
      </c>
      <c r="C637" s="219"/>
      <c r="D637" s="219"/>
      <c r="E637" s="219"/>
      <c r="F637" s="219"/>
      <c r="G637" s="220"/>
      <c r="H637" s="221"/>
      <c r="I637" s="220"/>
      <c r="J637" s="222"/>
      <c r="K637" s="223"/>
      <c r="L637" s="222"/>
      <c r="M637" s="96"/>
    </row>
    <row r="638" spans="2:13" ht="39.950000000000003" hidden="1" customHeight="1" outlineLevel="1" x14ac:dyDescent="0.25">
      <c r="B638" s="98">
        <v>633</v>
      </c>
      <c r="C638" s="219"/>
      <c r="D638" s="219"/>
      <c r="E638" s="219"/>
      <c r="F638" s="219"/>
      <c r="G638" s="220"/>
      <c r="H638" s="221"/>
      <c r="I638" s="220"/>
      <c r="J638" s="222"/>
      <c r="K638" s="223"/>
      <c r="L638" s="222"/>
      <c r="M638" s="96"/>
    </row>
    <row r="639" spans="2:13" ht="39.950000000000003" hidden="1" customHeight="1" outlineLevel="1" x14ac:dyDescent="0.25">
      <c r="B639" s="98">
        <v>634</v>
      </c>
      <c r="C639" s="219"/>
      <c r="D639" s="219"/>
      <c r="E639" s="219"/>
      <c r="F639" s="219"/>
      <c r="G639" s="220"/>
      <c r="H639" s="221"/>
      <c r="I639" s="220"/>
      <c r="J639" s="222"/>
      <c r="K639" s="223"/>
      <c r="L639" s="222"/>
      <c r="M639" s="96"/>
    </row>
    <row r="640" spans="2:13" ht="39.950000000000003" hidden="1" customHeight="1" outlineLevel="1" x14ac:dyDescent="0.25">
      <c r="B640" s="98">
        <v>635</v>
      </c>
      <c r="C640" s="219"/>
      <c r="D640" s="219"/>
      <c r="E640" s="219"/>
      <c r="F640" s="219"/>
      <c r="G640" s="220"/>
      <c r="H640" s="221"/>
      <c r="I640" s="220"/>
      <c r="J640" s="222"/>
      <c r="K640" s="223"/>
      <c r="L640" s="222"/>
      <c r="M640" s="96"/>
    </row>
    <row r="641" spans="2:13" ht="39.950000000000003" hidden="1" customHeight="1" outlineLevel="1" x14ac:dyDescent="0.25">
      <c r="B641" s="98">
        <v>636</v>
      </c>
      <c r="C641" s="219"/>
      <c r="D641" s="219"/>
      <c r="E641" s="219"/>
      <c r="F641" s="219"/>
      <c r="G641" s="220"/>
      <c r="H641" s="221"/>
      <c r="I641" s="220"/>
      <c r="J641" s="222"/>
      <c r="K641" s="223"/>
      <c r="L641" s="222"/>
      <c r="M641" s="96"/>
    </row>
    <row r="642" spans="2:13" ht="39.950000000000003" hidden="1" customHeight="1" outlineLevel="1" x14ac:dyDescent="0.25">
      <c r="B642" s="98">
        <v>637</v>
      </c>
      <c r="C642" s="219"/>
      <c r="D642" s="219"/>
      <c r="E642" s="219"/>
      <c r="F642" s="219"/>
      <c r="G642" s="220"/>
      <c r="H642" s="221"/>
      <c r="I642" s="220"/>
      <c r="J642" s="222"/>
      <c r="K642" s="223"/>
      <c r="L642" s="222"/>
      <c r="M642" s="96"/>
    </row>
    <row r="643" spans="2:13" ht="39.950000000000003" hidden="1" customHeight="1" outlineLevel="1" x14ac:dyDescent="0.25">
      <c r="B643" s="98">
        <v>638</v>
      </c>
      <c r="C643" s="219"/>
      <c r="D643" s="219"/>
      <c r="E643" s="219"/>
      <c r="F643" s="219"/>
      <c r="G643" s="220"/>
      <c r="H643" s="221"/>
      <c r="I643" s="220"/>
      <c r="J643" s="222"/>
      <c r="K643" s="223"/>
      <c r="L643" s="222"/>
      <c r="M643" s="96"/>
    </row>
    <row r="644" spans="2:13" ht="39.950000000000003" hidden="1" customHeight="1" outlineLevel="1" x14ac:dyDescent="0.25">
      <c r="B644" s="98">
        <v>639</v>
      </c>
      <c r="C644" s="219"/>
      <c r="D644" s="219"/>
      <c r="E644" s="219"/>
      <c r="F644" s="219"/>
      <c r="G644" s="220"/>
      <c r="H644" s="221"/>
      <c r="I644" s="220"/>
      <c r="J644" s="222"/>
      <c r="K644" s="223"/>
      <c r="L644" s="222"/>
      <c r="M644" s="96"/>
    </row>
    <row r="645" spans="2:13" ht="39.950000000000003" hidden="1" customHeight="1" outlineLevel="1" x14ac:dyDescent="0.25">
      <c r="B645" s="98">
        <v>640</v>
      </c>
      <c r="C645" s="219"/>
      <c r="D645" s="219"/>
      <c r="E645" s="219"/>
      <c r="F645" s="219"/>
      <c r="G645" s="220"/>
      <c r="H645" s="221"/>
      <c r="I645" s="220"/>
      <c r="J645" s="222"/>
      <c r="K645" s="223"/>
      <c r="L645" s="222"/>
      <c r="M645" s="96"/>
    </row>
    <row r="646" spans="2:13" ht="39.950000000000003" hidden="1" customHeight="1" outlineLevel="1" x14ac:dyDescent="0.25">
      <c r="B646" s="98">
        <v>641</v>
      </c>
      <c r="C646" s="219"/>
      <c r="D646" s="219"/>
      <c r="E646" s="219"/>
      <c r="F646" s="219"/>
      <c r="G646" s="220"/>
      <c r="H646" s="221"/>
      <c r="I646" s="220"/>
      <c r="J646" s="222"/>
      <c r="K646" s="223"/>
      <c r="L646" s="222"/>
      <c r="M646" s="96"/>
    </row>
    <row r="647" spans="2:13" ht="39.950000000000003" hidden="1" customHeight="1" outlineLevel="1" x14ac:dyDescent="0.25">
      <c r="B647" s="98">
        <v>642</v>
      </c>
      <c r="C647" s="219"/>
      <c r="D647" s="219"/>
      <c r="E647" s="219"/>
      <c r="F647" s="219"/>
      <c r="G647" s="220"/>
      <c r="H647" s="221"/>
      <c r="I647" s="220"/>
      <c r="J647" s="222"/>
      <c r="K647" s="223"/>
      <c r="L647" s="222"/>
      <c r="M647" s="96"/>
    </row>
    <row r="648" spans="2:13" ht="39.950000000000003" hidden="1" customHeight="1" outlineLevel="1" x14ac:dyDescent="0.25">
      <c r="B648" s="98">
        <v>643</v>
      </c>
      <c r="C648" s="219"/>
      <c r="D648" s="219"/>
      <c r="E648" s="219"/>
      <c r="F648" s="219"/>
      <c r="G648" s="220"/>
      <c r="H648" s="221"/>
      <c r="I648" s="220"/>
      <c r="J648" s="222"/>
      <c r="K648" s="223"/>
      <c r="L648" s="222"/>
      <c r="M648" s="96"/>
    </row>
    <row r="649" spans="2:13" ht="39.950000000000003" hidden="1" customHeight="1" outlineLevel="1" x14ac:dyDescent="0.25">
      <c r="B649" s="98">
        <v>644</v>
      </c>
      <c r="C649" s="219"/>
      <c r="D649" s="219"/>
      <c r="E649" s="219"/>
      <c r="F649" s="219"/>
      <c r="G649" s="220"/>
      <c r="H649" s="221"/>
      <c r="I649" s="220"/>
      <c r="J649" s="222"/>
      <c r="K649" s="223"/>
      <c r="L649" s="222"/>
      <c r="M649" s="96"/>
    </row>
    <row r="650" spans="2:13" ht="39.950000000000003" hidden="1" customHeight="1" outlineLevel="1" x14ac:dyDescent="0.25">
      <c r="B650" s="98">
        <v>645</v>
      </c>
      <c r="C650" s="219"/>
      <c r="D650" s="219"/>
      <c r="E650" s="219"/>
      <c r="F650" s="219"/>
      <c r="G650" s="220"/>
      <c r="H650" s="221"/>
      <c r="I650" s="220"/>
      <c r="J650" s="222"/>
      <c r="K650" s="223"/>
      <c r="L650" s="222"/>
      <c r="M650" s="96"/>
    </row>
    <row r="651" spans="2:13" ht="39.950000000000003" hidden="1" customHeight="1" outlineLevel="1" x14ac:dyDescent="0.25">
      <c r="B651" s="98">
        <v>646</v>
      </c>
      <c r="C651" s="219"/>
      <c r="D651" s="219"/>
      <c r="E651" s="219"/>
      <c r="F651" s="219"/>
      <c r="G651" s="220"/>
      <c r="H651" s="221"/>
      <c r="I651" s="220"/>
      <c r="J651" s="222"/>
      <c r="K651" s="223"/>
      <c r="L651" s="222"/>
      <c r="M651" s="96"/>
    </row>
    <row r="652" spans="2:13" ht="39.950000000000003" hidden="1" customHeight="1" outlineLevel="1" x14ac:dyDescent="0.25">
      <c r="B652" s="98">
        <v>647</v>
      </c>
      <c r="C652" s="219"/>
      <c r="D652" s="219"/>
      <c r="E652" s="219"/>
      <c r="F652" s="219"/>
      <c r="G652" s="220"/>
      <c r="H652" s="221"/>
      <c r="I652" s="220"/>
      <c r="J652" s="222"/>
      <c r="K652" s="223"/>
      <c r="L652" s="222"/>
      <c r="M652" s="96"/>
    </row>
    <row r="653" spans="2:13" ht="39.950000000000003" hidden="1" customHeight="1" outlineLevel="1" x14ac:dyDescent="0.25">
      <c r="B653" s="98">
        <v>648</v>
      </c>
      <c r="C653" s="219"/>
      <c r="D653" s="219"/>
      <c r="E653" s="219"/>
      <c r="F653" s="219"/>
      <c r="G653" s="220"/>
      <c r="H653" s="221"/>
      <c r="I653" s="220"/>
      <c r="J653" s="222"/>
      <c r="K653" s="223"/>
      <c r="L653" s="222"/>
      <c r="M653" s="96"/>
    </row>
    <row r="654" spans="2:13" ht="39.950000000000003" hidden="1" customHeight="1" outlineLevel="1" x14ac:dyDescent="0.25">
      <c r="B654" s="98">
        <v>649</v>
      </c>
      <c r="C654" s="219"/>
      <c r="D654" s="219"/>
      <c r="E654" s="219"/>
      <c r="F654" s="219"/>
      <c r="G654" s="220"/>
      <c r="H654" s="221"/>
      <c r="I654" s="220"/>
      <c r="J654" s="222"/>
      <c r="K654" s="223"/>
      <c r="L654" s="222"/>
      <c r="M654" s="96"/>
    </row>
    <row r="655" spans="2:13" ht="39.950000000000003" hidden="1" customHeight="1" outlineLevel="1" x14ac:dyDescent="0.25">
      <c r="B655" s="98">
        <v>650</v>
      </c>
      <c r="C655" s="219"/>
      <c r="D655" s="219"/>
      <c r="E655" s="219"/>
      <c r="F655" s="219"/>
      <c r="G655" s="220"/>
      <c r="H655" s="221"/>
      <c r="I655" s="220"/>
      <c r="J655" s="222"/>
      <c r="K655" s="223"/>
      <c r="L655" s="222"/>
      <c r="M655" s="96"/>
    </row>
    <row r="656" spans="2:13" ht="39.950000000000003" hidden="1" customHeight="1" outlineLevel="1" x14ac:dyDescent="0.25">
      <c r="B656" s="98">
        <v>651</v>
      </c>
      <c r="C656" s="219"/>
      <c r="D656" s="219"/>
      <c r="E656" s="219"/>
      <c r="F656" s="219"/>
      <c r="G656" s="220"/>
      <c r="H656" s="221"/>
      <c r="I656" s="220"/>
      <c r="J656" s="222"/>
      <c r="K656" s="223"/>
      <c r="L656" s="222"/>
      <c r="M656" s="96"/>
    </row>
    <row r="657" spans="2:13" ht="39.950000000000003" hidden="1" customHeight="1" outlineLevel="1" x14ac:dyDescent="0.25">
      <c r="B657" s="98">
        <v>652</v>
      </c>
      <c r="C657" s="219"/>
      <c r="D657" s="219"/>
      <c r="E657" s="219"/>
      <c r="F657" s="219"/>
      <c r="G657" s="220"/>
      <c r="H657" s="221"/>
      <c r="I657" s="220"/>
      <c r="J657" s="222"/>
      <c r="K657" s="223"/>
      <c r="L657" s="222"/>
      <c r="M657" s="96"/>
    </row>
    <row r="658" spans="2:13" ht="39.950000000000003" hidden="1" customHeight="1" outlineLevel="1" x14ac:dyDescent="0.25">
      <c r="B658" s="98">
        <v>653</v>
      </c>
      <c r="C658" s="219"/>
      <c r="D658" s="219"/>
      <c r="E658" s="219"/>
      <c r="F658" s="219"/>
      <c r="G658" s="220"/>
      <c r="H658" s="221"/>
      <c r="I658" s="220"/>
      <c r="J658" s="222"/>
      <c r="K658" s="223"/>
      <c r="L658" s="222"/>
      <c r="M658" s="96"/>
    </row>
    <row r="659" spans="2:13" ht="39.950000000000003" hidden="1" customHeight="1" outlineLevel="1" x14ac:dyDescent="0.25">
      <c r="B659" s="98">
        <v>654</v>
      </c>
      <c r="C659" s="219"/>
      <c r="D659" s="219"/>
      <c r="E659" s="219"/>
      <c r="F659" s="219"/>
      <c r="G659" s="220"/>
      <c r="H659" s="221"/>
      <c r="I659" s="220"/>
      <c r="J659" s="222"/>
      <c r="K659" s="223"/>
      <c r="L659" s="222"/>
      <c r="M659" s="96"/>
    </row>
    <row r="660" spans="2:13" ht="39.950000000000003" hidden="1" customHeight="1" outlineLevel="1" x14ac:dyDescent="0.25">
      <c r="B660" s="98">
        <v>655</v>
      </c>
      <c r="C660" s="219"/>
      <c r="D660" s="219"/>
      <c r="E660" s="219"/>
      <c r="F660" s="219"/>
      <c r="G660" s="220"/>
      <c r="H660" s="221"/>
      <c r="I660" s="220"/>
      <c r="J660" s="222"/>
      <c r="K660" s="223"/>
      <c r="L660" s="222"/>
      <c r="M660" s="96"/>
    </row>
    <row r="661" spans="2:13" ht="39.950000000000003" hidden="1" customHeight="1" outlineLevel="1" x14ac:dyDescent="0.25">
      <c r="B661" s="98">
        <v>656</v>
      </c>
      <c r="C661" s="219"/>
      <c r="D661" s="219"/>
      <c r="E661" s="219"/>
      <c r="F661" s="219"/>
      <c r="G661" s="220"/>
      <c r="H661" s="221"/>
      <c r="I661" s="220"/>
      <c r="J661" s="222"/>
      <c r="K661" s="223"/>
      <c r="L661" s="222"/>
      <c r="M661" s="96"/>
    </row>
    <row r="662" spans="2:13" ht="39.950000000000003" hidden="1" customHeight="1" outlineLevel="1" x14ac:dyDescent="0.25">
      <c r="B662" s="98">
        <v>657</v>
      </c>
      <c r="C662" s="219"/>
      <c r="D662" s="219"/>
      <c r="E662" s="219"/>
      <c r="F662" s="219"/>
      <c r="G662" s="220"/>
      <c r="H662" s="221"/>
      <c r="I662" s="220"/>
      <c r="J662" s="222"/>
      <c r="K662" s="223"/>
      <c r="L662" s="222"/>
      <c r="M662" s="96"/>
    </row>
    <row r="663" spans="2:13" ht="39.950000000000003" hidden="1" customHeight="1" outlineLevel="1" x14ac:dyDescent="0.25">
      <c r="B663" s="98">
        <v>658</v>
      </c>
      <c r="C663" s="219"/>
      <c r="D663" s="219"/>
      <c r="E663" s="219"/>
      <c r="F663" s="219"/>
      <c r="G663" s="220"/>
      <c r="H663" s="221"/>
      <c r="I663" s="220"/>
      <c r="J663" s="222"/>
      <c r="K663" s="223"/>
      <c r="L663" s="222"/>
      <c r="M663" s="96"/>
    </row>
    <row r="664" spans="2:13" ht="39.950000000000003" hidden="1" customHeight="1" outlineLevel="1" x14ac:dyDescent="0.25">
      <c r="B664" s="98">
        <v>659</v>
      </c>
      <c r="C664" s="219"/>
      <c r="D664" s="219"/>
      <c r="E664" s="219"/>
      <c r="F664" s="219"/>
      <c r="G664" s="220"/>
      <c r="H664" s="221"/>
      <c r="I664" s="220"/>
      <c r="J664" s="222"/>
      <c r="K664" s="223"/>
      <c r="L664" s="222"/>
      <c r="M664" s="96"/>
    </row>
    <row r="665" spans="2:13" ht="39.950000000000003" hidden="1" customHeight="1" outlineLevel="1" x14ac:dyDescent="0.25">
      <c r="B665" s="98">
        <v>660</v>
      </c>
      <c r="C665" s="219"/>
      <c r="D665" s="219"/>
      <c r="E665" s="219"/>
      <c r="F665" s="219"/>
      <c r="G665" s="220"/>
      <c r="H665" s="221"/>
      <c r="I665" s="220"/>
      <c r="J665" s="222"/>
      <c r="K665" s="223"/>
      <c r="L665" s="222"/>
      <c r="M665" s="96"/>
    </row>
    <row r="666" spans="2:13" ht="39.950000000000003" hidden="1" customHeight="1" outlineLevel="1" x14ac:dyDescent="0.25">
      <c r="B666" s="98">
        <v>661</v>
      </c>
      <c r="C666" s="219"/>
      <c r="D666" s="219"/>
      <c r="E666" s="219"/>
      <c r="F666" s="219"/>
      <c r="G666" s="220"/>
      <c r="H666" s="221"/>
      <c r="I666" s="220"/>
      <c r="J666" s="222"/>
      <c r="K666" s="223"/>
      <c r="L666" s="222"/>
      <c r="M666" s="96"/>
    </row>
    <row r="667" spans="2:13" ht="39.950000000000003" hidden="1" customHeight="1" outlineLevel="1" x14ac:dyDescent="0.25">
      <c r="B667" s="98">
        <v>662</v>
      </c>
      <c r="C667" s="219"/>
      <c r="D667" s="219"/>
      <c r="E667" s="219"/>
      <c r="F667" s="219"/>
      <c r="G667" s="220"/>
      <c r="H667" s="221"/>
      <c r="I667" s="220"/>
      <c r="J667" s="222"/>
      <c r="K667" s="223"/>
      <c r="L667" s="222"/>
      <c r="M667" s="96"/>
    </row>
    <row r="668" spans="2:13" ht="39.950000000000003" hidden="1" customHeight="1" outlineLevel="1" x14ac:dyDescent="0.25">
      <c r="B668" s="98">
        <v>663</v>
      </c>
      <c r="C668" s="219"/>
      <c r="D668" s="219"/>
      <c r="E668" s="219"/>
      <c r="F668" s="219"/>
      <c r="G668" s="220"/>
      <c r="H668" s="221"/>
      <c r="I668" s="220"/>
      <c r="J668" s="222"/>
      <c r="K668" s="223"/>
      <c r="L668" s="222"/>
      <c r="M668" s="96"/>
    </row>
    <row r="669" spans="2:13" ht="39.950000000000003" hidden="1" customHeight="1" outlineLevel="1" x14ac:dyDescent="0.25">
      <c r="B669" s="98">
        <v>664</v>
      </c>
      <c r="C669" s="219"/>
      <c r="D669" s="219"/>
      <c r="E669" s="219"/>
      <c r="F669" s="219"/>
      <c r="G669" s="220"/>
      <c r="H669" s="221"/>
      <c r="I669" s="220"/>
      <c r="J669" s="222"/>
      <c r="K669" s="223"/>
      <c r="L669" s="222"/>
      <c r="M669" s="96"/>
    </row>
    <row r="670" spans="2:13" ht="39.950000000000003" hidden="1" customHeight="1" outlineLevel="1" x14ac:dyDescent="0.25">
      <c r="B670" s="98">
        <v>665</v>
      </c>
      <c r="C670" s="219"/>
      <c r="D670" s="219"/>
      <c r="E670" s="219"/>
      <c r="F670" s="219"/>
      <c r="G670" s="220"/>
      <c r="H670" s="221"/>
      <c r="I670" s="220"/>
      <c r="J670" s="222"/>
      <c r="K670" s="223"/>
      <c r="L670" s="222"/>
      <c r="M670" s="96"/>
    </row>
    <row r="671" spans="2:13" ht="39.950000000000003" hidden="1" customHeight="1" outlineLevel="1" x14ac:dyDescent="0.25">
      <c r="B671" s="98">
        <v>666</v>
      </c>
      <c r="C671" s="219"/>
      <c r="D671" s="219"/>
      <c r="E671" s="219"/>
      <c r="F671" s="219"/>
      <c r="G671" s="220"/>
      <c r="H671" s="221"/>
      <c r="I671" s="220"/>
      <c r="J671" s="222"/>
      <c r="K671" s="223"/>
      <c r="L671" s="222"/>
      <c r="M671" s="96"/>
    </row>
    <row r="672" spans="2:13" ht="39.950000000000003" hidden="1" customHeight="1" outlineLevel="1" x14ac:dyDescent="0.25">
      <c r="B672" s="98">
        <v>667</v>
      </c>
      <c r="C672" s="219"/>
      <c r="D672" s="219"/>
      <c r="E672" s="219"/>
      <c r="F672" s="219"/>
      <c r="G672" s="220"/>
      <c r="H672" s="221"/>
      <c r="I672" s="220"/>
      <c r="J672" s="222"/>
      <c r="K672" s="223"/>
      <c r="L672" s="222"/>
      <c r="M672" s="96"/>
    </row>
    <row r="673" spans="2:13" ht="39.950000000000003" hidden="1" customHeight="1" outlineLevel="1" x14ac:dyDescent="0.25">
      <c r="B673" s="98">
        <v>668</v>
      </c>
      <c r="C673" s="219"/>
      <c r="D673" s="219"/>
      <c r="E673" s="219"/>
      <c r="F673" s="219"/>
      <c r="G673" s="220"/>
      <c r="H673" s="221"/>
      <c r="I673" s="220"/>
      <c r="J673" s="222"/>
      <c r="K673" s="223"/>
      <c r="L673" s="222"/>
      <c r="M673" s="96"/>
    </row>
    <row r="674" spans="2:13" ht="39.950000000000003" hidden="1" customHeight="1" outlineLevel="1" x14ac:dyDescent="0.25">
      <c r="B674" s="98">
        <v>669</v>
      </c>
      <c r="C674" s="219"/>
      <c r="D674" s="219"/>
      <c r="E674" s="219"/>
      <c r="F674" s="219"/>
      <c r="G674" s="220"/>
      <c r="H674" s="221"/>
      <c r="I674" s="220"/>
      <c r="J674" s="222"/>
      <c r="K674" s="223"/>
      <c r="L674" s="222"/>
      <c r="M674" s="96"/>
    </row>
    <row r="675" spans="2:13" ht="39.950000000000003" hidden="1" customHeight="1" outlineLevel="1" x14ac:dyDescent="0.25">
      <c r="B675" s="98">
        <v>670</v>
      </c>
      <c r="C675" s="219"/>
      <c r="D675" s="219"/>
      <c r="E675" s="219"/>
      <c r="F675" s="219"/>
      <c r="G675" s="220"/>
      <c r="H675" s="221"/>
      <c r="I675" s="220"/>
      <c r="J675" s="222"/>
      <c r="K675" s="223"/>
      <c r="L675" s="222"/>
      <c r="M675" s="96"/>
    </row>
    <row r="676" spans="2:13" ht="39.950000000000003" hidden="1" customHeight="1" outlineLevel="1" x14ac:dyDescent="0.25">
      <c r="B676" s="98">
        <v>671</v>
      </c>
      <c r="C676" s="219"/>
      <c r="D676" s="219"/>
      <c r="E676" s="219"/>
      <c r="F676" s="219"/>
      <c r="G676" s="220"/>
      <c r="H676" s="221"/>
      <c r="I676" s="220"/>
      <c r="J676" s="222"/>
      <c r="K676" s="223"/>
      <c r="L676" s="222"/>
      <c r="M676" s="96"/>
    </row>
    <row r="677" spans="2:13" ht="39.950000000000003" hidden="1" customHeight="1" outlineLevel="1" x14ac:dyDescent="0.25">
      <c r="B677" s="98">
        <v>672</v>
      </c>
      <c r="C677" s="219"/>
      <c r="D677" s="219"/>
      <c r="E677" s="219"/>
      <c r="F677" s="219"/>
      <c r="G677" s="220"/>
      <c r="H677" s="221"/>
      <c r="I677" s="220"/>
      <c r="J677" s="222"/>
      <c r="K677" s="223"/>
      <c r="L677" s="222"/>
      <c r="M677" s="96"/>
    </row>
    <row r="678" spans="2:13" ht="39.950000000000003" hidden="1" customHeight="1" outlineLevel="1" x14ac:dyDescent="0.25">
      <c r="B678" s="98">
        <v>673</v>
      </c>
      <c r="C678" s="219"/>
      <c r="D678" s="219"/>
      <c r="E678" s="219"/>
      <c r="F678" s="219"/>
      <c r="G678" s="220"/>
      <c r="H678" s="221"/>
      <c r="I678" s="220"/>
      <c r="J678" s="222"/>
      <c r="K678" s="223"/>
      <c r="L678" s="222"/>
      <c r="M678" s="96"/>
    </row>
    <row r="679" spans="2:13" ht="39.950000000000003" hidden="1" customHeight="1" outlineLevel="1" x14ac:dyDescent="0.25">
      <c r="B679" s="98">
        <v>674</v>
      </c>
      <c r="C679" s="219"/>
      <c r="D679" s="219"/>
      <c r="E679" s="219"/>
      <c r="F679" s="219"/>
      <c r="G679" s="220"/>
      <c r="H679" s="221"/>
      <c r="I679" s="220"/>
      <c r="J679" s="222"/>
      <c r="K679" s="223"/>
      <c r="L679" s="222"/>
      <c r="M679" s="96"/>
    </row>
    <row r="680" spans="2:13" ht="39.950000000000003" hidden="1" customHeight="1" outlineLevel="1" x14ac:dyDescent="0.25">
      <c r="B680" s="98">
        <v>675</v>
      </c>
      <c r="C680" s="219"/>
      <c r="D680" s="219"/>
      <c r="E680" s="219"/>
      <c r="F680" s="219"/>
      <c r="G680" s="220"/>
      <c r="H680" s="221"/>
      <c r="I680" s="220"/>
      <c r="J680" s="222"/>
      <c r="K680" s="223"/>
      <c r="L680" s="222"/>
      <c r="M680" s="96"/>
    </row>
    <row r="681" spans="2:13" ht="39.950000000000003" hidden="1" customHeight="1" outlineLevel="1" x14ac:dyDescent="0.25">
      <c r="B681" s="98">
        <v>676</v>
      </c>
      <c r="C681" s="219"/>
      <c r="D681" s="219"/>
      <c r="E681" s="219"/>
      <c r="F681" s="219"/>
      <c r="G681" s="220"/>
      <c r="H681" s="221"/>
      <c r="I681" s="220"/>
      <c r="J681" s="222"/>
      <c r="K681" s="223"/>
      <c r="L681" s="222"/>
      <c r="M681" s="96"/>
    </row>
    <row r="682" spans="2:13" ht="39.950000000000003" hidden="1" customHeight="1" outlineLevel="1" x14ac:dyDescent="0.25">
      <c r="B682" s="98">
        <v>677</v>
      </c>
      <c r="C682" s="219"/>
      <c r="D682" s="219"/>
      <c r="E682" s="219"/>
      <c r="F682" s="219"/>
      <c r="G682" s="220"/>
      <c r="H682" s="221"/>
      <c r="I682" s="220"/>
      <c r="J682" s="222"/>
      <c r="K682" s="223"/>
      <c r="L682" s="222"/>
      <c r="M682" s="96"/>
    </row>
    <row r="683" spans="2:13" ht="39.950000000000003" hidden="1" customHeight="1" outlineLevel="1" x14ac:dyDescent="0.25">
      <c r="B683" s="98">
        <v>678</v>
      </c>
      <c r="C683" s="219"/>
      <c r="D683" s="219"/>
      <c r="E683" s="219"/>
      <c r="F683" s="219"/>
      <c r="G683" s="220"/>
      <c r="H683" s="221"/>
      <c r="I683" s="220"/>
      <c r="J683" s="222"/>
      <c r="K683" s="223"/>
      <c r="L683" s="222"/>
      <c r="M683" s="96"/>
    </row>
    <row r="684" spans="2:13" ht="39.950000000000003" hidden="1" customHeight="1" outlineLevel="1" x14ac:dyDescent="0.25">
      <c r="B684" s="98">
        <v>679</v>
      </c>
      <c r="C684" s="219"/>
      <c r="D684" s="219"/>
      <c r="E684" s="219"/>
      <c r="F684" s="219"/>
      <c r="G684" s="220"/>
      <c r="H684" s="221"/>
      <c r="I684" s="220"/>
      <c r="J684" s="222"/>
      <c r="K684" s="223"/>
      <c r="L684" s="222"/>
      <c r="M684" s="96"/>
    </row>
    <row r="685" spans="2:13" ht="39.950000000000003" hidden="1" customHeight="1" outlineLevel="1" x14ac:dyDescent="0.25">
      <c r="B685" s="98">
        <v>680</v>
      </c>
      <c r="C685" s="219"/>
      <c r="D685" s="219"/>
      <c r="E685" s="219"/>
      <c r="F685" s="219"/>
      <c r="G685" s="220"/>
      <c r="H685" s="221"/>
      <c r="I685" s="220"/>
      <c r="J685" s="222"/>
      <c r="K685" s="223"/>
      <c r="L685" s="222"/>
      <c r="M685" s="96"/>
    </row>
    <row r="686" spans="2:13" ht="39.950000000000003" hidden="1" customHeight="1" outlineLevel="1" x14ac:dyDescent="0.25">
      <c r="B686" s="98">
        <v>681</v>
      </c>
      <c r="C686" s="219"/>
      <c r="D686" s="219"/>
      <c r="E686" s="219"/>
      <c r="F686" s="219"/>
      <c r="G686" s="220"/>
      <c r="H686" s="221"/>
      <c r="I686" s="220"/>
      <c r="J686" s="222"/>
      <c r="K686" s="223"/>
      <c r="L686" s="222"/>
      <c r="M686" s="96"/>
    </row>
    <row r="687" spans="2:13" ht="39.950000000000003" hidden="1" customHeight="1" outlineLevel="1" x14ac:dyDescent="0.25">
      <c r="B687" s="98">
        <v>682</v>
      </c>
      <c r="C687" s="219"/>
      <c r="D687" s="219"/>
      <c r="E687" s="219"/>
      <c r="F687" s="219"/>
      <c r="G687" s="220"/>
      <c r="H687" s="221"/>
      <c r="I687" s="220"/>
      <c r="J687" s="222"/>
      <c r="K687" s="223"/>
      <c r="L687" s="222"/>
      <c r="M687" s="96"/>
    </row>
    <row r="688" spans="2:13" ht="39.950000000000003" hidden="1" customHeight="1" outlineLevel="1" x14ac:dyDescent="0.25">
      <c r="B688" s="98">
        <v>683</v>
      </c>
      <c r="C688" s="219"/>
      <c r="D688" s="219"/>
      <c r="E688" s="219"/>
      <c r="F688" s="219"/>
      <c r="G688" s="220"/>
      <c r="H688" s="221"/>
      <c r="I688" s="220"/>
      <c r="J688" s="222"/>
      <c r="K688" s="223"/>
      <c r="L688" s="222"/>
      <c r="M688" s="96"/>
    </row>
    <row r="689" spans="2:13" ht="39.950000000000003" hidden="1" customHeight="1" outlineLevel="1" x14ac:dyDescent="0.25">
      <c r="B689" s="98">
        <v>684</v>
      </c>
      <c r="C689" s="219"/>
      <c r="D689" s="219"/>
      <c r="E689" s="219"/>
      <c r="F689" s="219"/>
      <c r="G689" s="220"/>
      <c r="H689" s="221"/>
      <c r="I689" s="220"/>
      <c r="J689" s="222"/>
      <c r="K689" s="223"/>
      <c r="L689" s="222"/>
      <c r="M689" s="96"/>
    </row>
    <row r="690" spans="2:13" ht="39.950000000000003" hidden="1" customHeight="1" outlineLevel="1" x14ac:dyDescent="0.25">
      <c r="B690" s="98">
        <v>685</v>
      </c>
      <c r="C690" s="219"/>
      <c r="D690" s="219"/>
      <c r="E690" s="219"/>
      <c r="F690" s="219"/>
      <c r="G690" s="220"/>
      <c r="H690" s="221"/>
      <c r="I690" s="220"/>
      <c r="J690" s="222"/>
      <c r="K690" s="223"/>
      <c r="L690" s="222"/>
      <c r="M690" s="96"/>
    </row>
    <row r="691" spans="2:13" ht="39.950000000000003" hidden="1" customHeight="1" outlineLevel="1" x14ac:dyDescent="0.25">
      <c r="B691" s="98">
        <v>686</v>
      </c>
      <c r="C691" s="219"/>
      <c r="D691" s="219"/>
      <c r="E691" s="219"/>
      <c r="F691" s="219"/>
      <c r="G691" s="220"/>
      <c r="H691" s="221"/>
      <c r="I691" s="220"/>
      <c r="J691" s="222"/>
      <c r="K691" s="223"/>
      <c r="L691" s="222"/>
      <c r="M691" s="96"/>
    </row>
    <row r="692" spans="2:13" ht="39.950000000000003" hidden="1" customHeight="1" outlineLevel="1" x14ac:dyDescent="0.25">
      <c r="B692" s="98">
        <v>687</v>
      </c>
      <c r="C692" s="219"/>
      <c r="D692" s="219"/>
      <c r="E692" s="219"/>
      <c r="F692" s="219"/>
      <c r="G692" s="220"/>
      <c r="H692" s="221"/>
      <c r="I692" s="220"/>
      <c r="J692" s="222"/>
      <c r="K692" s="223"/>
      <c r="L692" s="222"/>
      <c r="M692" s="96"/>
    </row>
    <row r="693" spans="2:13" ht="39.950000000000003" hidden="1" customHeight="1" outlineLevel="1" x14ac:dyDescent="0.25">
      <c r="B693" s="98">
        <v>688</v>
      </c>
      <c r="C693" s="219"/>
      <c r="D693" s="219"/>
      <c r="E693" s="219"/>
      <c r="F693" s="219"/>
      <c r="G693" s="220"/>
      <c r="H693" s="221"/>
      <c r="I693" s="220"/>
      <c r="J693" s="222"/>
      <c r="K693" s="223"/>
      <c r="L693" s="222"/>
      <c r="M693" s="96"/>
    </row>
    <row r="694" spans="2:13" ht="39.950000000000003" hidden="1" customHeight="1" outlineLevel="1" x14ac:dyDescent="0.25">
      <c r="B694" s="98">
        <v>689</v>
      </c>
      <c r="C694" s="219"/>
      <c r="D694" s="219"/>
      <c r="E694" s="219"/>
      <c r="F694" s="219"/>
      <c r="G694" s="220"/>
      <c r="H694" s="221"/>
      <c r="I694" s="220"/>
      <c r="J694" s="222"/>
      <c r="K694" s="223"/>
      <c r="L694" s="222"/>
      <c r="M694" s="96"/>
    </row>
    <row r="695" spans="2:13" ht="39.950000000000003" hidden="1" customHeight="1" outlineLevel="1" x14ac:dyDescent="0.25">
      <c r="B695" s="98">
        <v>690</v>
      </c>
      <c r="C695" s="219"/>
      <c r="D695" s="219"/>
      <c r="E695" s="219"/>
      <c r="F695" s="219"/>
      <c r="G695" s="220"/>
      <c r="H695" s="221"/>
      <c r="I695" s="220"/>
      <c r="J695" s="222"/>
      <c r="K695" s="223"/>
      <c r="L695" s="222"/>
      <c r="M695" s="96"/>
    </row>
    <row r="696" spans="2:13" ht="39.950000000000003" hidden="1" customHeight="1" outlineLevel="1" x14ac:dyDescent="0.25">
      <c r="B696" s="98">
        <v>691</v>
      </c>
      <c r="C696" s="219"/>
      <c r="D696" s="219"/>
      <c r="E696" s="219"/>
      <c r="F696" s="219"/>
      <c r="G696" s="220"/>
      <c r="H696" s="221"/>
      <c r="I696" s="220"/>
      <c r="J696" s="222"/>
      <c r="K696" s="223"/>
      <c r="L696" s="222"/>
      <c r="M696" s="96"/>
    </row>
    <row r="697" spans="2:13" ht="39.950000000000003" hidden="1" customHeight="1" outlineLevel="1" x14ac:dyDescent="0.25">
      <c r="B697" s="98">
        <v>692</v>
      </c>
      <c r="C697" s="219"/>
      <c r="D697" s="219"/>
      <c r="E697" s="219"/>
      <c r="F697" s="219"/>
      <c r="G697" s="220"/>
      <c r="H697" s="221"/>
      <c r="I697" s="220"/>
      <c r="J697" s="222"/>
      <c r="K697" s="223"/>
      <c r="L697" s="222"/>
      <c r="M697" s="96"/>
    </row>
    <row r="698" spans="2:13" ht="39.950000000000003" hidden="1" customHeight="1" outlineLevel="1" x14ac:dyDescent="0.25">
      <c r="B698" s="98">
        <v>693</v>
      </c>
      <c r="C698" s="219"/>
      <c r="D698" s="219"/>
      <c r="E698" s="219"/>
      <c r="F698" s="219"/>
      <c r="G698" s="220"/>
      <c r="H698" s="221"/>
      <c r="I698" s="220"/>
      <c r="J698" s="222"/>
      <c r="K698" s="223"/>
      <c r="L698" s="222"/>
      <c r="M698" s="96"/>
    </row>
    <row r="699" spans="2:13" ht="39.950000000000003" hidden="1" customHeight="1" outlineLevel="1" x14ac:dyDescent="0.25">
      <c r="B699" s="98">
        <v>694</v>
      </c>
      <c r="C699" s="219"/>
      <c r="D699" s="219"/>
      <c r="E699" s="219"/>
      <c r="F699" s="219"/>
      <c r="G699" s="220"/>
      <c r="H699" s="221"/>
      <c r="I699" s="220"/>
      <c r="J699" s="222"/>
      <c r="K699" s="223"/>
      <c r="L699" s="222"/>
      <c r="M699" s="96"/>
    </row>
    <row r="700" spans="2:13" ht="39.950000000000003" hidden="1" customHeight="1" outlineLevel="1" x14ac:dyDescent="0.25">
      <c r="B700" s="98">
        <v>695</v>
      </c>
      <c r="C700" s="219"/>
      <c r="D700" s="219"/>
      <c r="E700" s="219"/>
      <c r="F700" s="219"/>
      <c r="G700" s="220"/>
      <c r="H700" s="221"/>
      <c r="I700" s="220"/>
      <c r="J700" s="222"/>
      <c r="K700" s="223"/>
      <c r="L700" s="222"/>
      <c r="M700" s="96"/>
    </row>
    <row r="701" spans="2:13" ht="39.950000000000003" hidden="1" customHeight="1" outlineLevel="1" x14ac:dyDescent="0.25">
      <c r="B701" s="98">
        <v>696</v>
      </c>
      <c r="C701" s="219"/>
      <c r="D701" s="219"/>
      <c r="E701" s="219"/>
      <c r="F701" s="219"/>
      <c r="G701" s="220"/>
      <c r="H701" s="221"/>
      <c r="I701" s="220"/>
      <c r="J701" s="222"/>
      <c r="K701" s="223"/>
      <c r="L701" s="222"/>
      <c r="M701" s="96"/>
    </row>
    <row r="702" spans="2:13" ht="39.950000000000003" hidden="1" customHeight="1" outlineLevel="1" x14ac:dyDescent="0.25">
      <c r="B702" s="98">
        <v>697</v>
      </c>
      <c r="C702" s="219"/>
      <c r="D702" s="219"/>
      <c r="E702" s="219"/>
      <c r="F702" s="219"/>
      <c r="G702" s="220"/>
      <c r="H702" s="221"/>
      <c r="I702" s="220"/>
      <c r="J702" s="222"/>
      <c r="K702" s="223"/>
      <c r="L702" s="222"/>
      <c r="M702" s="96"/>
    </row>
    <row r="703" spans="2:13" ht="39.950000000000003" hidden="1" customHeight="1" outlineLevel="1" x14ac:dyDescent="0.25">
      <c r="B703" s="98">
        <v>698</v>
      </c>
      <c r="C703" s="219"/>
      <c r="D703" s="219"/>
      <c r="E703" s="219"/>
      <c r="F703" s="219"/>
      <c r="G703" s="220"/>
      <c r="H703" s="221"/>
      <c r="I703" s="220"/>
      <c r="J703" s="222"/>
      <c r="K703" s="223"/>
      <c r="L703" s="222"/>
      <c r="M703" s="96"/>
    </row>
    <row r="704" spans="2:13" ht="39.950000000000003" hidden="1" customHeight="1" outlineLevel="1" x14ac:dyDescent="0.25">
      <c r="B704" s="98">
        <v>699</v>
      </c>
      <c r="C704" s="219"/>
      <c r="D704" s="219"/>
      <c r="E704" s="219"/>
      <c r="F704" s="219"/>
      <c r="G704" s="220"/>
      <c r="H704" s="221"/>
      <c r="I704" s="220"/>
      <c r="J704" s="222"/>
      <c r="K704" s="223"/>
      <c r="L704" s="222"/>
      <c r="M704" s="96"/>
    </row>
    <row r="705" spans="2:13" ht="39.950000000000003" hidden="1" customHeight="1" outlineLevel="1" x14ac:dyDescent="0.25">
      <c r="B705" s="98">
        <v>700</v>
      </c>
      <c r="C705" s="219"/>
      <c r="D705" s="219"/>
      <c r="E705" s="219"/>
      <c r="F705" s="219"/>
      <c r="G705" s="220"/>
      <c r="H705" s="221"/>
      <c r="I705" s="220"/>
      <c r="J705" s="222"/>
      <c r="K705" s="223"/>
      <c r="L705" s="222"/>
      <c r="M705" s="96"/>
    </row>
    <row r="706" spans="2:13" ht="39.950000000000003" hidden="1" customHeight="1" outlineLevel="1" x14ac:dyDescent="0.25">
      <c r="B706" s="98">
        <v>701</v>
      </c>
      <c r="C706" s="219"/>
      <c r="D706" s="219"/>
      <c r="E706" s="219"/>
      <c r="F706" s="219"/>
      <c r="G706" s="220"/>
      <c r="H706" s="221"/>
      <c r="I706" s="220"/>
      <c r="J706" s="222"/>
      <c r="K706" s="223"/>
      <c r="L706" s="222"/>
      <c r="M706" s="96"/>
    </row>
    <row r="707" spans="2:13" ht="39.950000000000003" hidden="1" customHeight="1" outlineLevel="1" x14ac:dyDescent="0.25">
      <c r="B707" s="98">
        <v>702</v>
      </c>
      <c r="C707" s="219"/>
      <c r="D707" s="219"/>
      <c r="E707" s="219"/>
      <c r="F707" s="219"/>
      <c r="G707" s="220"/>
      <c r="H707" s="221"/>
      <c r="I707" s="220"/>
      <c r="J707" s="222"/>
      <c r="K707" s="223"/>
      <c r="L707" s="222"/>
      <c r="M707" s="96"/>
    </row>
    <row r="708" spans="2:13" ht="39.950000000000003" hidden="1" customHeight="1" outlineLevel="1" x14ac:dyDescent="0.25">
      <c r="B708" s="98">
        <v>703</v>
      </c>
      <c r="C708" s="219"/>
      <c r="D708" s="219"/>
      <c r="E708" s="219"/>
      <c r="F708" s="219"/>
      <c r="G708" s="220"/>
      <c r="H708" s="221"/>
      <c r="I708" s="220"/>
      <c r="J708" s="222"/>
      <c r="K708" s="223"/>
      <c r="L708" s="222"/>
      <c r="M708" s="96"/>
    </row>
    <row r="709" spans="2:13" ht="39.950000000000003" hidden="1" customHeight="1" outlineLevel="1" x14ac:dyDescent="0.25">
      <c r="B709" s="98">
        <v>704</v>
      </c>
      <c r="C709" s="219"/>
      <c r="D709" s="219"/>
      <c r="E709" s="219"/>
      <c r="F709" s="219"/>
      <c r="G709" s="220"/>
      <c r="H709" s="221"/>
      <c r="I709" s="220"/>
      <c r="J709" s="222"/>
      <c r="K709" s="223"/>
      <c r="L709" s="222"/>
      <c r="M709" s="96"/>
    </row>
    <row r="710" spans="2:13" ht="39.950000000000003" hidden="1" customHeight="1" outlineLevel="1" x14ac:dyDescent="0.25">
      <c r="B710" s="98">
        <v>705</v>
      </c>
      <c r="C710" s="219"/>
      <c r="D710" s="219"/>
      <c r="E710" s="219"/>
      <c r="F710" s="219"/>
      <c r="G710" s="220"/>
      <c r="H710" s="221"/>
      <c r="I710" s="220"/>
      <c r="J710" s="222"/>
      <c r="K710" s="223"/>
      <c r="L710" s="222"/>
      <c r="M710" s="96"/>
    </row>
    <row r="711" spans="2:13" ht="39.950000000000003" hidden="1" customHeight="1" outlineLevel="1" x14ac:dyDescent="0.25">
      <c r="B711" s="98">
        <v>706</v>
      </c>
      <c r="C711" s="219"/>
      <c r="D711" s="219"/>
      <c r="E711" s="219"/>
      <c r="F711" s="219"/>
      <c r="G711" s="220"/>
      <c r="H711" s="221"/>
      <c r="I711" s="220"/>
      <c r="J711" s="222"/>
      <c r="K711" s="223"/>
      <c r="L711" s="222"/>
      <c r="M711" s="96"/>
    </row>
    <row r="712" spans="2:13" ht="39.950000000000003" hidden="1" customHeight="1" outlineLevel="1" x14ac:dyDescent="0.25">
      <c r="B712" s="98">
        <v>707</v>
      </c>
      <c r="C712" s="219"/>
      <c r="D712" s="219"/>
      <c r="E712" s="219"/>
      <c r="F712" s="219"/>
      <c r="G712" s="220"/>
      <c r="H712" s="221"/>
      <c r="I712" s="220"/>
      <c r="J712" s="222"/>
      <c r="K712" s="223"/>
      <c r="L712" s="222"/>
      <c r="M712" s="96"/>
    </row>
    <row r="713" spans="2:13" ht="39.950000000000003" hidden="1" customHeight="1" outlineLevel="1" x14ac:dyDescent="0.25">
      <c r="B713" s="98">
        <v>708</v>
      </c>
      <c r="C713" s="219"/>
      <c r="D713" s="219"/>
      <c r="E713" s="219"/>
      <c r="F713" s="219"/>
      <c r="G713" s="220"/>
      <c r="H713" s="221"/>
      <c r="I713" s="220"/>
      <c r="J713" s="222"/>
      <c r="K713" s="223"/>
      <c r="L713" s="222"/>
      <c r="M713" s="96"/>
    </row>
    <row r="714" spans="2:13" ht="39.950000000000003" hidden="1" customHeight="1" outlineLevel="1" x14ac:dyDescent="0.25">
      <c r="B714" s="98">
        <v>709</v>
      </c>
      <c r="C714" s="219"/>
      <c r="D714" s="219"/>
      <c r="E714" s="219"/>
      <c r="F714" s="219"/>
      <c r="G714" s="220"/>
      <c r="H714" s="221"/>
      <c r="I714" s="220"/>
      <c r="J714" s="222"/>
      <c r="K714" s="223"/>
      <c r="L714" s="222"/>
      <c r="M714" s="96"/>
    </row>
    <row r="715" spans="2:13" ht="39.950000000000003" hidden="1" customHeight="1" outlineLevel="1" x14ac:dyDescent="0.25">
      <c r="B715" s="98">
        <v>710</v>
      </c>
      <c r="C715" s="219"/>
      <c r="D715" s="219"/>
      <c r="E715" s="219"/>
      <c r="F715" s="219"/>
      <c r="G715" s="220"/>
      <c r="H715" s="221"/>
      <c r="I715" s="220"/>
      <c r="J715" s="222"/>
      <c r="K715" s="223"/>
      <c r="L715" s="222"/>
      <c r="M715" s="96"/>
    </row>
    <row r="716" spans="2:13" ht="39.950000000000003" hidden="1" customHeight="1" outlineLevel="1" x14ac:dyDescent="0.25">
      <c r="B716" s="98">
        <v>711</v>
      </c>
      <c r="C716" s="219"/>
      <c r="D716" s="219"/>
      <c r="E716" s="219"/>
      <c r="F716" s="219"/>
      <c r="G716" s="220"/>
      <c r="H716" s="221"/>
      <c r="I716" s="220"/>
      <c r="J716" s="222"/>
      <c r="K716" s="223"/>
      <c r="L716" s="222"/>
      <c r="M716" s="96"/>
    </row>
    <row r="717" spans="2:13" ht="39.950000000000003" hidden="1" customHeight="1" outlineLevel="1" x14ac:dyDescent="0.25">
      <c r="B717" s="98">
        <v>712</v>
      </c>
      <c r="C717" s="219"/>
      <c r="D717" s="219"/>
      <c r="E717" s="219"/>
      <c r="F717" s="219"/>
      <c r="G717" s="220"/>
      <c r="H717" s="221"/>
      <c r="I717" s="220"/>
      <c r="J717" s="222"/>
      <c r="K717" s="223"/>
      <c r="L717" s="222"/>
      <c r="M717" s="96"/>
    </row>
    <row r="718" spans="2:13" ht="39.950000000000003" hidden="1" customHeight="1" outlineLevel="1" x14ac:dyDescent="0.25">
      <c r="B718" s="98">
        <v>713</v>
      </c>
      <c r="C718" s="219"/>
      <c r="D718" s="219"/>
      <c r="E718" s="219"/>
      <c r="F718" s="219"/>
      <c r="G718" s="220"/>
      <c r="H718" s="221"/>
      <c r="I718" s="220"/>
      <c r="J718" s="222"/>
      <c r="K718" s="223"/>
      <c r="L718" s="222"/>
      <c r="M718" s="96"/>
    </row>
    <row r="719" spans="2:13" ht="39.950000000000003" hidden="1" customHeight="1" outlineLevel="1" x14ac:dyDescent="0.25">
      <c r="B719" s="98">
        <v>714</v>
      </c>
      <c r="C719" s="219"/>
      <c r="D719" s="219"/>
      <c r="E719" s="219"/>
      <c r="F719" s="219"/>
      <c r="G719" s="220"/>
      <c r="H719" s="221"/>
      <c r="I719" s="220"/>
      <c r="J719" s="222"/>
      <c r="K719" s="223"/>
      <c r="L719" s="222"/>
      <c r="M719" s="96"/>
    </row>
    <row r="720" spans="2:13" ht="39.950000000000003" hidden="1" customHeight="1" outlineLevel="1" x14ac:dyDescent="0.25">
      <c r="B720" s="98">
        <v>715</v>
      </c>
      <c r="C720" s="219"/>
      <c r="D720" s="219"/>
      <c r="E720" s="219"/>
      <c r="F720" s="219"/>
      <c r="G720" s="220"/>
      <c r="H720" s="221"/>
      <c r="I720" s="220"/>
      <c r="J720" s="222"/>
      <c r="K720" s="223"/>
      <c r="L720" s="222"/>
      <c r="M720" s="96"/>
    </row>
    <row r="721" spans="2:13" ht="39.950000000000003" hidden="1" customHeight="1" outlineLevel="1" x14ac:dyDescent="0.25">
      <c r="B721" s="98">
        <v>716</v>
      </c>
      <c r="C721" s="219"/>
      <c r="D721" s="219"/>
      <c r="E721" s="219"/>
      <c r="F721" s="219"/>
      <c r="G721" s="220"/>
      <c r="H721" s="221"/>
      <c r="I721" s="220"/>
      <c r="J721" s="222"/>
      <c r="K721" s="223"/>
      <c r="L721" s="222"/>
      <c r="M721" s="96"/>
    </row>
    <row r="722" spans="2:13" ht="39.950000000000003" hidden="1" customHeight="1" outlineLevel="1" x14ac:dyDescent="0.25">
      <c r="B722" s="98">
        <v>717</v>
      </c>
      <c r="C722" s="219"/>
      <c r="D722" s="219"/>
      <c r="E722" s="219"/>
      <c r="F722" s="219"/>
      <c r="G722" s="220"/>
      <c r="H722" s="221"/>
      <c r="I722" s="220"/>
      <c r="J722" s="222"/>
      <c r="K722" s="223"/>
      <c r="L722" s="222"/>
      <c r="M722" s="96"/>
    </row>
    <row r="723" spans="2:13" ht="39.950000000000003" hidden="1" customHeight="1" outlineLevel="1" x14ac:dyDescent="0.25">
      <c r="B723" s="98">
        <v>718</v>
      </c>
      <c r="C723" s="219"/>
      <c r="D723" s="219"/>
      <c r="E723" s="219"/>
      <c r="F723" s="219"/>
      <c r="G723" s="220"/>
      <c r="H723" s="221"/>
      <c r="I723" s="220"/>
      <c r="J723" s="222"/>
      <c r="K723" s="223"/>
      <c r="L723" s="222"/>
      <c r="M723" s="96"/>
    </row>
    <row r="724" spans="2:13" ht="39.950000000000003" hidden="1" customHeight="1" outlineLevel="1" x14ac:dyDescent="0.25">
      <c r="B724" s="98">
        <v>719</v>
      </c>
      <c r="C724" s="219"/>
      <c r="D724" s="219"/>
      <c r="E724" s="219"/>
      <c r="F724" s="219"/>
      <c r="G724" s="220"/>
      <c r="H724" s="221"/>
      <c r="I724" s="220"/>
      <c r="J724" s="222"/>
      <c r="K724" s="223"/>
      <c r="L724" s="222"/>
      <c r="M724" s="96"/>
    </row>
    <row r="725" spans="2:13" ht="39.950000000000003" hidden="1" customHeight="1" outlineLevel="1" x14ac:dyDescent="0.25">
      <c r="B725" s="98">
        <v>720</v>
      </c>
      <c r="C725" s="219"/>
      <c r="D725" s="219"/>
      <c r="E725" s="219"/>
      <c r="F725" s="219"/>
      <c r="G725" s="220"/>
      <c r="H725" s="221"/>
      <c r="I725" s="220"/>
      <c r="J725" s="222"/>
      <c r="K725" s="223"/>
      <c r="L725" s="222"/>
      <c r="M725" s="96"/>
    </row>
    <row r="726" spans="2:13" ht="39.950000000000003" hidden="1" customHeight="1" outlineLevel="1" x14ac:dyDescent="0.25">
      <c r="B726" s="98">
        <v>721</v>
      </c>
      <c r="C726" s="219"/>
      <c r="D726" s="219"/>
      <c r="E726" s="219"/>
      <c r="F726" s="219"/>
      <c r="G726" s="220"/>
      <c r="H726" s="221"/>
      <c r="I726" s="220"/>
      <c r="J726" s="222"/>
      <c r="K726" s="223"/>
      <c r="L726" s="222"/>
      <c r="M726" s="96"/>
    </row>
    <row r="727" spans="2:13" ht="39.950000000000003" hidden="1" customHeight="1" outlineLevel="1" x14ac:dyDescent="0.25">
      <c r="B727" s="98">
        <v>722</v>
      </c>
      <c r="C727" s="219"/>
      <c r="D727" s="219"/>
      <c r="E727" s="219"/>
      <c r="F727" s="219"/>
      <c r="G727" s="220"/>
      <c r="H727" s="221"/>
      <c r="I727" s="220"/>
      <c r="J727" s="222"/>
      <c r="K727" s="223"/>
      <c r="L727" s="222"/>
      <c r="M727" s="96"/>
    </row>
    <row r="728" spans="2:13" ht="39.950000000000003" hidden="1" customHeight="1" outlineLevel="1" x14ac:dyDescent="0.25">
      <c r="B728" s="98">
        <v>723</v>
      </c>
      <c r="C728" s="219"/>
      <c r="D728" s="219"/>
      <c r="E728" s="219"/>
      <c r="F728" s="219"/>
      <c r="G728" s="220"/>
      <c r="H728" s="221"/>
      <c r="I728" s="220"/>
      <c r="J728" s="222"/>
      <c r="K728" s="223"/>
      <c r="L728" s="222"/>
      <c r="M728" s="96"/>
    </row>
    <row r="729" spans="2:13" ht="39.950000000000003" hidden="1" customHeight="1" outlineLevel="1" x14ac:dyDescent="0.25">
      <c r="B729" s="98">
        <v>724</v>
      </c>
      <c r="C729" s="219"/>
      <c r="D729" s="219"/>
      <c r="E729" s="219"/>
      <c r="F729" s="219"/>
      <c r="G729" s="220"/>
      <c r="H729" s="221"/>
      <c r="I729" s="220"/>
      <c r="J729" s="222"/>
      <c r="K729" s="223"/>
      <c r="L729" s="222"/>
      <c r="M729" s="96"/>
    </row>
    <row r="730" spans="2:13" ht="39.950000000000003" hidden="1" customHeight="1" outlineLevel="1" x14ac:dyDescent="0.25">
      <c r="B730" s="98">
        <v>725</v>
      </c>
      <c r="C730" s="219"/>
      <c r="D730" s="219"/>
      <c r="E730" s="219"/>
      <c r="F730" s="219"/>
      <c r="G730" s="220"/>
      <c r="H730" s="221"/>
      <c r="I730" s="220"/>
      <c r="J730" s="222"/>
      <c r="K730" s="223"/>
      <c r="L730" s="222"/>
      <c r="M730" s="96"/>
    </row>
    <row r="731" spans="2:13" ht="39.950000000000003" hidden="1" customHeight="1" outlineLevel="1" x14ac:dyDescent="0.25">
      <c r="B731" s="98">
        <v>726</v>
      </c>
      <c r="C731" s="219"/>
      <c r="D731" s="219"/>
      <c r="E731" s="219"/>
      <c r="F731" s="219"/>
      <c r="G731" s="220"/>
      <c r="H731" s="221"/>
      <c r="I731" s="220"/>
      <c r="J731" s="222"/>
      <c r="K731" s="223"/>
      <c r="L731" s="222"/>
      <c r="M731" s="96"/>
    </row>
    <row r="732" spans="2:13" ht="39.950000000000003" hidden="1" customHeight="1" outlineLevel="1" x14ac:dyDescent="0.25">
      <c r="B732" s="98">
        <v>727</v>
      </c>
      <c r="C732" s="219"/>
      <c r="D732" s="219"/>
      <c r="E732" s="219"/>
      <c r="F732" s="219"/>
      <c r="G732" s="220"/>
      <c r="H732" s="221"/>
      <c r="I732" s="220"/>
      <c r="J732" s="222"/>
      <c r="K732" s="223"/>
      <c r="L732" s="222"/>
      <c r="M732" s="96"/>
    </row>
    <row r="733" spans="2:13" ht="39.950000000000003" hidden="1" customHeight="1" outlineLevel="1" x14ac:dyDescent="0.25">
      <c r="B733" s="98">
        <v>728</v>
      </c>
      <c r="C733" s="219"/>
      <c r="D733" s="219"/>
      <c r="E733" s="219"/>
      <c r="F733" s="219"/>
      <c r="G733" s="220"/>
      <c r="H733" s="221"/>
      <c r="I733" s="220"/>
      <c r="J733" s="222"/>
      <c r="K733" s="223"/>
      <c r="L733" s="222"/>
      <c r="M733" s="96"/>
    </row>
    <row r="734" spans="2:13" ht="39.950000000000003" hidden="1" customHeight="1" outlineLevel="1" x14ac:dyDescent="0.25">
      <c r="B734" s="98">
        <v>729</v>
      </c>
      <c r="C734" s="219"/>
      <c r="D734" s="219"/>
      <c r="E734" s="219"/>
      <c r="F734" s="219"/>
      <c r="G734" s="220"/>
      <c r="H734" s="221"/>
      <c r="I734" s="220"/>
      <c r="J734" s="222"/>
      <c r="K734" s="223"/>
      <c r="L734" s="222"/>
      <c r="M734" s="96"/>
    </row>
    <row r="735" spans="2:13" ht="39.950000000000003" hidden="1" customHeight="1" outlineLevel="1" x14ac:dyDescent="0.25">
      <c r="B735" s="98">
        <v>730</v>
      </c>
      <c r="C735" s="219"/>
      <c r="D735" s="219"/>
      <c r="E735" s="219"/>
      <c r="F735" s="219"/>
      <c r="G735" s="220"/>
      <c r="H735" s="221"/>
      <c r="I735" s="220"/>
      <c r="J735" s="222"/>
      <c r="K735" s="223"/>
      <c r="L735" s="222"/>
      <c r="M735" s="96"/>
    </row>
    <row r="736" spans="2:13" ht="39.950000000000003" hidden="1" customHeight="1" outlineLevel="1" x14ac:dyDescent="0.25">
      <c r="B736" s="98">
        <v>731</v>
      </c>
      <c r="C736" s="219"/>
      <c r="D736" s="219"/>
      <c r="E736" s="219"/>
      <c r="F736" s="219"/>
      <c r="G736" s="220"/>
      <c r="H736" s="221"/>
      <c r="I736" s="220"/>
      <c r="J736" s="222"/>
      <c r="K736" s="223"/>
      <c r="L736" s="222"/>
      <c r="M736" s="96"/>
    </row>
    <row r="737" spans="2:13" ht="39.950000000000003" hidden="1" customHeight="1" outlineLevel="1" x14ac:dyDescent="0.25">
      <c r="B737" s="98">
        <v>732</v>
      </c>
      <c r="C737" s="219"/>
      <c r="D737" s="219"/>
      <c r="E737" s="219"/>
      <c r="F737" s="219"/>
      <c r="G737" s="220"/>
      <c r="H737" s="221"/>
      <c r="I737" s="220"/>
      <c r="J737" s="222"/>
      <c r="K737" s="223"/>
      <c r="L737" s="222"/>
      <c r="M737" s="96"/>
    </row>
    <row r="738" spans="2:13" ht="39.950000000000003" hidden="1" customHeight="1" outlineLevel="1" x14ac:dyDescent="0.25">
      <c r="B738" s="98">
        <v>733</v>
      </c>
      <c r="C738" s="219"/>
      <c r="D738" s="219"/>
      <c r="E738" s="219"/>
      <c r="F738" s="219"/>
      <c r="G738" s="220"/>
      <c r="H738" s="221"/>
      <c r="I738" s="220"/>
      <c r="J738" s="222"/>
      <c r="K738" s="223"/>
      <c r="L738" s="222"/>
      <c r="M738" s="96"/>
    </row>
    <row r="739" spans="2:13" ht="39.950000000000003" hidden="1" customHeight="1" outlineLevel="1" x14ac:dyDescent="0.25">
      <c r="B739" s="98">
        <v>734</v>
      </c>
      <c r="C739" s="219"/>
      <c r="D739" s="219"/>
      <c r="E739" s="219"/>
      <c r="F739" s="219"/>
      <c r="G739" s="220"/>
      <c r="H739" s="221"/>
      <c r="I739" s="220"/>
      <c r="J739" s="222"/>
      <c r="K739" s="223"/>
      <c r="L739" s="222"/>
      <c r="M739" s="96"/>
    </row>
    <row r="740" spans="2:13" ht="39.950000000000003" hidden="1" customHeight="1" outlineLevel="1" x14ac:dyDescent="0.25">
      <c r="B740" s="98">
        <v>735</v>
      </c>
      <c r="C740" s="219"/>
      <c r="D740" s="219"/>
      <c r="E740" s="219"/>
      <c r="F740" s="219"/>
      <c r="G740" s="220"/>
      <c r="H740" s="221"/>
      <c r="I740" s="220"/>
      <c r="J740" s="222"/>
      <c r="K740" s="223"/>
      <c r="L740" s="222"/>
      <c r="M740" s="96"/>
    </row>
    <row r="741" spans="2:13" ht="39.950000000000003" hidden="1" customHeight="1" outlineLevel="1" x14ac:dyDescent="0.25">
      <c r="B741" s="98">
        <v>736</v>
      </c>
      <c r="C741" s="219"/>
      <c r="D741" s="219"/>
      <c r="E741" s="219"/>
      <c r="F741" s="219"/>
      <c r="G741" s="220"/>
      <c r="H741" s="221"/>
      <c r="I741" s="220"/>
      <c r="J741" s="222"/>
      <c r="K741" s="223"/>
      <c r="L741" s="222"/>
      <c r="M741" s="96"/>
    </row>
    <row r="742" spans="2:13" ht="39.950000000000003" hidden="1" customHeight="1" outlineLevel="1" x14ac:dyDescent="0.25">
      <c r="B742" s="98">
        <v>737</v>
      </c>
      <c r="C742" s="219"/>
      <c r="D742" s="219"/>
      <c r="E742" s="219"/>
      <c r="F742" s="219"/>
      <c r="G742" s="220"/>
      <c r="H742" s="221"/>
      <c r="I742" s="220"/>
      <c r="J742" s="222"/>
      <c r="K742" s="223"/>
      <c r="L742" s="222"/>
      <c r="M742" s="96"/>
    </row>
    <row r="743" spans="2:13" ht="39.950000000000003" hidden="1" customHeight="1" outlineLevel="1" x14ac:dyDescent="0.25">
      <c r="B743" s="98">
        <v>738</v>
      </c>
      <c r="C743" s="219"/>
      <c r="D743" s="219"/>
      <c r="E743" s="219"/>
      <c r="F743" s="219"/>
      <c r="G743" s="220"/>
      <c r="H743" s="221"/>
      <c r="I743" s="220"/>
      <c r="J743" s="222"/>
      <c r="K743" s="223"/>
      <c r="L743" s="222"/>
      <c r="M743" s="96"/>
    </row>
    <row r="744" spans="2:13" ht="39.950000000000003" hidden="1" customHeight="1" outlineLevel="1" x14ac:dyDescent="0.25">
      <c r="B744" s="98">
        <v>739</v>
      </c>
      <c r="C744" s="219"/>
      <c r="D744" s="219"/>
      <c r="E744" s="219"/>
      <c r="F744" s="219"/>
      <c r="G744" s="220"/>
      <c r="H744" s="221"/>
      <c r="I744" s="220"/>
      <c r="J744" s="222"/>
      <c r="K744" s="223"/>
      <c r="L744" s="222"/>
      <c r="M744" s="96"/>
    </row>
    <row r="745" spans="2:13" ht="39.950000000000003" hidden="1" customHeight="1" outlineLevel="1" x14ac:dyDescent="0.25">
      <c r="B745" s="98">
        <v>740</v>
      </c>
      <c r="C745" s="219"/>
      <c r="D745" s="219"/>
      <c r="E745" s="219"/>
      <c r="F745" s="219"/>
      <c r="G745" s="220"/>
      <c r="H745" s="221"/>
      <c r="I745" s="220"/>
      <c r="J745" s="222"/>
      <c r="K745" s="223"/>
      <c r="L745" s="222"/>
      <c r="M745" s="96"/>
    </row>
    <row r="746" spans="2:13" ht="39.950000000000003" hidden="1" customHeight="1" outlineLevel="1" x14ac:dyDescent="0.25">
      <c r="B746" s="98">
        <v>741</v>
      </c>
      <c r="C746" s="219"/>
      <c r="D746" s="219"/>
      <c r="E746" s="219"/>
      <c r="F746" s="219"/>
      <c r="G746" s="220"/>
      <c r="H746" s="221"/>
      <c r="I746" s="220"/>
      <c r="J746" s="222"/>
      <c r="K746" s="223"/>
      <c r="L746" s="222"/>
      <c r="M746" s="96"/>
    </row>
    <row r="747" spans="2:13" ht="39.950000000000003" hidden="1" customHeight="1" outlineLevel="1" x14ac:dyDescent="0.25">
      <c r="B747" s="98">
        <v>742</v>
      </c>
      <c r="C747" s="219"/>
      <c r="D747" s="219"/>
      <c r="E747" s="219"/>
      <c r="F747" s="219"/>
      <c r="G747" s="220"/>
      <c r="H747" s="221"/>
      <c r="I747" s="220"/>
      <c r="J747" s="222"/>
      <c r="K747" s="223"/>
      <c r="L747" s="222"/>
      <c r="M747" s="96"/>
    </row>
    <row r="748" spans="2:13" ht="39.950000000000003" hidden="1" customHeight="1" outlineLevel="1" x14ac:dyDescent="0.25">
      <c r="B748" s="98">
        <v>743</v>
      </c>
      <c r="C748" s="219"/>
      <c r="D748" s="219"/>
      <c r="E748" s="219"/>
      <c r="F748" s="219"/>
      <c r="G748" s="220"/>
      <c r="H748" s="221"/>
      <c r="I748" s="220"/>
      <c r="J748" s="222"/>
      <c r="K748" s="223"/>
      <c r="L748" s="222"/>
      <c r="M748" s="96"/>
    </row>
    <row r="749" spans="2:13" ht="39.950000000000003" hidden="1" customHeight="1" outlineLevel="1" x14ac:dyDescent="0.25">
      <c r="B749" s="98">
        <v>744</v>
      </c>
      <c r="C749" s="219"/>
      <c r="D749" s="219"/>
      <c r="E749" s="219"/>
      <c r="F749" s="219"/>
      <c r="G749" s="220"/>
      <c r="H749" s="221"/>
      <c r="I749" s="220"/>
      <c r="J749" s="222"/>
      <c r="K749" s="223"/>
      <c r="L749" s="222"/>
      <c r="M749" s="96"/>
    </row>
    <row r="750" spans="2:13" ht="39.950000000000003" hidden="1" customHeight="1" outlineLevel="1" x14ac:dyDescent="0.25">
      <c r="B750" s="98">
        <v>745</v>
      </c>
      <c r="C750" s="219"/>
      <c r="D750" s="219"/>
      <c r="E750" s="219"/>
      <c r="F750" s="219"/>
      <c r="G750" s="220"/>
      <c r="H750" s="221"/>
      <c r="I750" s="220"/>
      <c r="J750" s="222"/>
      <c r="K750" s="223"/>
      <c r="L750" s="222"/>
      <c r="M750" s="96"/>
    </row>
    <row r="751" spans="2:13" ht="39.950000000000003" hidden="1" customHeight="1" outlineLevel="1" x14ac:dyDescent="0.25">
      <c r="B751" s="98">
        <v>746</v>
      </c>
      <c r="C751" s="219"/>
      <c r="D751" s="219"/>
      <c r="E751" s="219"/>
      <c r="F751" s="219"/>
      <c r="G751" s="220"/>
      <c r="H751" s="221"/>
      <c r="I751" s="220"/>
      <c r="J751" s="222"/>
      <c r="K751" s="223"/>
      <c r="L751" s="222"/>
      <c r="M751" s="96"/>
    </row>
    <row r="752" spans="2:13" ht="39.950000000000003" hidden="1" customHeight="1" outlineLevel="1" x14ac:dyDescent="0.25">
      <c r="B752" s="98">
        <v>747</v>
      </c>
      <c r="C752" s="219"/>
      <c r="D752" s="219"/>
      <c r="E752" s="219"/>
      <c r="F752" s="219"/>
      <c r="G752" s="220"/>
      <c r="H752" s="221"/>
      <c r="I752" s="220"/>
      <c r="J752" s="222"/>
      <c r="K752" s="223"/>
      <c r="L752" s="222"/>
      <c r="M752" s="96"/>
    </row>
    <row r="753" spans="2:13" ht="39.950000000000003" hidden="1" customHeight="1" outlineLevel="1" x14ac:dyDescent="0.25">
      <c r="B753" s="98">
        <v>748</v>
      </c>
      <c r="C753" s="219"/>
      <c r="D753" s="219"/>
      <c r="E753" s="219"/>
      <c r="F753" s="219"/>
      <c r="G753" s="220"/>
      <c r="H753" s="221"/>
      <c r="I753" s="220"/>
      <c r="J753" s="222"/>
      <c r="K753" s="223"/>
      <c r="L753" s="222"/>
      <c r="M753" s="96"/>
    </row>
    <row r="754" spans="2:13" ht="39.950000000000003" hidden="1" customHeight="1" outlineLevel="1" x14ac:dyDescent="0.25">
      <c r="B754" s="98">
        <v>749</v>
      </c>
      <c r="C754" s="219"/>
      <c r="D754" s="219"/>
      <c r="E754" s="219"/>
      <c r="F754" s="219"/>
      <c r="G754" s="220"/>
      <c r="H754" s="221"/>
      <c r="I754" s="220"/>
      <c r="J754" s="222"/>
      <c r="K754" s="223"/>
      <c r="L754" s="222"/>
      <c r="M754" s="96"/>
    </row>
    <row r="755" spans="2:13" ht="39.950000000000003" hidden="1" customHeight="1" outlineLevel="1" x14ac:dyDescent="0.25">
      <c r="B755" s="98">
        <v>750</v>
      </c>
      <c r="C755" s="219"/>
      <c r="D755" s="219"/>
      <c r="E755" s="219"/>
      <c r="F755" s="219"/>
      <c r="G755" s="220"/>
      <c r="H755" s="221"/>
      <c r="I755" s="220"/>
      <c r="J755" s="222"/>
      <c r="K755" s="223"/>
      <c r="L755" s="222"/>
      <c r="M755" s="96"/>
    </row>
    <row r="756" spans="2:13" ht="39.950000000000003" hidden="1" customHeight="1" outlineLevel="1" x14ac:dyDescent="0.25">
      <c r="B756" s="98">
        <v>751</v>
      </c>
      <c r="C756" s="219"/>
      <c r="D756" s="219"/>
      <c r="E756" s="219"/>
      <c r="F756" s="219"/>
      <c r="G756" s="220"/>
      <c r="H756" s="221"/>
      <c r="I756" s="220"/>
      <c r="J756" s="222"/>
      <c r="K756" s="223"/>
      <c r="L756" s="222"/>
      <c r="M756" s="96"/>
    </row>
    <row r="757" spans="2:13" ht="39.950000000000003" hidden="1" customHeight="1" outlineLevel="1" x14ac:dyDescent="0.25">
      <c r="B757" s="98">
        <v>752</v>
      </c>
      <c r="C757" s="219"/>
      <c r="D757" s="219"/>
      <c r="E757" s="219"/>
      <c r="F757" s="219"/>
      <c r="G757" s="220"/>
      <c r="H757" s="221"/>
      <c r="I757" s="220"/>
      <c r="J757" s="222"/>
      <c r="K757" s="223"/>
      <c r="L757" s="222"/>
      <c r="M757" s="96"/>
    </row>
    <row r="758" spans="2:13" ht="39.950000000000003" hidden="1" customHeight="1" outlineLevel="1" x14ac:dyDescent="0.25">
      <c r="B758" s="98">
        <v>753</v>
      </c>
      <c r="C758" s="219"/>
      <c r="D758" s="219"/>
      <c r="E758" s="219"/>
      <c r="F758" s="219"/>
      <c r="G758" s="220"/>
      <c r="H758" s="221"/>
      <c r="I758" s="220"/>
      <c r="J758" s="222"/>
      <c r="K758" s="223"/>
      <c r="L758" s="222"/>
      <c r="M758" s="96"/>
    </row>
    <row r="759" spans="2:13" ht="39.950000000000003" hidden="1" customHeight="1" outlineLevel="1" x14ac:dyDescent="0.25">
      <c r="B759" s="98">
        <v>754</v>
      </c>
      <c r="C759" s="219"/>
      <c r="D759" s="219"/>
      <c r="E759" s="219"/>
      <c r="F759" s="219"/>
      <c r="G759" s="220"/>
      <c r="H759" s="221"/>
      <c r="I759" s="220"/>
      <c r="J759" s="222"/>
      <c r="K759" s="223"/>
      <c r="L759" s="222"/>
      <c r="M759" s="96"/>
    </row>
    <row r="760" spans="2:13" ht="39.950000000000003" hidden="1" customHeight="1" outlineLevel="1" x14ac:dyDescent="0.25">
      <c r="B760" s="98">
        <v>755</v>
      </c>
      <c r="C760" s="219"/>
      <c r="D760" s="219"/>
      <c r="E760" s="219"/>
      <c r="F760" s="219"/>
      <c r="G760" s="220"/>
      <c r="H760" s="221"/>
      <c r="I760" s="220"/>
      <c r="J760" s="222"/>
      <c r="K760" s="223"/>
      <c r="L760" s="222"/>
      <c r="M760" s="96"/>
    </row>
    <row r="761" spans="2:13" ht="39.950000000000003" hidden="1" customHeight="1" outlineLevel="1" x14ac:dyDescent="0.25">
      <c r="B761" s="98">
        <v>756</v>
      </c>
      <c r="C761" s="219"/>
      <c r="D761" s="219"/>
      <c r="E761" s="219"/>
      <c r="F761" s="219"/>
      <c r="G761" s="220"/>
      <c r="H761" s="221"/>
      <c r="I761" s="220"/>
      <c r="J761" s="222"/>
      <c r="K761" s="223"/>
      <c r="L761" s="222"/>
      <c r="M761" s="96"/>
    </row>
    <row r="762" spans="2:13" ht="39.950000000000003" hidden="1" customHeight="1" outlineLevel="1" x14ac:dyDescent="0.25">
      <c r="B762" s="98">
        <v>757</v>
      </c>
      <c r="C762" s="219"/>
      <c r="D762" s="219"/>
      <c r="E762" s="219"/>
      <c r="F762" s="219"/>
      <c r="G762" s="220"/>
      <c r="H762" s="221"/>
      <c r="I762" s="220"/>
      <c r="J762" s="222"/>
      <c r="K762" s="223"/>
      <c r="L762" s="222"/>
      <c r="M762" s="96"/>
    </row>
    <row r="763" spans="2:13" ht="39.950000000000003" hidden="1" customHeight="1" outlineLevel="1" x14ac:dyDescent="0.25">
      <c r="B763" s="98">
        <v>758</v>
      </c>
      <c r="C763" s="219"/>
      <c r="D763" s="219"/>
      <c r="E763" s="219"/>
      <c r="F763" s="219"/>
      <c r="G763" s="220"/>
      <c r="H763" s="221"/>
      <c r="I763" s="220"/>
      <c r="J763" s="222"/>
      <c r="K763" s="223"/>
      <c r="L763" s="222"/>
      <c r="M763" s="96"/>
    </row>
    <row r="764" spans="2:13" ht="39.950000000000003" hidden="1" customHeight="1" outlineLevel="1" x14ac:dyDescent="0.25">
      <c r="B764" s="98">
        <v>759</v>
      </c>
      <c r="C764" s="219"/>
      <c r="D764" s="219"/>
      <c r="E764" s="219"/>
      <c r="F764" s="219"/>
      <c r="G764" s="220"/>
      <c r="H764" s="221"/>
      <c r="I764" s="220"/>
      <c r="J764" s="222"/>
      <c r="K764" s="223"/>
      <c r="L764" s="222"/>
      <c r="M764" s="96"/>
    </row>
    <row r="765" spans="2:13" ht="39.950000000000003" hidden="1" customHeight="1" outlineLevel="1" x14ac:dyDescent="0.25">
      <c r="B765" s="98">
        <v>760</v>
      </c>
      <c r="C765" s="219"/>
      <c r="D765" s="219"/>
      <c r="E765" s="219"/>
      <c r="F765" s="219"/>
      <c r="G765" s="220"/>
      <c r="H765" s="221"/>
      <c r="I765" s="220"/>
      <c r="J765" s="222"/>
      <c r="K765" s="223"/>
      <c r="L765" s="222"/>
      <c r="M765" s="96"/>
    </row>
    <row r="766" spans="2:13" ht="39.950000000000003" hidden="1" customHeight="1" outlineLevel="1" x14ac:dyDescent="0.25">
      <c r="B766" s="98">
        <v>761</v>
      </c>
      <c r="C766" s="219"/>
      <c r="D766" s="219"/>
      <c r="E766" s="219"/>
      <c r="F766" s="219"/>
      <c r="G766" s="220"/>
      <c r="H766" s="221"/>
      <c r="I766" s="220"/>
      <c r="J766" s="222"/>
      <c r="K766" s="223"/>
      <c r="L766" s="222"/>
      <c r="M766" s="96"/>
    </row>
    <row r="767" spans="2:13" ht="39.950000000000003" hidden="1" customHeight="1" outlineLevel="1" x14ac:dyDescent="0.25">
      <c r="B767" s="98">
        <v>762</v>
      </c>
      <c r="C767" s="219"/>
      <c r="D767" s="219"/>
      <c r="E767" s="219"/>
      <c r="F767" s="219"/>
      <c r="G767" s="220"/>
      <c r="H767" s="221"/>
      <c r="I767" s="220"/>
      <c r="J767" s="222"/>
      <c r="K767" s="223"/>
      <c r="L767" s="222"/>
      <c r="M767" s="96"/>
    </row>
    <row r="768" spans="2:13" ht="39.950000000000003" hidden="1" customHeight="1" outlineLevel="1" x14ac:dyDescent="0.25">
      <c r="B768" s="98">
        <v>763</v>
      </c>
      <c r="C768" s="219"/>
      <c r="D768" s="219"/>
      <c r="E768" s="219"/>
      <c r="F768" s="219"/>
      <c r="G768" s="220"/>
      <c r="H768" s="221"/>
      <c r="I768" s="220"/>
      <c r="J768" s="222"/>
      <c r="K768" s="223"/>
      <c r="L768" s="222"/>
      <c r="M768" s="96"/>
    </row>
    <row r="769" spans="2:13" ht="39.950000000000003" hidden="1" customHeight="1" outlineLevel="1" x14ac:dyDescent="0.25">
      <c r="B769" s="98">
        <v>764</v>
      </c>
      <c r="C769" s="219"/>
      <c r="D769" s="219"/>
      <c r="E769" s="219"/>
      <c r="F769" s="219"/>
      <c r="G769" s="220"/>
      <c r="H769" s="221"/>
      <c r="I769" s="220"/>
      <c r="J769" s="222"/>
      <c r="K769" s="223"/>
      <c r="L769" s="222"/>
      <c r="M769" s="96"/>
    </row>
    <row r="770" spans="2:13" ht="39.950000000000003" hidden="1" customHeight="1" outlineLevel="1" x14ac:dyDescent="0.25">
      <c r="B770" s="98">
        <v>765</v>
      </c>
      <c r="C770" s="219"/>
      <c r="D770" s="219"/>
      <c r="E770" s="219"/>
      <c r="F770" s="219"/>
      <c r="G770" s="220"/>
      <c r="H770" s="221"/>
      <c r="I770" s="220"/>
      <c r="J770" s="222"/>
      <c r="K770" s="223"/>
      <c r="L770" s="222"/>
      <c r="M770" s="96"/>
    </row>
    <row r="771" spans="2:13" ht="39.950000000000003" hidden="1" customHeight="1" outlineLevel="1" x14ac:dyDescent="0.25">
      <c r="B771" s="98">
        <v>766</v>
      </c>
      <c r="C771" s="219"/>
      <c r="D771" s="219"/>
      <c r="E771" s="219"/>
      <c r="F771" s="219"/>
      <c r="G771" s="220"/>
      <c r="H771" s="221"/>
      <c r="I771" s="220"/>
      <c r="J771" s="222"/>
      <c r="K771" s="223"/>
      <c r="L771" s="222"/>
      <c r="M771" s="96"/>
    </row>
    <row r="772" spans="2:13" ht="39.950000000000003" hidden="1" customHeight="1" outlineLevel="1" x14ac:dyDescent="0.25">
      <c r="B772" s="98">
        <v>767</v>
      </c>
      <c r="C772" s="219"/>
      <c r="D772" s="219"/>
      <c r="E772" s="219"/>
      <c r="F772" s="219"/>
      <c r="G772" s="220"/>
      <c r="H772" s="221"/>
      <c r="I772" s="220"/>
      <c r="J772" s="222"/>
      <c r="K772" s="223"/>
      <c r="L772" s="222"/>
      <c r="M772" s="96"/>
    </row>
    <row r="773" spans="2:13" ht="39.950000000000003" hidden="1" customHeight="1" outlineLevel="1" x14ac:dyDescent="0.25">
      <c r="B773" s="98">
        <v>768</v>
      </c>
      <c r="C773" s="219"/>
      <c r="D773" s="219"/>
      <c r="E773" s="219"/>
      <c r="F773" s="219"/>
      <c r="G773" s="220"/>
      <c r="H773" s="221"/>
      <c r="I773" s="220"/>
      <c r="J773" s="222"/>
      <c r="K773" s="223"/>
      <c r="L773" s="222"/>
      <c r="M773" s="96"/>
    </row>
    <row r="774" spans="2:13" ht="39.950000000000003" hidden="1" customHeight="1" outlineLevel="1" x14ac:dyDescent="0.25">
      <c r="B774" s="98">
        <v>769</v>
      </c>
      <c r="C774" s="219"/>
      <c r="D774" s="219"/>
      <c r="E774" s="219"/>
      <c r="F774" s="219"/>
      <c r="G774" s="220"/>
      <c r="H774" s="221"/>
      <c r="I774" s="220"/>
      <c r="J774" s="222"/>
      <c r="K774" s="223"/>
      <c r="L774" s="222"/>
      <c r="M774" s="96"/>
    </row>
    <row r="775" spans="2:13" ht="39.950000000000003" hidden="1" customHeight="1" outlineLevel="1" x14ac:dyDescent="0.25">
      <c r="B775" s="98">
        <v>770</v>
      </c>
      <c r="C775" s="219"/>
      <c r="D775" s="219"/>
      <c r="E775" s="219"/>
      <c r="F775" s="219"/>
      <c r="G775" s="220"/>
      <c r="H775" s="221"/>
      <c r="I775" s="220"/>
      <c r="J775" s="222"/>
      <c r="K775" s="223"/>
      <c r="L775" s="222"/>
      <c r="M775" s="96"/>
    </row>
    <row r="776" spans="2:13" ht="39.950000000000003" hidden="1" customHeight="1" outlineLevel="1" x14ac:dyDescent="0.25">
      <c r="B776" s="98">
        <v>771</v>
      </c>
      <c r="C776" s="219"/>
      <c r="D776" s="219"/>
      <c r="E776" s="219"/>
      <c r="F776" s="219"/>
      <c r="G776" s="220"/>
      <c r="H776" s="221"/>
      <c r="I776" s="220"/>
      <c r="J776" s="222"/>
      <c r="K776" s="223"/>
      <c r="L776" s="222"/>
      <c r="M776" s="96"/>
    </row>
    <row r="777" spans="2:13" ht="39.950000000000003" hidden="1" customHeight="1" outlineLevel="1" x14ac:dyDescent="0.25">
      <c r="B777" s="98">
        <v>772</v>
      </c>
      <c r="C777" s="219"/>
      <c r="D777" s="219"/>
      <c r="E777" s="219"/>
      <c r="F777" s="219"/>
      <c r="G777" s="220"/>
      <c r="H777" s="221"/>
      <c r="I777" s="220"/>
      <c r="J777" s="222"/>
      <c r="K777" s="223"/>
      <c r="L777" s="222"/>
      <c r="M777" s="96"/>
    </row>
    <row r="778" spans="2:13" ht="39.950000000000003" hidden="1" customHeight="1" outlineLevel="1" x14ac:dyDescent="0.25">
      <c r="B778" s="98">
        <v>773</v>
      </c>
      <c r="C778" s="219"/>
      <c r="D778" s="219"/>
      <c r="E778" s="219"/>
      <c r="F778" s="219"/>
      <c r="G778" s="220"/>
      <c r="H778" s="221"/>
      <c r="I778" s="220"/>
      <c r="J778" s="222"/>
      <c r="K778" s="223"/>
      <c r="L778" s="222"/>
      <c r="M778" s="96"/>
    </row>
    <row r="779" spans="2:13" ht="39.950000000000003" hidden="1" customHeight="1" outlineLevel="1" x14ac:dyDescent="0.25">
      <c r="B779" s="98">
        <v>774</v>
      </c>
      <c r="C779" s="219"/>
      <c r="D779" s="219"/>
      <c r="E779" s="219"/>
      <c r="F779" s="219"/>
      <c r="G779" s="220"/>
      <c r="H779" s="221"/>
      <c r="I779" s="220"/>
      <c r="J779" s="222"/>
      <c r="K779" s="223"/>
      <c r="L779" s="222"/>
      <c r="M779" s="96"/>
    </row>
    <row r="780" spans="2:13" ht="39.950000000000003" hidden="1" customHeight="1" outlineLevel="1" x14ac:dyDescent="0.25">
      <c r="B780" s="98">
        <v>775</v>
      </c>
      <c r="C780" s="219"/>
      <c r="D780" s="219"/>
      <c r="E780" s="219"/>
      <c r="F780" s="219"/>
      <c r="G780" s="220"/>
      <c r="H780" s="221"/>
      <c r="I780" s="220"/>
      <c r="J780" s="222"/>
      <c r="K780" s="223"/>
      <c r="L780" s="222"/>
      <c r="M780" s="96"/>
    </row>
    <row r="781" spans="2:13" ht="39.950000000000003" hidden="1" customHeight="1" outlineLevel="1" x14ac:dyDescent="0.25">
      <c r="B781" s="98">
        <v>776</v>
      </c>
      <c r="C781" s="219"/>
      <c r="D781" s="219"/>
      <c r="E781" s="219"/>
      <c r="F781" s="219"/>
      <c r="G781" s="220"/>
      <c r="H781" s="221"/>
      <c r="I781" s="220"/>
      <c r="J781" s="222"/>
      <c r="K781" s="223"/>
      <c r="L781" s="222"/>
      <c r="M781" s="96"/>
    </row>
    <row r="782" spans="2:13" ht="39.950000000000003" hidden="1" customHeight="1" outlineLevel="1" x14ac:dyDescent="0.25">
      <c r="B782" s="98">
        <v>777</v>
      </c>
      <c r="C782" s="219"/>
      <c r="D782" s="219"/>
      <c r="E782" s="219"/>
      <c r="F782" s="219"/>
      <c r="G782" s="220"/>
      <c r="H782" s="221"/>
      <c r="I782" s="220"/>
      <c r="J782" s="222"/>
      <c r="K782" s="223"/>
      <c r="L782" s="222"/>
      <c r="M782" s="96"/>
    </row>
    <row r="783" spans="2:13" ht="39.950000000000003" hidden="1" customHeight="1" outlineLevel="1" x14ac:dyDescent="0.25">
      <c r="B783" s="98">
        <v>778</v>
      </c>
      <c r="C783" s="219"/>
      <c r="D783" s="219"/>
      <c r="E783" s="219"/>
      <c r="F783" s="219"/>
      <c r="G783" s="220"/>
      <c r="H783" s="221"/>
      <c r="I783" s="220"/>
      <c r="J783" s="222"/>
      <c r="K783" s="223"/>
      <c r="L783" s="222"/>
      <c r="M783" s="96"/>
    </row>
    <row r="784" spans="2:13" ht="39.950000000000003" hidden="1" customHeight="1" outlineLevel="1" x14ac:dyDescent="0.25">
      <c r="B784" s="98">
        <v>779</v>
      </c>
      <c r="C784" s="219"/>
      <c r="D784" s="219"/>
      <c r="E784" s="219"/>
      <c r="F784" s="219"/>
      <c r="G784" s="220"/>
      <c r="H784" s="221"/>
      <c r="I784" s="220"/>
      <c r="J784" s="222"/>
      <c r="K784" s="223"/>
      <c r="L784" s="222"/>
      <c r="M784" s="96"/>
    </row>
    <row r="785" spans="2:13" ht="39.950000000000003" hidden="1" customHeight="1" outlineLevel="1" x14ac:dyDescent="0.25">
      <c r="B785" s="98">
        <v>780</v>
      </c>
      <c r="C785" s="219"/>
      <c r="D785" s="219"/>
      <c r="E785" s="219"/>
      <c r="F785" s="219"/>
      <c r="G785" s="220"/>
      <c r="H785" s="221"/>
      <c r="I785" s="220"/>
      <c r="J785" s="222"/>
      <c r="K785" s="223"/>
      <c r="L785" s="222"/>
      <c r="M785" s="96"/>
    </row>
    <row r="786" spans="2:13" ht="39.950000000000003" hidden="1" customHeight="1" outlineLevel="1" x14ac:dyDescent="0.25">
      <c r="B786" s="98">
        <v>781</v>
      </c>
      <c r="C786" s="219"/>
      <c r="D786" s="219"/>
      <c r="E786" s="219"/>
      <c r="F786" s="219"/>
      <c r="G786" s="220"/>
      <c r="H786" s="221"/>
      <c r="I786" s="220"/>
      <c r="J786" s="222"/>
      <c r="K786" s="223"/>
      <c r="L786" s="222"/>
      <c r="M786" s="96"/>
    </row>
    <row r="787" spans="2:13" ht="39.950000000000003" hidden="1" customHeight="1" outlineLevel="1" x14ac:dyDescent="0.25">
      <c r="B787" s="98">
        <v>782</v>
      </c>
      <c r="C787" s="219"/>
      <c r="D787" s="219"/>
      <c r="E787" s="219"/>
      <c r="F787" s="219"/>
      <c r="G787" s="220"/>
      <c r="H787" s="221"/>
      <c r="I787" s="220"/>
      <c r="J787" s="222"/>
      <c r="K787" s="223"/>
      <c r="L787" s="222"/>
      <c r="M787" s="96"/>
    </row>
    <row r="788" spans="2:13" ht="39.950000000000003" hidden="1" customHeight="1" outlineLevel="1" x14ac:dyDescent="0.25">
      <c r="B788" s="98">
        <v>783</v>
      </c>
      <c r="C788" s="219"/>
      <c r="D788" s="219"/>
      <c r="E788" s="219"/>
      <c r="F788" s="219"/>
      <c r="G788" s="220"/>
      <c r="H788" s="221"/>
      <c r="I788" s="220"/>
      <c r="J788" s="222"/>
      <c r="K788" s="223"/>
      <c r="L788" s="222"/>
      <c r="M788" s="96"/>
    </row>
    <row r="789" spans="2:13" ht="39.950000000000003" hidden="1" customHeight="1" outlineLevel="1" x14ac:dyDescent="0.25">
      <c r="B789" s="98">
        <v>784</v>
      </c>
      <c r="C789" s="219"/>
      <c r="D789" s="219"/>
      <c r="E789" s="219"/>
      <c r="F789" s="219"/>
      <c r="G789" s="220"/>
      <c r="H789" s="221"/>
      <c r="I789" s="220"/>
      <c r="J789" s="222"/>
      <c r="K789" s="223"/>
      <c r="L789" s="222"/>
      <c r="M789" s="96"/>
    </row>
    <row r="790" spans="2:13" ht="39.950000000000003" hidden="1" customHeight="1" outlineLevel="1" x14ac:dyDescent="0.25">
      <c r="B790" s="98">
        <v>785</v>
      </c>
      <c r="C790" s="219"/>
      <c r="D790" s="219"/>
      <c r="E790" s="219"/>
      <c r="F790" s="219"/>
      <c r="G790" s="220"/>
      <c r="H790" s="221"/>
      <c r="I790" s="220"/>
      <c r="J790" s="222"/>
      <c r="K790" s="223"/>
      <c r="L790" s="222"/>
      <c r="M790" s="96"/>
    </row>
    <row r="791" spans="2:13" ht="39.950000000000003" hidden="1" customHeight="1" outlineLevel="1" x14ac:dyDescent="0.25">
      <c r="B791" s="98">
        <v>786</v>
      </c>
      <c r="C791" s="219"/>
      <c r="D791" s="219"/>
      <c r="E791" s="219"/>
      <c r="F791" s="219"/>
      <c r="G791" s="220"/>
      <c r="H791" s="221"/>
      <c r="I791" s="220"/>
      <c r="J791" s="222"/>
      <c r="K791" s="223"/>
      <c r="L791" s="222"/>
      <c r="M791" s="96"/>
    </row>
    <row r="792" spans="2:13" ht="39.950000000000003" hidden="1" customHeight="1" outlineLevel="1" x14ac:dyDescent="0.25">
      <c r="B792" s="98">
        <v>787</v>
      </c>
      <c r="C792" s="219"/>
      <c r="D792" s="219"/>
      <c r="E792" s="219"/>
      <c r="F792" s="219"/>
      <c r="G792" s="220"/>
      <c r="H792" s="221"/>
      <c r="I792" s="220"/>
      <c r="J792" s="222"/>
      <c r="K792" s="223"/>
      <c r="L792" s="222"/>
      <c r="M792" s="96"/>
    </row>
    <row r="793" spans="2:13" ht="39.950000000000003" hidden="1" customHeight="1" outlineLevel="1" x14ac:dyDescent="0.25">
      <c r="B793" s="98">
        <v>788</v>
      </c>
      <c r="C793" s="219"/>
      <c r="D793" s="219"/>
      <c r="E793" s="219"/>
      <c r="F793" s="219"/>
      <c r="G793" s="220"/>
      <c r="H793" s="221"/>
      <c r="I793" s="220"/>
      <c r="J793" s="222"/>
      <c r="K793" s="223"/>
      <c r="L793" s="222"/>
      <c r="M793" s="96"/>
    </row>
    <row r="794" spans="2:13" ht="39.950000000000003" hidden="1" customHeight="1" outlineLevel="1" x14ac:dyDescent="0.25">
      <c r="B794" s="98">
        <v>789</v>
      </c>
      <c r="C794" s="219"/>
      <c r="D794" s="219"/>
      <c r="E794" s="219"/>
      <c r="F794" s="219"/>
      <c r="G794" s="220"/>
      <c r="H794" s="221"/>
      <c r="I794" s="220"/>
      <c r="J794" s="222"/>
      <c r="K794" s="223"/>
      <c r="L794" s="222"/>
      <c r="M794" s="96"/>
    </row>
    <row r="795" spans="2:13" ht="39.950000000000003" hidden="1" customHeight="1" outlineLevel="1" x14ac:dyDescent="0.25">
      <c r="B795" s="98">
        <v>790</v>
      </c>
      <c r="C795" s="219"/>
      <c r="D795" s="219"/>
      <c r="E795" s="219"/>
      <c r="F795" s="219"/>
      <c r="G795" s="220"/>
      <c r="H795" s="221"/>
      <c r="I795" s="220"/>
      <c r="J795" s="222"/>
      <c r="K795" s="223"/>
      <c r="L795" s="222"/>
      <c r="M795" s="96"/>
    </row>
    <row r="796" spans="2:13" ht="39.950000000000003" hidden="1" customHeight="1" outlineLevel="1" x14ac:dyDescent="0.25">
      <c r="B796" s="98">
        <v>791</v>
      </c>
      <c r="C796" s="219"/>
      <c r="D796" s="219"/>
      <c r="E796" s="219"/>
      <c r="F796" s="219"/>
      <c r="G796" s="220"/>
      <c r="H796" s="221"/>
      <c r="I796" s="220"/>
      <c r="J796" s="222"/>
      <c r="K796" s="223"/>
      <c r="L796" s="222"/>
      <c r="M796" s="96"/>
    </row>
    <row r="797" spans="2:13" ht="39.950000000000003" hidden="1" customHeight="1" outlineLevel="1" x14ac:dyDescent="0.25">
      <c r="B797" s="98">
        <v>792</v>
      </c>
      <c r="C797" s="219"/>
      <c r="D797" s="219"/>
      <c r="E797" s="219"/>
      <c r="F797" s="219"/>
      <c r="G797" s="220"/>
      <c r="H797" s="221"/>
      <c r="I797" s="220"/>
      <c r="J797" s="222"/>
      <c r="K797" s="223"/>
      <c r="L797" s="222"/>
      <c r="M797" s="96"/>
    </row>
    <row r="798" spans="2:13" ht="39.950000000000003" hidden="1" customHeight="1" outlineLevel="1" x14ac:dyDescent="0.25">
      <c r="B798" s="98">
        <v>793</v>
      </c>
      <c r="C798" s="219"/>
      <c r="D798" s="219"/>
      <c r="E798" s="219"/>
      <c r="F798" s="219"/>
      <c r="G798" s="220"/>
      <c r="H798" s="221"/>
      <c r="I798" s="220"/>
      <c r="J798" s="222"/>
      <c r="K798" s="223"/>
      <c r="L798" s="222"/>
      <c r="M798" s="96"/>
    </row>
    <row r="799" spans="2:13" ht="39.950000000000003" hidden="1" customHeight="1" outlineLevel="1" x14ac:dyDescent="0.25">
      <c r="B799" s="98">
        <v>794</v>
      </c>
      <c r="C799" s="219"/>
      <c r="D799" s="219"/>
      <c r="E799" s="219"/>
      <c r="F799" s="219"/>
      <c r="G799" s="220"/>
      <c r="H799" s="221"/>
      <c r="I799" s="220"/>
      <c r="J799" s="222"/>
      <c r="K799" s="223"/>
      <c r="L799" s="222"/>
      <c r="M799" s="96"/>
    </row>
    <row r="800" spans="2:13" ht="39.950000000000003" hidden="1" customHeight="1" outlineLevel="1" x14ac:dyDescent="0.25">
      <c r="B800" s="98">
        <v>795</v>
      </c>
      <c r="C800" s="219"/>
      <c r="D800" s="219"/>
      <c r="E800" s="219"/>
      <c r="F800" s="219"/>
      <c r="G800" s="220"/>
      <c r="H800" s="221"/>
      <c r="I800" s="220"/>
      <c r="J800" s="222"/>
      <c r="K800" s="223"/>
      <c r="L800" s="222"/>
      <c r="M800" s="96"/>
    </row>
    <row r="801" spans="2:13" ht="39.950000000000003" hidden="1" customHeight="1" outlineLevel="1" x14ac:dyDescent="0.25">
      <c r="B801" s="98">
        <v>796</v>
      </c>
      <c r="C801" s="219"/>
      <c r="D801" s="219"/>
      <c r="E801" s="219"/>
      <c r="F801" s="219"/>
      <c r="G801" s="220"/>
      <c r="H801" s="221"/>
      <c r="I801" s="220"/>
      <c r="J801" s="222"/>
      <c r="K801" s="223"/>
      <c r="L801" s="222"/>
      <c r="M801" s="96"/>
    </row>
    <row r="802" spans="2:13" ht="39.950000000000003" hidden="1" customHeight="1" outlineLevel="1" x14ac:dyDescent="0.25">
      <c r="B802" s="98">
        <v>797</v>
      </c>
      <c r="C802" s="219"/>
      <c r="D802" s="219"/>
      <c r="E802" s="219"/>
      <c r="F802" s="219"/>
      <c r="G802" s="220"/>
      <c r="H802" s="221"/>
      <c r="I802" s="220"/>
      <c r="J802" s="222"/>
      <c r="K802" s="223"/>
      <c r="L802" s="222"/>
      <c r="M802" s="96"/>
    </row>
    <row r="803" spans="2:13" ht="39.950000000000003" hidden="1" customHeight="1" outlineLevel="1" x14ac:dyDescent="0.25">
      <c r="B803" s="98">
        <v>798</v>
      </c>
      <c r="C803" s="219"/>
      <c r="D803" s="219"/>
      <c r="E803" s="219"/>
      <c r="F803" s="219"/>
      <c r="G803" s="220"/>
      <c r="H803" s="221"/>
      <c r="I803" s="220"/>
      <c r="J803" s="222"/>
      <c r="K803" s="223"/>
      <c r="L803" s="222"/>
      <c r="M803" s="96"/>
    </row>
    <row r="804" spans="2:13" ht="39.950000000000003" hidden="1" customHeight="1" outlineLevel="1" x14ac:dyDescent="0.25">
      <c r="B804" s="98">
        <v>799</v>
      </c>
      <c r="C804" s="219"/>
      <c r="D804" s="219"/>
      <c r="E804" s="219"/>
      <c r="F804" s="219"/>
      <c r="G804" s="220"/>
      <c r="H804" s="221"/>
      <c r="I804" s="220"/>
      <c r="J804" s="222"/>
      <c r="K804" s="223"/>
      <c r="L804" s="222"/>
      <c r="M804" s="96"/>
    </row>
    <row r="805" spans="2:13" ht="39.950000000000003" hidden="1" customHeight="1" outlineLevel="1" x14ac:dyDescent="0.25">
      <c r="B805" s="98">
        <v>800</v>
      </c>
      <c r="C805" s="219"/>
      <c r="D805" s="219"/>
      <c r="E805" s="219"/>
      <c r="F805" s="219"/>
      <c r="G805" s="220"/>
      <c r="H805" s="221"/>
      <c r="I805" s="220"/>
      <c r="J805" s="222"/>
      <c r="K805" s="223"/>
      <c r="L805" s="222"/>
      <c r="M805" s="96"/>
    </row>
    <row r="806" spans="2:13" ht="39.950000000000003" hidden="1" customHeight="1" outlineLevel="1" x14ac:dyDescent="0.25">
      <c r="B806" s="98">
        <v>801</v>
      </c>
      <c r="C806" s="219"/>
      <c r="D806" s="219"/>
      <c r="E806" s="219"/>
      <c r="F806" s="219"/>
      <c r="G806" s="220"/>
      <c r="H806" s="221"/>
      <c r="I806" s="220"/>
      <c r="J806" s="222"/>
      <c r="K806" s="223"/>
      <c r="L806" s="222"/>
      <c r="M806" s="96"/>
    </row>
    <row r="807" spans="2:13" ht="39.950000000000003" hidden="1" customHeight="1" outlineLevel="1" x14ac:dyDescent="0.25">
      <c r="B807" s="98">
        <v>802</v>
      </c>
      <c r="C807" s="219"/>
      <c r="D807" s="219"/>
      <c r="E807" s="219"/>
      <c r="F807" s="219"/>
      <c r="G807" s="220"/>
      <c r="H807" s="221"/>
      <c r="I807" s="220"/>
      <c r="J807" s="222"/>
      <c r="K807" s="223"/>
      <c r="L807" s="222"/>
      <c r="M807" s="96"/>
    </row>
    <row r="808" spans="2:13" ht="39.950000000000003" hidden="1" customHeight="1" outlineLevel="1" x14ac:dyDescent="0.25">
      <c r="B808" s="98">
        <v>803</v>
      </c>
      <c r="C808" s="219"/>
      <c r="D808" s="219"/>
      <c r="E808" s="219"/>
      <c r="F808" s="219"/>
      <c r="G808" s="220"/>
      <c r="H808" s="221"/>
      <c r="I808" s="220"/>
      <c r="J808" s="222"/>
      <c r="K808" s="223"/>
      <c r="L808" s="222"/>
      <c r="M808" s="96"/>
    </row>
    <row r="809" spans="2:13" ht="39.950000000000003" hidden="1" customHeight="1" outlineLevel="1" x14ac:dyDescent="0.25">
      <c r="B809" s="98">
        <v>804</v>
      </c>
      <c r="C809" s="219"/>
      <c r="D809" s="219"/>
      <c r="E809" s="219"/>
      <c r="F809" s="219"/>
      <c r="G809" s="220"/>
      <c r="H809" s="221"/>
      <c r="I809" s="220"/>
      <c r="J809" s="222"/>
      <c r="K809" s="223"/>
      <c r="L809" s="222"/>
      <c r="M809" s="96"/>
    </row>
    <row r="810" spans="2:13" ht="39.950000000000003" hidden="1" customHeight="1" outlineLevel="1" x14ac:dyDescent="0.25">
      <c r="B810" s="98">
        <v>805</v>
      </c>
      <c r="C810" s="219"/>
      <c r="D810" s="219"/>
      <c r="E810" s="219"/>
      <c r="F810" s="219"/>
      <c r="G810" s="220"/>
      <c r="H810" s="221"/>
      <c r="I810" s="220"/>
      <c r="J810" s="222"/>
      <c r="K810" s="223"/>
      <c r="L810" s="222"/>
      <c r="M810" s="96"/>
    </row>
    <row r="811" spans="2:13" ht="39.950000000000003" hidden="1" customHeight="1" outlineLevel="1" x14ac:dyDescent="0.25">
      <c r="B811" s="98">
        <v>806</v>
      </c>
      <c r="C811" s="219"/>
      <c r="D811" s="219"/>
      <c r="E811" s="219"/>
      <c r="F811" s="219"/>
      <c r="G811" s="220"/>
      <c r="H811" s="221"/>
      <c r="I811" s="220"/>
      <c r="J811" s="222"/>
      <c r="K811" s="223"/>
      <c r="L811" s="222"/>
      <c r="M811" s="96"/>
    </row>
    <row r="812" spans="2:13" ht="39.950000000000003" hidden="1" customHeight="1" outlineLevel="1" x14ac:dyDescent="0.25">
      <c r="B812" s="98">
        <v>807</v>
      </c>
      <c r="C812" s="219"/>
      <c r="D812" s="219"/>
      <c r="E812" s="219"/>
      <c r="F812" s="219"/>
      <c r="G812" s="220"/>
      <c r="H812" s="221"/>
      <c r="I812" s="220"/>
      <c r="J812" s="222"/>
      <c r="K812" s="223"/>
      <c r="L812" s="222"/>
      <c r="M812" s="96"/>
    </row>
    <row r="813" spans="2:13" ht="39.950000000000003" hidden="1" customHeight="1" outlineLevel="1" x14ac:dyDescent="0.25">
      <c r="B813" s="98">
        <v>808</v>
      </c>
      <c r="C813" s="219"/>
      <c r="D813" s="219"/>
      <c r="E813" s="219"/>
      <c r="F813" s="219"/>
      <c r="G813" s="220"/>
      <c r="H813" s="221"/>
      <c r="I813" s="220"/>
      <c r="J813" s="222"/>
      <c r="K813" s="223"/>
      <c r="L813" s="222"/>
      <c r="M813" s="96"/>
    </row>
    <row r="814" spans="2:13" ht="39.950000000000003" hidden="1" customHeight="1" outlineLevel="1" x14ac:dyDescent="0.25">
      <c r="B814" s="98">
        <v>809</v>
      </c>
      <c r="C814" s="219"/>
      <c r="D814" s="219"/>
      <c r="E814" s="219"/>
      <c r="F814" s="219"/>
      <c r="G814" s="220"/>
      <c r="H814" s="221"/>
      <c r="I814" s="220"/>
      <c r="J814" s="222"/>
      <c r="K814" s="223"/>
      <c r="L814" s="222"/>
      <c r="M814" s="96"/>
    </row>
    <row r="815" spans="2:13" ht="39.950000000000003" hidden="1" customHeight="1" outlineLevel="1" x14ac:dyDescent="0.25">
      <c r="B815" s="98">
        <v>810</v>
      </c>
      <c r="C815" s="219"/>
      <c r="D815" s="219"/>
      <c r="E815" s="219"/>
      <c r="F815" s="219"/>
      <c r="G815" s="220"/>
      <c r="H815" s="221"/>
      <c r="I815" s="220"/>
      <c r="J815" s="222"/>
      <c r="K815" s="223"/>
      <c r="L815" s="222"/>
      <c r="M815" s="96"/>
    </row>
    <row r="816" spans="2:13" ht="39.950000000000003" hidden="1" customHeight="1" outlineLevel="1" x14ac:dyDescent="0.25">
      <c r="B816" s="98">
        <v>811</v>
      </c>
      <c r="C816" s="219"/>
      <c r="D816" s="219"/>
      <c r="E816" s="219"/>
      <c r="F816" s="219"/>
      <c r="G816" s="220"/>
      <c r="H816" s="221"/>
      <c r="I816" s="220"/>
      <c r="J816" s="222"/>
      <c r="K816" s="223"/>
      <c r="L816" s="222"/>
      <c r="M816" s="96"/>
    </row>
    <row r="817" spans="2:13" ht="39.950000000000003" hidden="1" customHeight="1" outlineLevel="1" x14ac:dyDescent="0.25">
      <c r="B817" s="98">
        <v>812</v>
      </c>
      <c r="C817" s="219"/>
      <c r="D817" s="219"/>
      <c r="E817" s="219"/>
      <c r="F817" s="219"/>
      <c r="G817" s="220"/>
      <c r="H817" s="221"/>
      <c r="I817" s="220"/>
      <c r="J817" s="222"/>
      <c r="K817" s="223"/>
      <c r="L817" s="222"/>
      <c r="M817" s="96"/>
    </row>
    <row r="818" spans="2:13" ht="39.950000000000003" hidden="1" customHeight="1" outlineLevel="1" x14ac:dyDescent="0.25">
      <c r="B818" s="98">
        <v>813</v>
      </c>
      <c r="C818" s="219"/>
      <c r="D818" s="219"/>
      <c r="E818" s="219"/>
      <c r="F818" s="219"/>
      <c r="G818" s="220"/>
      <c r="H818" s="221"/>
      <c r="I818" s="220"/>
      <c r="J818" s="222"/>
      <c r="K818" s="223"/>
      <c r="L818" s="222"/>
      <c r="M818" s="96"/>
    </row>
    <row r="819" spans="2:13" ht="39.950000000000003" hidden="1" customHeight="1" outlineLevel="1" x14ac:dyDescent="0.25">
      <c r="B819" s="98">
        <v>814</v>
      </c>
      <c r="C819" s="219"/>
      <c r="D819" s="219"/>
      <c r="E819" s="219"/>
      <c r="F819" s="219"/>
      <c r="G819" s="220"/>
      <c r="H819" s="221"/>
      <c r="I819" s="220"/>
      <c r="J819" s="222"/>
      <c r="K819" s="223"/>
      <c r="L819" s="222"/>
      <c r="M819" s="96"/>
    </row>
    <row r="820" spans="2:13" ht="39.950000000000003" hidden="1" customHeight="1" outlineLevel="1" x14ac:dyDescent="0.25">
      <c r="B820" s="98">
        <v>815</v>
      </c>
      <c r="C820" s="219"/>
      <c r="D820" s="219"/>
      <c r="E820" s="219"/>
      <c r="F820" s="219"/>
      <c r="G820" s="220"/>
      <c r="H820" s="221"/>
      <c r="I820" s="220"/>
      <c r="J820" s="222"/>
      <c r="K820" s="223"/>
      <c r="L820" s="222"/>
      <c r="M820" s="96"/>
    </row>
    <row r="821" spans="2:13" ht="39.950000000000003" hidden="1" customHeight="1" outlineLevel="1" x14ac:dyDescent="0.25">
      <c r="B821" s="98">
        <v>816</v>
      </c>
      <c r="C821" s="219"/>
      <c r="D821" s="219"/>
      <c r="E821" s="219"/>
      <c r="F821" s="219"/>
      <c r="G821" s="220"/>
      <c r="H821" s="221"/>
      <c r="I821" s="220"/>
      <c r="J821" s="222"/>
      <c r="K821" s="223"/>
      <c r="L821" s="222"/>
      <c r="M821" s="96"/>
    </row>
    <row r="822" spans="2:13" ht="39.950000000000003" hidden="1" customHeight="1" outlineLevel="1" x14ac:dyDescent="0.25">
      <c r="B822" s="98">
        <v>817</v>
      </c>
      <c r="C822" s="219"/>
      <c r="D822" s="219"/>
      <c r="E822" s="219"/>
      <c r="F822" s="219"/>
      <c r="G822" s="220"/>
      <c r="H822" s="221"/>
      <c r="I822" s="220"/>
      <c r="J822" s="222"/>
      <c r="K822" s="223"/>
      <c r="L822" s="222"/>
      <c r="M822" s="96"/>
    </row>
    <row r="823" spans="2:13" ht="39.950000000000003" hidden="1" customHeight="1" outlineLevel="1" x14ac:dyDescent="0.25">
      <c r="B823" s="98">
        <v>818</v>
      </c>
      <c r="C823" s="219"/>
      <c r="D823" s="219"/>
      <c r="E823" s="219"/>
      <c r="F823" s="219"/>
      <c r="G823" s="220"/>
      <c r="H823" s="221"/>
      <c r="I823" s="220"/>
      <c r="J823" s="222"/>
      <c r="K823" s="223"/>
      <c r="L823" s="222"/>
      <c r="M823" s="96"/>
    </row>
    <row r="824" spans="2:13" ht="39.950000000000003" hidden="1" customHeight="1" outlineLevel="1" x14ac:dyDescent="0.25">
      <c r="B824" s="98">
        <v>819</v>
      </c>
      <c r="C824" s="219"/>
      <c r="D824" s="219"/>
      <c r="E824" s="219"/>
      <c r="F824" s="219"/>
      <c r="G824" s="220"/>
      <c r="H824" s="221"/>
      <c r="I824" s="220"/>
      <c r="J824" s="222"/>
      <c r="K824" s="223"/>
      <c r="L824" s="222"/>
      <c r="M824" s="96"/>
    </row>
    <row r="825" spans="2:13" ht="39.950000000000003" hidden="1" customHeight="1" outlineLevel="1" x14ac:dyDescent="0.25">
      <c r="B825" s="98">
        <v>820</v>
      </c>
      <c r="C825" s="219"/>
      <c r="D825" s="219"/>
      <c r="E825" s="219"/>
      <c r="F825" s="219"/>
      <c r="G825" s="220"/>
      <c r="H825" s="221"/>
      <c r="I825" s="220"/>
      <c r="J825" s="222"/>
      <c r="K825" s="223"/>
      <c r="L825" s="222"/>
      <c r="M825" s="96"/>
    </row>
    <row r="826" spans="2:13" ht="39.950000000000003" hidden="1" customHeight="1" outlineLevel="1" x14ac:dyDescent="0.25">
      <c r="B826" s="98">
        <v>821</v>
      </c>
      <c r="C826" s="219"/>
      <c r="D826" s="219"/>
      <c r="E826" s="219"/>
      <c r="F826" s="219"/>
      <c r="G826" s="220"/>
      <c r="H826" s="221"/>
      <c r="I826" s="220"/>
      <c r="J826" s="222"/>
      <c r="K826" s="223"/>
      <c r="L826" s="222"/>
      <c r="M826" s="96"/>
    </row>
    <row r="827" spans="2:13" ht="39.950000000000003" hidden="1" customHeight="1" outlineLevel="1" x14ac:dyDescent="0.25">
      <c r="B827" s="98">
        <v>822</v>
      </c>
      <c r="C827" s="219"/>
      <c r="D827" s="219"/>
      <c r="E827" s="219"/>
      <c r="F827" s="219"/>
      <c r="G827" s="220"/>
      <c r="H827" s="221"/>
      <c r="I827" s="220"/>
      <c r="J827" s="222"/>
      <c r="K827" s="223"/>
      <c r="L827" s="222"/>
      <c r="M827" s="96"/>
    </row>
    <row r="828" spans="2:13" ht="39.950000000000003" hidden="1" customHeight="1" outlineLevel="1" x14ac:dyDescent="0.25">
      <c r="B828" s="98">
        <v>823</v>
      </c>
      <c r="C828" s="219"/>
      <c r="D828" s="219"/>
      <c r="E828" s="219"/>
      <c r="F828" s="219"/>
      <c r="G828" s="220"/>
      <c r="H828" s="221"/>
      <c r="I828" s="220"/>
      <c r="J828" s="222"/>
      <c r="K828" s="223"/>
      <c r="L828" s="222"/>
      <c r="M828" s="96"/>
    </row>
    <row r="829" spans="2:13" ht="39.950000000000003" hidden="1" customHeight="1" outlineLevel="1" x14ac:dyDescent="0.25">
      <c r="B829" s="98">
        <v>824</v>
      </c>
      <c r="C829" s="219"/>
      <c r="D829" s="219"/>
      <c r="E829" s="219"/>
      <c r="F829" s="219"/>
      <c r="G829" s="220"/>
      <c r="H829" s="221"/>
      <c r="I829" s="220"/>
      <c r="J829" s="222"/>
      <c r="K829" s="223"/>
      <c r="L829" s="222"/>
      <c r="M829" s="96"/>
    </row>
    <row r="830" spans="2:13" ht="39.950000000000003" hidden="1" customHeight="1" outlineLevel="1" x14ac:dyDescent="0.25">
      <c r="B830" s="98">
        <v>825</v>
      </c>
      <c r="C830" s="219"/>
      <c r="D830" s="219"/>
      <c r="E830" s="219"/>
      <c r="F830" s="219"/>
      <c r="G830" s="220"/>
      <c r="H830" s="221"/>
      <c r="I830" s="220"/>
      <c r="J830" s="222"/>
      <c r="K830" s="223"/>
      <c r="L830" s="222"/>
      <c r="M830" s="96"/>
    </row>
    <row r="831" spans="2:13" ht="39.950000000000003" hidden="1" customHeight="1" outlineLevel="1" x14ac:dyDescent="0.25">
      <c r="B831" s="98">
        <v>826</v>
      </c>
      <c r="C831" s="219"/>
      <c r="D831" s="219"/>
      <c r="E831" s="219"/>
      <c r="F831" s="219"/>
      <c r="G831" s="220"/>
      <c r="H831" s="221"/>
      <c r="I831" s="220"/>
      <c r="J831" s="222"/>
      <c r="K831" s="223"/>
      <c r="L831" s="222"/>
      <c r="M831" s="96"/>
    </row>
    <row r="832" spans="2:13" ht="39.950000000000003" hidden="1" customHeight="1" outlineLevel="1" x14ac:dyDescent="0.25">
      <c r="B832" s="98">
        <v>827</v>
      </c>
      <c r="C832" s="219"/>
      <c r="D832" s="219"/>
      <c r="E832" s="219"/>
      <c r="F832" s="219"/>
      <c r="G832" s="220"/>
      <c r="H832" s="221"/>
      <c r="I832" s="220"/>
      <c r="J832" s="222"/>
      <c r="K832" s="223"/>
      <c r="L832" s="222"/>
      <c r="M832" s="96"/>
    </row>
    <row r="833" spans="2:13" ht="39.950000000000003" hidden="1" customHeight="1" outlineLevel="1" x14ac:dyDescent="0.25">
      <c r="B833" s="98">
        <v>828</v>
      </c>
      <c r="C833" s="219"/>
      <c r="D833" s="219"/>
      <c r="E833" s="219"/>
      <c r="F833" s="219"/>
      <c r="G833" s="220"/>
      <c r="H833" s="221"/>
      <c r="I833" s="220"/>
      <c r="J833" s="222"/>
      <c r="K833" s="223"/>
      <c r="L833" s="222"/>
      <c r="M833" s="96"/>
    </row>
    <row r="834" spans="2:13" ht="39.950000000000003" hidden="1" customHeight="1" outlineLevel="1" x14ac:dyDescent="0.25">
      <c r="B834" s="98">
        <v>829</v>
      </c>
      <c r="C834" s="219"/>
      <c r="D834" s="219"/>
      <c r="E834" s="219"/>
      <c r="F834" s="219"/>
      <c r="G834" s="220"/>
      <c r="H834" s="221"/>
      <c r="I834" s="220"/>
      <c r="J834" s="222"/>
      <c r="K834" s="223"/>
      <c r="L834" s="222"/>
      <c r="M834" s="96"/>
    </row>
    <row r="835" spans="2:13" ht="39.950000000000003" hidden="1" customHeight="1" outlineLevel="1" x14ac:dyDescent="0.25">
      <c r="B835" s="98">
        <v>830</v>
      </c>
      <c r="C835" s="219"/>
      <c r="D835" s="219"/>
      <c r="E835" s="219"/>
      <c r="F835" s="219"/>
      <c r="G835" s="220"/>
      <c r="H835" s="221"/>
      <c r="I835" s="220"/>
      <c r="J835" s="222"/>
      <c r="K835" s="223"/>
      <c r="L835" s="222"/>
      <c r="M835" s="96"/>
    </row>
    <row r="836" spans="2:13" ht="39.950000000000003" hidden="1" customHeight="1" outlineLevel="1" x14ac:dyDescent="0.25">
      <c r="B836" s="98">
        <v>831</v>
      </c>
      <c r="C836" s="219"/>
      <c r="D836" s="219"/>
      <c r="E836" s="219"/>
      <c r="F836" s="219"/>
      <c r="G836" s="220"/>
      <c r="H836" s="221"/>
      <c r="I836" s="220"/>
      <c r="J836" s="222"/>
      <c r="K836" s="223"/>
      <c r="L836" s="222"/>
      <c r="M836" s="96"/>
    </row>
    <row r="837" spans="2:13" ht="39.950000000000003" hidden="1" customHeight="1" outlineLevel="1" x14ac:dyDescent="0.25">
      <c r="B837" s="98">
        <v>832</v>
      </c>
      <c r="C837" s="219"/>
      <c r="D837" s="219"/>
      <c r="E837" s="219"/>
      <c r="F837" s="219"/>
      <c r="G837" s="220"/>
      <c r="H837" s="221"/>
      <c r="I837" s="220"/>
      <c r="J837" s="222"/>
      <c r="K837" s="223"/>
      <c r="L837" s="222"/>
      <c r="M837" s="96"/>
    </row>
    <row r="838" spans="2:13" ht="39.950000000000003" hidden="1" customHeight="1" outlineLevel="1" x14ac:dyDescent="0.25">
      <c r="B838" s="98">
        <v>833</v>
      </c>
      <c r="C838" s="219"/>
      <c r="D838" s="219"/>
      <c r="E838" s="219"/>
      <c r="F838" s="219"/>
      <c r="G838" s="220"/>
      <c r="H838" s="221"/>
      <c r="I838" s="220"/>
      <c r="J838" s="222"/>
      <c r="K838" s="223"/>
      <c r="L838" s="222"/>
      <c r="M838" s="96"/>
    </row>
    <row r="839" spans="2:13" ht="39.950000000000003" hidden="1" customHeight="1" outlineLevel="1" x14ac:dyDescent="0.25">
      <c r="B839" s="98">
        <v>834</v>
      </c>
      <c r="C839" s="219"/>
      <c r="D839" s="219"/>
      <c r="E839" s="219"/>
      <c r="F839" s="219"/>
      <c r="G839" s="220"/>
      <c r="H839" s="221"/>
      <c r="I839" s="220"/>
      <c r="J839" s="222"/>
      <c r="K839" s="223"/>
      <c r="L839" s="222"/>
      <c r="M839" s="96"/>
    </row>
    <row r="840" spans="2:13" ht="39.950000000000003" hidden="1" customHeight="1" outlineLevel="1" x14ac:dyDescent="0.25">
      <c r="B840" s="98">
        <v>835</v>
      </c>
      <c r="C840" s="219"/>
      <c r="D840" s="219"/>
      <c r="E840" s="219"/>
      <c r="F840" s="219"/>
      <c r="G840" s="220"/>
      <c r="H840" s="221"/>
      <c r="I840" s="220"/>
      <c r="J840" s="222"/>
      <c r="K840" s="223"/>
      <c r="L840" s="222"/>
      <c r="M840" s="96"/>
    </row>
    <row r="841" spans="2:13" ht="39.950000000000003" hidden="1" customHeight="1" outlineLevel="1" x14ac:dyDescent="0.25">
      <c r="B841" s="98">
        <v>836</v>
      </c>
      <c r="C841" s="219"/>
      <c r="D841" s="219"/>
      <c r="E841" s="219"/>
      <c r="F841" s="219"/>
      <c r="G841" s="220"/>
      <c r="H841" s="221"/>
      <c r="I841" s="220"/>
      <c r="J841" s="222"/>
      <c r="K841" s="223"/>
      <c r="L841" s="222"/>
      <c r="M841" s="96"/>
    </row>
    <row r="842" spans="2:13" ht="39.950000000000003" hidden="1" customHeight="1" outlineLevel="1" x14ac:dyDescent="0.25">
      <c r="B842" s="98">
        <v>837</v>
      </c>
      <c r="C842" s="219"/>
      <c r="D842" s="219"/>
      <c r="E842" s="219"/>
      <c r="F842" s="219"/>
      <c r="G842" s="220"/>
      <c r="H842" s="221"/>
      <c r="I842" s="220"/>
      <c r="J842" s="222"/>
      <c r="K842" s="223"/>
      <c r="L842" s="222"/>
      <c r="M842" s="96"/>
    </row>
    <row r="843" spans="2:13" ht="39.950000000000003" hidden="1" customHeight="1" outlineLevel="1" x14ac:dyDescent="0.25">
      <c r="B843" s="98">
        <v>838</v>
      </c>
      <c r="C843" s="219"/>
      <c r="D843" s="219"/>
      <c r="E843" s="219"/>
      <c r="F843" s="219"/>
      <c r="G843" s="220"/>
      <c r="H843" s="221"/>
      <c r="I843" s="220"/>
      <c r="J843" s="222"/>
      <c r="K843" s="223"/>
      <c r="L843" s="222"/>
      <c r="M843" s="96"/>
    </row>
    <row r="844" spans="2:13" ht="39.950000000000003" hidden="1" customHeight="1" outlineLevel="1" x14ac:dyDescent="0.25">
      <c r="B844" s="98">
        <v>839</v>
      </c>
      <c r="C844" s="219"/>
      <c r="D844" s="219"/>
      <c r="E844" s="219"/>
      <c r="F844" s="219"/>
      <c r="G844" s="220"/>
      <c r="H844" s="221"/>
      <c r="I844" s="220"/>
      <c r="J844" s="222"/>
      <c r="K844" s="223"/>
      <c r="L844" s="222"/>
      <c r="M844" s="96"/>
    </row>
    <row r="845" spans="2:13" ht="39.950000000000003" hidden="1" customHeight="1" outlineLevel="1" x14ac:dyDescent="0.25">
      <c r="B845" s="98">
        <v>840</v>
      </c>
      <c r="C845" s="219"/>
      <c r="D845" s="219"/>
      <c r="E845" s="219"/>
      <c r="F845" s="219"/>
      <c r="G845" s="220"/>
      <c r="H845" s="221"/>
      <c r="I845" s="220"/>
      <c r="J845" s="222"/>
      <c r="K845" s="223"/>
      <c r="L845" s="222"/>
      <c r="M845" s="96"/>
    </row>
    <row r="846" spans="2:13" ht="39.950000000000003" hidden="1" customHeight="1" outlineLevel="1" x14ac:dyDescent="0.25">
      <c r="B846" s="98">
        <v>841</v>
      </c>
      <c r="C846" s="219"/>
      <c r="D846" s="219"/>
      <c r="E846" s="219"/>
      <c r="F846" s="219"/>
      <c r="G846" s="220"/>
      <c r="H846" s="221"/>
      <c r="I846" s="220"/>
      <c r="J846" s="222"/>
      <c r="K846" s="223"/>
      <c r="L846" s="222"/>
      <c r="M846" s="96"/>
    </row>
    <row r="847" spans="2:13" ht="39.950000000000003" hidden="1" customHeight="1" outlineLevel="1" x14ac:dyDescent="0.25">
      <c r="B847" s="98">
        <v>842</v>
      </c>
      <c r="C847" s="219"/>
      <c r="D847" s="219"/>
      <c r="E847" s="219"/>
      <c r="F847" s="219"/>
      <c r="G847" s="220"/>
      <c r="H847" s="221"/>
      <c r="I847" s="220"/>
      <c r="J847" s="222"/>
      <c r="K847" s="223"/>
      <c r="L847" s="222"/>
      <c r="M847" s="96"/>
    </row>
    <row r="848" spans="2:13" ht="39.950000000000003" hidden="1" customHeight="1" outlineLevel="1" x14ac:dyDescent="0.25">
      <c r="B848" s="98">
        <v>843</v>
      </c>
      <c r="C848" s="219"/>
      <c r="D848" s="219"/>
      <c r="E848" s="219"/>
      <c r="F848" s="219"/>
      <c r="G848" s="220"/>
      <c r="H848" s="221"/>
      <c r="I848" s="220"/>
      <c r="J848" s="222"/>
      <c r="K848" s="223"/>
      <c r="L848" s="222"/>
      <c r="M848" s="96"/>
    </row>
    <row r="849" spans="2:13" ht="39.950000000000003" hidden="1" customHeight="1" outlineLevel="1" x14ac:dyDescent="0.25">
      <c r="B849" s="98">
        <v>844</v>
      </c>
      <c r="C849" s="219"/>
      <c r="D849" s="219"/>
      <c r="E849" s="219"/>
      <c r="F849" s="219"/>
      <c r="G849" s="220"/>
      <c r="H849" s="221"/>
      <c r="I849" s="220"/>
      <c r="J849" s="222"/>
      <c r="K849" s="223"/>
      <c r="L849" s="222"/>
      <c r="M849" s="96"/>
    </row>
    <row r="850" spans="2:13" ht="39.950000000000003" hidden="1" customHeight="1" outlineLevel="1" x14ac:dyDescent="0.25">
      <c r="B850" s="98">
        <v>845</v>
      </c>
      <c r="C850" s="219"/>
      <c r="D850" s="219"/>
      <c r="E850" s="219"/>
      <c r="F850" s="219"/>
      <c r="G850" s="220"/>
      <c r="H850" s="221"/>
      <c r="I850" s="220"/>
      <c r="J850" s="222"/>
      <c r="K850" s="223"/>
      <c r="L850" s="222"/>
      <c r="M850" s="96"/>
    </row>
    <row r="851" spans="2:13" ht="39.950000000000003" hidden="1" customHeight="1" outlineLevel="1" x14ac:dyDescent="0.25">
      <c r="B851" s="98">
        <v>846</v>
      </c>
      <c r="C851" s="219"/>
      <c r="D851" s="219"/>
      <c r="E851" s="219"/>
      <c r="F851" s="219"/>
      <c r="G851" s="220"/>
      <c r="H851" s="221"/>
      <c r="I851" s="220"/>
      <c r="J851" s="222"/>
      <c r="K851" s="223"/>
      <c r="L851" s="222"/>
      <c r="M851" s="96"/>
    </row>
    <row r="852" spans="2:13" ht="39.950000000000003" hidden="1" customHeight="1" outlineLevel="1" x14ac:dyDescent="0.25">
      <c r="B852" s="98">
        <v>847</v>
      </c>
      <c r="C852" s="219"/>
      <c r="D852" s="219"/>
      <c r="E852" s="219"/>
      <c r="F852" s="219"/>
      <c r="G852" s="220"/>
      <c r="H852" s="221"/>
      <c r="I852" s="220"/>
      <c r="J852" s="222"/>
      <c r="K852" s="223"/>
      <c r="L852" s="222"/>
      <c r="M852" s="96"/>
    </row>
    <row r="853" spans="2:13" ht="39.950000000000003" hidden="1" customHeight="1" outlineLevel="1" x14ac:dyDescent="0.25">
      <c r="B853" s="98">
        <v>848</v>
      </c>
      <c r="C853" s="219"/>
      <c r="D853" s="219"/>
      <c r="E853" s="219"/>
      <c r="F853" s="219"/>
      <c r="G853" s="220"/>
      <c r="H853" s="221"/>
      <c r="I853" s="220"/>
      <c r="J853" s="222"/>
      <c r="K853" s="223"/>
      <c r="L853" s="222"/>
      <c r="M853" s="96"/>
    </row>
    <row r="854" spans="2:13" ht="39.950000000000003" hidden="1" customHeight="1" outlineLevel="1" x14ac:dyDescent="0.25">
      <c r="B854" s="98">
        <v>849</v>
      </c>
      <c r="C854" s="219"/>
      <c r="D854" s="219"/>
      <c r="E854" s="219"/>
      <c r="F854" s="219"/>
      <c r="G854" s="220"/>
      <c r="H854" s="221"/>
      <c r="I854" s="220"/>
      <c r="J854" s="222"/>
      <c r="K854" s="223"/>
      <c r="L854" s="222"/>
      <c r="M854" s="96"/>
    </row>
    <row r="855" spans="2:13" ht="39.950000000000003" hidden="1" customHeight="1" outlineLevel="1" x14ac:dyDescent="0.25">
      <c r="B855" s="98">
        <v>850</v>
      </c>
      <c r="C855" s="219"/>
      <c r="D855" s="219"/>
      <c r="E855" s="219"/>
      <c r="F855" s="219"/>
      <c r="G855" s="220"/>
      <c r="H855" s="221"/>
      <c r="I855" s="220"/>
      <c r="J855" s="222"/>
      <c r="K855" s="223"/>
      <c r="L855" s="222"/>
      <c r="M855" s="96"/>
    </row>
    <row r="856" spans="2:13" ht="39.950000000000003" hidden="1" customHeight="1" outlineLevel="1" x14ac:dyDescent="0.25">
      <c r="B856" s="98">
        <v>851</v>
      </c>
      <c r="C856" s="219"/>
      <c r="D856" s="219"/>
      <c r="E856" s="219"/>
      <c r="F856" s="219"/>
      <c r="G856" s="220"/>
      <c r="H856" s="221"/>
      <c r="I856" s="220"/>
      <c r="J856" s="222"/>
      <c r="K856" s="223"/>
      <c r="L856" s="222"/>
      <c r="M856" s="96"/>
    </row>
    <row r="857" spans="2:13" ht="39.950000000000003" hidden="1" customHeight="1" outlineLevel="1" x14ac:dyDescent="0.25">
      <c r="B857" s="98">
        <v>852</v>
      </c>
      <c r="C857" s="219"/>
      <c r="D857" s="219"/>
      <c r="E857" s="219"/>
      <c r="F857" s="219"/>
      <c r="G857" s="220"/>
      <c r="H857" s="221"/>
      <c r="I857" s="220"/>
      <c r="J857" s="222"/>
      <c r="K857" s="223"/>
      <c r="L857" s="222"/>
      <c r="M857" s="96"/>
    </row>
    <row r="858" spans="2:13" ht="39.950000000000003" hidden="1" customHeight="1" outlineLevel="1" x14ac:dyDescent="0.25">
      <c r="B858" s="98">
        <v>853</v>
      </c>
      <c r="C858" s="219"/>
      <c r="D858" s="219"/>
      <c r="E858" s="219"/>
      <c r="F858" s="219"/>
      <c r="G858" s="220"/>
      <c r="H858" s="221"/>
      <c r="I858" s="220"/>
      <c r="J858" s="222"/>
      <c r="K858" s="223"/>
      <c r="L858" s="222"/>
      <c r="M858" s="96"/>
    </row>
    <row r="859" spans="2:13" ht="39.950000000000003" hidden="1" customHeight="1" outlineLevel="1" x14ac:dyDescent="0.25">
      <c r="B859" s="98">
        <v>854</v>
      </c>
      <c r="C859" s="219"/>
      <c r="D859" s="219"/>
      <c r="E859" s="219"/>
      <c r="F859" s="219"/>
      <c r="G859" s="220"/>
      <c r="H859" s="221"/>
      <c r="I859" s="220"/>
      <c r="J859" s="222"/>
      <c r="K859" s="223"/>
      <c r="L859" s="222"/>
      <c r="M859" s="96"/>
    </row>
    <row r="860" spans="2:13" ht="39.950000000000003" hidden="1" customHeight="1" outlineLevel="1" x14ac:dyDescent="0.25">
      <c r="B860" s="98">
        <v>855</v>
      </c>
      <c r="C860" s="219"/>
      <c r="D860" s="219"/>
      <c r="E860" s="219"/>
      <c r="F860" s="219"/>
      <c r="G860" s="220"/>
      <c r="H860" s="221"/>
      <c r="I860" s="220"/>
      <c r="J860" s="222"/>
      <c r="K860" s="223"/>
      <c r="L860" s="222"/>
      <c r="M860" s="96"/>
    </row>
    <row r="861" spans="2:13" ht="39.950000000000003" hidden="1" customHeight="1" outlineLevel="1" x14ac:dyDescent="0.25">
      <c r="B861" s="98">
        <v>856</v>
      </c>
      <c r="C861" s="219"/>
      <c r="D861" s="219"/>
      <c r="E861" s="219"/>
      <c r="F861" s="219"/>
      <c r="G861" s="220"/>
      <c r="H861" s="221"/>
      <c r="I861" s="220"/>
      <c r="J861" s="222"/>
      <c r="K861" s="223"/>
      <c r="L861" s="222"/>
      <c r="M861" s="96"/>
    </row>
    <row r="862" spans="2:13" ht="39.950000000000003" hidden="1" customHeight="1" outlineLevel="1" x14ac:dyDescent="0.25">
      <c r="B862" s="98">
        <v>857</v>
      </c>
      <c r="C862" s="219"/>
      <c r="D862" s="219"/>
      <c r="E862" s="219"/>
      <c r="F862" s="219"/>
      <c r="G862" s="220"/>
      <c r="H862" s="221"/>
      <c r="I862" s="220"/>
      <c r="J862" s="222"/>
      <c r="K862" s="223"/>
      <c r="L862" s="222"/>
      <c r="M862" s="96"/>
    </row>
    <row r="863" spans="2:13" ht="39.950000000000003" hidden="1" customHeight="1" outlineLevel="1" x14ac:dyDescent="0.25">
      <c r="B863" s="98">
        <v>858</v>
      </c>
      <c r="C863" s="219"/>
      <c r="D863" s="219"/>
      <c r="E863" s="219"/>
      <c r="F863" s="219"/>
      <c r="G863" s="220"/>
      <c r="H863" s="221"/>
      <c r="I863" s="220"/>
      <c r="J863" s="222"/>
      <c r="K863" s="223"/>
      <c r="L863" s="222"/>
      <c r="M863" s="96"/>
    </row>
    <row r="864" spans="2:13" ht="39.950000000000003" hidden="1" customHeight="1" outlineLevel="1" x14ac:dyDescent="0.25">
      <c r="B864" s="98">
        <v>859</v>
      </c>
      <c r="C864" s="219"/>
      <c r="D864" s="219"/>
      <c r="E864" s="219"/>
      <c r="F864" s="219"/>
      <c r="G864" s="220"/>
      <c r="H864" s="221"/>
      <c r="I864" s="220"/>
      <c r="J864" s="222"/>
      <c r="K864" s="223"/>
      <c r="L864" s="222"/>
      <c r="M864" s="96"/>
    </row>
    <row r="865" spans="2:13" ht="39.950000000000003" hidden="1" customHeight="1" outlineLevel="1" x14ac:dyDescent="0.25">
      <c r="B865" s="98">
        <v>860</v>
      </c>
      <c r="C865" s="219"/>
      <c r="D865" s="219"/>
      <c r="E865" s="219"/>
      <c r="F865" s="219"/>
      <c r="G865" s="220"/>
      <c r="H865" s="221"/>
      <c r="I865" s="220"/>
      <c r="J865" s="222"/>
      <c r="K865" s="223"/>
      <c r="L865" s="222"/>
      <c r="M865" s="96"/>
    </row>
    <row r="866" spans="2:13" ht="39.950000000000003" hidden="1" customHeight="1" outlineLevel="1" x14ac:dyDescent="0.25">
      <c r="B866" s="98">
        <v>861</v>
      </c>
      <c r="C866" s="219"/>
      <c r="D866" s="219"/>
      <c r="E866" s="219"/>
      <c r="F866" s="219"/>
      <c r="G866" s="220"/>
      <c r="H866" s="221"/>
      <c r="I866" s="220"/>
      <c r="J866" s="222"/>
      <c r="K866" s="223"/>
      <c r="L866" s="222"/>
      <c r="M866" s="96"/>
    </row>
    <row r="867" spans="2:13" ht="39.950000000000003" hidden="1" customHeight="1" outlineLevel="1" x14ac:dyDescent="0.25">
      <c r="B867" s="98">
        <v>862</v>
      </c>
      <c r="C867" s="219"/>
      <c r="D867" s="219"/>
      <c r="E867" s="219"/>
      <c r="F867" s="219"/>
      <c r="G867" s="220"/>
      <c r="H867" s="221"/>
      <c r="I867" s="220"/>
      <c r="J867" s="222"/>
      <c r="K867" s="223"/>
      <c r="L867" s="222"/>
      <c r="M867" s="96"/>
    </row>
    <row r="868" spans="2:13" ht="39.950000000000003" hidden="1" customHeight="1" outlineLevel="1" x14ac:dyDescent="0.25">
      <c r="B868" s="98">
        <v>863</v>
      </c>
      <c r="C868" s="219"/>
      <c r="D868" s="219"/>
      <c r="E868" s="219"/>
      <c r="F868" s="219"/>
      <c r="G868" s="220"/>
      <c r="H868" s="221"/>
      <c r="I868" s="220"/>
      <c r="J868" s="222"/>
      <c r="K868" s="223"/>
      <c r="L868" s="222"/>
      <c r="M868" s="96"/>
    </row>
    <row r="869" spans="2:13" ht="39.950000000000003" hidden="1" customHeight="1" outlineLevel="1" x14ac:dyDescent="0.25">
      <c r="B869" s="98">
        <v>864</v>
      </c>
      <c r="C869" s="219"/>
      <c r="D869" s="219"/>
      <c r="E869" s="219"/>
      <c r="F869" s="219"/>
      <c r="G869" s="220"/>
      <c r="H869" s="221"/>
      <c r="I869" s="220"/>
      <c r="J869" s="222"/>
      <c r="K869" s="223"/>
      <c r="L869" s="222"/>
      <c r="M869" s="96"/>
    </row>
    <row r="870" spans="2:13" ht="39.950000000000003" hidden="1" customHeight="1" outlineLevel="1" x14ac:dyDescent="0.25">
      <c r="B870" s="98">
        <v>865</v>
      </c>
      <c r="C870" s="219"/>
      <c r="D870" s="219"/>
      <c r="E870" s="219"/>
      <c r="F870" s="219"/>
      <c r="G870" s="220"/>
      <c r="H870" s="221"/>
      <c r="I870" s="220"/>
      <c r="J870" s="222"/>
      <c r="K870" s="223"/>
      <c r="L870" s="222"/>
      <c r="M870" s="96"/>
    </row>
    <row r="871" spans="2:13" ht="39.950000000000003" hidden="1" customHeight="1" outlineLevel="1" x14ac:dyDescent="0.25">
      <c r="B871" s="98">
        <v>866</v>
      </c>
      <c r="C871" s="219"/>
      <c r="D871" s="219"/>
      <c r="E871" s="219"/>
      <c r="F871" s="219"/>
      <c r="G871" s="220"/>
      <c r="H871" s="221"/>
      <c r="I871" s="220"/>
      <c r="J871" s="222"/>
      <c r="K871" s="223"/>
      <c r="L871" s="222"/>
      <c r="M871" s="96"/>
    </row>
    <row r="872" spans="2:13" ht="39.950000000000003" hidden="1" customHeight="1" outlineLevel="1" x14ac:dyDescent="0.25">
      <c r="B872" s="98">
        <v>867</v>
      </c>
      <c r="C872" s="219"/>
      <c r="D872" s="219"/>
      <c r="E872" s="219"/>
      <c r="F872" s="219"/>
      <c r="G872" s="220"/>
      <c r="H872" s="221"/>
      <c r="I872" s="220"/>
      <c r="J872" s="222"/>
      <c r="K872" s="223"/>
      <c r="L872" s="222"/>
      <c r="M872" s="96"/>
    </row>
    <row r="873" spans="2:13" ht="39.950000000000003" hidden="1" customHeight="1" outlineLevel="1" x14ac:dyDescent="0.25">
      <c r="B873" s="98">
        <v>868</v>
      </c>
      <c r="C873" s="219"/>
      <c r="D873" s="219"/>
      <c r="E873" s="219"/>
      <c r="F873" s="219"/>
      <c r="G873" s="220"/>
      <c r="H873" s="221"/>
      <c r="I873" s="220"/>
      <c r="J873" s="222"/>
      <c r="K873" s="223"/>
      <c r="L873" s="222"/>
      <c r="M873" s="96"/>
    </row>
    <row r="874" spans="2:13" ht="39.950000000000003" hidden="1" customHeight="1" outlineLevel="1" x14ac:dyDescent="0.25">
      <c r="B874" s="98">
        <v>869</v>
      </c>
      <c r="C874" s="219"/>
      <c r="D874" s="219"/>
      <c r="E874" s="219"/>
      <c r="F874" s="219"/>
      <c r="G874" s="220"/>
      <c r="H874" s="221"/>
      <c r="I874" s="220"/>
      <c r="J874" s="222"/>
      <c r="K874" s="223"/>
      <c r="L874" s="222"/>
      <c r="M874" s="96"/>
    </row>
    <row r="875" spans="2:13" ht="39.950000000000003" hidden="1" customHeight="1" outlineLevel="1" x14ac:dyDescent="0.25">
      <c r="B875" s="98">
        <v>870</v>
      </c>
      <c r="C875" s="219"/>
      <c r="D875" s="219"/>
      <c r="E875" s="219"/>
      <c r="F875" s="219"/>
      <c r="G875" s="220"/>
      <c r="H875" s="221"/>
      <c r="I875" s="220"/>
      <c r="J875" s="222"/>
      <c r="K875" s="223"/>
      <c r="L875" s="222"/>
      <c r="M875" s="96"/>
    </row>
    <row r="876" spans="2:13" ht="39.950000000000003" hidden="1" customHeight="1" outlineLevel="1" x14ac:dyDescent="0.25">
      <c r="B876" s="98">
        <v>871</v>
      </c>
      <c r="C876" s="219"/>
      <c r="D876" s="219"/>
      <c r="E876" s="219"/>
      <c r="F876" s="219"/>
      <c r="G876" s="220"/>
      <c r="H876" s="221"/>
      <c r="I876" s="220"/>
      <c r="J876" s="222"/>
      <c r="K876" s="223"/>
      <c r="L876" s="222"/>
      <c r="M876" s="96"/>
    </row>
    <row r="877" spans="2:13" ht="39.950000000000003" hidden="1" customHeight="1" outlineLevel="1" x14ac:dyDescent="0.25">
      <c r="B877" s="98">
        <v>872</v>
      </c>
      <c r="C877" s="219"/>
      <c r="D877" s="219"/>
      <c r="E877" s="219"/>
      <c r="F877" s="219"/>
      <c r="G877" s="220"/>
      <c r="H877" s="221"/>
      <c r="I877" s="220"/>
      <c r="J877" s="222"/>
      <c r="K877" s="223"/>
      <c r="L877" s="222"/>
      <c r="M877" s="96"/>
    </row>
    <row r="878" spans="2:13" ht="39.950000000000003" hidden="1" customHeight="1" outlineLevel="1" x14ac:dyDescent="0.25">
      <c r="B878" s="98">
        <v>873</v>
      </c>
      <c r="C878" s="219"/>
      <c r="D878" s="219"/>
      <c r="E878" s="219"/>
      <c r="F878" s="219"/>
      <c r="G878" s="220"/>
      <c r="H878" s="221"/>
      <c r="I878" s="220"/>
      <c r="J878" s="222"/>
      <c r="K878" s="223"/>
      <c r="L878" s="222"/>
      <c r="M878" s="96"/>
    </row>
    <row r="879" spans="2:13" ht="39.950000000000003" hidden="1" customHeight="1" outlineLevel="1" x14ac:dyDescent="0.25">
      <c r="B879" s="98">
        <v>874</v>
      </c>
      <c r="C879" s="219"/>
      <c r="D879" s="219"/>
      <c r="E879" s="219"/>
      <c r="F879" s="219"/>
      <c r="G879" s="220"/>
      <c r="H879" s="221"/>
      <c r="I879" s="220"/>
      <c r="J879" s="222"/>
      <c r="K879" s="223"/>
      <c r="L879" s="222"/>
      <c r="M879" s="96"/>
    </row>
    <row r="880" spans="2:13" ht="39.950000000000003" hidden="1" customHeight="1" outlineLevel="1" x14ac:dyDescent="0.25">
      <c r="B880" s="98">
        <v>875</v>
      </c>
      <c r="C880" s="219"/>
      <c r="D880" s="219"/>
      <c r="E880" s="219"/>
      <c r="F880" s="219"/>
      <c r="G880" s="220"/>
      <c r="H880" s="221"/>
      <c r="I880" s="220"/>
      <c r="J880" s="222"/>
      <c r="K880" s="223"/>
      <c r="L880" s="222"/>
      <c r="M880" s="96"/>
    </row>
    <row r="881" spans="2:13" ht="39.950000000000003" hidden="1" customHeight="1" outlineLevel="1" x14ac:dyDescent="0.25">
      <c r="B881" s="98">
        <v>876</v>
      </c>
      <c r="C881" s="219"/>
      <c r="D881" s="219"/>
      <c r="E881" s="219"/>
      <c r="F881" s="219"/>
      <c r="G881" s="220"/>
      <c r="H881" s="221"/>
      <c r="I881" s="220"/>
      <c r="J881" s="222"/>
      <c r="K881" s="223"/>
      <c r="L881" s="222"/>
      <c r="M881" s="96"/>
    </row>
    <row r="882" spans="2:13" ht="39.950000000000003" hidden="1" customHeight="1" outlineLevel="1" x14ac:dyDescent="0.25">
      <c r="B882" s="98">
        <v>877</v>
      </c>
      <c r="C882" s="219"/>
      <c r="D882" s="219"/>
      <c r="E882" s="219"/>
      <c r="F882" s="219"/>
      <c r="G882" s="220"/>
      <c r="H882" s="221"/>
      <c r="I882" s="220"/>
      <c r="J882" s="222"/>
      <c r="K882" s="223"/>
      <c r="L882" s="222"/>
      <c r="M882" s="96"/>
    </row>
    <row r="883" spans="2:13" ht="39.950000000000003" hidden="1" customHeight="1" outlineLevel="1" x14ac:dyDescent="0.25">
      <c r="B883" s="98">
        <v>878</v>
      </c>
      <c r="C883" s="219"/>
      <c r="D883" s="219"/>
      <c r="E883" s="219"/>
      <c r="F883" s="219"/>
      <c r="G883" s="220"/>
      <c r="H883" s="221"/>
      <c r="I883" s="220"/>
      <c r="J883" s="222"/>
      <c r="K883" s="223"/>
      <c r="L883" s="222"/>
      <c r="M883" s="96"/>
    </row>
    <row r="884" spans="2:13" ht="39.950000000000003" hidden="1" customHeight="1" outlineLevel="1" x14ac:dyDescent="0.25">
      <c r="B884" s="98">
        <v>879</v>
      </c>
      <c r="C884" s="219"/>
      <c r="D884" s="219"/>
      <c r="E884" s="219"/>
      <c r="F884" s="219"/>
      <c r="G884" s="220"/>
      <c r="H884" s="221"/>
      <c r="I884" s="220"/>
      <c r="J884" s="222"/>
      <c r="K884" s="223"/>
      <c r="L884" s="222"/>
      <c r="M884" s="96"/>
    </row>
    <row r="885" spans="2:13" ht="39.950000000000003" hidden="1" customHeight="1" outlineLevel="1" x14ac:dyDescent="0.25">
      <c r="B885" s="98">
        <v>880</v>
      </c>
      <c r="C885" s="219"/>
      <c r="D885" s="219"/>
      <c r="E885" s="219"/>
      <c r="F885" s="219"/>
      <c r="G885" s="220"/>
      <c r="H885" s="221"/>
      <c r="I885" s="220"/>
      <c r="J885" s="222"/>
      <c r="K885" s="223"/>
      <c r="L885" s="222"/>
      <c r="M885" s="96"/>
    </row>
    <row r="886" spans="2:13" ht="39.950000000000003" hidden="1" customHeight="1" outlineLevel="1" x14ac:dyDescent="0.25">
      <c r="B886" s="98">
        <v>881</v>
      </c>
      <c r="C886" s="219"/>
      <c r="D886" s="219"/>
      <c r="E886" s="219"/>
      <c r="F886" s="219"/>
      <c r="G886" s="220"/>
      <c r="H886" s="221"/>
      <c r="I886" s="220"/>
      <c r="J886" s="222"/>
      <c r="K886" s="223"/>
      <c r="L886" s="222"/>
      <c r="M886" s="96"/>
    </row>
    <row r="887" spans="2:13" ht="39.950000000000003" hidden="1" customHeight="1" outlineLevel="1" x14ac:dyDescent="0.25">
      <c r="B887" s="98">
        <v>882</v>
      </c>
      <c r="C887" s="219"/>
      <c r="D887" s="219"/>
      <c r="E887" s="219"/>
      <c r="F887" s="219"/>
      <c r="G887" s="220"/>
      <c r="H887" s="221"/>
      <c r="I887" s="220"/>
      <c r="J887" s="222"/>
      <c r="K887" s="223"/>
      <c r="L887" s="222"/>
      <c r="M887" s="96"/>
    </row>
    <row r="888" spans="2:13" ht="39.950000000000003" hidden="1" customHeight="1" outlineLevel="1" x14ac:dyDescent="0.25">
      <c r="B888" s="98">
        <v>883</v>
      </c>
      <c r="C888" s="219"/>
      <c r="D888" s="219"/>
      <c r="E888" s="219"/>
      <c r="F888" s="219"/>
      <c r="G888" s="220"/>
      <c r="H888" s="221"/>
      <c r="I888" s="220"/>
      <c r="J888" s="222"/>
      <c r="K888" s="223"/>
      <c r="L888" s="222"/>
      <c r="M888" s="96"/>
    </row>
    <row r="889" spans="2:13" ht="39.950000000000003" hidden="1" customHeight="1" outlineLevel="1" x14ac:dyDescent="0.25">
      <c r="B889" s="98">
        <v>884</v>
      </c>
      <c r="C889" s="219"/>
      <c r="D889" s="219"/>
      <c r="E889" s="219"/>
      <c r="F889" s="219"/>
      <c r="G889" s="220"/>
      <c r="H889" s="221"/>
      <c r="I889" s="220"/>
      <c r="J889" s="222"/>
      <c r="K889" s="223"/>
      <c r="L889" s="222"/>
      <c r="M889" s="96"/>
    </row>
    <row r="890" spans="2:13" ht="39.950000000000003" hidden="1" customHeight="1" outlineLevel="1" x14ac:dyDescent="0.25">
      <c r="B890" s="98">
        <v>885</v>
      </c>
      <c r="C890" s="219"/>
      <c r="D890" s="219"/>
      <c r="E890" s="219"/>
      <c r="F890" s="219"/>
      <c r="G890" s="220"/>
      <c r="H890" s="221"/>
      <c r="I890" s="220"/>
      <c r="J890" s="222"/>
      <c r="K890" s="223"/>
      <c r="L890" s="222"/>
      <c r="M890" s="96"/>
    </row>
    <row r="891" spans="2:13" ht="39.950000000000003" hidden="1" customHeight="1" outlineLevel="1" x14ac:dyDescent="0.25">
      <c r="B891" s="98">
        <v>886</v>
      </c>
      <c r="C891" s="219"/>
      <c r="D891" s="219"/>
      <c r="E891" s="219"/>
      <c r="F891" s="219"/>
      <c r="G891" s="220"/>
      <c r="H891" s="221"/>
      <c r="I891" s="220"/>
      <c r="J891" s="222"/>
      <c r="K891" s="223"/>
      <c r="L891" s="222"/>
      <c r="M891" s="96"/>
    </row>
    <row r="892" spans="2:13" ht="39.950000000000003" hidden="1" customHeight="1" outlineLevel="1" x14ac:dyDescent="0.25">
      <c r="B892" s="98">
        <v>887</v>
      </c>
      <c r="C892" s="219"/>
      <c r="D892" s="219"/>
      <c r="E892" s="219"/>
      <c r="F892" s="219"/>
      <c r="G892" s="220"/>
      <c r="H892" s="221"/>
      <c r="I892" s="220"/>
      <c r="J892" s="222"/>
      <c r="K892" s="223"/>
      <c r="L892" s="222"/>
      <c r="M892" s="96"/>
    </row>
    <row r="893" spans="2:13" ht="39.950000000000003" hidden="1" customHeight="1" outlineLevel="1" x14ac:dyDescent="0.25">
      <c r="B893" s="98">
        <v>888</v>
      </c>
      <c r="C893" s="219"/>
      <c r="D893" s="219"/>
      <c r="E893" s="219"/>
      <c r="F893" s="219"/>
      <c r="G893" s="220"/>
      <c r="H893" s="221"/>
      <c r="I893" s="220"/>
      <c r="J893" s="222"/>
      <c r="K893" s="223"/>
      <c r="L893" s="222"/>
      <c r="M893" s="96"/>
    </row>
    <row r="894" spans="2:13" ht="39.950000000000003" hidden="1" customHeight="1" outlineLevel="1" x14ac:dyDescent="0.25">
      <c r="B894" s="98">
        <v>889</v>
      </c>
      <c r="C894" s="219"/>
      <c r="D894" s="219"/>
      <c r="E894" s="219"/>
      <c r="F894" s="219"/>
      <c r="G894" s="220"/>
      <c r="H894" s="221"/>
      <c r="I894" s="220"/>
      <c r="J894" s="222"/>
      <c r="K894" s="223"/>
      <c r="L894" s="222"/>
      <c r="M894" s="96"/>
    </row>
    <row r="895" spans="2:13" ht="39.950000000000003" hidden="1" customHeight="1" outlineLevel="1" x14ac:dyDescent="0.25">
      <c r="B895" s="98">
        <v>890</v>
      </c>
      <c r="C895" s="219"/>
      <c r="D895" s="219"/>
      <c r="E895" s="219"/>
      <c r="F895" s="219"/>
      <c r="G895" s="220"/>
      <c r="H895" s="221"/>
      <c r="I895" s="220"/>
      <c r="J895" s="222"/>
      <c r="K895" s="223"/>
      <c r="L895" s="222"/>
      <c r="M895" s="96"/>
    </row>
    <row r="896" spans="2:13" ht="39.950000000000003" hidden="1" customHeight="1" outlineLevel="1" x14ac:dyDescent="0.25">
      <c r="B896" s="98">
        <v>891</v>
      </c>
      <c r="C896" s="219"/>
      <c r="D896" s="219"/>
      <c r="E896" s="219"/>
      <c r="F896" s="219"/>
      <c r="G896" s="220"/>
      <c r="H896" s="221"/>
      <c r="I896" s="220"/>
      <c r="J896" s="222"/>
      <c r="K896" s="223"/>
      <c r="L896" s="222"/>
      <c r="M896" s="96"/>
    </row>
    <row r="897" spans="2:13" ht="39.950000000000003" hidden="1" customHeight="1" outlineLevel="1" x14ac:dyDescent="0.25">
      <c r="B897" s="98">
        <v>892</v>
      </c>
      <c r="C897" s="219"/>
      <c r="D897" s="219"/>
      <c r="E897" s="219"/>
      <c r="F897" s="219"/>
      <c r="G897" s="220"/>
      <c r="H897" s="221"/>
      <c r="I897" s="220"/>
      <c r="J897" s="222"/>
      <c r="K897" s="223"/>
      <c r="L897" s="222"/>
      <c r="M897" s="96"/>
    </row>
    <row r="898" spans="2:13" ht="39.950000000000003" hidden="1" customHeight="1" outlineLevel="1" x14ac:dyDescent="0.25">
      <c r="B898" s="98">
        <v>893</v>
      </c>
      <c r="C898" s="219"/>
      <c r="D898" s="219"/>
      <c r="E898" s="219"/>
      <c r="F898" s="219"/>
      <c r="G898" s="220"/>
      <c r="H898" s="221"/>
      <c r="I898" s="220"/>
      <c r="J898" s="222"/>
      <c r="K898" s="223"/>
      <c r="L898" s="222"/>
      <c r="M898" s="96"/>
    </row>
    <row r="899" spans="2:13" ht="39.950000000000003" hidden="1" customHeight="1" outlineLevel="1" x14ac:dyDescent="0.25">
      <c r="B899" s="98">
        <v>894</v>
      </c>
      <c r="C899" s="219"/>
      <c r="D899" s="219"/>
      <c r="E899" s="219"/>
      <c r="F899" s="219"/>
      <c r="G899" s="220"/>
      <c r="H899" s="221"/>
      <c r="I899" s="220"/>
      <c r="J899" s="222"/>
      <c r="K899" s="223"/>
      <c r="L899" s="222"/>
      <c r="M899" s="96"/>
    </row>
    <row r="900" spans="2:13" ht="39.950000000000003" hidden="1" customHeight="1" outlineLevel="1" x14ac:dyDescent="0.25">
      <c r="B900" s="98">
        <v>895</v>
      </c>
      <c r="C900" s="219"/>
      <c r="D900" s="219"/>
      <c r="E900" s="219"/>
      <c r="F900" s="219"/>
      <c r="G900" s="220"/>
      <c r="H900" s="221"/>
      <c r="I900" s="220"/>
      <c r="J900" s="222"/>
      <c r="K900" s="223"/>
      <c r="L900" s="222"/>
      <c r="M900" s="96"/>
    </row>
    <row r="901" spans="2:13" ht="39.950000000000003" hidden="1" customHeight="1" outlineLevel="1" x14ac:dyDescent="0.25">
      <c r="B901" s="98">
        <v>896</v>
      </c>
      <c r="C901" s="219"/>
      <c r="D901" s="219"/>
      <c r="E901" s="219"/>
      <c r="F901" s="219"/>
      <c r="G901" s="220"/>
      <c r="H901" s="221"/>
      <c r="I901" s="220"/>
      <c r="J901" s="222"/>
      <c r="K901" s="223"/>
      <c r="L901" s="222"/>
      <c r="M901" s="96"/>
    </row>
    <row r="902" spans="2:13" ht="39.950000000000003" hidden="1" customHeight="1" outlineLevel="1" x14ac:dyDescent="0.25">
      <c r="B902" s="98">
        <v>897</v>
      </c>
      <c r="C902" s="219"/>
      <c r="D902" s="219"/>
      <c r="E902" s="219"/>
      <c r="F902" s="219"/>
      <c r="G902" s="220"/>
      <c r="H902" s="221"/>
      <c r="I902" s="220"/>
      <c r="J902" s="222"/>
      <c r="K902" s="223"/>
      <c r="L902" s="222"/>
      <c r="M902" s="96"/>
    </row>
    <row r="903" spans="2:13" ht="39.950000000000003" hidden="1" customHeight="1" outlineLevel="1" x14ac:dyDescent="0.25">
      <c r="B903" s="98">
        <v>898</v>
      </c>
      <c r="C903" s="219"/>
      <c r="D903" s="219"/>
      <c r="E903" s="219"/>
      <c r="F903" s="219"/>
      <c r="G903" s="220"/>
      <c r="H903" s="221"/>
      <c r="I903" s="220"/>
      <c r="J903" s="222"/>
      <c r="K903" s="223"/>
      <c r="L903" s="222"/>
      <c r="M903" s="96"/>
    </row>
    <row r="904" spans="2:13" ht="39.950000000000003" hidden="1" customHeight="1" outlineLevel="1" x14ac:dyDescent="0.25">
      <c r="B904" s="98">
        <v>899</v>
      </c>
      <c r="C904" s="219"/>
      <c r="D904" s="219"/>
      <c r="E904" s="219"/>
      <c r="F904" s="219"/>
      <c r="G904" s="220"/>
      <c r="H904" s="221"/>
      <c r="I904" s="220"/>
      <c r="J904" s="222"/>
      <c r="K904" s="223"/>
      <c r="L904" s="222"/>
      <c r="M904" s="96"/>
    </row>
    <row r="905" spans="2:13" ht="39.950000000000003" hidden="1" customHeight="1" outlineLevel="1" x14ac:dyDescent="0.25">
      <c r="B905" s="98">
        <v>900</v>
      </c>
      <c r="C905" s="219"/>
      <c r="D905" s="219"/>
      <c r="E905" s="219"/>
      <c r="F905" s="219"/>
      <c r="G905" s="220"/>
      <c r="H905" s="221"/>
      <c r="I905" s="220"/>
      <c r="J905" s="222"/>
      <c r="K905" s="223"/>
      <c r="L905" s="222"/>
      <c r="M905" s="96"/>
    </row>
    <row r="906" spans="2:13" ht="39.950000000000003" hidden="1" customHeight="1" outlineLevel="1" x14ac:dyDescent="0.25">
      <c r="B906" s="98">
        <v>901</v>
      </c>
      <c r="C906" s="219"/>
      <c r="D906" s="219"/>
      <c r="E906" s="219"/>
      <c r="F906" s="219"/>
      <c r="G906" s="220"/>
      <c r="H906" s="221"/>
      <c r="I906" s="220"/>
      <c r="J906" s="222"/>
      <c r="K906" s="223"/>
      <c r="L906" s="222"/>
      <c r="M906" s="96"/>
    </row>
    <row r="907" spans="2:13" ht="39.950000000000003" hidden="1" customHeight="1" outlineLevel="1" x14ac:dyDescent="0.25">
      <c r="B907" s="98">
        <v>902</v>
      </c>
      <c r="C907" s="219"/>
      <c r="D907" s="219"/>
      <c r="E907" s="219"/>
      <c r="F907" s="219"/>
      <c r="G907" s="220"/>
      <c r="H907" s="221"/>
      <c r="I907" s="220"/>
      <c r="J907" s="222"/>
      <c r="K907" s="223"/>
      <c r="L907" s="222"/>
      <c r="M907" s="96"/>
    </row>
    <row r="908" spans="2:13" ht="39.950000000000003" hidden="1" customHeight="1" outlineLevel="1" x14ac:dyDescent="0.25">
      <c r="B908" s="98">
        <v>903</v>
      </c>
      <c r="C908" s="219"/>
      <c r="D908" s="219"/>
      <c r="E908" s="219"/>
      <c r="F908" s="219"/>
      <c r="G908" s="220"/>
      <c r="H908" s="221"/>
      <c r="I908" s="220"/>
      <c r="J908" s="222"/>
      <c r="K908" s="223"/>
      <c r="L908" s="222"/>
      <c r="M908" s="96"/>
    </row>
    <row r="909" spans="2:13" ht="39.950000000000003" hidden="1" customHeight="1" outlineLevel="1" x14ac:dyDescent="0.25">
      <c r="B909" s="98">
        <v>904</v>
      </c>
      <c r="C909" s="219"/>
      <c r="D909" s="219"/>
      <c r="E909" s="219"/>
      <c r="F909" s="219"/>
      <c r="G909" s="220"/>
      <c r="H909" s="221"/>
      <c r="I909" s="220"/>
      <c r="J909" s="222"/>
      <c r="K909" s="223"/>
      <c r="L909" s="222"/>
      <c r="M909" s="96"/>
    </row>
    <row r="910" spans="2:13" ht="39.950000000000003" hidden="1" customHeight="1" outlineLevel="1" x14ac:dyDescent="0.25">
      <c r="B910" s="98">
        <v>905</v>
      </c>
      <c r="C910" s="219"/>
      <c r="D910" s="219"/>
      <c r="E910" s="219"/>
      <c r="F910" s="219"/>
      <c r="G910" s="220"/>
      <c r="H910" s="221"/>
      <c r="I910" s="220"/>
      <c r="J910" s="222"/>
      <c r="K910" s="223"/>
      <c r="L910" s="222"/>
      <c r="M910" s="96"/>
    </row>
    <row r="911" spans="2:13" ht="39.950000000000003" hidden="1" customHeight="1" outlineLevel="1" x14ac:dyDescent="0.25">
      <c r="B911" s="98">
        <v>906</v>
      </c>
      <c r="C911" s="219"/>
      <c r="D911" s="219"/>
      <c r="E911" s="219"/>
      <c r="F911" s="219"/>
      <c r="G911" s="220"/>
      <c r="H911" s="221"/>
      <c r="I911" s="220"/>
      <c r="J911" s="222"/>
      <c r="K911" s="223"/>
      <c r="L911" s="222"/>
      <c r="M911" s="96"/>
    </row>
    <row r="912" spans="2:13" ht="39.950000000000003" hidden="1" customHeight="1" outlineLevel="1" x14ac:dyDescent="0.25">
      <c r="B912" s="98">
        <v>907</v>
      </c>
      <c r="C912" s="219"/>
      <c r="D912" s="219"/>
      <c r="E912" s="219"/>
      <c r="F912" s="219"/>
      <c r="G912" s="220"/>
      <c r="H912" s="221"/>
      <c r="I912" s="220"/>
      <c r="J912" s="222"/>
      <c r="K912" s="223"/>
      <c r="L912" s="222"/>
      <c r="M912" s="96"/>
    </row>
    <row r="913" spans="2:13" ht="39.950000000000003" hidden="1" customHeight="1" outlineLevel="1" x14ac:dyDescent="0.25">
      <c r="B913" s="98">
        <v>908</v>
      </c>
      <c r="C913" s="219"/>
      <c r="D913" s="219"/>
      <c r="E913" s="219"/>
      <c r="F913" s="219"/>
      <c r="G913" s="220"/>
      <c r="H913" s="221"/>
      <c r="I913" s="220"/>
      <c r="J913" s="222"/>
      <c r="K913" s="223"/>
      <c r="L913" s="222"/>
      <c r="M913" s="96"/>
    </row>
    <row r="914" spans="2:13" ht="39.950000000000003" hidden="1" customHeight="1" outlineLevel="1" x14ac:dyDescent="0.25">
      <c r="B914" s="98">
        <v>909</v>
      </c>
      <c r="C914" s="219"/>
      <c r="D914" s="219"/>
      <c r="E914" s="219"/>
      <c r="F914" s="219"/>
      <c r="G914" s="220"/>
      <c r="H914" s="221"/>
      <c r="I914" s="220"/>
      <c r="J914" s="222"/>
      <c r="K914" s="223"/>
      <c r="L914" s="222"/>
      <c r="M914" s="96"/>
    </row>
    <row r="915" spans="2:13" ht="39.950000000000003" hidden="1" customHeight="1" outlineLevel="1" x14ac:dyDescent="0.25">
      <c r="B915" s="98">
        <v>910</v>
      </c>
      <c r="C915" s="219"/>
      <c r="D915" s="219"/>
      <c r="E915" s="219"/>
      <c r="F915" s="219"/>
      <c r="G915" s="220"/>
      <c r="H915" s="221"/>
      <c r="I915" s="220"/>
      <c r="J915" s="222"/>
      <c r="K915" s="223"/>
      <c r="L915" s="222"/>
      <c r="M915" s="96"/>
    </row>
    <row r="916" spans="2:13" ht="39.950000000000003" hidden="1" customHeight="1" outlineLevel="1" x14ac:dyDescent="0.25">
      <c r="B916" s="98">
        <v>911</v>
      </c>
      <c r="C916" s="219"/>
      <c r="D916" s="219"/>
      <c r="E916" s="219"/>
      <c r="F916" s="219"/>
      <c r="G916" s="220"/>
      <c r="H916" s="221"/>
      <c r="I916" s="220"/>
      <c r="J916" s="222"/>
      <c r="K916" s="223"/>
      <c r="L916" s="222"/>
      <c r="M916" s="96"/>
    </row>
    <row r="917" spans="2:13" ht="39.950000000000003" hidden="1" customHeight="1" outlineLevel="1" x14ac:dyDescent="0.25">
      <c r="B917" s="98">
        <v>912</v>
      </c>
      <c r="C917" s="219"/>
      <c r="D917" s="219"/>
      <c r="E917" s="219"/>
      <c r="F917" s="219"/>
      <c r="G917" s="220"/>
      <c r="H917" s="221"/>
      <c r="I917" s="220"/>
      <c r="J917" s="222"/>
      <c r="K917" s="223"/>
      <c r="L917" s="222"/>
      <c r="M917" s="96"/>
    </row>
    <row r="918" spans="2:13" ht="39.950000000000003" hidden="1" customHeight="1" outlineLevel="1" x14ac:dyDescent="0.25">
      <c r="B918" s="98">
        <v>913</v>
      </c>
      <c r="C918" s="219"/>
      <c r="D918" s="219"/>
      <c r="E918" s="219"/>
      <c r="F918" s="219"/>
      <c r="G918" s="220"/>
      <c r="H918" s="221"/>
      <c r="I918" s="220"/>
      <c r="J918" s="222"/>
      <c r="K918" s="223"/>
      <c r="L918" s="222"/>
      <c r="M918" s="96"/>
    </row>
    <row r="919" spans="2:13" ht="39.950000000000003" hidden="1" customHeight="1" outlineLevel="1" x14ac:dyDescent="0.25">
      <c r="B919" s="98">
        <v>914</v>
      </c>
      <c r="C919" s="219"/>
      <c r="D919" s="219"/>
      <c r="E919" s="219"/>
      <c r="F919" s="219"/>
      <c r="G919" s="220"/>
      <c r="H919" s="221"/>
      <c r="I919" s="220"/>
      <c r="J919" s="222"/>
      <c r="K919" s="223"/>
      <c r="L919" s="222"/>
      <c r="M919" s="96"/>
    </row>
    <row r="920" spans="2:13" ht="39.950000000000003" hidden="1" customHeight="1" outlineLevel="1" x14ac:dyDescent="0.25">
      <c r="B920" s="98">
        <v>915</v>
      </c>
      <c r="C920" s="219"/>
      <c r="D920" s="219"/>
      <c r="E920" s="219"/>
      <c r="F920" s="219"/>
      <c r="G920" s="220"/>
      <c r="H920" s="221"/>
      <c r="I920" s="220"/>
      <c r="J920" s="222"/>
      <c r="K920" s="223"/>
      <c r="L920" s="222"/>
      <c r="M920" s="96"/>
    </row>
    <row r="921" spans="2:13" ht="39.950000000000003" hidden="1" customHeight="1" outlineLevel="1" x14ac:dyDescent="0.25">
      <c r="B921" s="98">
        <v>916</v>
      </c>
      <c r="C921" s="219"/>
      <c r="D921" s="219"/>
      <c r="E921" s="219"/>
      <c r="F921" s="219"/>
      <c r="G921" s="220"/>
      <c r="H921" s="221"/>
      <c r="I921" s="220"/>
      <c r="J921" s="222"/>
      <c r="K921" s="223"/>
      <c r="L921" s="222"/>
      <c r="M921" s="96"/>
    </row>
    <row r="922" spans="2:13" ht="39.950000000000003" hidden="1" customHeight="1" outlineLevel="1" x14ac:dyDescent="0.25">
      <c r="B922" s="98">
        <v>917</v>
      </c>
      <c r="C922" s="219"/>
      <c r="D922" s="219"/>
      <c r="E922" s="219"/>
      <c r="F922" s="219"/>
      <c r="G922" s="220"/>
      <c r="H922" s="221"/>
      <c r="I922" s="220"/>
      <c r="J922" s="222"/>
      <c r="K922" s="223"/>
      <c r="L922" s="222"/>
      <c r="M922" s="96"/>
    </row>
    <row r="923" spans="2:13" ht="39.950000000000003" hidden="1" customHeight="1" outlineLevel="1" x14ac:dyDescent="0.25">
      <c r="B923" s="98">
        <v>918</v>
      </c>
      <c r="C923" s="219"/>
      <c r="D923" s="219"/>
      <c r="E923" s="219"/>
      <c r="F923" s="219"/>
      <c r="G923" s="220"/>
      <c r="H923" s="221"/>
      <c r="I923" s="220"/>
      <c r="J923" s="222"/>
      <c r="K923" s="223"/>
      <c r="L923" s="222"/>
      <c r="M923" s="96"/>
    </row>
    <row r="924" spans="2:13" ht="39.950000000000003" hidden="1" customHeight="1" outlineLevel="1" x14ac:dyDescent="0.25">
      <c r="B924" s="98">
        <v>919</v>
      </c>
      <c r="C924" s="219"/>
      <c r="D924" s="219"/>
      <c r="E924" s="219"/>
      <c r="F924" s="219"/>
      <c r="G924" s="220"/>
      <c r="H924" s="221"/>
      <c r="I924" s="220"/>
      <c r="J924" s="222"/>
      <c r="K924" s="223"/>
      <c r="L924" s="222"/>
      <c r="M924" s="96"/>
    </row>
    <row r="925" spans="2:13" ht="39.950000000000003" hidden="1" customHeight="1" outlineLevel="1" x14ac:dyDescent="0.25">
      <c r="B925" s="98">
        <v>920</v>
      </c>
      <c r="C925" s="219"/>
      <c r="D925" s="219"/>
      <c r="E925" s="219"/>
      <c r="F925" s="219"/>
      <c r="G925" s="220"/>
      <c r="H925" s="221"/>
      <c r="I925" s="220"/>
      <c r="J925" s="222"/>
      <c r="K925" s="223"/>
      <c r="L925" s="222"/>
      <c r="M925" s="96"/>
    </row>
    <row r="926" spans="2:13" ht="39.950000000000003" hidden="1" customHeight="1" outlineLevel="1" x14ac:dyDescent="0.25">
      <c r="B926" s="98">
        <v>921</v>
      </c>
      <c r="C926" s="219"/>
      <c r="D926" s="219"/>
      <c r="E926" s="219"/>
      <c r="F926" s="219"/>
      <c r="G926" s="220"/>
      <c r="H926" s="221"/>
      <c r="I926" s="220"/>
      <c r="J926" s="222"/>
      <c r="K926" s="223"/>
      <c r="L926" s="222"/>
      <c r="M926" s="96"/>
    </row>
    <row r="927" spans="2:13" ht="39.950000000000003" hidden="1" customHeight="1" outlineLevel="1" x14ac:dyDescent="0.25">
      <c r="B927" s="98">
        <v>922</v>
      </c>
      <c r="C927" s="219"/>
      <c r="D927" s="219"/>
      <c r="E927" s="219"/>
      <c r="F927" s="219"/>
      <c r="G927" s="220"/>
      <c r="H927" s="221"/>
      <c r="I927" s="220"/>
      <c r="J927" s="222"/>
      <c r="K927" s="223"/>
      <c r="L927" s="222"/>
      <c r="M927" s="96"/>
    </row>
    <row r="928" spans="2:13" ht="39.950000000000003" hidden="1" customHeight="1" outlineLevel="1" x14ac:dyDescent="0.25">
      <c r="B928" s="98">
        <v>923</v>
      </c>
      <c r="C928" s="219"/>
      <c r="D928" s="219"/>
      <c r="E928" s="219"/>
      <c r="F928" s="219"/>
      <c r="G928" s="220"/>
      <c r="H928" s="221"/>
      <c r="I928" s="220"/>
      <c r="J928" s="222"/>
      <c r="K928" s="223"/>
      <c r="L928" s="222"/>
      <c r="M928" s="96"/>
    </row>
    <row r="929" spans="2:13" ht="39.950000000000003" hidden="1" customHeight="1" outlineLevel="1" x14ac:dyDescent="0.25">
      <c r="B929" s="98">
        <v>924</v>
      </c>
      <c r="C929" s="219"/>
      <c r="D929" s="219"/>
      <c r="E929" s="219"/>
      <c r="F929" s="219"/>
      <c r="G929" s="220"/>
      <c r="H929" s="221"/>
      <c r="I929" s="220"/>
      <c r="J929" s="222"/>
      <c r="K929" s="223"/>
      <c r="L929" s="222"/>
      <c r="M929" s="96"/>
    </row>
    <row r="930" spans="2:13" ht="39.950000000000003" hidden="1" customHeight="1" outlineLevel="1" x14ac:dyDescent="0.25">
      <c r="B930" s="98">
        <v>925</v>
      </c>
      <c r="C930" s="219"/>
      <c r="D930" s="219"/>
      <c r="E930" s="219"/>
      <c r="F930" s="219"/>
      <c r="G930" s="220"/>
      <c r="H930" s="221"/>
      <c r="I930" s="220"/>
      <c r="J930" s="222"/>
      <c r="K930" s="223"/>
      <c r="L930" s="222"/>
      <c r="M930" s="96"/>
    </row>
    <row r="931" spans="2:13" ht="39.950000000000003" hidden="1" customHeight="1" outlineLevel="1" x14ac:dyDescent="0.25">
      <c r="B931" s="98">
        <v>926</v>
      </c>
      <c r="C931" s="219"/>
      <c r="D931" s="219"/>
      <c r="E931" s="219"/>
      <c r="F931" s="219"/>
      <c r="G931" s="220"/>
      <c r="H931" s="221"/>
      <c r="I931" s="220"/>
      <c r="J931" s="222"/>
      <c r="K931" s="223"/>
      <c r="L931" s="222"/>
      <c r="M931" s="96"/>
    </row>
    <row r="932" spans="2:13" ht="39.950000000000003" hidden="1" customHeight="1" outlineLevel="1" x14ac:dyDescent="0.25">
      <c r="B932" s="98">
        <v>927</v>
      </c>
      <c r="C932" s="219"/>
      <c r="D932" s="219"/>
      <c r="E932" s="219"/>
      <c r="F932" s="219"/>
      <c r="G932" s="220"/>
      <c r="H932" s="221"/>
      <c r="I932" s="220"/>
      <c r="J932" s="222"/>
      <c r="K932" s="223"/>
      <c r="L932" s="222"/>
      <c r="M932" s="96"/>
    </row>
    <row r="933" spans="2:13" ht="39.950000000000003" hidden="1" customHeight="1" outlineLevel="1" x14ac:dyDescent="0.25">
      <c r="B933" s="98">
        <v>928</v>
      </c>
      <c r="C933" s="219"/>
      <c r="D933" s="219"/>
      <c r="E933" s="219"/>
      <c r="F933" s="219"/>
      <c r="G933" s="220"/>
      <c r="H933" s="221"/>
      <c r="I933" s="220"/>
      <c r="J933" s="222"/>
      <c r="K933" s="223"/>
      <c r="L933" s="222"/>
      <c r="M933" s="96"/>
    </row>
    <row r="934" spans="2:13" ht="39.950000000000003" hidden="1" customHeight="1" outlineLevel="1" x14ac:dyDescent="0.25">
      <c r="B934" s="98">
        <v>929</v>
      </c>
      <c r="C934" s="219"/>
      <c r="D934" s="219"/>
      <c r="E934" s="219"/>
      <c r="F934" s="219"/>
      <c r="G934" s="220"/>
      <c r="H934" s="221"/>
      <c r="I934" s="220"/>
      <c r="J934" s="222"/>
      <c r="K934" s="223"/>
      <c r="L934" s="222"/>
      <c r="M934" s="96"/>
    </row>
    <row r="935" spans="2:13" ht="39.950000000000003" hidden="1" customHeight="1" outlineLevel="1" x14ac:dyDescent="0.25">
      <c r="B935" s="98">
        <v>930</v>
      </c>
      <c r="C935" s="219"/>
      <c r="D935" s="219"/>
      <c r="E935" s="219"/>
      <c r="F935" s="219"/>
      <c r="G935" s="220"/>
      <c r="H935" s="221"/>
      <c r="I935" s="220"/>
      <c r="J935" s="222"/>
      <c r="K935" s="223"/>
      <c r="L935" s="222"/>
      <c r="M935" s="96"/>
    </row>
    <row r="936" spans="2:13" ht="39.950000000000003" hidden="1" customHeight="1" outlineLevel="1" x14ac:dyDescent="0.25">
      <c r="B936" s="98">
        <v>931</v>
      </c>
      <c r="C936" s="219"/>
      <c r="D936" s="219"/>
      <c r="E936" s="219"/>
      <c r="F936" s="219"/>
      <c r="G936" s="220"/>
      <c r="H936" s="221"/>
      <c r="I936" s="220"/>
      <c r="J936" s="222"/>
      <c r="K936" s="223"/>
      <c r="L936" s="222"/>
      <c r="M936" s="96"/>
    </row>
    <row r="937" spans="2:13" ht="39.950000000000003" hidden="1" customHeight="1" outlineLevel="1" x14ac:dyDescent="0.25">
      <c r="B937" s="98">
        <v>932</v>
      </c>
      <c r="C937" s="219"/>
      <c r="D937" s="219"/>
      <c r="E937" s="219"/>
      <c r="F937" s="219"/>
      <c r="G937" s="220"/>
      <c r="H937" s="221"/>
      <c r="I937" s="220"/>
      <c r="J937" s="222"/>
      <c r="K937" s="223"/>
      <c r="L937" s="222"/>
      <c r="M937" s="96"/>
    </row>
    <row r="938" spans="2:13" ht="39.950000000000003" hidden="1" customHeight="1" outlineLevel="1" x14ac:dyDescent="0.25">
      <c r="B938" s="98">
        <v>933</v>
      </c>
      <c r="C938" s="219"/>
      <c r="D938" s="219"/>
      <c r="E938" s="219"/>
      <c r="F938" s="219"/>
      <c r="G938" s="220"/>
      <c r="H938" s="221"/>
      <c r="I938" s="220"/>
      <c r="J938" s="222"/>
      <c r="K938" s="223"/>
      <c r="L938" s="222"/>
      <c r="M938" s="96"/>
    </row>
    <row r="939" spans="2:13" ht="39.950000000000003" hidden="1" customHeight="1" outlineLevel="1" x14ac:dyDescent="0.25">
      <c r="B939" s="98">
        <v>934</v>
      </c>
      <c r="C939" s="219"/>
      <c r="D939" s="219"/>
      <c r="E939" s="219"/>
      <c r="F939" s="219"/>
      <c r="G939" s="220"/>
      <c r="H939" s="221"/>
      <c r="I939" s="220"/>
      <c r="J939" s="222"/>
      <c r="K939" s="223"/>
      <c r="L939" s="222"/>
      <c r="M939" s="96"/>
    </row>
    <row r="940" spans="2:13" ht="39.950000000000003" hidden="1" customHeight="1" outlineLevel="1" x14ac:dyDescent="0.25">
      <c r="B940" s="98">
        <v>935</v>
      </c>
      <c r="C940" s="219"/>
      <c r="D940" s="219"/>
      <c r="E940" s="219"/>
      <c r="F940" s="219"/>
      <c r="G940" s="220"/>
      <c r="H940" s="221"/>
      <c r="I940" s="220"/>
      <c r="J940" s="222"/>
      <c r="K940" s="223"/>
      <c r="L940" s="222"/>
      <c r="M940" s="96"/>
    </row>
    <row r="941" spans="2:13" ht="39.950000000000003" hidden="1" customHeight="1" outlineLevel="1" x14ac:dyDescent="0.25">
      <c r="B941" s="98">
        <v>936</v>
      </c>
      <c r="C941" s="219"/>
      <c r="D941" s="219"/>
      <c r="E941" s="219"/>
      <c r="F941" s="219"/>
      <c r="G941" s="220"/>
      <c r="H941" s="221"/>
      <c r="I941" s="220"/>
      <c r="J941" s="222"/>
      <c r="K941" s="223"/>
      <c r="L941" s="222"/>
      <c r="M941" s="96"/>
    </row>
    <row r="942" spans="2:13" ht="39.950000000000003" hidden="1" customHeight="1" outlineLevel="1" x14ac:dyDescent="0.25">
      <c r="B942" s="98">
        <v>937</v>
      </c>
      <c r="C942" s="219"/>
      <c r="D942" s="219"/>
      <c r="E942" s="219"/>
      <c r="F942" s="219"/>
      <c r="G942" s="220"/>
      <c r="H942" s="221"/>
      <c r="I942" s="220"/>
      <c r="J942" s="222"/>
      <c r="K942" s="223"/>
      <c r="L942" s="222"/>
      <c r="M942" s="96"/>
    </row>
    <row r="943" spans="2:13" ht="39.950000000000003" hidden="1" customHeight="1" outlineLevel="1" x14ac:dyDescent="0.25">
      <c r="B943" s="98">
        <v>938</v>
      </c>
      <c r="C943" s="219"/>
      <c r="D943" s="219"/>
      <c r="E943" s="219"/>
      <c r="F943" s="219"/>
      <c r="G943" s="220"/>
      <c r="H943" s="221"/>
      <c r="I943" s="220"/>
      <c r="J943" s="222"/>
      <c r="K943" s="223"/>
      <c r="L943" s="222"/>
      <c r="M943" s="96"/>
    </row>
    <row r="944" spans="2:13" ht="39.950000000000003" hidden="1" customHeight="1" outlineLevel="1" x14ac:dyDescent="0.25">
      <c r="B944" s="98">
        <v>939</v>
      </c>
      <c r="C944" s="219"/>
      <c r="D944" s="219"/>
      <c r="E944" s="219"/>
      <c r="F944" s="219"/>
      <c r="G944" s="220"/>
      <c r="H944" s="221"/>
      <c r="I944" s="220"/>
      <c r="J944" s="222"/>
      <c r="K944" s="223"/>
      <c r="L944" s="222"/>
      <c r="M944" s="96"/>
    </row>
    <row r="945" spans="2:13" ht="39.950000000000003" hidden="1" customHeight="1" outlineLevel="1" x14ac:dyDescent="0.25">
      <c r="B945" s="98">
        <v>940</v>
      </c>
      <c r="C945" s="219"/>
      <c r="D945" s="219"/>
      <c r="E945" s="219"/>
      <c r="F945" s="219"/>
      <c r="G945" s="220"/>
      <c r="H945" s="221"/>
      <c r="I945" s="220"/>
      <c r="J945" s="222"/>
      <c r="K945" s="223"/>
      <c r="L945" s="222"/>
      <c r="M945" s="96"/>
    </row>
    <row r="946" spans="2:13" ht="39.950000000000003" hidden="1" customHeight="1" outlineLevel="1" x14ac:dyDescent="0.25">
      <c r="B946" s="98">
        <v>941</v>
      </c>
      <c r="C946" s="219"/>
      <c r="D946" s="219"/>
      <c r="E946" s="219"/>
      <c r="F946" s="219"/>
      <c r="G946" s="220"/>
      <c r="H946" s="221"/>
      <c r="I946" s="220"/>
      <c r="J946" s="222"/>
      <c r="K946" s="223"/>
      <c r="L946" s="222"/>
      <c r="M946" s="96"/>
    </row>
    <row r="947" spans="2:13" ht="39.950000000000003" hidden="1" customHeight="1" outlineLevel="1" x14ac:dyDescent="0.25">
      <c r="B947" s="98">
        <v>942</v>
      </c>
      <c r="C947" s="219"/>
      <c r="D947" s="219"/>
      <c r="E947" s="219"/>
      <c r="F947" s="219"/>
      <c r="G947" s="220"/>
      <c r="H947" s="221"/>
      <c r="I947" s="220"/>
      <c r="J947" s="222"/>
      <c r="K947" s="223"/>
      <c r="L947" s="222"/>
      <c r="M947" s="96"/>
    </row>
    <row r="948" spans="2:13" ht="39.950000000000003" hidden="1" customHeight="1" outlineLevel="1" x14ac:dyDescent="0.25">
      <c r="B948" s="98">
        <v>943</v>
      </c>
      <c r="C948" s="219"/>
      <c r="D948" s="219"/>
      <c r="E948" s="219"/>
      <c r="F948" s="219"/>
      <c r="G948" s="220"/>
      <c r="H948" s="221"/>
      <c r="I948" s="220"/>
      <c r="J948" s="222"/>
      <c r="K948" s="223"/>
      <c r="L948" s="222"/>
      <c r="M948" s="96"/>
    </row>
    <row r="949" spans="2:13" ht="39.950000000000003" hidden="1" customHeight="1" outlineLevel="1" x14ac:dyDescent="0.25">
      <c r="B949" s="98">
        <v>944</v>
      </c>
      <c r="C949" s="219"/>
      <c r="D949" s="219"/>
      <c r="E949" s="219"/>
      <c r="F949" s="219"/>
      <c r="G949" s="220"/>
      <c r="H949" s="221"/>
      <c r="I949" s="220"/>
      <c r="J949" s="222"/>
      <c r="K949" s="223"/>
      <c r="L949" s="222"/>
      <c r="M949" s="96"/>
    </row>
    <row r="950" spans="2:13" ht="39.950000000000003" hidden="1" customHeight="1" outlineLevel="1" x14ac:dyDescent="0.25">
      <c r="B950" s="98">
        <v>945</v>
      </c>
      <c r="C950" s="219"/>
      <c r="D950" s="219"/>
      <c r="E950" s="219"/>
      <c r="F950" s="219"/>
      <c r="G950" s="220"/>
      <c r="H950" s="221"/>
      <c r="I950" s="220"/>
      <c r="J950" s="222"/>
      <c r="K950" s="223"/>
      <c r="L950" s="222"/>
      <c r="M950" s="96"/>
    </row>
    <row r="951" spans="2:13" ht="39.950000000000003" hidden="1" customHeight="1" outlineLevel="1" x14ac:dyDescent="0.25">
      <c r="B951" s="98">
        <v>946</v>
      </c>
      <c r="C951" s="219"/>
      <c r="D951" s="219"/>
      <c r="E951" s="219"/>
      <c r="F951" s="219"/>
      <c r="G951" s="220"/>
      <c r="H951" s="221"/>
      <c r="I951" s="220"/>
      <c r="J951" s="222"/>
      <c r="K951" s="223"/>
      <c r="L951" s="222"/>
      <c r="M951" s="96"/>
    </row>
    <row r="952" spans="2:13" ht="39.950000000000003" hidden="1" customHeight="1" outlineLevel="1" x14ac:dyDescent="0.25">
      <c r="B952" s="98">
        <v>947</v>
      </c>
      <c r="C952" s="219"/>
      <c r="D952" s="219"/>
      <c r="E952" s="219"/>
      <c r="F952" s="219"/>
      <c r="G952" s="220"/>
      <c r="H952" s="221"/>
      <c r="I952" s="220"/>
      <c r="J952" s="222"/>
      <c r="K952" s="223"/>
      <c r="L952" s="222"/>
      <c r="M952" s="96"/>
    </row>
    <row r="953" spans="2:13" ht="39.950000000000003" hidden="1" customHeight="1" outlineLevel="1" x14ac:dyDescent="0.25">
      <c r="B953" s="98">
        <v>948</v>
      </c>
      <c r="C953" s="219"/>
      <c r="D953" s="219"/>
      <c r="E953" s="219"/>
      <c r="F953" s="219"/>
      <c r="G953" s="220"/>
      <c r="H953" s="221"/>
      <c r="I953" s="220"/>
      <c r="J953" s="222"/>
      <c r="K953" s="223"/>
      <c r="L953" s="222"/>
      <c r="M953" s="96"/>
    </row>
    <row r="954" spans="2:13" ht="39.950000000000003" hidden="1" customHeight="1" outlineLevel="1" x14ac:dyDescent="0.25">
      <c r="B954" s="98">
        <v>949</v>
      </c>
      <c r="C954" s="219"/>
      <c r="D954" s="219"/>
      <c r="E954" s="219"/>
      <c r="F954" s="219"/>
      <c r="G954" s="220"/>
      <c r="H954" s="221"/>
      <c r="I954" s="220"/>
      <c r="J954" s="222"/>
      <c r="K954" s="223"/>
      <c r="L954" s="222"/>
      <c r="M954" s="96"/>
    </row>
    <row r="955" spans="2:13" ht="39.950000000000003" hidden="1" customHeight="1" outlineLevel="1" x14ac:dyDescent="0.25">
      <c r="B955" s="98">
        <v>950</v>
      </c>
      <c r="C955" s="219"/>
      <c r="D955" s="219"/>
      <c r="E955" s="219"/>
      <c r="F955" s="219"/>
      <c r="G955" s="220"/>
      <c r="H955" s="221"/>
      <c r="I955" s="220"/>
      <c r="J955" s="222"/>
      <c r="K955" s="223"/>
      <c r="L955" s="222"/>
      <c r="M955" s="96"/>
    </row>
    <row r="956" spans="2:13" ht="39.950000000000003" hidden="1" customHeight="1" outlineLevel="1" x14ac:dyDescent="0.25">
      <c r="B956" s="98">
        <v>951</v>
      </c>
      <c r="C956" s="219"/>
      <c r="D956" s="219"/>
      <c r="E956" s="219"/>
      <c r="F956" s="219"/>
      <c r="G956" s="220"/>
      <c r="H956" s="221"/>
      <c r="I956" s="220"/>
      <c r="J956" s="222"/>
      <c r="K956" s="223"/>
      <c r="L956" s="222"/>
      <c r="M956" s="96"/>
    </row>
    <row r="957" spans="2:13" ht="39.950000000000003" hidden="1" customHeight="1" outlineLevel="1" x14ac:dyDescent="0.25">
      <c r="B957" s="98">
        <v>952</v>
      </c>
      <c r="C957" s="219"/>
      <c r="D957" s="219"/>
      <c r="E957" s="219"/>
      <c r="F957" s="219"/>
      <c r="G957" s="220"/>
      <c r="H957" s="221"/>
      <c r="I957" s="220"/>
      <c r="J957" s="222"/>
      <c r="K957" s="223"/>
      <c r="L957" s="222"/>
      <c r="M957" s="96"/>
    </row>
    <row r="958" spans="2:13" ht="39.950000000000003" hidden="1" customHeight="1" outlineLevel="1" x14ac:dyDescent="0.25">
      <c r="B958" s="98">
        <v>953</v>
      </c>
      <c r="C958" s="219"/>
      <c r="D958" s="219"/>
      <c r="E958" s="219"/>
      <c r="F958" s="219"/>
      <c r="G958" s="220"/>
      <c r="H958" s="221"/>
      <c r="I958" s="220"/>
      <c r="J958" s="222"/>
      <c r="K958" s="223"/>
      <c r="L958" s="222"/>
      <c r="M958" s="96"/>
    </row>
    <row r="959" spans="2:13" ht="39.950000000000003" hidden="1" customHeight="1" outlineLevel="1" x14ac:dyDescent="0.25">
      <c r="B959" s="98">
        <v>954</v>
      </c>
      <c r="C959" s="219"/>
      <c r="D959" s="219"/>
      <c r="E959" s="219"/>
      <c r="F959" s="219"/>
      <c r="G959" s="220"/>
      <c r="H959" s="221"/>
      <c r="I959" s="220"/>
      <c r="J959" s="222"/>
      <c r="K959" s="223"/>
      <c r="L959" s="222"/>
      <c r="M959" s="96"/>
    </row>
    <row r="960" spans="2:13" ht="39.950000000000003" hidden="1" customHeight="1" outlineLevel="1" x14ac:dyDescent="0.25">
      <c r="B960" s="98">
        <v>955</v>
      </c>
      <c r="C960" s="219"/>
      <c r="D960" s="219"/>
      <c r="E960" s="219"/>
      <c r="F960" s="219"/>
      <c r="G960" s="220"/>
      <c r="H960" s="221"/>
      <c r="I960" s="220"/>
      <c r="J960" s="222"/>
      <c r="K960" s="223"/>
      <c r="L960" s="222"/>
      <c r="M960" s="96"/>
    </row>
    <row r="961" spans="2:13" ht="39.950000000000003" hidden="1" customHeight="1" outlineLevel="1" x14ac:dyDescent="0.25">
      <c r="B961" s="98">
        <v>956</v>
      </c>
      <c r="C961" s="219"/>
      <c r="D961" s="219"/>
      <c r="E961" s="219"/>
      <c r="F961" s="219"/>
      <c r="G961" s="220"/>
      <c r="H961" s="221"/>
      <c r="I961" s="220"/>
      <c r="J961" s="222"/>
      <c r="K961" s="223"/>
      <c r="L961" s="222"/>
      <c r="M961" s="96"/>
    </row>
    <row r="962" spans="2:13" ht="39.950000000000003" hidden="1" customHeight="1" outlineLevel="1" x14ac:dyDescent="0.25">
      <c r="B962" s="98">
        <v>957</v>
      </c>
      <c r="C962" s="219"/>
      <c r="D962" s="219"/>
      <c r="E962" s="219"/>
      <c r="F962" s="219"/>
      <c r="G962" s="220"/>
      <c r="H962" s="221"/>
      <c r="I962" s="220"/>
      <c r="J962" s="222"/>
      <c r="K962" s="223"/>
      <c r="L962" s="222"/>
      <c r="M962" s="96"/>
    </row>
    <row r="963" spans="2:13" ht="39.950000000000003" hidden="1" customHeight="1" outlineLevel="1" x14ac:dyDescent="0.25">
      <c r="B963" s="98">
        <v>958</v>
      </c>
      <c r="C963" s="219"/>
      <c r="D963" s="219"/>
      <c r="E963" s="219"/>
      <c r="F963" s="219"/>
      <c r="G963" s="220"/>
      <c r="H963" s="221"/>
      <c r="I963" s="220"/>
      <c r="J963" s="222"/>
      <c r="K963" s="223"/>
      <c r="L963" s="222"/>
      <c r="M963" s="96"/>
    </row>
    <row r="964" spans="2:13" ht="39.950000000000003" hidden="1" customHeight="1" outlineLevel="1" x14ac:dyDescent="0.25">
      <c r="B964" s="98">
        <v>959</v>
      </c>
      <c r="C964" s="219"/>
      <c r="D964" s="219"/>
      <c r="E964" s="219"/>
      <c r="F964" s="219"/>
      <c r="G964" s="220"/>
      <c r="H964" s="221"/>
      <c r="I964" s="220"/>
      <c r="J964" s="222"/>
      <c r="K964" s="223"/>
      <c r="L964" s="222"/>
      <c r="M964" s="96"/>
    </row>
    <row r="965" spans="2:13" ht="39.950000000000003" hidden="1" customHeight="1" outlineLevel="1" x14ac:dyDescent="0.25">
      <c r="B965" s="98">
        <v>960</v>
      </c>
      <c r="C965" s="219"/>
      <c r="D965" s="219"/>
      <c r="E965" s="219"/>
      <c r="F965" s="219"/>
      <c r="G965" s="220"/>
      <c r="H965" s="221"/>
      <c r="I965" s="220"/>
      <c r="J965" s="222"/>
      <c r="K965" s="223"/>
      <c r="L965" s="222"/>
      <c r="M965" s="96"/>
    </row>
    <row r="966" spans="2:13" ht="39.950000000000003" hidden="1" customHeight="1" outlineLevel="1" x14ac:dyDescent="0.25">
      <c r="B966" s="98">
        <v>961</v>
      </c>
      <c r="C966" s="219"/>
      <c r="D966" s="219"/>
      <c r="E966" s="219"/>
      <c r="F966" s="219"/>
      <c r="G966" s="220"/>
      <c r="H966" s="221"/>
      <c r="I966" s="220"/>
      <c r="J966" s="222"/>
      <c r="K966" s="223"/>
      <c r="L966" s="222"/>
      <c r="M966" s="96"/>
    </row>
    <row r="967" spans="2:13" ht="39.950000000000003" hidden="1" customHeight="1" outlineLevel="1" x14ac:dyDescent="0.25">
      <c r="B967" s="98">
        <v>962</v>
      </c>
      <c r="C967" s="219"/>
      <c r="D967" s="219"/>
      <c r="E967" s="219"/>
      <c r="F967" s="219"/>
      <c r="G967" s="220"/>
      <c r="H967" s="221"/>
      <c r="I967" s="220"/>
      <c r="J967" s="222"/>
      <c r="K967" s="223"/>
      <c r="L967" s="222"/>
      <c r="M967" s="96"/>
    </row>
    <row r="968" spans="2:13" ht="39.950000000000003" hidden="1" customHeight="1" outlineLevel="1" x14ac:dyDescent="0.25">
      <c r="B968" s="98">
        <v>963</v>
      </c>
      <c r="C968" s="219"/>
      <c r="D968" s="219"/>
      <c r="E968" s="219"/>
      <c r="F968" s="219"/>
      <c r="G968" s="220"/>
      <c r="H968" s="221"/>
      <c r="I968" s="220"/>
      <c r="J968" s="222"/>
      <c r="K968" s="223"/>
      <c r="L968" s="222"/>
      <c r="M968" s="96"/>
    </row>
    <row r="969" spans="2:13" ht="39.950000000000003" hidden="1" customHeight="1" outlineLevel="1" x14ac:dyDescent="0.25">
      <c r="B969" s="98">
        <v>964</v>
      </c>
      <c r="C969" s="219"/>
      <c r="D969" s="219"/>
      <c r="E969" s="219"/>
      <c r="F969" s="219"/>
      <c r="G969" s="220"/>
      <c r="H969" s="221"/>
      <c r="I969" s="220"/>
      <c r="J969" s="222"/>
      <c r="K969" s="223"/>
      <c r="L969" s="222"/>
      <c r="M969" s="96"/>
    </row>
    <row r="970" spans="2:13" ht="39.950000000000003" hidden="1" customHeight="1" outlineLevel="1" x14ac:dyDescent="0.25">
      <c r="B970" s="98">
        <v>965</v>
      </c>
      <c r="C970" s="219"/>
      <c r="D970" s="219"/>
      <c r="E970" s="219"/>
      <c r="F970" s="219"/>
      <c r="G970" s="220"/>
      <c r="H970" s="221"/>
      <c r="I970" s="220"/>
      <c r="J970" s="222"/>
      <c r="K970" s="223"/>
      <c r="L970" s="222"/>
      <c r="M970" s="96"/>
    </row>
    <row r="971" spans="2:13" ht="39.950000000000003" hidden="1" customHeight="1" outlineLevel="1" x14ac:dyDescent="0.25">
      <c r="B971" s="98">
        <v>966</v>
      </c>
      <c r="C971" s="219"/>
      <c r="D971" s="219"/>
      <c r="E971" s="219"/>
      <c r="F971" s="219"/>
      <c r="G971" s="220"/>
      <c r="H971" s="221"/>
      <c r="I971" s="220"/>
      <c r="J971" s="222"/>
      <c r="K971" s="223"/>
      <c r="L971" s="222"/>
      <c r="M971" s="96"/>
    </row>
    <row r="972" spans="2:13" ht="39.950000000000003" hidden="1" customHeight="1" outlineLevel="1" x14ac:dyDescent="0.25">
      <c r="B972" s="98">
        <v>967</v>
      </c>
      <c r="C972" s="219"/>
      <c r="D972" s="219"/>
      <c r="E972" s="219"/>
      <c r="F972" s="219"/>
      <c r="G972" s="220"/>
      <c r="H972" s="221"/>
      <c r="I972" s="220"/>
      <c r="J972" s="222"/>
      <c r="K972" s="223"/>
      <c r="L972" s="222"/>
      <c r="M972" s="96"/>
    </row>
    <row r="973" spans="2:13" ht="39.950000000000003" hidden="1" customHeight="1" outlineLevel="1" x14ac:dyDescent="0.25">
      <c r="B973" s="98">
        <v>968</v>
      </c>
      <c r="C973" s="219"/>
      <c r="D973" s="219"/>
      <c r="E973" s="219"/>
      <c r="F973" s="219"/>
      <c r="G973" s="220"/>
      <c r="H973" s="221"/>
      <c r="I973" s="220"/>
      <c r="J973" s="222"/>
      <c r="K973" s="223"/>
      <c r="L973" s="222"/>
      <c r="M973" s="96"/>
    </row>
    <row r="974" spans="2:13" ht="39.950000000000003" hidden="1" customHeight="1" outlineLevel="1" x14ac:dyDescent="0.25">
      <c r="B974" s="98">
        <v>969</v>
      </c>
      <c r="C974" s="219"/>
      <c r="D974" s="219"/>
      <c r="E974" s="219"/>
      <c r="F974" s="219"/>
      <c r="G974" s="220"/>
      <c r="H974" s="221"/>
      <c r="I974" s="220"/>
      <c r="J974" s="222"/>
      <c r="K974" s="223"/>
      <c r="L974" s="222"/>
      <c r="M974" s="96"/>
    </row>
    <row r="975" spans="2:13" ht="39.950000000000003" hidden="1" customHeight="1" outlineLevel="1" x14ac:dyDescent="0.25">
      <c r="B975" s="98">
        <v>970</v>
      </c>
      <c r="C975" s="219"/>
      <c r="D975" s="219"/>
      <c r="E975" s="219"/>
      <c r="F975" s="219"/>
      <c r="G975" s="220"/>
      <c r="H975" s="221"/>
      <c r="I975" s="220"/>
      <c r="J975" s="222"/>
      <c r="K975" s="223"/>
      <c r="L975" s="222"/>
      <c r="M975" s="96"/>
    </row>
    <row r="976" spans="2:13" ht="39.950000000000003" hidden="1" customHeight="1" outlineLevel="1" x14ac:dyDescent="0.25">
      <c r="B976" s="98">
        <v>971</v>
      </c>
      <c r="C976" s="219"/>
      <c r="D976" s="219"/>
      <c r="E976" s="219"/>
      <c r="F976" s="219"/>
      <c r="G976" s="220"/>
      <c r="H976" s="221"/>
      <c r="I976" s="220"/>
      <c r="J976" s="222"/>
      <c r="K976" s="223"/>
      <c r="L976" s="222"/>
      <c r="M976" s="96"/>
    </row>
    <row r="977" spans="2:13" ht="39.950000000000003" hidden="1" customHeight="1" outlineLevel="1" x14ac:dyDescent="0.25">
      <c r="B977" s="98">
        <v>972</v>
      </c>
      <c r="C977" s="219"/>
      <c r="D977" s="219"/>
      <c r="E977" s="219"/>
      <c r="F977" s="219"/>
      <c r="G977" s="220"/>
      <c r="H977" s="221"/>
      <c r="I977" s="220"/>
      <c r="J977" s="222"/>
      <c r="K977" s="223"/>
      <c r="L977" s="222"/>
      <c r="M977" s="96"/>
    </row>
    <row r="978" spans="2:13" ht="39.950000000000003" hidden="1" customHeight="1" outlineLevel="1" x14ac:dyDescent="0.25">
      <c r="B978" s="98">
        <v>973</v>
      </c>
      <c r="C978" s="219"/>
      <c r="D978" s="219"/>
      <c r="E978" s="219"/>
      <c r="F978" s="219"/>
      <c r="G978" s="220"/>
      <c r="H978" s="221"/>
      <c r="I978" s="220"/>
      <c r="J978" s="222"/>
      <c r="K978" s="223"/>
      <c r="L978" s="222"/>
      <c r="M978" s="96"/>
    </row>
    <row r="979" spans="2:13" ht="39.950000000000003" hidden="1" customHeight="1" outlineLevel="1" x14ac:dyDescent="0.25">
      <c r="B979" s="98">
        <v>974</v>
      </c>
      <c r="C979" s="219"/>
      <c r="D979" s="219"/>
      <c r="E979" s="219"/>
      <c r="F979" s="219"/>
      <c r="G979" s="220"/>
      <c r="H979" s="221"/>
      <c r="I979" s="220"/>
      <c r="J979" s="222"/>
      <c r="K979" s="223"/>
      <c r="L979" s="222"/>
      <c r="M979" s="96"/>
    </row>
    <row r="980" spans="2:13" ht="39.950000000000003" hidden="1" customHeight="1" outlineLevel="1" x14ac:dyDescent="0.25">
      <c r="B980" s="98">
        <v>975</v>
      </c>
      <c r="C980" s="219"/>
      <c r="D980" s="219"/>
      <c r="E980" s="219"/>
      <c r="F980" s="219"/>
      <c r="G980" s="220"/>
      <c r="H980" s="221"/>
      <c r="I980" s="220"/>
      <c r="J980" s="222"/>
      <c r="K980" s="223"/>
      <c r="L980" s="222"/>
      <c r="M980" s="96"/>
    </row>
    <row r="981" spans="2:13" ht="39.950000000000003" hidden="1" customHeight="1" outlineLevel="1" x14ac:dyDescent="0.25">
      <c r="B981" s="98">
        <v>976</v>
      </c>
      <c r="C981" s="219"/>
      <c r="D981" s="219"/>
      <c r="E981" s="219"/>
      <c r="F981" s="219"/>
      <c r="G981" s="220"/>
      <c r="H981" s="221"/>
      <c r="I981" s="220"/>
      <c r="J981" s="222"/>
      <c r="K981" s="223"/>
      <c r="L981" s="222"/>
      <c r="M981" s="96"/>
    </row>
    <row r="982" spans="2:13" ht="39.950000000000003" hidden="1" customHeight="1" outlineLevel="1" x14ac:dyDescent="0.25">
      <c r="B982" s="98">
        <v>977</v>
      </c>
      <c r="C982" s="219"/>
      <c r="D982" s="219"/>
      <c r="E982" s="219"/>
      <c r="F982" s="219"/>
      <c r="G982" s="220"/>
      <c r="H982" s="221"/>
      <c r="I982" s="220"/>
      <c r="J982" s="222"/>
      <c r="K982" s="223"/>
      <c r="L982" s="222"/>
      <c r="M982" s="96"/>
    </row>
    <row r="983" spans="2:13" ht="39.950000000000003" hidden="1" customHeight="1" outlineLevel="1" x14ac:dyDescent="0.25">
      <c r="B983" s="98">
        <v>978</v>
      </c>
      <c r="C983" s="219"/>
      <c r="D983" s="219"/>
      <c r="E983" s="219"/>
      <c r="F983" s="219"/>
      <c r="G983" s="220"/>
      <c r="H983" s="221"/>
      <c r="I983" s="220"/>
      <c r="J983" s="222"/>
      <c r="K983" s="223"/>
      <c r="L983" s="222"/>
      <c r="M983" s="96"/>
    </row>
    <row r="984" spans="2:13" ht="39.950000000000003" hidden="1" customHeight="1" outlineLevel="1" x14ac:dyDescent="0.25">
      <c r="B984" s="98">
        <v>979</v>
      </c>
      <c r="C984" s="219"/>
      <c r="D984" s="219"/>
      <c r="E984" s="219"/>
      <c r="F984" s="219"/>
      <c r="G984" s="220"/>
      <c r="H984" s="221"/>
      <c r="I984" s="220"/>
      <c r="J984" s="222"/>
      <c r="K984" s="223"/>
      <c r="L984" s="222"/>
      <c r="M984" s="96"/>
    </row>
    <row r="985" spans="2:13" ht="39.950000000000003" hidden="1" customHeight="1" outlineLevel="1" x14ac:dyDescent="0.25">
      <c r="B985" s="98">
        <v>980</v>
      </c>
      <c r="C985" s="219"/>
      <c r="D985" s="219"/>
      <c r="E985" s="219"/>
      <c r="F985" s="219"/>
      <c r="G985" s="220"/>
      <c r="H985" s="221"/>
      <c r="I985" s="220"/>
      <c r="J985" s="222"/>
      <c r="K985" s="223"/>
      <c r="L985" s="222"/>
      <c r="M985" s="96"/>
    </row>
    <row r="986" spans="2:13" ht="39.950000000000003" hidden="1" customHeight="1" outlineLevel="1" x14ac:dyDescent="0.25">
      <c r="B986" s="98">
        <v>981</v>
      </c>
      <c r="C986" s="219"/>
      <c r="D986" s="219"/>
      <c r="E986" s="219"/>
      <c r="F986" s="219"/>
      <c r="G986" s="220"/>
      <c r="H986" s="221"/>
      <c r="I986" s="220"/>
      <c r="J986" s="222"/>
      <c r="K986" s="223"/>
      <c r="L986" s="222"/>
      <c r="M986" s="96"/>
    </row>
    <row r="987" spans="2:13" ht="39.950000000000003" hidden="1" customHeight="1" outlineLevel="1" x14ac:dyDescent="0.25">
      <c r="B987" s="98">
        <v>982</v>
      </c>
      <c r="C987" s="219"/>
      <c r="D987" s="219"/>
      <c r="E987" s="219"/>
      <c r="F987" s="219"/>
      <c r="G987" s="220"/>
      <c r="H987" s="221"/>
      <c r="I987" s="220"/>
      <c r="J987" s="222"/>
      <c r="K987" s="223"/>
      <c r="L987" s="222"/>
      <c r="M987" s="96"/>
    </row>
    <row r="988" spans="2:13" ht="39.950000000000003" hidden="1" customHeight="1" outlineLevel="1" x14ac:dyDescent="0.25">
      <c r="B988" s="98">
        <v>983</v>
      </c>
      <c r="C988" s="219"/>
      <c r="D988" s="219"/>
      <c r="E988" s="219"/>
      <c r="F988" s="219"/>
      <c r="G988" s="220"/>
      <c r="H988" s="221"/>
      <c r="I988" s="220"/>
      <c r="J988" s="222"/>
      <c r="K988" s="223"/>
      <c r="L988" s="222"/>
      <c r="M988" s="96"/>
    </row>
    <row r="989" spans="2:13" ht="39.950000000000003" hidden="1" customHeight="1" outlineLevel="1" x14ac:dyDescent="0.25">
      <c r="B989" s="98">
        <v>984</v>
      </c>
      <c r="C989" s="219"/>
      <c r="D989" s="219"/>
      <c r="E989" s="219"/>
      <c r="F989" s="219"/>
      <c r="G989" s="220"/>
      <c r="H989" s="221"/>
      <c r="I989" s="220"/>
      <c r="J989" s="222"/>
      <c r="K989" s="223"/>
      <c r="L989" s="222"/>
      <c r="M989" s="96"/>
    </row>
    <row r="990" spans="2:13" ht="39.950000000000003" hidden="1" customHeight="1" outlineLevel="1" x14ac:dyDescent="0.25">
      <c r="B990" s="98">
        <v>985</v>
      </c>
      <c r="C990" s="219"/>
      <c r="D990" s="219"/>
      <c r="E990" s="219"/>
      <c r="F990" s="219"/>
      <c r="G990" s="220"/>
      <c r="H990" s="221"/>
      <c r="I990" s="220"/>
      <c r="J990" s="222"/>
      <c r="K990" s="223"/>
      <c r="L990" s="222"/>
      <c r="M990" s="96"/>
    </row>
    <row r="991" spans="2:13" ht="39.950000000000003" hidden="1" customHeight="1" outlineLevel="1" x14ac:dyDescent="0.25">
      <c r="B991" s="98">
        <v>986</v>
      </c>
      <c r="C991" s="219"/>
      <c r="D991" s="219"/>
      <c r="E991" s="219"/>
      <c r="F991" s="219"/>
      <c r="G991" s="220"/>
      <c r="H991" s="221"/>
      <c r="I991" s="220"/>
      <c r="J991" s="222"/>
      <c r="K991" s="223"/>
      <c r="L991" s="222"/>
      <c r="M991" s="96"/>
    </row>
    <row r="992" spans="2:13" ht="39.950000000000003" hidden="1" customHeight="1" outlineLevel="1" x14ac:dyDescent="0.25">
      <c r="B992" s="98">
        <v>987</v>
      </c>
      <c r="C992" s="219"/>
      <c r="D992" s="219"/>
      <c r="E992" s="219"/>
      <c r="F992" s="219"/>
      <c r="G992" s="220"/>
      <c r="H992" s="221"/>
      <c r="I992" s="220"/>
      <c r="J992" s="222"/>
      <c r="K992" s="223"/>
      <c r="L992" s="222"/>
      <c r="M992" s="96"/>
    </row>
    <row r="993" spans="2:16" ht="39.950000000000003" hidden="1" customHeight="1" outlineLevel="1" x14ac:dyDescent="0.25">
      <c r="B993" s="98">
        <v>988</v>
      </c>
      <c r="C993" s="219"/>
      <c r="D993" s="219"/>
      <c r="E993" s="219"/>
      <c r="F993" s="219"/>
      <c r="G993" s="220"/>
      <c r="H993" s="221"/>
      <c r="I993" s="220"/>
      <c r="J993" s="222"/>
      <c r="K993" s="223"/>
      <c r="L993" s="222"/>
      <c r="M993" s="96"/>
    </row>
    <row r="994" spans="2:16" ht="39.950000000000003" hidden="1" customHeight="1" outlineLevel="1" x14ac:dyDescent="0.25">
      <c r="B994" s="98">
        <v>989</v>
      </c>
      <c r="C994" s="219"/>
      <c r="D994" s="219"/>
      <c r="E994" s="219"/>
      <c r="F994" s="219"/>
      <c r="G994" s="220"/>
      <c r="H994" s="221"/>
      <c r="I994" s="220"/>
      <c r="J994" s="222"/>
      <c r="K994" s="223"/>
      <c r="L994" s="222"/>
      <c r="M994" s="96"/>
    </row>
    <row r="995" spans="2:16" ht="39.950000000000003" hidden="1" customHeight="1" outlineLevel="1" x14ac:dyDescent="0.25">
      <c r="B995" s="98">
        <v>990</v>
      </c>
      <c r="C995" s="219"/>
      <c r="D995" s="219"/>
      <c r="E995" s="219"/>
      <c r="F995" s="219"/>
      <c r="G995" s="220"/>
      <c r="H995" s="221"/>
      <c r="I995" s="220"/>
      <c r="J995" s="222"/>
      <c r="K995" s="223"/>
      <c r="L995" s="222"/>
      <c r="M995" s="96"/>
    </row>
    <row r="996" spans="2:16" ht="39.950000000000003" hidden="1" customHeight="1" outlineLevel="1" x14ac:dyDescent="0.25">
      <c r="B996" s="98">
        <v>991</v>
      </c>
      <c r="C996" s="219"/>
      <c r="D996" s="219"/>
      <c r="E996" s="219"/>
      <c r="F996" s="219"/>
      <c r="G996" s="220"/>
      <c r="H996" s="221"/>
      <c r="I996" s="220"/>
      <c r="J996" s="222"/>
      <c r="K996" s="223"/>
      <c r="L996" s="222"/>
      <c r="M996" s="96"/>
    </row>
    <row r="997" spans="2:16" ht="39.950000000000003" hidden="1" customHeight="1" outlineLevel="1" x14ac:dyDescent="0.25">
      <c r="B997" s="98">
        <v>992</v>
      </c>
      <c r="C997" s="219"/>
      <c r="D997" s="219"/>
      <c r="E997" s="219"/>
      <c r="F997" s="219"/>
      <c r="G997" s="220"/>
      <c r="H997" s="221"/>
      <c r="I997" s="220"/>
      <c r="J997" s="222"/>
      <c r="K997" s="223"/>
      <c r="L997" s="222"/>
      <c r="M997" s="96"/>
    </row>
    <row r="998" spans="2:16" ht="39.950000000000003" hidden="1" customHeight="1" outlineLevel="1" x14ac:dyDescent="0.25">
      <c r="B998" s="98">
        <v>993</v>
      </c>
      <c r="C998" s="219"/>
      <c r="D998" s="219"/>
      <c r="E998" s="219"/>
      <c r="F998" s="219"/>
      <c r="G998" s="220"/>
      <c r="H998" s="221"/>
      <c r="I998" s="220"/>
      <c r="J998" s="222"/>
      <c r="K998" s="223"/>
      <c r="L998" s="222"/>
      <c r="M998" s="96"/>
    </row>
    <row r="999" spans="2:16" ht="39.950000000000003" hidden="1" customHeight="1" outlineLevel="1" x14ac:dyDescent="0.25">
      <c r="B999" s="98">
        <v>994</v>
      </c>
      <c r="C999" s="219"/>
      <c r="D999" s="219"/>
      <c r="E999" s="219"/>
      <c r="F999" s="219"/>
      <c r="G999" s="220"/>
      <c r="H999" s="221"/>
      <c r="I999" s="220"/>
      <c r="J999" s="222"/>
      <c r="K999" s="223"/>
      <c r="L999" s="222"/>
      <c r="M999" s="96"/>
    </row>
    <row r="1000" spans="2:16" ht="39.950000000000003" hidden="1" customHeight="1" outlineLevel="1" x14ac:dyDescent="0.25">
      <c r="B1000" s="98">
        <v>995</v>
      </c>
      <c r="C1000" s="219"/>
      <c r="D1000" s="219"/>
      <c r="E1000" s="219"/>
      <c r="F1000" s="219"/>
      <c r="G1000" s="220"/>
      <c r="H1000" s="221"/>
      <c r="I1000" s="220"/>
      <c r="J1000" s="222"/>
      <c r="K1000" s="223"/>
      <c r="L1000" s="222"/>
      <c r="M1000" s="96"/>
    </row>
    <row r="1001" spans="2:16" ht="39.950000000000003" hidden="1" customHeight="1" outlineLevel="1" x14ac:dyDescent="0.25">
      <c r="B1001" s="98">
        <v>996</v>
      </c>
      <c r="C1001" s="219"/>
      <c r="D1001" s="219"/>
      <c r="E1001" s="219"/>
      <c r="F1001" s="219"/>
      <c r="G1001" s="220"/>
      <c r="H1001" s="221"/>
      <c r="I1001" s="220"/>
      <c r="J1001" s="222"/>
      <c r="K1001" s="223"/>
      <c r="L1001" s="222"/>
      <c r="M1001" s="96"/>
    </row>
    <row r="1002" spans="2:16" ht="39.950000000000003" hidden="1" customHeight="1" outlineLevel="1" x14ac:dyDescent="0.25">
      <c r="B1002" s="98">
        <v>997</v>
      </c>
      <c r="C1002" s="219"/>
      <c r="D1002" s="219"/>
      <c r="E1002" s="219"/>
      <c r="F1002" s="219"/>
      <c r="G1002" s="220"/>
      <c r="H1002" s="221"/>
      <c r="I1002" s="220"/>
      <c r="J1002" s="222"/>
      <c r="K1002" s="223"/>
      <c r="L1002" s="222"/>
      <c r="M1002" s="96"/>
    </row>
    <row r="1003" spans="2:16" ht="39.950000000000003" hidden="1" customHeight="1" outlineLevel="1" x14ac:dyDescent="0.25">
      <c r="B1003" s="98">
        <v>998</v>
      </c>
      <c r="C1003" s="219"/>
      <c r="D1003" s="219"/>
      <c r="E1003" s="219"/>
      <c r="F1003" s="219"/>
      <c r="G1003" s="220"/>
      <c r="H1003" s="221"/>
      <c r="I1003" s="220"/>
      <c r="J1003" s="222"/>
      <c r="K1003" s="223"/>
      <c r="L1003" s="222"/>
      <c r="M1003" s="96"/>
    </row>
    <row r="1004" spans="2:16" ht="39.950000000000003" hidden="1" customHeight="1" outlineLevel="1" x14ac:dyDescent="0.25">
      <c r="B1004" s="98">
        <v>999</v>
      </c>
      <c r="C1004" s="219"/>
      <c r="D1004" s="219"/>
      <c r="E1004" s="219"/>
      <c r="F1004" s="219"/>
      <c r="G1004" s="220"/>
      <c r="H1004" s="221"/>
      <c r="I1004" s="220"/>
      <c r="J1004" s="222"/>
      <c r="K1004" s="223"/>
      <c r="L1004" s="222"/>
      <c r="M1004" s="96"/>
    </row>
    <row r="1005" spans="2:16" ht="39.950000000000003" hidden="1" customHeight="1" outlineLevel="1" x14ac:dyDescent="0.25">
      <c r="B1005" s="98">
        <v>1000</v>
      </c>
      <c r="C1005" s="219"/>
      <c r="D1005" s="219"/>
      <c r="E1005" s="219"/>
      <c r="F1005" s="219"/>
      <c r="G1005" s="220"/>
      <c r="H1005" s="221"/>
      <c r="I1005" s="220"/>
      <c r="J1005" s="222"/>
      <c r="K1005" s="223"/>
      <c r="L1005" s="222"/>
      <c r="M1005" s="96"/>
    </row>
    <row r="1006" spans="2:16" collapsed="1" x14ac:dyDescent="0.25"/>
    <row r="1007" spans="2:16" s="69" customFormat="1" ht="22.9" customHeight="1" x14ac:dyDescent="0.25">
      <c r="B1007" s="88"/>
      <c r="C1007" s="88"/>
      <c r="D1007" s="88"/>
      <c r="E1007" s="88"/>
      <c r="F1007" s="88"/>
      <c r="G1007" s="88"/>
      <c r="H1007" s="88"/>
      <c r="I1007" s="88"/>
      <c r="J1007" s="87"/>
      <c r="K1007" s="87"/>
      <c r="L1007" s="87"/>
      <c r="M1007" s="87"/>
      <c r="N1007" s="10"/>
      <c r="O1007" s="10"/>
      <c r="P1007" s="10"/>
    </row>
  </sheetData>
  <sheetProtection algorithmName="SHA-512" hashValue="X8rb7pzXMttfDtPp9eHC1G6nEAivWbaByn22bFuUoNF4UPIZOjunO18w10dcsFsfOGMxl0kegNhQ1eKBLsacCw==" saltValue="gZEbHkt5wKKGjRvp6rPUCQ==" spinCount="100000" sheet="1" objects="1" scenarios="1"/>
  <phoneticPr fontId="5" type="noConversion"/>
  <conditionalFormatting sqref="M6:M20">
    <cfRule type="expression" dxfId="54" priority="1">
      <formula>M6="In Progress"</formula>
    </cfRule>
    <cfRule type="expression" dxfId="53" priority="2">
      <formula>M6="Not Started"</formula>
    </cfRule>
    <cfRule type="expression" dxfId="52" priority="3">
      <formula>M6="Finished"</formula>
    </cfRule>
    <cfRule type="expression" dxfId="51" priority="5">
      <formula>M6="Overdue"</formula>
    </cfRule>
  </conditionalFormatting>
  <dataValidations disablePrompts="1" count="1">
    <dataValidation type="date" operator="greaterThan" allowBlank="1" showInputMessage="1" showErrorMessage="1" sqref="K6:K1005" xr:uid="{806DF6CA-241F-4D0C-AA75-E4ED6FC05679}">
      <formula1>1</formula1>
    </dataValidation>
  </dataValidations>
  <printOptions horizontalCentered="1"/>
  <pageMargins left="0.31496062992125984" right="0.31496062992125984" top="0.31496062992125984" bottom="0.31496062992125984" header="0.31496062992125984" footer="0.31496062992125984"/>
  <pageSetup paperSize="9" scale="73" fitToHeight="0" orientation="landscape" r:id="rId1"/>
  <drawing r:id="rId2"/>
  <tableParts count="1">
    <tablePart r:id="rId3"/>
  </tableParts>
  <extLst>
    <ext xmlns:x14="http://schemas.microsoft.com/office/spreadsheetml/2009/9/main" uri="{CCE6A557-97BC-4b89-ADB6-D9C93CAAB3DF}">
      <x14:dataValidations xmlns:xm="http://schemas.microsoft.com/office/excel/2006/main" disablePrompts="1" count="8">
        <x14:dataValidation type="list" operator="greaterThan" allowBlank="1" showInputMessage="1" showErrorMessage="1" xr:uid="{B9710CA6-60BB-43BB-8538-67F671E5934D}">
          <x14:formula1>
            <xm:f>Cal!$M$12:$M$13</xm:f>
          </x14:formula1>
          <xm:sqref>L6:L1005 J6:J1005</xm:sqref>
        </x14:dataValidation>
        <x14:dataValidation type="list" allowBlank="1" showInputMessage="1" showErrorMessage="1" xr:uid="{833EFCC6-0B26-4A5E-B98B-A352BFC662B3}">
          <x14:formula1>
            <xm:f>Cal!$K$6:$K$11</xm:f>
          </x14:formula1>
          <xm:sqref>H6:H1005</xm:sqref>
        </x14:dataValidation>
        <x14:dataValidation type="list" allowBlank="1" showInputMessage="1" showErrorMessage="1" xr:uid="{1D9765F4-CE49-4646-A925-5593EC8A5213}">
          <x14:formula1>
            <xm:f>OFFSET(Cal!$D$6,0,0,Cal!$D$106,1)</xm:f>
          </x14:formula1>
          <xm:sqref>I6:I1005</xm:sqref>
        </x14:dataValidation>
        <x14:dataValidation type="list" allowBlank="1" showInputMessage="1" showErrorMessage="1" xr:uid="{DEB7FB25-EC0B-46DD-B163-CEADD9AA8692}">
          <x14:formula1>
            <xm:f>OFFSET(Cal!$B$6,0,0,Cal!$B$106,1)</xm:f>
          </x14:formula1>
          <xm:sqref>C22</xm:sqref>
        </x14:dataValidation>
        <x14:dataValidation type="list" allowBlank="1" showInputMessage="1" showErrorMessage="1" xr:uid="{4C6AE4EE-B6CA-4D8A-95E6-022BC8A57DEF}">
          <x14:formula1>
            <xm:f>IF(LEN(C6)=0,Cal!$M$12,OFFSET(Cal!$AR$4,MATCH($C6,Cal!$AQ$5:$AQ$504,0),0,COUNTIF(Cal!$AQ$5:$AQ$504,$C6)))</xm:f>
          </x14:formula1>
          <xm:sqref>D6:D1005</xm:sqref>
        </x14:dataValidation>
        <x14:dataValidation type="list" allowBlank="1" showInputMessage="1" showErrorMessage="1" xr:uid="{6691C091-F53F-4DBB-8089-5F223FFC3DD2}">
          <x14:formula1>
            <xm:f>IF(LEN(D6)=0,Cal!$M$10,OFFSET(Cal!$AW$4,MATCH($C6&amp;$D6,Cal!$AV$5:$AV$504,0),0,COUNTIF(Cal!$AV$5:$AV$504,$C6&amp;$D6)))</xm:f>
          </x14:formula1>
          <xm:sqref>E6:E1005</xm:sqref>
        </x14:dataValidation>
        <x14:dataValidation type="list" allowBlank="1" showInputMessage="1" showErrorMessage="1" xr:uid="{AF069C82-D6B8-4D35-8220-46CFAE5483B5}">
          <x14:formula1>
            <xm:f>IF(LEN(E6)=0,Cal!$M$12,OFFSET(Cal!$BB$4,MATCH($C6&amp;$D6&amp;$E6,Cal!$BA$5:$BA$504,0),0,COUNTIF(Cal!$BA$5:$BA$504,$C6&amp;$D6&amp;$E6)))</xm:f>
          </x14:formula1>
          <xm:sqref>F6:F1005</xm:sqref>
        </x14:dataValidation>
        <x14:dataValidation type="list" allowBlank="1" showInputMessage="1" showErrorMessage="1" xr:uid="{3ACCF74B-D10F-4481-A03E-B911774B9D60}">
          <x14:formula1>
            <xm:f>OFFSET(Cal!$AM$5,0,0,Cal!$AM$3)</xm:f>
          </x14:formula1>
          <xm:sqref>C6:C21 C23:C24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A75BB1-DD38-43BB-B86C-249098C370FF}">
  <sheetPr codeName="Sheet5"/>
  <dimension ref="A2:CS1004"/>
  <sheetViews>
    <sheetView showGridLines="0" showRowColHeaders="0" zoomScaleNormal="100" workbookViewId="0">
      <pane ySplit="4" topLeftCell="A5" activePane="bottomLeft" state="frozen"/>
      <selection activeCell="I1" sqref="I1"/>
      <selection pane="bottomLeft" activeCell="A5" sqref="A5"/>
    </sheetView>
  </sheetViews>
  <sheetFormatPr defaultRowHeight="15" x14ac:dyDescent="0.25"/>
  <cols>
    <col min="1" max="1" width="9.140625" style="69"/>
    <col min="2" max="2" width="58.140625" style="69" bestFit="1" customWidth="1"/>
    <col min="3" max="3" width="9.140625" style="69"/>
    <col min="4" max="4" width="22.7109375" style="69" customWidth="1"/>
    <col min="5" max="5" width="9.140625" style="69"/>
    <col min="6" max="6" width="12.7109375" style="69" bestFit="1" customWidth="1"/>
    <col min="7" max="9" width="14" style="69" customWidth="1"/>
    <col min="10" max="10" width="9.140625" style="69" customWidth="1"/>
    <col min="11" max="11" width="9.140625" style="69"/>
    <col min="12" max="12" width="6.5703125" style="69" customWidth="1"/>
    <col min="13" max="13" width="27.85546875" style="69" bestFit="1" customWidth="1"/>
    <col min="14" max="14" width="9.140625" style="69"/>
    <col min="15" max="15" width="23" style="69" bestFit="1" customWidth="1"/>
    <col min="16" max="16" width="20.7109375" style="69" customWidth="1"/>
    <col min="17" max="17" width="22.28515625" style="69" customWidth="1"/>
    <col min="18" max="23" width="20.7109375" style="69" customWidth="1"/>
    <col min="24" max="24" width="25.5703125" style="69" customWidth="1"/>
    <col min="25" max="26" width="20.140625" style="69" customWidth="1"/>
    <col min="27" max="42" width="20.7109375" style="69" customWidth="1"/>
    <col min="43" max="43" width="25.140625" style="69" customWidth="1"/>
    <col min="44" max="52" width="20.7109375" style="69" customWidth="1"/>
    <col min="53" max="53" width="48.42578125" style="69" bestFit="1" customWidth="1"/>
    <col min="54" max="54" width="20.7109375" style="69" customWidth="1"/>
    <col min="55" max="55" width="13.42578125" style="69" customWidth="1"/>
    <col min="56" max="56" width="9.140625" style="69"/>
    <col min="57" max="60" width="12.7109375" style="69" customWidth="1"/>
    <col min="61" max="61" width="13" style="69" customWidth="1"/>
    <col min="62" max="62" width="20.140625" style="69" customWidth="1"/>
    <col min="63" max="63" width="14" style="69" customWidth="1"/>
    <col min="64" max="65" width="17.42578125" style="69" customWidth="1"/>
    <col min="66" max="66" width="12.42578125" style="69" customWidth="1"/>
    <col min="67" max="67" width="14.7109375" style="69" bestFit="1" customWidth="1"/>
    <col min="68" max="71" width="12.42578125" style="69" customWidth="1"/>
    <col min="72" max="75" width="9.85546875" style="69" customWidth="1"/>
    <col min="76" max="76" width="21" style="69" bestFit="1" customWidth="1"/>
    <col min="77" max="77" width="21" style="69" customWidth="1"/>
    <col min="78" max="79" width="13.28515625" style="69" customWidth="1"/>
    <col min="80" max="80" width="19.28515625" style="69" customWidth="1"/>
    <col min="81" max="82" width="12" style="69" customWidth="1"/>
    <col min="83" max="83" width="18" style="69" customWidth="1"/>
    <col min="84" max="84" width="16.7109375" style="69" customWidth="1"/>
    <col min="85" max="85" width="21.5703125" style="69" bestFit="1" customWidth="1"/>
    <col min="86" max="86" width="16.7109375" style="69" customWidth="1"/>
    <col min="87" max="87" width="16.5703125" style="69" bestFit="1" customWidth="1"/>
    <col min="88" max="88" width="16.42578125" style="69" bestFit="1" customWidth="1"/>
    <col min="89" max="89" width="10.140625" style="69" bestFit="1" customWidth="1"/>
    <col min="90" max="90" width="14.42578125" style="69" bestFit="1" customWidth="1"/>
    <col min="91" max="94" width="9.140625" style="69"/>
    <col min="95" max="95" width="16.5703125" style="69" bestFit="1" customWidth="1"/>
    <col min="96" max="96" width="20.28515625" style="69" bestFit="1" customWidth="1"/>
    <col min="97" max="97" width="16.28515625" style="69" bestFit="1" customWidth="1"/>
    <col min="98" max="16384" width="9.140625" style="69"/>
  </cols>
  <sheetData>
    <row r="2" spans="2:97" x14ac:dyDescent="0.25">
      <c r="B2" s="116" t="s">
        <v>41</v>
      </c>
      <c r="C2" s="117"/>
      <c r="D2" s="117"/>
      <c r="E2" s="117"/>
      <c r="F2" s="117"/>
      <c r="G2" s="117"/>
      <c r="H2" s="117"/>
      <c r="I2" s="117"/>
      <c r="J2" s="117"/>
      <c r="K2" s="117"/>
      <c r="L2" s="118"/>
      <c r="M2" s="119"/>
      <c r="P2" s="116" t="s">
        <v>161</v>
      </c>
      <c r="Q2" s="117"/>
      <c r="R2" s="117"/>
      <c r="S2" s="118"/>
      <c r="T2" s="117"/>
      <c r="U2" s="119"/>
      <c r="V2" s="117" t="s">
        <v>170</v>
      </c>
      <c r="W2" s="117"/>
      <c r="X2" s="117" t="s">
        <v>178</v>
      </c>
      <c r="Y2" s="117"/>
      <c r="Z2" s="117"/>
      <c r="AA2" s="117"/>
      <c r="AB2" s="117"/>
      <c r="AC2" s="117"/>
      <c r="AD2" s="117"/>
      <c r="AE2" s="117"/>
      <c r="AF2" s="117"/>
      <c r="AG2" s="118"/>
      <c r="AH2" s="117"/>
      <c r="AI2" s="117"/>
      <c r="AJ2" s="117"/>
      <c r="AK2" s="116" t="s">
        <v>171</v>
      </c>
      <c r="AL2" s="117"/>
      <c r="AM2" s="118"/>
      <c r="AN2" s="116" t="s">
        <v>172</v>
      </c>
      <c r="AO2" s="117"/>
      <c r="AP2" s="117"/>
      <c r="AQ2" s="117"/>
      <c r="AR2" s="118"/>
      <c r="AS2" s="164" t="s">
        <v>173</v>
      </c>
      <c r="AT2" s="165"/>
      <c r="AU2" s="165"/>
      <c r="AV2" s="165"/>
      <c r="AW2" s="118"/>
      <c r="AX2" s="164" t="s">
        <v>174</v>
      </c>
      <c r="AY2" s="165"/>
      <c r="AZ2" s="165"/>
      <c r="BA2" s="165"/>
      <c r="BB2" s="118"/>
      <c r="BD2" s="120" t="s">
        <v>175</v>
      </c>
      <c r="BE2" s="120"/>
      <c r="BF2" s="120"/>
      <c r="BG2" s="120"/>
      <c r="BH2" s="120"/>
      <c r="BI2" s="120"/>
      <c r="BJ2" s="120"/>
      <c r="BK2" s="120"/>
      <c r="BL2" s="120"/>
      <c r="BM2" s="121" t="s">
        <v>176</v>
      </c>
      <c r="BN2" s="122"/>
      <c r="BO2" s="122"/>
      <c r="BP2" s="122"/>
      <c r="BQ2" s="122"/>
      <c r="BR2" s="122"/>
      <c r="BS2" s="122"/>
      <c r="BT2" s="122"/>
      <c r="BU2" s="122"/>
      <c r="BV2" s="122"/>
      <c r="BW2" s="122"/>
      <c r="BX2" s="122"/>
      <c r="BY2" s="122"/>
      <c r="BZ2" s="122"/>
      <c r="CA2" s="122"/>
      <c r="CB2" s="122"/>
      <c r="CC2" s="122"/>
      <c r="CD2" s="122"/>
      <c r="CE2" s="122"/>
      <c r="CF2" s="122"/>
      <c r="CG2" s="123"/>
      <c r="CI2" s="121" t="s">
        <v>67</v>
      </c>
      <c r="CJ2" s="122"/>
      <c r="CK2" s="122"/>
      <c r="CL2" s="122"/>
      <c r="CM2" s="122"/>
      <c r="CN2" s="122"/>
      <c r="CO2" s="122"/>
      <c r="CP2" s="122"/>
      <c r="CQ2" s="122"/>
      <c r="CR2" s="122"/>
      <c r="CS2" s="123"/>
    </row>
    <row r="3" spans="2:97" x14ac:dyDescent="0.25">
      <c r="O3" s="166" t="s">
        <v>192</v>
      </c>
      <c r="P3" s="169"/>
      <c r="Q3" s="169"/>
      <c r="R3" s="169"/>
      <c r="S3" s="169"/>
      <c r="T3" s="129">
        <f>SUMPRODUCT(T5:T15,$AJ$5:$AJ$15)</f>
        <v>662</v>
      </c>
      <c r="U3" s="129">
        <f>SUMPRODUCT(U5:U15,$AJ$5:$AJ$15)</f>
        <v>264</v>
      </c>
      <c r="V3" s="169"/>
      <c r="W3" s="169"/>
      <c r="X3" s="169"/>
      <c r="Y3" s="169"/>
      <c r="Z3" s="129" cm="1">
        <f t="array" ref="Z3">SUMPRODUCT((Z5:Z15&lt;&gt;"")*1,$AJ$5:$AJ$15)</f>
        <v>4</v>
      </c>
      <c r="AA3" s="169"/>
      <c r="AB3" s="169"/>
      <c r="AC3" s="129" cm="1">
        <f t="array" ref="AC3">SUMPRODUCT((AC5:AC15&lt;&gt;"")*1,$AJ$5:$AJ$15)</f>
        <v>9</v>
      </c>
      <c r="AE3" s="129" cm="1">
        <f t="array" ref="AE3">SUMPRODUCT((AE5:AE15&lt;&gt;"")*1,$AJ$5:$AJ$15)</f>
        <v>9</v>
      </c>
      <c r="AF3" s="169"/>
      <c r="AG3" s="129">
        <f t="array" ref="AG3">SUMPRODUCT((AG5:AG15&lt;&gt;"")*1,$AJ$5:$AJ$15)</f>
        <v>9</v>
      </c>
      <c r="AH3" s="129">
        <f t="array" ref="AH3">SUMPRODUCT((AH5:AH15&lt;&gt;"")*1,$AJ$5:$AJ$15)</f>
        <v>9</v>
      </c>
      <c r="AI3" s="129">
        <f t="array" ref="AI3">SUMPRODUCT((AI5:AI15&lt;&gt;"")*1,$AJ$5:$AJ$15)</f>
        <v>9</v>
      </c>
      <c r="AJ3" s="169"/>
      <c r="AK3" s="171"/>
      <c r="AL3" s="171"/>
      <c r="AM3" s="129">
        <f>COUNTA(AM5:AM15)-COUNTBLANK(AM5:AM15)</f>
        <v>4</v>
      </c>
      <c r="AN3" s="174"/>
      <c r="AO3" s="171"/>
      <c r="AP3" s="171"/>
      <c r="AQ3" s="175"/>
      <c r="AR3" s="129">
        <f>COUNTA(AR5:AR15)-COUNTBLANK(AR5:AR15)</f>
        <v>9</v>
      </c>
      <c r="AS3" s="170"/>
      <c r="AT3" s="170"/>
      <c r="AU3" s="170"/>
      <c r="AV3" s="170"/>
      <c r="AW3" s="129">
        <f>COUNTA(AW5:AW15)-COUNTBLANK(AW5:AW15)</f>
        <v>9</v>
      </c>
      <c r="AX3" s="170"/>
      <c r="AY3" s="170"/>
      <c r="AZ3" s="170"/>
      <c r="BA3" s="170"/>
      <c r="BB3" s="129">
        <f>COUNTA(BB5:BB15)-COUNTBLANK(BB5:BB15)</f>
        <v>9</v>
      </c>
      <c r="BD3" s="7"/>
      <c r="BE3" s="7"/>
      <c r="BF3" s="7"/>
      <c r="BG3" s="7"/>
      <c r="BH3" s="7"/>
      <c r="BI3" s="129">
        <f>COUNTA(BI5:BI23)-COUNTBLANK(BI5:BI23)</f>
        <v>15</v>
      </c>
      <c r="BJ3" s="7"/>
      <c r="BK3" s="7"/>
      <c r="BL3" s="7"/>
      <c r="BM3" s="7"/>
      <c r="BN3" s="7"/>
      <c r="BO3" s="7"/>
      <c r="BP3" s="7"/>
      <c r="BQ3" s="7"/>
      <c r="BR3" s="7"/>
      <c r="BS3" s="7"/>
      <c r="BT3" s="129">
        <f>IF(AND(OR(Responsible="All",Responsible=""),OR(Status="All",Status="")),Z3,SUM(BT5:BT23))</f>
        <v>4</v>
      </c>
      <c r="BU3" s="129">
        <f>IF(AND(OR(Responsible="All",Responsible=""),OR(Status="All",Status="")),AC3,SUM(BU5:BU23))</f>
        <v>9</v>
      </c>
      <c r="BV3" s="129">
        <f>IF(AND(OR(Responsible="All",Responsible=""),OR(Status="All",Status="")),AE3,SUM(BV5:BV23))</f>
        <v>9</v>
      </c>
      <c r="BW3" s="129">
        <f>IF(AND(OR(Responsible="All",Responsible=""),OR(Status="All",Status="")),AG3,SUM(BW5:BW23))</f>
        <v>9</v>
      </c>
      <c r="BX3" s="7"/>
      <c r="BY3" s="129">
        <f ca="1">SUM(BY5:BY23)</f>
        <v>10</v>
      </c>
      <c r="BZ3" s="129">
        <f>IF(AND(OR(Responsible="All",Responsible=""),OR(Status="All",Status="")),T3,SUMPRODUCT(BZ5:BZ23,CF5:CF23,BW5:BW23))</f>
        <v>662</v>
      </c>
      <c r="CA3" s="187"/>
      <c r="CB3" s="7"/>
      <c r="CC3" s="129">
        <f>IF(AND(OR(Responsible="All",Responsible=""),OR(Status="All",Status="")),U3,SUMPRODUCT(CC5:CC23,CF5:CF23,BW5:BW23))</f>
        <v>264</v>
      </c>
      <c r="CD3" s="187"/>
      <c r="CE3" s="7"/>
      <c r="CF3" s="129">
        <f ca="1">SUM(CF5:CF23)</f>
        <v>15</v>
      </c>
      <c r="CG3" s="7"/>
    </row>
    <row r="4" spans="2:97" s="7" customFormat="1" ht="30" x14ac:dyDescent="0.25">
      <c r="B4" s="6" t="s">
        <v>1</v>
      </c>
      <c r="D4" s="6" t="s">
        <v>29</v>
      </c>
      <c r="F4" s="6" t="s">
        <v>31</v>
      </c>
      <c r="G4" s="6"/>
      <c r="H4" s="6" t="s">
        <v>44</v>
      </c>
      <c r="I4" s="6" t="s">
        <v>45</v>
      </c>
      <c r="K4" s="6" t="s">
        <v>43</v>
      </c>
      <c r="M4" s="6" t="s">
        <v>50</v>
      </c>
      <c r="P4" s="6" t="s">
        <v>33</v>
      </c>
      <c r="Q4" s="6" t="s">
        <v>34</v>
      </c>
      <c r="R4" s="6" t="s">
        <v>83</v>
      </c>
      <c r="S4" s="6" t="s">
        <v>69</v>
      </c>
      <c r="T4" s="131" t="s">
        <v>163</v>
      </c>
      <c r="U4" s="131" t="s">
        <v>164</v>
      </c>
      <c r="V4" s="132" t="s">
        <v>166</v>
      </c>
      <c r="W4" s="131" t="s">
        <v>167</v>
      </c>
      <c r="X4" s="8" t="s">
        <v>179</v>
      </c>
      <c r="Y4" s="8"/>
      <c r="Z4" s="8"/>
      <c r="AA4" s="8" t="s">
        <v>54</v>
      </c>
      <c r="AB4" s="8"/>
      <c r="AC4" s="8"/>
      <c r="AD4" s="8" t="s">
        <v>180</v>
      </c>
      <c r="AE4" s="8"/>
      <c r="AF4" s="8" t="s">
        <v>181</v>
      </c>
      <c r="AG4" s="8"/>
      <c r="AH4" s="114" t="s">
        <v>31</v>
      </c>
      <c r="AI4" s="115"/>
      <c r="AJ4" s="6" t="s">
        <v>63</v>
      </c>
      <c r="AK4" s="172"/>
      <c r="AL4" s="173"/>
      <c r="AM4" s="6" t="s">
        <v>42</v>
      </c>
      <c r="AR4" s="6" t="s">
        <v>42</v>
      </c>
      <c r="BD4" s="6" t="s">
        <v>108</v>
      </c>
      <c r="BE4" s="113" t="s">
        <v>33</v>
      </c>
      <c r="BF4" s="113" t="s">
        <v>34</v>
      </c>
      <c r="BG4" s="113" t="s">
        <v>83</v>
      </c>
      <c r="BH4" s="113" t="s">
        <v>69</v>
      </c>
      <c r="BI4" s="113" t="s">
        <v>47</v>
      </c>
      <c r="BJ4" s="113" t="s">
        <v>43</v>
      </c>
      <c r="BK4" s="113" t="s">
        <v>29</v>
      </c>
      <c r="BL4" s="113" t="s">
        <v>46</v>
      </c>
      <c r="BM4" s="113" t="s">
        <v>162</v>
      </c>
      <c r="BN4" s="133" t="s">
        <v>74</v>
      </c>
      <c r="BO4" s="133" t="s">
        <v>75</v>
      </c>
      <c r="BP4" s="133" t="s">
        <v>76</v>
      </c>
      <c r="BQ4" s="133" t="s">
        <v>77</v>
      </c>
      <c r="BR4" s="133" t="s">
        <v>168</v>
      </c>
      <c r="BS4" s="133" t="s">
        <v>169</v>
      </c>
      <c r="BT4" s="133" t="s">
        <v>70</v>
      </c>
      <c r="BU4" s="133" t="s">
        <v>71</v>
      </c>
      <c r="BV4" s="133" t="s">
        <v>72</v>
      </c>
      <c r="BW4" s="133" t="s">
        <v>73</v>
      </c>
      <c r="BX4" s="134" t="s">
        <v>64</v>
      </c>
      <c r="BY4" s="134" t="s">
        <v>65</v>
      </c>
      <c r="BZ4" s="134" t="s">
        <v>48</v>
      </c>
      <c r="CA4" s="134" t="s">
        <v>103</v>
      </c>
      <c r="CB4" s="134" t="s">
        <v>56</v>
      </c>
      <c r="CC4" s="134" t="s">
        <v>49</v>
      </c>
      <c r="CD4" s="134" t="s">
        <v>104</v>
      </c>
      <c r="CE4" s="134" t="s">
        <v>57</v>
      </c>
      <c r="CF4" s="113" t="s">
        <v>63</v>
      </c>
      <c r="CG4" s="113" t="s">
        <v>66</v>
      </c>
      <c r="CI4" s="6" t="s">
        <v>59</v>
      </c>
      <c r="CJ4" s="6" t="s">
        <v>50</v>
      </c>
      <c r="CK4" s="135"/>
      <c r="CL4" s="6" t="s">
        <v>29</v>
      </c>
      <c r="CM4" s="6" t="s">
        <v>58</v>
      </c>
      <c r="CN4" s="6" t="s">
        <v>61</v>
      </c>
      <c r="CO4" s="6" t="s">
        <v>62</v>
      </c>
      <c r="CQ4" s="6" t="s">
        <v>108</v>
      </c>
      <c r="CR4" s="6" t="s">
        <v>29</v>
      </c>
      <c r="CS4" s="6" t="s">
        <v>58</v>
      </c>
    </row>
    <row r="5" spans="2:97" x14ac:dyDescent="0.25">
      <c r="B5" s="124" t="s">
        <v>42</v>
      </c>
      <c r="D5" s="124" t="s">
        <v>42</v>
      </c>
      <c r="F5" s="124" t="s">
        <v>42</v>
      </c>
      <c r="G5" s="6" t="s">
        <v>55</v>
      </c>
      <c r="H5" s="128">
        <f>H8</f>
        <v>1</v>
      </c>
      <c r="I5" s="128">
        <f>(RIGHT(G5,LEN(G5)-FIND("≤",G5,FIND("≤",G5)+1)))*1</f>
        <v>1000</v>
      </c>
      <c r="K5" s="6" t="s">
        <v>42</v>
      </c>
      <c r="M5" s="6" t="s">
        <v>42</v>
      </c>
      <c r="P5" s="176" t="str">
        <f>IFERROR(IF(LEN(INDEX(FMEA!C$7:C$506,Cal!$BD5))=0,"",INDEX(FMEA!C$7:C$506,Cal!$BD5)),"")</f>
        <v>Picking up the product with the handle</v>
      </c>
      <c r="Q5" s="176" t="str">
        <f>IFERROR(IF(LEN(INDEX(FMEA!D$7:D$506,Cal!$BD5))=0,"",INDEX(FMEA!D$7:D$506,Cal!$BD5)),"")</f>
        <v>Damage to the product</v>
      </c>
      <c r="R5" s="176" t="str">
        <f>IFERROR(IF(LEN(INDEX(FMEA!E$7:E$506,Cal!$BD5))=0,"",INDEX(FMEA!E$7:E$506,Cal!$BD5)),"")</f>
        <v>Joint failure</v>
      </c>
      <c r="S5" s="176" t="str">
        <f>IFERROR(IF(LEN(INDEX(FMEA!F$7:F$506,Cal!$BD5))=0,"",INDEX(FMEA!F$7:F$506,Cal!$BD5)),"")</f>
        <v>Damage caused by transportation</v>
      </c>
      <c r="T5" s="177">
        <f>IFERROR(IF(AND(LEN(P5)&gt;0,LEN(Q5)&gt;0,LEN(R5)&gt;0,LEN(S5)&gt;0),IF(LEN(INDEX(FMEA!J$7:J$506,Cal!$BD5))=0,"-",INDEX(FMEA!J$7:J$506,Cal!$BD5)),""),"")</f>
        <v>105</v>
      </c>
      <c r="U5" s="177">
        <f>IFERROR(IF(AND(LEN(P5)&gt;0,LEN(Q5)&gt;0,LEN(R5)&gt;0,LEN(S5)&gt;0),IF(LEN(INDEX(FMEA!O$7:O$506,Cal!$BD5))=0,"-",INDEX(FMEA!O$7:O$506,Cal!$BD5)),""),"")</f>
        <v>70</v>
      </c>
      <c r="V5" s="177" t="str">
        <f>IFERROR(IF(LEN(T5)=0,"",IF(AND(T5&gt;=$H$6,T5&lt;=$I$6),$F$6,IF(AND(T5&gt;=$H$7,T5&lt;=$I$7),$F$7,IF(AND(T5&gt;=$H$8,T5&lt;=$I$8),$F$8,IF(AND(T5&gt;=$H$9,T5&lt;=$I$9),$F$9,"-"))))),"")</f>
        <v>High</v>
      </c>
      <c r="W5" s="177" t="str">
        <f>IFERROR(IF(LEN(U5)=0,"",IF(AND(U5&gt;=$H$6,U5&lt;=$I$6),$F$6,IF(AND(U5&gt;=$H$7,U5&lt;=$I$7),$F$7,IF(AND(U5&gt;=$H$8,U5&lt;=$I$8),$F$8,IF(AND(U5&gt;=$H$9,U5&lt;=$I$9),$F$9,"-"))))),"")</f>
        <v>Medium</v>
      </c>
      <c r="X5" s="177" t="str">
        <f t="shared" ref="X5:X15" si="0">IF(LEN(P5)="","",IF(OR(Process="All",Process="",Process=P5),P5,""))</f>
        <v>Picking up the product with the handle</v>
      </c>
      <c r="Y5" s="177" t="str">
        <f>IF(AJ5=1,X5,"")</f>
        <v>Picking up the product with the handle</v>
      </c>
      <c r="Z5" s="177" t="str">
        <f>IF(COUNTIF($Y$5:Y5,Y5)=1,Y5,"")</f>
        <v>Picking up the product with the handle</v>
      </c>
      <c r="AA5" s="177" t="str">
        <f t="shared" ref="AA5:AA15" si="1">IF(LEN(Q5)="","",IF(OR(Mode="All",Mode="",Mode=Q5),Q5,""))</f>
        <v>Damage to the product</v>
      </c>
      <c r="AB5" s="177" t="str">
        <f>IF(AJ5=1,AA5,"")</f>
        <v>Damage to the product</v>
      </c>
      <c r="AC5" s="177" t="str">
        <f>IF(COUNTIF($AB$5:AB5,AB5)=1,AB5,"")</f>
        <v>Damage to the product</v>
      </c>
      <c r="AD5" s="177" t="str">
        <f>IF(AJ5=1,P5&amp;Q5&amp;R5,"")</f>
        <v>Picking up the product with the handleDamage to the productJoint failure</v>
      </c>
      <c r="AE5" s="177" t="str">
        <f>IF(COUNTIF($AD$5:AD5,AD5)=1,AD5,"")</f>
        <v>Picking up the product with the handleDamage to the productJoint failure</v>
      </c>
      <c r="AF5" s="177" t="str">
        <f>IF(AJ5=1,P5&amp;Q5&amp;R5&amp;S5,"")</f>
        <v>Picking up the product with the handleDamage to the productJoint failureDamage caused by transportation</v>
      </c>
      <c r="AG5" s="177" t="str">
        <f>IF(COUNTIF($AF$5:AF5,AF5)=1,AF5,"")</f>
        <v>Picking up the product with the handleDamage to the productJoint failureDamage caused by transportation</v>
      </c>
      <c r="AH5" s="177" t="str">
        <f t="shared" ref="AH5:AH15" si="2">IF(LEN(V5)="","",IF(OR(RPNB="All",RPNB="",RPNB=V5),V5,""))</f>
        <v>High</v>
      </c>
      <c r="AI5" s="177" t="str">
        <f t="shared" ref="AI5:AI15" si="3">IF(LEN(W5)="","",IF(OR(RPNA="All",RPNA="",RPNA=W5),W5,""))</f>
        <v>Medium</v>
      </c>
      <c r="AJ5" s="177">
        <f>IF(AND(X5&lt;&gt;"",AA5&lt;&gt;"",AH5&lt;&gt;"",AI5&lt;&gt;""),1,0)</f>
        <v>1</v>
      </c>
      <c r="AK5" s="176" t="str">
        <f>IF(AND(LEN(P5)&gt;0,COUNTIF($P$5:P5,P5)=1),P5,"")</f>
        <v>Picking up the product with the handle</v>
      </c>
      <c r="AL5" s="177">
        <f>IF(OR(LEN($AK5)=0,COUNTIF($AK$5:AK5,AK5)&gt;1),"",COUNTIF($AK$5:$AK$15,"&lt;"&amp;$AK5)-COUNTBLANK($AK$5:$AK$15)+1)</f>
        <v>1</v>
      </c>
      <c r="AM5" s="176" t="str">
        <f t="shared" ref="AM5:AM15" si="4">IFERROR(INDEX($P$5:$P$504,MATCH(BD5,$AL$5:$AL$504,0)),"")</f>
        <v>Picking up the product with the handle</v>
      </c>
      <c r="AN5" s="176" t="str">
        <f t="shared" ref="AN5:AN15" si="5">P5&amp;Q5</f>
        <v>Picking up the product with the handleDamage to the product</v>
      </c>
      <c r="AO5" s="176" t="str">
        <f>IF(AND(LEN(AN5)&gt;0,COUNTIF($AN$5:AN5,AN5)=1),AN5,"")</f>
        <v>Picking up the product with the handleDamage to the product</v>
      </c>
      <c r="AP5" s="177">
        <f>IF(OR(LEN($AO5)=0,COUNTIF($AO$5:AO5,AO5)&gt;1),"",COUNTIF($AO$5:$AO$15,"&lt;"&amp;$AO5)-COUNTBLANK($AO$5:$AO$15)+1)</f>
        <v>1</v>
      </c>
      <c r="AQ5" s="176" t="str">
        <f t="shared" ref="AQ5:AQ15" si="6">IFERROR(INDEX($P$5:$P$504,MATCH(BD5,$AP$5:$AP$504,0)),"")</f>
        <v>Picking up the product with the handle</v>
      </c>
      <c r="AR5" s="176" t="str">
        <f t="shared" ref="AR5:AR15" si="7">IFERROR(INDEX($Q$5:$Q$504,MATCH(BD5,$AP$5:$AP$504,0)),"")</f>
        <v>Damage to the product</v>
      </c>
      <c r="AS5" s="176" t="str">
        <f t="shared" ref="AS5:AS15" si="8">P5&amp;Q5&amp;R5</f>
        <v>Picking up the product with the handleDamage to the productJoint failure</v>
      </c>
      <c r="AT5" s="176" t="str">
        <f>IF(AND(LEN(AS5)&gt;0,COUNTIF($AS$5:AS5,AS5)=1),AS5,"")</f>
        <v>Picking up the product with the handleDamage to the productJoint failure</v>
      </c>
      <c r="AU5" s="177">
        <f>IF(OR(LEN($AT5)=0,COUNTIF($AT$5:AT5,AT5)&gt;1),"",COUNTIF($AT$5:$AT$15,"&lt;"&amp;$AT5)-COUNTBLANK($AT$5:$AT$15)+1)</f>
        <v>1</v>
      </c>
      <c r="AV5" s="176" t="str">
        <f>IFERROR(INDEX($AN$5:$AN$504,MATCH(BD5,$AU$5:$AU$504,0)),"")</f>
        <v>Picking up the product with the handleDamage to the product</v>
      </c>
      <c r="AW5" s="176" t="str">
        <f t="shared" ref="AW5:AW15" si="9">IFERROR(INDEX($R$5:$R$504,MATCH(BD5,$AU$5:$AU$504,0)),"")</f>
        <v>Joint failure</v>
      </c>
      <c r="AX5" s="176" t="str">
        <f t="shared" ref="AX5:AX15" si="10">P5&amp;Q5&amp;R5&amp;S5</f>
        <v>Picking up the product with the handleDamage to the productJoint failureDamage caused by transportation</v>
      </c>
      <c r="AY5" s="176" t="str">
        <f>IF(AND(LEN(AX5)&gt;0,COUNTIF($AX$5:AX5,AX5)=1),AX5,"")</f>
        <v>Picking up the product with the handleDamage to the productJoint failureDamage caused by transportation</v>
      </c>
      <c r="AZ5" s="177">
        <f>IF(OR(LEN($AY5)=0,COUNTIF($AY$5:AY5,AY5)&gt;1),"",COUNTIF($AY$5:$AY$15,"&lt;"&amp;$AY5)-COUNTBLANK($AY$5:$AY$15)+1)</f>
        <v>1</v>
      </c>
      <c r="BA5" s="176" t="str">
        <f>IFERROR(INDEX($AS$5:$AS$504,MATCH(BD5,$AZ$5:$AZ$504,0)),"")</f>
        <v>Picking up the product with the handleDamage to the productJoint failure</v>
      </c>
      <c r="BB5" s="176" t="str">
        <f t="shared" ref="BB5:BB15" si="11">IFERROR(INDEX($S$5:$S$504,MATCH(BD5,$AZ$5:$AZ$504,0)),"")</f>
        <v>Damage caused by transportation</v>
      </c>
      <c r="BD5" s="6">
        <v>1</v>
      </c>
      <c r="BE5" s="176" t="str">
        <f>IF(LEN(INDEX(ActionList!C$6:C$1005,$BD5,1))=0,"",INDEX(ActionList!C$6:C$1005,$BD5,1))</f>
        <v>Picking up the product with the handle</v>
      </c>
      <c r="BF5" s="176" t="str">
        <f>IF(LEN(INDEX(ActionList!D$6:D$1005,$BD5,1))=0,"",INDEX(ActionList!D$6:D$1005,$BD5,1))</f>
        <v>Incorrect output of the product from the previous station</v>
      </c>
      <c r="BG5" s="176" t="str">
        <f>IF(LEN(INDEX(ActionList!E$6:E$1005,$BD5,1))=0,"",INDEX(ActionList!E$6:E$1005,$BD5,1))</f>
        <v>Manufacturing defect</v>
      </c>
      <c r="BH5" s="176" t="str">
        <f>IF(LEN(INDEX(ActionList!F$6:F$1005,$BD5,1))=0,"",INDEX(ActionList!F$6:F$1005,$BD5,1))</f>
        <v>Machine-induced anomalies</v>
      </c>
      <c r="BI5" s="176" t="str">
        <f>IF(LEN(INDEX(ActionList!G$6:G$1005,BD5,1))=0,"",INDEX(ActionList!G$6:G$1005,BD5,1))</f>
        <v>Revise Planned Maintenances</v>
      </c>
      <c r="BJ5" s="177">
        <f>IF(LEN(INDEX(ActionList!H$6:H$1005,BD5,1))=0,"",INDEX(ActionList!H$6:H$1005,BD5,1))</f>
        <v>3</v>
      </c>
      <c r="BK5" s="176" t="str">
        <f>IF(OR(Responsible=IF(LEN(INDEX(ActionList!I$6:I$1005,BD5,1))=0,"",INDEX(ActionList!I$6:I$1005,BD5,1)),Responsible="",Responsible="All"),IF(LEN(INDEX(ActionList!I$6:I$1005,BD5,1))=0,"",INDEX(ActionList!I$6:I$1005,BD5,1)),"-")</f>
        <v>Jemima Begum</v>
      </c>
      <c r="BL5" s="177" t="str">
        <f ca="1">IF(LEN(INDEX(ActionList!M$6:M$1005,BD5,1))=0,"",INDEX(ActionList!M$6:M$1005,BD5,1))</f>
        <v>Finished</v>
      </c>
      <c r="BM5" s="176" t="str">
        <f t="shared" ref="BM5:BM23" si="12">BE5&amp;BF5&amp;BG5&amp;BH5</f>
        <v>Picking up the product with the handleIncorrect output of the product from the previous stationManufacturing defectMachine-induced anomalies</v>
      </c>
      <c r="BN5" s="180" t="str">
        <f t="shared" ref="BN5:BN23" si="13">IF(AND(LEN(BE5)&gt;0,OR(Process="All",Process="",Process=BE5)),BE5,"-")</f>
        <v>Picking up the product with the handle</v>
      </c>
      <c r="BO5" s="180" t="str">
        <f t="shared" ref="BO5:BO23" si="14">IF(AND(LEN(BF5)&gt;0,OR(Mode="All",Mode="",Mode=BF5)),BF5,"-")</f>
        <v>Incorrect output of the product from the previous station</v>
      </c>
      <c r="BP5" s="180" t="str">
        <f t="shared" ref="BP5:BP23" ca="1" si="15">IF(CF5=1,BE5&amp;BF5&amp;BG5,"")</f>
        <v>Picking up the product with the handleIncorrect output of the product from the previous stationManufacturing defect</v>
      </c>
      <c r="BQ5" s="180" t="str">
        <f t="shared" ref="BQ5:BQ23" ca="1" si="16">IF(CF5=1,BE5&amp;BF5&amp;BG5&amp;BH5,"")</f>
        <v>Picking up the product with the handleIncorrect output of the product from the previous stationManufacturing defectMachine-induced anomalies</v>
      </c>
      <c r="BR5" s="180" t="str">
        <f t="shared" ref="BR5:BR23" ca="1" si="17">IF(CF5=1,BN5,"")</f>
        <v>Picking up the product with the handle</v>
      </c>
      <c r="BS5" s="180" t="str">
        <f t="shared" ref="BS5:BS23" ca="1" si="18">IF(CF5=1,BO5,"")</f>
        <v>Incorrect output of the product from the previous station</v>
      </c>
      <c r="BT5" s="181">
        <f ca="1">IF(AND(BR5&lt;&gt;"-",COUNTIF(BR$5:BR5,BR5)=1),1,0)*CF5</f>
        <v>1</v>
      </c>
      <c r="BU5" s="181">
        <f ca="1">IF(AND(LEN(BS5)&gt;0,COUNTIF(BS$5:BS5,BS5)=1),1,0)*CF5</f>
        <v>1</v>
      </c>
      <c r="BV5" s="181">
        <f ca="1">IF(AND(LEN(BP5)&gt;0,COUNTIF(BP$5:BP5,BP5)=1),1,0)</f>
        <v>1</v>
      </c>
      <c r="BW5" s="181">
        <f ca="1">IF(AND(LEN(BQ5)&gt;0,COUNTIF(BQ$5:BQ5,BQ5)=1),1,0)</f>
        <v>1</v>
      </c>
      <c r="BX5" s="180" t="str">
        <f t="shared" ref="BX5:BX23" ca="1" si="19">IF(CF5=1,BK5,"")</f>
        <v>Jemima Begum</v>
      </c>
      <c r="BY5" s="181">
        <f ca="1">IF(AND(LEN(BX5)&gt;0,COUNTIF($BX$5:BX5,BX5)=1),1,0)</f>
        <v>1</v>
      </c>
      <c r="BZ5" s="181">
        <f t="shared" ref="BZ5:BZ23" si="20">IFERROR(INDEX($T$5:$T$504,MATCH(BM5,$AX$5:$AX$504,0)),"")</f>
        <v>72</v>
      </c>
      <c r="CA5" s="181" t="str">
        <f t="shared" ref="CA5:CA23" si="21">IF(LEN(BE5)=0,"",IF(AND(BZ5&gt;=$H$6,BZ5&lt;=$I$6),$F$6,IF(AND(BZ5&gt;=$H$7,BZ5&lt;=$I$7),$F$7,IF(AND(BZ5&gt;=$H$8,BZ5&lt;=$I$8),$F$8,IF(AND(BZ5&gt;=$H$9,BZ5&lt;=$I$9),$F$9,"-")))))</f>
        <v>Medium</v>
      </c>
      <c r="CB5" s="181" t="str">
        <f t="shared" ref="CB5:CB23" si="22">IFERROR(IF(LEN(BZ5)=0,"-",IF(OR(RPNB="All",RPNB="",RPNB=CA5),CA5,"-")),"-")</f>
        <v>Medium</v>
      </c>
      <c r="CC5" s="181">
        <f t="shared" ref="CC5:CC23" si="23">IFERROR(INDEX($U$5:$U$504,MATCH(BM5,$AX$5:$AX$504,0)),"")</f>
        <v>20</v>
      </c>
      <c r="CD5" s="181" t="str">
        <f t="shared" ref="CD5:CD23" si="24">IF(LEN(BE5)=0,"",IF(AND(CC5&gt;=$H$6,CC5&lt;=$I$6),$F$6,IF(AND(CC5&gt;=$H$7,CC5&lt;=$I$7),$F$7,IF(AND(CC5&gt;=$H$8,CC5&lt;=$I$8),$F$8,IF(AND(CC5&gt;=$H$9,CC5&lt;=$I$9),$F$9,"-")))))</f>
        <v>Low</v>
      </c>
      <c r="CE5" s="181" t="str">
        <f t="shared" ref="CE5:CE23" si="25">IFERROR(IF(LEN(CC5)=0,"",IF(OR(RPNA="All",RPNA="",RPNA=CD5),CD5,"-")),"-")</f>
        <v>Low</v>
      </c>
      <c r="CF5" s="177">
        <f t="shared" ref="CF5:CF23" ca="1" si="26">IFERROR(IF(AND(LEN(BD5)&gt;0,BN5&lt;&gt;"-",BO5&lt;&gt;"-",BK5&lt;&gt;"-",CG5&lt;&gt;"-",CB5&lt;&gt;"-",CE5&lt;&gt;"-",BI5&lt;&gt;""),1,0),0)</f>
        <v>1</v>
      </c>
      <c r="CG5" s="182" t="str">
        <f t="shared" ref="CG5:CG23" ca="1" si="27">IF(OR(Status="All",Status="",Status=BL5),BL5,"-")</f>
        <v>Finished</v>
      </c>
      <c r="CI5" s="125" t="s">
        <v>53</v>
      </c>
      <c r="CJ5" s="129">
        <f ca="1">COUNTIFS($BL$5:$BL$23,CI5,$CF$5:$CF$23,1)</f>
        <v>8</v>
      </c>
      <c r="CL5" s="125" t="str">
        <f t="shared" ref="CL5:CL17" si="28">D6</f>
        <v>Jemima Begum</v>
      </c>
      <c r="CM5" s="129">
        <f ca="1">IF(LEN($CL5)=0,"",COUNTIFS($BK$5:$BK$23,$CL5,$CF$5:$CF$23,1))</f>
        <v>2</v>
      </c>
      <c r="CN5" s="129">
        <f ca="1">IF(LEN(CL5)=0,"",RANK(CM5,$CM$5:$CM$17,0))</f>
        <v>2</v>
      </c>
      <c r="CO5" s="129">
        <f ca="1">IF(LEN(CL5)=0,"",CN5+COUNTIF($CN$5:CN5,CN5)-1)</f>
        <v>2</v>
      </c>
      <c r="CP5" s="9"/>
      <c r="CQ5" s="6">
        <v>1</v>
      </c>
      <c r="CR5" s="129" t="str">
        <f ca="1">IFERROR(INDEX($CL$5:$CL$17,MATCH(CQ5,$CO$5:$CO$17,0),1),"")</f>
        <v>Alyce Milner</v>
      </c>
      <c r="CS5" s="129">
        <f ca="1">IFERROR(INDEX($CM$5:$CM$17,MATCH(CQ5,$CO$5:$CO$17,0),1),"")</f>
        <v>3</v>
      </c>
    </row>
    <row r="6" spans="2:97" x14ac:dyDescent="0.25">
      <c r="B6" s="125" t="str">
        <f>IF(Settings!C8="","",Settings!C8)</f>
        <v>Picking up the product with the handle</v>
      </c>
      <c r="D6" s="125" t="str">
        <f>IF(Settings!E8="","",Settings!E8)</f>
        <v>Jemima Begum</v>
      </c>
      <c r="F6" s="125" t="str">
        <f>IF(Settings!G8=""," ",Settings!G8)</f>
        <v>High</v>
      </c>
      <c r="G6" s="129">
        <f>IF(Settings!I8="","",Settings!I8)</f>
        <v>1000</v>
      </c>
      <c r="H6" s="128">
        <f>IF(ISNUMBER(G7),G7+1,0+1)</f>
        <v>101</v>
      </c>
      <c r="I6" s="128">
        <f>G6</f>
        <v>1000</v>
      </c>
      <c r="K6" s="129">
        <f>IF(Settings!G13="","",Settings!G13)</f>
        <v>6</v>
      </c>
      <c r="M6" s="129" t="s">
        <v>51</v>
      </c>
      <c r="P6" s="176" t="str">
        <f>IFERROR(IF(LEN(INDEX(FMEA!C$7:C$506,Cal!$BD6))=0,"",INDEX(FMEA!C$7:C$506,Cal!$BD6)),"")</f>
        <v>Picking up the product with the handle</v>
      </c>
      <c r="Q6" s="176" t="str">
        <f>IFERROR(IF(LEN(INDEX(FMEA!D$7:D$506,Cal!$BD6))=0,"",INDEX(FMEA!D$7:D$506,Cal!$BD6)),"")</f>
        <v>Incorrect output of the product from the previous station</v>
      </c>
      <c r="R6" s="176" t="str">
        <f>IFERROR(IF(LEN(INDEX(FMEA!E$7:E$506,Cal!$BD6))=0,"",INDEX(FMEA!E$7:E$506,Cal!$BD6)),"")</f>
        <v>Manufacturing defect</v>
      </c>
      <c r="S6" s="176" t="str">
        <f>IFERROR(IF(LEN(INDEX(FMEA!F$7:F$506,Cal!$BD6))=0,"",INDEX(FMEA!F$7:F$506,Cal!$BD6)),"")</f>
        <v>Machine-induced anomalies</v>
      </c>
      <c r="T6" s="177">
        <f>IFERROR(IF(AND(LEN(P6)&gt;0,LEN(Q6)&gt;0,LEN(R6)&gt;0,LEN(S6)&gt;0),IF(LEN(INDEX(FMEA!J$7:J$506,Cal!$BD6))=0,"-",INDEX(FMEA!J$7:J$506,Cal!$BD6)),""),"")</f>
        <v>72</v>
      </c>
      <c r="U6" s="177">
        <f>IFERROR(IF(AND(LEN(P6)&gt;0,LEN(Q6)&gt;0,LEN(R6)&gt;0,LEN(S6)&gt;0),IF(LEN(INDEX(FMEA!O$7:O$506,Cal!$BD6))=0,"-",INDEX(FMEA!O$7:O$506,Cal!$BD6)),""),"")</f>
        <v>20</v>
      </c>
      <c r="V6" s="177" t="str">
        <f t="shared" ref="V6:V15" si="29">IFERROR(IF(LEN(T6)=0,"",IF(AND(T6&gt;=$H$6,T6&lt;=$I$6),$F$6,IF(AND(T6&gt;=$H$7,T6&lt;=$I$7),$F$7,IF(AND(T6&gt;=$H$8,T6&lt;=$I$8),$F$8,IF(AND(T6&gt;=$H$9,T6&lt;=$I$9),$F$9,"-"))))),"")</f>
        <v>Medium</v>
      </c>
      <c r="W6" s="177" t="str">
        <f t="shared" ref="W6:W15" si="30">IFERROR(IF(LEN(U6)=0,"",IF(AND(U6&gt;=$H$6,U6&lt;=$I$6),$F$6,IF(AND(U6&gt;=$H$7,U6&lt;=$I$7),$F$7,IF(AND(U6&gt;=$H$8,U6&lt;=$I$8),$F$8,IF(AND(U6&gt;=$H$9,U6&lt;=$I$9),$F$9,"-"))))),"")</f>
        <v>Low</v>
      </c>
      <c r="X6" s="177" t="str">
        <f t="shared" si="0"/>
        <v>Picking up the product with the handle</v>
      </c>
      <c r="Y6" s="177" t="str">
        <f t="shared" ref="Y6:Y15" si="31">IF(AJ6=1,X6,"")</f>
        <v>Picking up the product with the handle</v>
      </c>
      <c r="Z6" s="177" t="str">
        <f>IF(COUNTIF($Y$5:Y6,Y6)=1,Y6,"")</f>
        <v/>
      </c>
      <c r="AA6" s="177" t="str">
        <f t="shared" si="1"/>
        <v>Incorrect output of the product from the previous station</v>
      </c>
      <c r="AB6" s="177" t="str">
        <f t="shared" ref="AB6:AB15" si="32">IF(AJ6=1,AA6,"")</f>
        <v>Incorrect output of the product from the previous station</v>
      </c>
      <c r="AC6" s="177" t="str">
        <f>IF(COUNTIF($AB$5:AB6,AB6)=1,AB6,"")</f>
        <v>Incorrect output of the product from the previous station</v>
      </c>
      <c r="AD6" s="177" t="str">
        <f t="shared" ref="AD6:AD15" si="33">IF(AJ6=1,P6&amp;Q6&amp;R6,"")</f>
        <v>Picking up the product with the handleIncorrect output of the product from the previous stationManufacturing defect</v>
      </c>
      <c r="AE6" s="177" t="str">
        <f>IF(COUNTIF($AD$5:AD6,AD6)=1,AD6,"")</f>
        <v>Picking up the product with the handleIncorrect output of the product from the previous stationManufacturing defect</v>
      </c>
      <c r="AF6" s="177" t="str">
        <f t="shared" ref="AF6:AF15" si="34">IF(AJ6=1,P6&amp;Q6&amp;R6&amp;S6,"")</f>
        <v>Picking up the product with the handleIncorrect output of the product from the previous stationManufacturing defectMachine-induced anomalies</v>
      </c>
      <c r="AG6" s="177" t="str">
        <f>IF(COUNTIF($AF$5:AF6,AF6)=1,AF6,"")</f>
        <v>Picking up the product with the handleIncorrect output of the product from the previous stationManufacturing defectMachine-induced anomalies</v>
      </c>
      <c r="AH6" s="177" t="str">
        <f t="shared" si="2"/>
        <v>Medium</v>
      </c>
      <c r="AI6" s="177" t="str">
        <f t="shared" si="3"/>
        <v>Low</v>
      </c>
      <c r="AJ6" s="177">
        <f t="shared" ref="AJ6:AJ15" si="35">IF(AND(X6&lt;&gt;"",AA6&lt;&gt;"",AH6&lt;&gt;"",AI6&lt;&gt;""),1,0)</f>
        <v>1</v>
      </c>
      <c r="AK6" s="176" t="str">
        <f>IF(AND(LEN(P6)&gt;0,COUNTIF($P$5:P6,P6)=1),P6,"")</f>
        <v/>
      </c>
      <c r="AL6" s="177" t="str">
        <f>IF(OR(LEN($AK6)=0,COUNTIF($AK$5:AK6,AK6)&gt;1),"",COUNTIF($AK$5:$AK$15,"&lt;"&amp;$AK6)-COUNTBLANK($AK$5:$AK$15)+1)</f>
        <v/>
      </c>
      <c r="AM6" s="176" t="str">
        <f t="shared" si="4"/>
        <v>Preparation of the product for the next stage</v>
      </c>
      <c r="AN6" s="176" t="str">
        <f t="shared" si="5"/>
        <v>Picking up the product with the handleIncorrect output of the product from the previous station</v>
      </c>
      <c r="AO6" s="176" t="str">
        <f>IF(AND(LEN(AN6)&gt;0,COUNTIF($AN$5:AN6,AN6)=1),AN6,"")</f>
        <v>Picking up the product with the handleIncorrect output of the product from the previous station</v>
      </c>
      <c r="AP6" s="177">
        <f>IF(OR(LEN($AO6)=0,COUNTIF($AO$5:AO6,AO6)&gt;1),"",COUNTIF($AO$5:$AO$15,"&lt;"&amp;$AO6)-COUNTBLANK($AO$5:$AO$15)+1)</f>
        <v>3</v>
      </c>
      <c r="AQ6" s="176" t="str">
        <f t="shared" si="6"/>
        <v>Picking up the product with the handle</v>
      </c>
      <c r="AR6" s="176" t="str">
        <f t="shared" si="7"/>
        <v>Failure of the machine conveyor</v>
      </c>
      <c r="AS6" s="176" t="str">
        <f t="shared" si="8"/>
        <v>Picking up the product with the handleIncorrect output of the product from the previous stationManufacturing defect</v>
      </c>
      <c r="AT6" s="176" t="str">
        <f>IF(AND(LEN(AS6)&gt;0,COUNTIF($AS$5:AS6,AS6)=1),AS6,"")</f>
        <v>Picking up the product with the handleIncorrect output of the product from the previous stationManufacturing defect</v>
      </c>
      <c r="AU6" s="177">
        <f>IF(OR(LEN($AT6)=0,COUNTIF($AT$5:AT6,AT6)&gt;1),"",COUNTIF($AT$5:$AT$15,"&lt;"&amp;$AT6)-COUNTBLANK($AT$5:$AT$15)+1)</f>
        <v>3</v>
      </c>
      <c r="AV6" s="176" t="str">
        <f t="shared" ref="AV6:AV15" si="36">IFERROR(INDEX($AN$5:$AN$504,MATCH(BD6,$AU$5:$AU$504,0)),"")</f>
        <v>Picking up the product with the handleFailure of the machine conveyor</v>
      </c>
      <c r="AW6" s="176" t="str">
        <f t="shared" si="9"/>
        <v>Manufacturing defect</v>
      </c>
      <c r="AX6" s="176" t="str">
        <f t="shared" si="10"/>
        <v>Picking up the product with the handleIncorrect output of the product from the previous stationManufacturing defectMachine-induced anomalies</v>
      </c>
      <c r="AY6" s="176" t="str">
        <f>IF(AND(LEN(AX6)&gt;0,COUNTIF($AX$5:AX6,AX6)=1),AX6,"")</f>
        <v>Picking up the product with the handleIncorrect output of the product from the previous stationManufacturing defectMachine-induced anomalies</v>
      </c>
      <c r="AZ6" s="177">
        <f>IF(OR(LEN($AY6)=0,COUNTIF($AY$5:AY6,AY6)&gt;1),"",COUNTIF($AY$5:$AY$15,"&lt;"&amp;$AY6)-COUNTBLANK($AY$5:$AY$15)+1)</f>
        <v>3</v>
      </c>
      <c r="BA6" s="176" t="str">
        <f t="shared" ref="BA6:BA15" si="37">IFERROR(INDEX($AS$5:$AS$504,MATCH(BD6,$AZ$5:$AZ$504,0)),"")</f>
        <v>Picking up the product with the handleFailure of the machine conveyorManufacturing defect</v>
      </c>
      <c r="BB6" s="176" t="str">
        <f t="shared" si="11"/>
        <v>Faults</v>
      </c>
      <c r="BD6" s="6">
        <v>2</v>
      </c>
      <c r="BE6" s="176" t="str">
        <f>IF(LEN(INDEX(ActionList!C$6:C$1005,$BD6,1))=0,"",INDEX(ActionList!C$6:C$1005,$BD6,1))</f>
        <v>Picking up the product with the handle</v>
      </c>
      <c r="BF6" s="176" t="str">
        <f>IF(LEN(INDEX(ActionList!D$6:D$1005,$BD6,1))=0,"",INDEX(ActionList!D$6:D$1005,$BD6,1))</f>
        <v>Incorrect output of the product from the previous station</v>
      </c>
      <c r="BG6" s="176" t="str">
        <f>IF(LEN(INDEX(ActionList!E$6:E$1005,$BD6,1))=0,"",INDEX(ActionList!E$6:E$1005,$BD6,1))</f>
        <v>Manufacturing defect</v>
      </c>
      <c r="BH6" s="176" t="str">
        <f>IF(LEN(INDEX(ActionList!F$6:F$1005,$BD6,1))=0,"",INDEX(ActionList!F$6:F$1005,$BD6,1))</f>
        <v>Machine-induced anomalies</v>
      </c>
      <c r="BI6" s="176" t="str">
        <f>IF(LEN(INDEX(ActionList!G$6:G$1005,BD6,1))=0,"",INDEX(ActionList!G$6:G$1005,BD6,1))</f>
        <v>Place camera to track the machine condition</v>
      </c>
      <c r="BJ6" s="177">
        <f>IF(LEN(INDEX(ActionList!H$6:H$1005,BD6,1))=0,"",INDEX(ActionList!H$6:H$1005,BD6,1))</f>
        <v>4</v>
      </c>
      <c r="BK6" s="176" t="str">
        <f>IF(OR(Responsible=IF(LEN(INDEX(ActionList!I$6:I$1005,BD6,1))=0,"",INDEX(ActionList!I$6:I$1005,BD6,1)),Responsible="",Responsible="All"),IF(LEN(INDEX(ActionList!I$6:I$1005,BD6,1))=0,"",INDEX(ActionList!I$6:I$1005,BD6,1)),"-")</f>
        <v>Jemima Begum</v>
      </c>
      <c r="BL6" s="177" t="str">
        <f ca="1">IF(LEN(INDEX(ActionList!M$6:M$1005,BD6,1))=0,"",INDEX(ActionList!M$6:M$1005,BD6,1))</f>
        <v>Overdue</v>
      </c>
      <c r="BM6" s="176" t="str">
        <f t="shared" si="12"/>
        <v>Picking up the product with the handleIncorrect output of the product from the previous stationManufacturing defectMachine-induced anomalies</v>
      </c>
      <c r="BN6" s="180" t="str">
        <f t="shared" si="13"/>
        <v>Picking up the product with the handle</v>
      </c>
      <c r="BO6" s="180" t="str">
        <f t="shared" si="14"/>
        <v>Incorrect output of the product from the previous station</v>
      </c>
      <c r="BP6" s="180" t="str">
        <f t="shared" ca="1" si="15"/>
        <v>Picking up the product with the handleIncorrect output of the product from the previous stationManufacturing defect</v>
      </c>
      <c r="BQ6" s="180" t="str">
        <f t="shared" ca="1" si="16"/>
        <v>Picking up the product with the handleIncorrect output of the product from the previous stationManufacturing defectMachine-induced anomalies</v>
      </c>
      <c r="BR6" s="180" t="str">
        <f t="shared" ca="1" si="17"/>
        <v>Picking up the product with the handle</v>
      </c>
      <c r="BS6" s="180" t="str">
        <f t="shared" ca="1" si="18"/>
        <v>Incorrect output of the product from the previous station</v>
      </c>
      <c r="BT6" s="181">
        <f ca="1">IF(AND(BR6&lt;&gt;"-",COUNTIF(BR$5:BR6,BR6)=1),1,0)*CF6</f>
        <v>0</v>
      </c>
      <c r="BU6" s="181">
        <f ca="1">IF(AND(LEN(BS6)&gt;0,COUNTIF(BS$5:BS6,BS6)=1),1,0)*CF6</f>
        <v>0</v>
      </c>
      <c r="BV6" s="181">
        <f ca="1">IF(AND(LEN(BP6)&gt;0,COUNTIF(BP$5:BP6,BP6)=1),1,0)</f>
        <v>0</v>
      </c>
      <c r="BW6" s="181">
        <f ca="1">IF(AND(LEN(BQ6)&gt;0,COUNTIF(BQ$5:BQ6,BQ6)=1),1,0)</f>
        <v>0</v>
      </c>
      <c r="BX6" s="180" t="str">
        <f t="shared" ca="1" si="19"/>
        <v>Jemima Begum</v>
      </c>
      <c r="BY6" s="181">
        <f ca="1">IF(AND(LEN(BX6)&gt;0,COUNTIF($BX$5:BX6,BX6)=1),1,0)</f>
        <v>0</v>
      </c>
      <c r="BZ6" s="181">
        <f t="shared" si="20"/>
        <v>72</v>
      </c>
      <c r="CA6" s="181" t="str">
        <f t="shared" si="21"/>
        <v>Medium</v>
      </c>
      <c r="CB6" s="181" t="str">
        <f t="shared" si="22"/>
        <v>Medium</v>
      </c>
      <c r="CC6" s="181">
        <f t="shared" si="23"/>
        <v>20</v>
      </c>
      <c r="CD6" s="181" t="str">
        <f t="shared" si="24"/>
        <v>Low</v>
      </c>
      <c r="CE6" s="181" t="str">
        <f t="shared" si="25"/>
        <v>Low</v>
      </c>
      <c r="CF6" s="177">
        <f t="shared" ca="1" si="26"/>
        <v>1</v>
      </c>
      <c r="CG6" s="183" t="str">
        <f t="shared" ca="1" si="27"/>
        <v>Overdue</v>
      </c>
      <c r="CI6" s="125" t="s">
        <v>52</v>
      </c>
      <c r="CJ6" s="129">
        <f ca="1">COUNTIFS($BL$5:$BL$23,CI6,$CF$5:$CF$23,1)</f>
        <v>2</v>
      </c>
      <c r="CL6" s="125" t="str">
        <f t="shared" si="28"/>
        <v>Mercedes Banks</v>
      </c>
      <c r="CM6" s="129">
        <f t="shared" ref="CM6:CM17" ca="1" si="38">IF(LEN($CL6)=0,"",COUNTIFS($BK$5:$BK$23,$CL6,$CF$5:$CF$23,1))</f>
        <v>2</v>
      </c>
      <c r="CN6" s="129">
        <f t="shared" ref="CN6:CN17" ca="1" si="39">IF(LEN(CL6)=0,"",RANK(CM6,$CM$5:$CM$17,0))</f>
        <v>2</v>
      </c>
      <c r="CO6" s="129">
        <f ca="1">IF(LEN(CL6)=0,"",CN6+COUNTIF($CN$5:CN6,CN6)-1)</f>
        <v>3</v>
      </c>
      <c r="CP6" s="9"/>
      <c r="CQ6" s="6">
        <v>2</v>
      </c>
      <c r="CR6" s="129" t="str">
        <f t="shared" ref="CR6:CR14" ca="1" si="40">IFERROR(INDEX($CL$5:$CL$17,MATCH(CQ6,$CO$5:$CO$17,0),1),"")</f>
        <v>Jemima Begum</v>
      </c>
      <c r="CS6" s="129">
        <f t="shared" ref="CS6:CS14" ca="1" si="41">IFERROR(INDEX($CM$5:$CM$17,MATCH(CQ6,$CO$5:$CO$17,0),1),"")</f>
        <v>2</v>
      </c>
    </row>
    <row r="7" spans="2:97" x14ac:dyDescent="0.25">
      <c r="B7" s="125" t="str">
        <f>IF(Settings!C9="","",Settings!C9)</f>
        <v>Reading the product barcode</v>
      </c>
      <c r="D7" s="125" t="str">
        <f>IF(Settings!E9="","",Settings!E9)</f>
        <v>Mercedes Banks</v>
      </c>
      <c r="F7" s="125" t="str">
        <f>IF(Settings!G9="","",Settings!G9)</f>
        <v>Medium</v>
      </c>
      <c r="G7" s="129">
        <f>IF(ISNUMBER(Settings!I9),Settings!I9,"-")</f>
        <v>100</v>
      </c>
      <c r="H7" s="128">
        <f>IF(ISNUMBER(G8),G8+1,"-")</f>
        <v>21</v>
      </c>
      <c r="I7" s="128">
        <f>G7</f>
        <v>100</v>
      </c>
      <c r="K7" s="129">
        <f>IF(Settings!G14="","",Settings!G14)</f>
        <v>5</v>
      </c>
      <c r="M7" s="129" t="s">
        <v>52</v>
      </c>
      <c r="P7" s="176" t="str">
        <f>IFERROR(IF(LEN(INDEX(FMEA!C$7:C$506,Cal!$BD7))=0,"",INDEX(FMEA!C$7:C$506,Cal!$BD7)),"")</f>
        <v>Picking up the product with the handle</v>
      </c>
      <c r="Q7" s="176" t="str">
        <f>IFERROR(IF(LEN(INDEX(FMEA!D$7:D$506,Cal!$BD7))=0,"",INDEX(FMEA!D$7:D$506,Cal!$BD7)),"")</f>
        <v>Failure of the machine conveyor</v>
      </c>
      <c r="R7" s="176" t="str">
        <f>IFERROR(IF(LEN(INDEX(FMEA!E$7:E$506,Cal!$BD7))=0,"",INDEX(FMEA!E$7:E$506,Cal!$BD7)),"")</f>
        <v>Manufacturing defect</v>
      </c>
      <c r="S7" s="176" t="str">
        <f>IFERROR(IF(LEN(INDEX(FMEA!F$7:F$506,Cal!$BD7))=0,"",INDEX(FMEA!F$7:F$506,Cal!$BD7)),"")</f>
        <v>Faults</v>
      </c>
      <c r="T7" s="177">
        <f>IFERROR(IF(AND(LEN(P7)&gt;0,LEN(Q7)&gt;0,LEN(R7)&gt;0,LEN(S7)&gt;0),IF(LEN(INDEX(FMEA!J$7:J$506,Cal!$BD7))=0,"-",INDEX(FMEA!J$7:J$506,Cal!$BD7)),""),"")</f>
        <v>126</v>
      </c>
      <c r="U7" s="177">
        <f>IFERROR(IF(AND(LEN(P7)&gt;0,LEN(Q7)&gt;0,LEN(R7)&gt;0,LEN(S7)&gt;0),IF(LEN(INDEX(FMEA!O$7:O$506,Cal!$BD7))=0,"-",INDEX(FMEA!O$7:O$506,Cal!$BD7)),""),"")</f>
        <v>30</v>
      </c>
      <c r="V7" s="177" t="str">
        <f t="shared" si="29"/>
        <v>High</v>
      </c>
      <c r="W7" s="177" t="str">
        <f t="shared" si="30"/>
        <v>Medium</v>
      </c>
      <c r="X7" s="177" t="str">
        <f t="shared" si="0"/>
        <v>Picking up the product with the handle</v>
      </c>
      <c r="Y7" s="177" t="str">
        <f t="shared" si="31"/>
        <v>Picking up the product with the handle</v>
      </c>
      <c r="Z7" s="177" t="str">
        <f>IF(COUNTIF($Y$5:Y7,Y7)=1,Y7,"")</f>
        <v/>
      </c>
      <c r="AA7" s="177" t="str">
        <f t="shared" si="1"/>
        <v>Failure of the machine conveyor</v>
      </c>
      <c r="AB7" s="177" t="str">
        <f t="shared" si="32"/>
        <v>Failure of the machine conveyor</v>
      </c>
      <c r="AC7" s="177" t="str">
        <f>IF(COUNTIF($AB$5:AB7,AB7)=1,AB7,"")</f>
        <v>Failure of the machine conveyor</v>
      </c>
      <c r="AD7" s="177" t="str">
        <f t="shared" si="33"/>
        <v>Picking up the product with the handleFailure of the machine conveyorManufacturing defect</v>
      </c>
      <c r="AE7" s="177" t="str">
        <f>IF(COUNTIF($AD$5:AD7,AD7)=1,AD7,"")</f>
        <v>Picking up the product with the handleFailure of the machine conveyorManufacturing defect</v>
      </c>
      <c r="AF7" s="177" t="str">
        <f t="shared" si="34"/>
        <v>Picking up the product with the handleFailure of the machine conveyorManufacturing defectFaults</v>
      </c>
      <c r="AG7" s="177" t="str">
        <f>IF(COUNTIF($AF$5:AF7,AF7)=1,AF7,"")</f>
        <v>Picking up the product with the handleFailure of the machine conveyorManufacturing defectFaults</v>
      </c>
      <c r="AH7" s="177" t="str">
        <f t="shared" si="2"/>
        <v>High</v>
      </c>
      <c r="AI7" s="177" t="str">
        <f t="shared" si="3"/>
        <v>Medium</v>
      </c>
      <c r="AJ7" s="177">
        <f t="shared" si="35"/>
        <v>1</v>
      </c>
      <c r="AK7" s="176" t="str">
        <f>IF(AND(LEN(P7)&gt;0,COUNTIF($P$5:P7,P7)=1),P7,"")</f>
        <v/>
      </c>
      <c r="AL7" s="177" t="str">
        <f>IF(OR(LEN($AK7)=0,COUNTIF($AK$5:AK7,AK7)&gt;1),"",COUNTIF($AK$5:$AK$15,"&lt;"&amp;$AK7)-COUNTBLANK($AK$5:$AK$15)+1)</f>
        <v/>
      </c>
      <c r="AM7" s="176" t="str">
        <f t="shared" si="4"/>
        <v>Reading the product barcode</v>
      </c>
      <c r="AN7" s="176" t="str">
        <f t="shared" si="5"/>
        <v>Picking up the product with the handleFailure of the machine conveyor</v>
      </c>
      <c r="AO7" s="176" t="str">
        <f>IF(AND(LEN(AN7)&gt;0,COUNTIF($AN$5:AN7,AN7)=1),AN7,"")</f>
        <v>Picking up the product with the handleFailure of the machine conveyor</v>
      </c>
      <c r="AP7" s="177">
        <f>IF(OR(LEN($AO7)=0,COUNTIF($AO$5:AO7,AO7)&gt;1),"",COUNTIF($AO$5:$AO$15,"&lt;"&amp;$AO7)-COUNTBLANK($AO$5:$AO$15)+1)</f>
        <v>2</v>
      </c>
      <c r="AQ7" s="176" t="str">
        <f t="shared" si="6"/>
        <v>Picking up the product with the handle</v>
      </c>
      <c r="AR7" s="176" t="str">
        <f t="shared" si="7"/>
        <v>Incorrect output of the product from the previous station</v>
      </c>
      <c r="AS7" s="176" t="str">
        <f t="shared" si="8"/>
        <v>Picking up the product with the handleFailure of the machine conveyorManufacturing defect</v>
      </c>
      <c r="AT7" s="176" t="str">
        <f>IF(AND(LEN(AS7)&gt;0,COUNTIF($AS$5:AS7,AS7)=1),AS7,"")</f>
        <v>Picking up the product with the handleFailure of the machine conveyorManufacturing defect</v>
      </c>
      <c r="AU7" s="177">
        <f>IF(OR(LEN($AT7)=0,COUNTIF($AT$5:AT7,AT7)&gt;1),"",COUNTIF($AT$5:$AT$15,"&lt;"&amp;$AT7)-COUNTBLANK($AT$5:$AT$15)+1)</f>
        <v>2</v>
      </c>
      <c r="AV7" s="176" t="str">
        <f t="shared" si="36"/>
        <v>Picking up the product with the handleIncorrect output of the product from the previous station</v>
      </c>
      <c r="AW7" s="176" t="str">
        <f t="shared" si="9"/>
        <v>Manufacturing defect</v>
      </c>
      <c r="AX7" s="176" t="str">
        <f t="shared" si="10"/>
        <v>Picking up the product with the handleFailure of the machine conveyorManufacturing defectFaults</v>
      </c>
      <c r="AY7" s="176" t="str">
        <f>IF(AND(LEN(AX7)&gt;0,COUNTIF($AX$5:AX7,AX7)=1),AX7,"")</f>
        <v>Picking up the product with the handleFailure of the machine conveyorManufacturing defectFaults</v>
      </c>
      <c r="AZ7" s="177">
        <f>IF(OR(LEN($AY7)=0,COUNTIF($AY$5:AY7,AY7)&gt;1),"",COUNTIF($AY$5:$AY$15,"&lt;"&amp;$AY7)-COUNTBLANK($AY$5:$AY$15)+1)</f>
        <v>2</v>
      </c>
      <c r="BA7" s="176" t="str">
        <f t="shared" si="37"/>
        <v>Picking up the product with the handleIncorrect output of the product from the previous stationManufacturing defect</v>
      </c>
      <c r="BB7" s="176" t="str">
        <f t="shared" si="11"/>
        <v>Machine-induced anomalies</v>
      </c>
      <c r="BD7" s="6">
        <v>3</v>
      </c>
      <c r="BE7" s="176" t="str">
        <f>IF(LEN(INDEX(ActionList!C$6:C$1005,$BD7,1))=0,"",INDEX(ActionList!C$6:C$1005,$BD7,1))</f>
        <v>Picking up the product with the handle</v>
      </c>
      <c r="BF7" s="176" t="str">
        <f>IF(LEN(INDEX(ActionList!D$6:D$1005,$BD7,1))=0,"",INDEX(ActionList!D$6:D$1005,$BD7,1))</f>
        <v>Damage to the product</v>
      </c>
      <c r="BG7" s="176" t="str">
        <f>IF(LEN(INDEX(ActionList!E$6:E$1005,$BD7,1))=0,"",INDEX(ActionList!E$6:E$1005,$BD7,1))</f>
        <v>Joint failure</v>
      </c>
      <c r="BH7" s="176" t="str">
        <f>IF(LEN(INDEX(ActionList!F$6:F$1005,$BD7,1))=0,"",INDEX(ActionList!F$6:F$1005,$BD7,1))</f>
        <v>Damage caused by transportation</v>
      </c>
      <c r="BI7" s="176" t="str">
        <f>IF(LEN(INDEX(ActionList!G$6:G$1005,BD7,1))=0,"",INDEX(ActionList!G$6:G$1005,BD7,1))</f>
        <v>Make visual control on product before production</v>
      </c>
      <c r="BJ7" s="177">
        <f>IF(LEN(INDEX(ActionList!H$6:H$1005,BD7,1))=0,"",INDEX(ActionList!H$6:H$1005,BD7,1))</f>
        <v>2</v>
      </c>
      <c r="BK7" s="176" t="str">
        <f>IF(OR(Responsible=IF(LEN(INDEX(ActionList!I$6:I$1005,BD7,1))=0,"",INDEX(ActionList!I$6:I$1005,BD7,1)),Responsible="",Responsible="All"),IF(LEN(INDEX(ActionList!I$6:I$1005,BD7,1))=0,"",INDEX(ActionList!I$6:I$1005,BD7,1)),"-")</f>
        <v>Macauley Peck</v>
      </c>
      <c r="BL7" s="177" t="str">
        <f ca="1">IF(LEN(INDEX(ActionList!M$6:M$1005,BD7,1))=0,"",INDEX(ActionList!M$6:M$1005,BD7,1))</f>
        <v>Finished</v>
      </c>
      <c r="BM7" s="176" t="str">
        <f t="shared" si="12"/>
        <v>Picking up the product with the handleDamage to the productJoint failureDamage caused by transportation</v>
      </c>
      <c r="BN7" s="180" t="str">
        <f t="shared" si="13"/>
        <v>Picking up the product with the handle</v>
      </c>
      <c r="BO7" s="180" t="str">
        <f t="shared" si="14"/>
        <v>Damage to the product</v>
      </c>
      <c r="BP7" s="180" t="str">
        <f t="shared" ca="1" si="15"/>
        <v>Picking up the product with the handleDamage to the productJoint failure</v>
      </c>
      <c r="BQ7" s="180" t="str">
        <f t="shared" ca="1" si="16"/>
        <v>Picking up the product with the handleDamage to the productJoint failureDamage caused by transportation</v>
      </c>
      <c r="BR7" s="180" t="str">
        <f t="shared" ca="1" si="17"/>
        <v>Picking up the product with the handle</v>
      </c>
      <c r="BS7" s="180" t="str">
        <f t="shared" ca="1" si="18"/>
        <v>Damage to the product</v>
      </c>
      <c r="BT7" s="181">
        <f ca="1">IF(AND(BR7&lt;&gt;"-",COUNTIF(BR$5:BR7,BR7)=1),1,0)*CF7</f>
        <v>0</v>
      </c>
      <c r="BU7" s="181">
        <f ca="1">IF(AND(LEN(BS7)&gt;0,COUNTIF(BS$5:BS7,BS7)=1),1,0)*CF7</f>
        <v>1</v>
      </c>
      <c r="BV7" s="181">
        <f ca="1">IF(AND(LEN(BP7)&gt;0,COUNTIF(BP$5:BP7,BP7)=1),1,0)</f>
        <v>1</v>
      </c>
      <c r="BW7" s="181">
        <f ca="1">IF(AND(LEN(BQ7)&gt;0,COUNTIF(BQ$5:BQ7,BQ7)=1),1,0)</f>
        <v>1</v>
      </c>
      <c r="BX7" s="180" t="str">
        <f t="shared" ca="1" si="19"/>
        <v>Macauley Peck</v>
      </c>
      <c r="BY7" s="181">
        <f ca="1">IF(AND(LEN(BX7)&gt;0,COUNTIF($BX$5:BX7,BX7)=1),1,0)</f>
        <v>1</v>
      </c>
      <c r="BZ7" s="181">
        <f t="shared" si="20"/>
        <v>105</v>
      </c>
      <c r="CA7" s="181" t="str">
        <f t="shared" si="21"/>
        <v>High</v>
      </c>
      <c r="CB7" s="181" t="str">
        <f t="shared" si="22"/>
        <v>High</v>
      </c>
      <c r="CC7" s="181">
        <f t="shared" si="23"/>
        <v>70</v>
      </c>
      <c r="CD7" s="181" t="str">
        <f t="shared" si="24"/>
        <v>Medium</v>
      </c>
      <c r="CE7" s="181" t="str">
        <f t="shared" si="25"/>
        <v>Medium</v>
      </c>
      <c r="CF7" s="177">
        <f t="shared" ca="1" si="26"/>
        <v>1</v>
      </c>
      <c r="CG7" s="183" t="str">
        <f t="shared" ca="1" si="27"/>
        <v>Finished</v>
      </c>
      <c r="CI7" s="125" t="s">
        <v>51</v>
      </c>
      <c r="CJ7" s="129">
        <f ca="1">COUNTIFS($BL$5:$BL$23,CI7,$CF$5:$CF$23,1)</f>
        <v>1</v>
      </c>
      <c r="CL7" s="125" t="str">
        <f t="shared" si="28"/>
        <v>Macauley Peck</v>
      </c>
      <c r="CM7" s="129">
        <f t="shared" ca="1" si="38"/>
        <v>2</v>
      </c>
      <c r="CN7" s="129">
        <f t="shared" ca="1" si="39"/>
        <v>2</v>
      </c>
      <c r="CO7" s="129">
        <f ca="1">IF(LEN(CL7)=0,"",CN7+COUNTIF($CN$5:CN7,CN7)-1)</f>
        <v>4</v>
      </c>
      <c r="CP7" s="9"/>
      <c r="CQ7" s="6">
        <v>3</v>
      </c>
      <c r="CR7" s="129" t="str">
        <f t="shared" ca="1" si="40"/>
        <v>Mercedes Banks</v>
      </c>
      <c r="CS7" s="129">
        <f t="shared" ca="1" si="41"/>
        <v>2</v>
      </c>
    </row>
    <row r="8" spans="2:97" x14ac:dyDescent="0.25">
      <c r="B8" s="125" t="str">
        <f>IF(Settings!C10="","",Settings!C10)</f>
        <v>Preparation of the product for the next stage</v>
      </c>
      <c r="D8" s="125" t="str">
        <f>IF(Settings!E10="","",Settings!E10)</f>
        <v>Macauley Peck</v>
      </c>
      <c r="F8" s="125" t="str">
        <f>IF(Settings!G10="","",Settings!G10)</f>
        <v>Low</v>
      </c>
      <c r="G8" s="129">
        <f>IF(ISNUMBER(Settings!I10),Settings!I10,"-")</f>
        <v>20</v>
      </c>
      <c r="H8" s="130">
        <v>1</v>
      </c>
      <c r="I8" s="128">
        <f>G8</f>
        <v>20</v>
      </c>
      <c r="K8" s="129">
        <f>IF(Settings!G15="","",Settings!G15)</f>
        <v>4</v>
      </c>
      <c r="M8" s="129" t="s">
        <v>53</v>
      </c>
      <c r="P8" s="176" t="str">
        <f>IFERROR(IF(LEN(INDEX(FMEA!C$7:C$506,Cal!$BD8))=0,"",INDEX(FMEA!C$7:C$506,Cal!$BD8)),"")</f>
        <v>Reading the product barcode</v>
      </c>
      <c r="Q8" s="176" t="str">
        <f>IFERROR(IF(LEN(INDEX(FMEA!D$7:D$506,Cal!$BD8))=0,"",INDEX(FMEA!D$7:D$506,Cal!$BD8)),"")</f>
        <v>Software not working</v>
      </c>
      <c r="R8" s="176" t="str">
        <f>IFERROR(IF(LEN(INDEX(FMEA!E$7:E$506,Cal!$BD8))=0,"",INDEX(FMEA!E$7:E$506,Cal!$BD8)),"")</f>
        <v>Sending wrong product to the customer</v>
      </c>
      <c r="S8" s="176" t="str">
        <f>IFERROR(IF(LEN(INDEX(FMEA!F$7:F$506,Cal!$BD8))=0,"",INDEX(FMEA!F$7:F$506,Cal!$BD8)),"")</f>
        <v>Computer malfunction</v>
      </c>
      <c r="T8" s="177">
        <f>IFERROR(IF(AND(LEN(P8)&gt;0,LEN(Q8)&gt;0,LEN(R8)&gt;0,LEN(S8)&gt;0),IF(LEN(INDEX(FMEA!J$7:J$506,Cal!$BD8))=0,"-",INDEX(FMEA!J$7:J$506,Cal!$BD8)),""),"")</f>
        <v>48</v>
      </c>
      <c r="U8" s="177">
        <f>IFERROR(IF(AND(LEN(P8)&gt;0,LEN(Q8)&gt;0,LEN(R8)&gt;0,LEN(S8)&gt;0),IF(LEN(INDEX(FMEA!O$7:O$506,Cal!$BD8))=0,"-",INDEX(FMEA!O$7:O$506,Cal!$BD8)),""),"")</f>
        <v>24</v>
      </c>
      <c r="V8" s="177" t="str">
        <f t="shared" si="29"/>
        <v>Medium</v>
      </c>
      <c r="W8" s="177" t="str">
        <f t="shared" si="30"/>
        <v>Medium</v>
      </c>
      <c r="X8" s="177" t="str">
        <f t="shared" si="0"/>
        <v>Reading the product barcode</v>
      </c>
      <c r="Y8" s="177" t="str">
        <f t="shared" si="31"/>
        <v>Reading the product barcode</v>
      </c>
      <c r="Z8" s="177" t="str">
        <f>IF(COUNTIF($Y$5:Y8,Y8)=1,Y8,"")</f>
        <v>Reading the product barcode</v>
      </c>
      <c r="AA8" s="177" t="str">
        <f t="shared" si="1"/>
        <v>Software not working</v>
      </c>
      <c r="AB8" s="177" t="str">
        <f t="shared" si="32"/>
        <v>Software not working</v>
      </c>
      <c r="AC8" s="177" t="str">
        <f>IF(COUNTIF($AB$5:AB8,AB8)=1,AB8,"")</f>
        <v>Software not working</v>
      </c>
      <c r="AD8" s="177" t="str">
        <f t="shared" si="33"/>
        <v>Reading the product barcodeSoftware not workingSending wrong product to the customer</v>
      </c>
      <c r="AE8" s="177" t="str">
        <f>IF(COUNTIF($AD$5:AD8,AD8)=1,AD8,"")</f>
        <v>Reading the product barcodeSoftware not workingSending wrong product to the customer</v>
      </c>
      <c r="AF8" s="177" t="str">
        <f t="shared" si="34"/>
        <v>Reading the product barcodeSoftware not workingSending wrong product to the customerComputer malfunction</v>
      </c>
      <c r="AG8" s="177" t="str">
        <f>IF(COUNTIF($AF$5:AF8,AF8)=1,AF8,"")</f>
        <v>Reading the product barcodeSoftware not workingSending wrong product to the customerComputer malfunction</v>
      </c>
      <c r="AH8" s="177" t="str">
        <f t="shared" si="2"/>
        <v>Medium</v>
      </c>
      <c r="AI8" s="177" t="str">
        <f t="shared" si="3"/>
        <v>Medium</v>
      </c>
      <c r="AJ8" s="177">
        <f t="shared" si="35"/>
        <v>1</v>
      </c>
      <c r="AK8" s="176" t="str">
        <f>IF(AND(LEN(P8)&gt;0,COUNTIF($P$5:P8,P8)=1),P8,"")</f>
        <v>Reading the product barcode</v>
      </c>
      <c r="AL8" s="177">
        <f>IF(OR(LEN($AK8)=0,COUNTIF($AK$5:AK8,AK8)&gt;1),"",COUNTIF($AK$5:$AK$15,"&lt;"&amp;$AK8)-COUNTBLANK($AK$5:$AK$15)+1)</f>
        <v>3</v>
      </c>
      <c r="AM8" s="176" t="str">
        <f t="shared" si="4"/>
        <v>Removal of the product from the machine as a finished product</v>
      </c>
      <c r="AN8" s="176" t="str">
        <f t="shared" si="5"/>
        <v>Reading the product barcodeSoftware not working</v>
      </c>
      <c r="AO8" s="176" t="str">
        <f>IF(AND(LEN(AN8)&gt;0,COUNTIF($AN$5:AN8,AN8)=1),AN8,"")</f>
        <v>Reading the product barcodeSoftware not working</v>
      </c>
      <c r="AP8" s="177">
        <f>IF(OR(LEN($AO8)=0,COUNTIF($AO$5:AO8,AO8)&gt;1),"",COUNTIF($AO$5:$AO$15,"&lt;"&amp;$AO8)-COUNTBLANK($AO$5:$AO$15)+1)</f>
        <v>8</v>
      </c>
      <c r="AQ8" s="176" t="str">
        <f t="shared" si="6"/>
        <v>Preparation of the product for the next stage</v>
      </c>
      <c r="AR8" s="176" t="str">
        <f t="shared" si="7"/>
        <v>Incorrect preparation by the operator</v>
      </c>
      <c r="AS8" s="176" t="str">
        <f t="shared" si="8"/>
        <v>Reading the product barcodeSoftware not workingSending wrong product to the customer</v>
      </c>
      <c r="AT8" s="176" t="str">
        <f>IF(AND(LEN(AS8)&gt;0,COUNTIF($AS$5:AS8,AS8)=1),AS8,"")</f>
        <v>Reading the product barcodeSoftware not workingSending wrong product to the customer</v>
      </c>
      <c r="AU8" s="177">
        <f>IF(OR(LEN($AT8)=0,COUNTIF($AT$5:AT8,AT8)&gt;1),"",COUNTIF($AT$5:$AT$15,"&lt;"&amp;$AT8)-COUNTBLANK($AT$5:$AT$15)+1)</f>
        <v>8</v>
      </c>
      <c r="AV8" s="176" t="str">
        <f t="shared" si="36"/>
        <v>Preparation of the product for the next stageIncorrect preparation by the operator</v>
      </c>
      <c r="AW8" s="176" t="str">
        <f t="shared" si="9"/>
        <v>Failure of the process</v>
      </c>
      <c r="AX8" s="176" t="str">
        <f t="shared" si="10"/>
        <v>Reading the product barcodeSoftware not workingSending wrong product to the customerComputer malfunction</v>
      </c>
      <c r="AY8" s="176" t="str">
        <f>IF(AND(LEN(AX8)&gt;0,COUNTIF($AX$5:AX8,AX8)=1),AX8,"")</f>
        <v>Reading the product barcodeSoftware not workingSending wrong product to the customerComputer malfunction</v>
      </c>
      <c r="AZ8" s="177">
        <f>IF(OR(LEN($AY8)=0,COUNTIF($AY$5:AY8,AY8)&gt;1),"",COUNTIF($AY$5:$AY$15,"&lt;"&amp;$AY8)-COUNTBLANK($AY$5:$AY$15)+1)</f>
        <v>8</v>
      </c>
      <c r="BA8" s="176" t="str">
        <f t="shared" si="37"/>
        <v>Preparation of the product for the next stageIncorrect preparation by the operatorFailure of the process</v>
      </c>
      <c r="BB8" s="176" t="str">
        <f t="shared" si="11"/>
        <v>Operational error</v>
      </c>
      <c r="BD8" s="6">
        <v>4</v>
      </c>
      <c r="BE8" s="176" t="str">
        <f>IF(LEN(INDEX(ActionList!C$6:C$1005,$BD8,1))=0,"",INDEX(ActionList!C$6:C$1005,$BD8,1))</f>
        <v>Picking up the product with the handle</v>
      </c>
      <c r="BF8" s="176" t="str">
        <f>IF(LEN(INDEX(ActionList!D$6:D$1005,$BD8,1))=0,"",INDEX(ActionList!D$6:D$1005,$BD8,1))</f>
        <v>Incorrect output of the product from the previous station</v>
      </c>
      <c r="BG8" s="176" t="str">
        <f>IF(LEN(INDEX(ActionList!E$6:E$1005,$BD8,1))=0,"",INDEX(ActionList!E$6:E$1005,$BD8,1))</f>
        <v>Manufacturing defect</v>
      </c>
      <c r="BH8" s="176" t="str">
        <f>IF(LEN(INDEX(ActionList!F$6:F$1005,$BD8,1))=0,"",INDEX(ActionList!F$6:F$1005,$BD8,1))</f>
        <v>Machine-induced anomalies</v>
      </c>
      <c r="BI8" s="176" t="str">
        <f>IF(LEN(INDEX(ActionList!G$6:G$1005,BD8,1))=0,"",INDEX(ActionList!G$6:G$1005,BD8,1))</f>
        <v>Gathering real-time data to see production condition</v>
      </c>
      <c r="BJ8" s="177">
        <f>IF(LEN(INDEX(ActionList!H$6:H$1005,BD8,1))=0,"",INDEX(ActionList!H$6:H$1005,BD8,1))</f>
        <v>2</v>
      </c>
      <c r="BK8" s="176" t="str">
        <f>IF(OR(Responsible=IF(LEN(INDEX(ActionList!I$6:I$1005,BD8,1))=0,"",INDEX(ActionList!I$6:I$1005,BD8,1)),Responsible="",Responsible="All"),IF(LEN(INDEX(ActionList!I$6:I$1005,BD8,1))=0,"",INDEX(ActionList!I$6:I$1005,BD8,1)),"-")</f>
        <v>Isobelle Hurley</v>
      </c>
      <c r="BL8" s="177" t="str">
        <f ca="1">IF(LEN(INDEX(ActionList!M$6:M$1005,BD8,1))=0,"",INDEX(ActionList!M$6:M$1005,BD8,1))</f>
        <v>Overdue</v>
      </c>
      <c r="BM8" s="176" t="str">
        <f t="shared" si="12"/>
        <v>Picking up the product with the handleIncorrect output of the product from the previous stationManufacturing defectMachine-induced anomalies</v>
      </c>
      <c r="BN8" s="180" t="str">
        <f t="shared" si="13"/>
        <v>Picking up the product with the handle</v>
      </c>
      <c r="BO8" s="180" t="str">
        <f t="shared" si="14"/>
        <v>Incorrect output of the product from the previous station</v>
      </c>
      <c r="BP8" s="180" t="str">
        <f t="shared" ca="1" si="15"/>
        <v>Picking up the product with the handleIncorrect output of the product from the previous stationManufacturing defect</v>
      </c>
      <c r="BQ8" s="180" t="str">
        <f t="shared" ca="1" si="16"/>
        <v>Picking up the product with the handleIncorrect output of the product from the previous stationManufacturing defectMachine-induced anomalies</v>
      </c>
      <c r="BR8" s="180" t="str">
        <f t="shared" ca="1" si="17"/>
        <v>Picking up the product with the handle</v>
      </c>
      <c r="BS8" s="180" t="str">
        <f t="shared" ca="1" si="18"/>
        <v>Incorrect output of the product from the previous station</v>
      </c>
      <c r="BT8" s="181">
        <f ca="1">IF(AND(BR8&lt;&gt;"-",COUNTIF(BR$5:BR8,BR8)=1),1,0)*CF8</f>
        <v>0</v>
      </c>
      <c r="BU8" s="181">
        <f ca="1">IF(AND(LEN(BS8)&gt;0,COUNTIF(BS$5:BS8,BS8)=1),1,0)*CF8</f>
        <v>0</v>
      </c>
      <c r="BV8" s="181">
        <f ca="1">IF(AND(LEN(BP8)&gt;0,COUNTIF(BP$5:BP8,BP8)=1),1,0)</f>
        <v>0</v>
      </c>
      <c r="BW8" s="181">
        <f ca="1">IF(AND(LEN(BQ8)&gt;0,COUNTIF(BQ$5:BQ8,BQ8)=1),1,0)</f>
        <v>0</v>
      </c>
      <c r="BX8" s="180" t="str">
        <f t="shared" ca="1" si="19"/>
        <v>Isobelle Hurley</v>
      </c>
      <c r="BY8" s="181">
        <f ca="1">IF(AND(LEN(BX8)&gt;0,COUNTIF($BX$5:BX8,BX8)=1),1,0)</f>
        <v>1</v>
      </c>
      <c r="BZ8" s="181">
        <f t="shared" si="20"/>
        <v>72</v>
      </c>
      <c r="CA8" s="181" t="str">
        <f t="shared" si="21"/>
        <v>Medium</v>
      </c>
      <c r="CB8" s="181" t="str">
        <f t="shared" si="22"/>
        <v>Medium</v>
      </c>
      <c r="CC8" s="181">
        <f t="shared" si="23"/>
        <v>20</v>
      </c>
      <c r="CD8" s="181" t="str">
        <f t="shared" si="24"/>
        <v>Low</v>
      </c>
      <c r="CE8" s="181" t="str">
        <f t="shared" si="25"/>
        <v>Low</v>
      </c>
      <c r="CF8" s="177">
        <f t="shared" ca="1" si="26"/>
        <v>1</v>
      </c>
      <c r="CG8" s="183" t="str">
        <f t="shared" ca="1" si="27"/>
        <v>Overdue</v>
      </c>
      <c r="CI8" s="125" t="s">
        <v>60</v>
      </c>
      <c r="CJ8" s="129">
        <f ca="1">COUNTIFS($BL$5:$BL$23,CI8,$CF$5:$CF$23,1)</f>
        <v>4</v>
      </c>
      <c r="CL8" s="125" t="str">
        <f t="shared" si="28"/>
        <v>Hannah Shaw</v>
      </c>
      <c r="CM8" s="129">
        <f t="shared" ca="1" si="38"/>
        <v>1</v>
      </c>
      <c r="CN8" s="129">
        <f t="shared" ca="1" si="39"/>
        <v>5</v>
      </c>
      <c r="CO8" s="129">
        <f ca="1">IF(LEN(CL8)=0,"",CN8+COUNTIF($CN$5:CN8,CN8)-1)</f>
        <v>5</v>
      </c>
      <c r="CP8" s="9"/>
      <c r="CQ8" s="6">
        <v>4</v>
      </c>
      <c r="CR8" s="129" t="str">
        <f t="shared" ca="1" si="40"/>
        <v>Macauley Peck</v>
      </c>
      <c r="CS8" s="129">
        <f t="shared" ca="1" si="41"/>
        <v>2</v>
      </c>
    </row>
    <row r="9" spans="2:97" x14ac:dyDescent="0.25">
      <c r="B9" s="125" t="str">
        <f>IF(Settings!C11="","",Settings!C11)</f>
        <v>Placing the next raw material in the station</v>
      </c>
      <c r="D9" s="125" t="str">
        <f>IF(Settings!E11="","",Settings!E11)</f>
        <v>Hannah Shaw</v>
      </c>
      <c r="F9" s="125" t="s">
        <v>85</v>
      </c>
      <c r="G9" s="129"/>
      <c r="H9" s="130"/>
      <c r="I9" s="128"/>
      <c r="K9" s="129">
        <f>IF(Settings!G16="","",Settings!G16)</f>
        <v>3</v>
      </c>
      <c r="M9" s="6" t="s">
        <v>60</v>
      </c>
      <c r="P9" s="176" t="str">
        <f>IFERROR(IF(LEN(INDEX(FMEA!C$7:C$506,Cal!$BD9))=0,"",INDEX(FMEA!C$7:C$506,Cal!$BD9)),"")</f>
        <v>Reading the product barcode</v>
      </c>
      <c r="Q9" s="176" t="str">
        <f>IFERROR(IF(LEN(INDEX(FMEA!D$7:D$506,Cal!$BD9))=0,"",INDEX(FMEA!D$7:D$506,Cal!$BD9)),"")</f>
        <v>Reading the wrong barcode</v>
      </c>
      <c r="R9" s="176" t="str">
        <f>IFERROR(IF(LEN(INDEX(FMEA!E$7:E$506,Cal!$BD9))=0,"",INDEX(FMEA!E$7:E$506,Cal!$BD9)),"")</f>
        <v>Sending wrong product to the customer</v>
      </c>
      <c r="S9" s="176" t="str">
        <f>IFERROR(IF(LEN(INDEX(FMEA!F$7:F$506,Cal!$BD9))=0,"",INDEX(FMEA!F$7:F$506,Cal!$BD9)),"")</f>
        <v>Collecting tags</v>
      </c>
      <c r="T9" s="177">
        <f>IFERROR(IF(AND(LEN(P9)&gt;0,LEN(Q9)&gt;0,LEN(R9)&gt;0,LEN(S9)&gt;0),IF(LEN(INDEX(FMEA!J$7:J$506,Cal!$BD9))=0,"-",INDEX(FMEA!J$7:J$506,Cal!$BD9)),""),"")</f>
        <v>63</v>
      </c>
      <c r="U9" s="177">
        <f>IFERROR(IF(AND(LEN(P9)&gt;0,LEN(Q9)&gt;0,LEN(R9)&gt;0,LEN(S9)&gt;0),IF(LEN(INDEX(FMEA!O$7:O$506,Cal!$BD9))=0,"-",INDEX(FMEA!O$7:O$506,Cal!$BD9)),""),"")</f>
        <v>28</v>
      </c>
      <c r="V9" s="177" t="str">
        <f t="shared" si="29"/>
        <v>Medium</v>
      </c>
      <c r="W9" s="177" t="str">
        <f t="shared" si="30"/>
        <v>Medium</v>
      </c>
      <c r="X9" s="177" t="str">
        <f t="shared" si="0"/>
        <v>Reading the product barcode</v>
      </c>
      <c r="Y9" s="177" t="str">
        <f t="shared" si="31"/>
        <v>Reading the product barcode</v>
      </c>
      <c r="Z9" s="177" t="str">
        <f>IF(COUNTIF($Y$5:Y9,Y9)=1,Y9,"")</f>
        <v/>
      </c>
      <c r="AA9" s="177" t="str">
        <f t="shared" si="1"/>
        <v>Reading the wrong barcode</v>
      </c>
      <c r="AB9" s="177" t="str">
        <f t="shared" si="32"/>
        <v>Reading the wrong barcode</v>
      </c>
      <c r="AC9" s="177" t="str">
        <f>IF(COUNTIF($AB$5:AB9,AB9)=1,AB9,"")</f>
        <v>Reading the wrong barcode</v>
      </c>
      <c r="AD9" s="177" t="str">
        <f t="shared" si="33"/>
        <v>Reading the product barcodeReading the wrong barcodeSending wrong product to the customer</v>
      </c>
      <c r="AE9" s="177" t="str">
        <f>IF(COUNTIF($AD$5:AD9,AD9)=1,AD9,"")</f>
        <v>Reading the product barcodeReading the wrong barcodeSending wrong product to the customer</v>
      </c>
      <c r="AF9" s="177" t="str">
        <f t="shared" si="34"/>
        <v>Reading the product barcodeReading the wrong barcodeSending wrong product to the customerCollecting tags</v>
      </c>
      <c r="AG9" s="177" t="str">
        <f>IF(COUNTIF($AF$5:AF9,AF9)=1,AF9,"")</f>
        <v>Reading the product barcodeReading the wrong barcodeSending wrong product to the customerCollecting tags</v>
      </c>
      <c r="AH9" s="177" t="str">
        <f t="shared" si="2"/>
        <v>Medium</v>
      </c>
      <c r="AI9" s="177" t="str">
        <f t="shared" si="3"/>
        <v>Medium</v>
      </c>
      <c r="AJ9" s="177">
        <f t="shared" si="35"/>
        <v>1</v>
      </c>
      <c r="AK9" s="176" t="str">
        <f>IF(AND(LEN(P9)&gt;0,COUNTIF($P$5:P9,P9)=1),P9,"")</f>
        <v/>
      </c>
      <c r="AL9" s="177" t="str">
        <f>IF(OR(LEN($AK9)=0,COUNTIF($AK$5:AK9,AK9)&gt;1),"",COUNTIF($AK$5:$AK$15,"&lt;"&amp;$AK9)-COUNTBLANK($AK$5:$AK$15)+1)</f>
        <v/>
      </c>
      <c r="AM9" s="176" t="str">
        <f t="shared" si="4"/>
        <v/>
      </c>
      <c r="AN9" s="176" t="str">
        <f t="shared" si="5"/>
        <v>Reading the product barcodeReading the wrong barcode</v>
      </c>
      <c r="AO9" s="176" t="str">
        <f>IF(AND(LEN(AN9)&gt;0,COUNTIF($AN$5:AN9,AN9)=1),AN9,"")</f>
        <v>Reading the product barcodeReading the wrong barcode</v>
      </c>
      <c r="AP9" s="177">
        <f>IF(OR(LEN($AO9)=0,COUNTIF($AO$5:AO9,AO9)&gt;1),"",COUNTIF($AO$5:$AO$15,"&lt;"&amp;$AO9)-COUNTBLANK($AO$5:$AO$15)+1)</f>
        <v>7</v>
      </c>
      <c r="AQ9" s="176" t="str">
        <f t="shared" si="6"/>
        <v>Preparation of the product for the next stage</v>
      </c>
      <c r="AR9" s="176" t="str">
        <f t="shared" si="7"/>
        <v>Malfunction in process</v>
      </c>
      <c r="AS9" s="176" t="str">
        <f t="shared" si="8"/>
        <v>Reading the product barcodeReading the wrong barcodeSending wrong product to the customer</v>
      </c>
      <c r="AT9" s="176" t="str">
        <f>IF(AND(LEN(AS9)&gt;0,COUNTIF($AS$5:AS9,AS9)=1),AS9,"")</f>
        <v>Reading the product barcodeReading the wrong barcodeSending wrong product to the customer</v>
      </c>
      <c r="AU9" s="177">
        <f>IF(OR(LEN($AT9)=0,COUNTIF($AT$5:AT9,AT9)&gt;1),"",COUNTIF($AT$5:$AT$15,"&lt;"&amp;$AT9)-COUNTBLANK($AT$5:$AT$15)+1)</f>
        <v>7</v>
      </c>
      <c r="AV9" s="176" t="str">
        <f t="shared" si="36"/>
        <v>Preparation of the product for the next stageMalfunction in process</v>
      </c>
      <c r="AW9" s="176" t="str">
        <f t="shared" si="9"/>
        <v>Failure of production</v>
      </c>
      <c r="AX9" s="176" t="str">
        <f t="shared" si="10"/>
        <v>Reading the product barcodeReading the wrong barcodeSending wrong product to the customerCollecting tags</v>
      </c>
      <c r="AY9" s="176" t="str">
        <f>IF(AND(LEN(AX9)&gt;0,COUNTIF($AX$5:AX9,AX9)=1),AX9,"")</f>
        <v>Reading the product barcodeReading the wrong barcodeSending wrong product to the customerCollecting tags</v>
      </c>
      <c r="AZ9" s="177">
        <f>IF(OR(LEN($AY9)=0,COUNTIF($AY$5:AY9,AY9)&gt;1),"",COUNTIF($AY$5:$AY$15,"&lt;"&amp;$AY9)-COUNTBLANK($AY$5:$AY$15)+1)</f>
        <v>7</v>
      </c>
      <c r="BA9" s="176" t="str">
        <f t="shared" si="37"/>
        <v>Preparation of the product for the next stageMalfunction in processFailure of production</v>
      </c>
      <c r="BB9" s="176" t="str">
        <f t="shared" si="11"/>
        <v>Mechanical/electrical fault in the machine</v>
      </c>
      <c r="BD9" s="6">
        <v>5</v>
      </c>
      <c r="BE9" s="176" t="str">
        <f>IF(LEN(INDEX(ActionList!C$6:C$1005,$BD9,1))=0,"",INDEX(ActionList!C$6:C$1005,$BD9,1))</f>
        <v>Picking up the product with the handle</v>
      </c>
      <c r="BF9" s="176" t="str">
        <f>IF(LEN(INDEX(ActionList!D$6:D$1005,$BD9,1))=0,"",INDEX(ActionList!D$6:D$1005,$BD9,1))</f>
        <v>Failure of the machine conveyor</v>
      </c>
      <c r="BG9" s="176" t="str">
        <f>IF(LEN(INDEX(ActionList!E$6:E$1005,$BD9,1))=0,"",INDEX(ActionList!E$6:E$1005,$BD9,1))</f>
        <v>Manufacturing defect</v>
      </c>
      <c r="BH9" s="176" t="str">
        <f>IF(LEN(INDEX(ActionList!F$6:F$1005,$BD9,1))=0,"",INDEX(ActionList!F$6:F$1005,$BD9,1))</f>
        <v>Faults</v>
      </c>
      <c r="BI9" s="176" t="str">
        <f>IF(LEN(INDEX(ActionList!G$6:G$1005,BD9,1))=0,"",INDEX(ActionList!G$6:G$1005,BD9,1))</f>
        <v>make the machine emergency stop</v>
      </c>
      <c r="BJ9" s="177">
        <f>IF(LEN(INDEX(ActionList!H$6:H$1005,BD9,1))=0,"",INDEX(ActionList!H$6:H$1005,BD9,1))</f>
        <v>4</v>
      </c>
      <c r="BK9" s="176" t="str">
        <f>IF(OR(Responsible=IF(LEN(INDEX(ActionList!I$6:I$1005,BD9,1))=0,"",INDEX(ActionList!I$6:I$1005,BD9,1)),Responsible="",Responsible="All"),IF(LEN(INDEX(ActionList!I$6:I$1005,BD9,1))=0,"",INDEX(ActionList!I$6:I$1005,BD9,1)),"-")</f>
        <v>Mercedes Banks</v>
      </c>
      <c r="BL9" s="177" t="str">
        <f ca="1">IF(LEN(INDEX(ActionList!M$6:M$1005,BD9,1))=0,"",INDEX(ActionList!M$6:M$1005,BD9,1))</f>
        <v>In Progress</v>
      </c>
      <c r="BM9" s="176" t="str">
        <f t="shared" si="12"/>
        <v>Picking up the product with the handleFailure of the machine conveyorManufacturing defectFaults</v>
      </c>
      <c r="BN9" s="180" t="str">
        <f t="shared" si="13"/>
        <v>Picking up the product with the handle</v>
      </c>
      <c r="BO9" s="180" t="str">
        <f t="shared" si="14"/>
        <v>Failure of the machine conveyor</v>
      </c>
      <c r="BP9" s="180" t="str">
        <f t="shared" ca="1" si="15"/>
        <v>Picking up the product with the handleFailure of the machine conveyorManufacturing defect</v>
      </c>
      <c r="BQ9" s="180" t="str">
        <f t="shared" ca="1" si="16"/>
        <v>Picking up the product with the handleFailure of the machine conveyorManufacturing defectFaults</v>
      </c>
      <c r="BR9" s="180" t="str">
        <f t="shared" ca="1" si="17"/>
        <v>Picking up the product with the handle</v>
      </c>
      <c r="BS9" s="180" t="str">
        <f t="shared" ca="1" si="18"/>
        <v>Failure of the machine conveyor</v>
      </c>
      <c r="BT9" s="181">
        <f ca="1">IF(AND(BR9&lt;&gt;"-",COUNTIF(BR$5:BR9,BR9)=1),1,0)*CF9</f>
        <v>0</v>
      </c>
      <c r="BU9" s="181">
        <f ca="1">IF(AND(LEN(BS9)&gt;0,COUNTIF(BS$5:BS9,BS9)=1),1,0)*CF9</f>
        <v>1</v>
      </c>
      <c r="BV9" s="181">
        <f ca="1">IF(AND(LEN(BP9)&gt;0,COUNTIF(BP$5:BP9,BP9)=1),1,0)</f>
        <v>1</v>
      </c>
      <c r="BW9" s="181">
        <f ca="1">IF(AND(LEN(BQ9)&gt;0,COUNTIF(BQ$5:BQ9,BQ9)=1),1,0)</f>
        <v>1</v>
      </c>
      <c r="BX9" s="180" t="str">
        <f t="shared" ca="1" si="19"/>
        <v>Mercedes Banks</v>
      </c>
      <c r="BY9" s="181">
        <f ca="1">IF(AND(LEN(BX9)&gt;0,COUNTIF($BX$5:BX9,BX9)=1),1,0)</f>
        <v>1</v>
      </c>
      <c r="BZ9" s="181">
        <f t="shared" si="20"/>
        <v>126</v>
      </c>
      <c r="CA9" s="181" t="str">
        <f t="shared" si="21"/>
        <v>High</v>
      </c>
      <c r="CB9" s="181" t="str">
        <f t="shared" si="22"/>
        <v>High</v>
      </c>
      <c r="CC9" s="181">
        <f t="shared" si="23"/>
        <v>30</v>
      </c>
      <c r="CD9" s="181" t="str">
        <f t="shared" si="24"/>
        <v>Medium</v>
      </c>
      <c r="CE9" s="181" t="str">
        <f t="shared" si="25"/>
        <v>Medium</v>
      </c>
      <c r="CF9" s="177">
        <f t="shared" ca="1" si="26"/>
        <v>1</v>
      </c>
      <c r="CG9" s="183" t="str">
        <f t="shared" ca="1" si="27"/>
        <v>In Progress</v>
      </c>
      <c r="CL9" s="125" t="str">
        <f t="shared" si="28"/>
        <v>Brad Pitt</v>
      </c>
      <c r="CM9" s="129">
        <f t="shared" ca="1" si="38"/>
        <v>1</v>
      </c>
      <c r="CN9" s="129">
        <f t="shared" ca="1" si="39"/>
        <v>5</v>
      </c>
      <c r="CO9" s="129">
        <f ca="1">IF(LEN(CL9)=0,"",CN9+COUNTIF($CN$5:CN9,CN9)-1)</f>
        <v>6</v>
      </c>
      <c r="CP9" s="9"/>
      <c r="CQ9" s="6">
        <v>5</v>
      </c>
      <c r="CR9" s="129" t="str">
        <f t="shared" ca="1" si="40"/>
        <v>Hannah Shaw</v>
      </c>
      <c r="CS9" s="129">
        <f t="shared" ca="1" si="41"/>
        <v>1</v>
      </c>
    </row>
    <row r="10" spans="2:97" x14ac:dyDescent="0.25">
      <c r="B10" s="125" t="str">
        <f>IF(Settings!C12="","",Settings!C12)</f>
        <v>Removal of the product from the machine as a finished product</v>
      </c>
      <c r="D10" s="125" t="str">
        <f>IF(Settings!E12="","",Settings!E12)</f>
        <v>Brad Pitt</v>
      </c>
      <c r="K10" s="129">
        <f>IF(Settings!G17="","",Settings!G17)</f>
        <v>2</v>
      </c>
      <c r="P10" s="176" t="str">
        <f>IFERROR(IF(LEN(INDEX(FMEA!C$7:C$506,Cal!$BD10))=0,"",INDEX(FMEA!C$7:C$506,Cal!$BD10)),"")</f>
        <v>Preparation of the product for the next stage</v>
      </c>
      <c r="Q10" s="176" t="str">
        <f>IFERROR(IF(LEN(INDEX(FMEA!D$7:D$506,Cal!$BD10))=0,"",INDEX(FMEA!D$7:D$506,Cal!$BD10)),"")</f>
        <v>Incorrect preparation by the operator</v>
      </c>
      <c r="R10" s="176" t="str">
        <f>IFERROR(IF(LEN(INDEX(FMEA!E$7:E$506,Cal!$BD10))=0,"",INDEX(FMEA!E$7:E$506,Cal!$BD10)),"")</f>
        <v>Failure of the process</v>
      </c>
      <c r="S10" s="176" t="str">
        <f>IFERROR(IF(LEN(INDEX(FMEA!F$7:F$506,Cal!$BD10))=0,"",INDEX(FMEA!F$7:F$506,Cal!$BD10)),"")</f>
        <v>Operational error</v>
      </c>
      <c r="T10" s="177">
        <f>IFERROR(IF(AND(LEN(P10)&gt;0,LEN(Q10)&gt;0,LEN(R10)&gt;0,LEN(S10)&gt;0),IF(LEN(INDEX(FMEA!J$7:J$506,Cal!$BD10))=0,"-",INDEX(FMEA!J$7:J$506,Cal!$BD10)),""),"")</f>
        <v>32</v>
      </c>
      <c r="U10" s="177">
        <f>IFERROR(IF(AND(LEN(P10)&gt;0,LEN(Q10)&gt;0,LEN(R10)&gt;0,LEN(S10)&gt;0),IF(LEN(INDEX(FMEA!O$7:O$506,Cal!$BD10))=0,"-",INDEX(FMEA!O$7:O$506,Cal!$BD10)),""),"")</f>
        <v>16</v>
      </c>
      <c r="V10" s="177" t="str">
        <f t="shared" si="29"/>
        <v>Medium</v>
      </c>
      <c r="W10" s="177" t="str">
        <f t="shared" si="30"/>
        <v>Low</v>
      </c>
      <c r="X10" s="177" t="str">
        <f t="shared" si="0"/>
        <v>Preparation of the product for the next stage</v>
      </c>
      <c r="Y10" s="177" t="str">
        <f t="shared" si="31"/>
        <v>Preparation of the product for the next stage</v>
      </c>
      <c r="Z10" s="177" t="str">
        <f>IF(COUNTIF($Y$5:Y10,Y10)=1,Y10,"")</f>
        <v>Preparation of the product for the next stage</v>
      </c>
      <c r="AA10" s="177" t="str">
        <f t="shared" si="1"/>
        <v>Incorrect preparation by the operator</v>
      </c>
      <c r="AB10" s="177" t="str">
        <f t="shared" si="32"/>
        <v>Incorrect preparation by the operator</v>
      </c>
      <c r="AC10" s="177" t="str">
        <f>IF(COUNTIF($AB$5:AB10,AB10)=1,AB10,"")</f>
        <v>Incorrect preparation by the operator</v>
      </c>
      <c r="AD10" s="177" t="str">
        <f t="shared" si="33"/>
        <v>Preparation of the product for the next stageIncorrect preparation by the operatorFailure of the process</v>
      </c>
      <c r="AE10" s="177" t="str">
        <f>IF(COUNTIF($AD$5:AD10,AD10)=1,AD10,"")</f>
        <v>Preparation of the product for the next stageIncorrect preparation by the operatorFailure of the process</v>
      </c>
      <c r="AF10" s="177" t="str">
        <f t="shared" si="34"/>
        <v>Preparation of the product for the next stageIncorrect preparation by the operatorFailure of the processOperational error</v>
      </c>
      <c r="AG10" s="177" t="str">
        <f>IF(COUNTIF($AF$5:AF10,AF10)=1,AF10,"")</f>
        <v>Preparation of the product for the next stageIncorrect preparation by the operatorFailure of the processOperational error</v>
      </c>
      <c r="AH10" s="177" t="str">
        <f t="shared" si="2"/>
        <v>Medium</v>
      </c>
      <c r="AI10" s="177" t="str">
        <f t="shared" si="3"/>
        <v>Low</v>
      </c>
      <c r="AJ10" s="177">
        <f t="shared" si="35"/>
        <v>1</v>
      </c>
      <c r="AK10" s="176" t="str">
        <f>IF(AND(LEN(P10)&gt;0,COUNTIF($P$5:P10,P10)=1),P10,"")</f>
        <v>Preparation of the product for the next stage</v>
      </c>
      <c r="AL10" s="177">
        <f>IF(OR(LEN($AK10)=0,COUNTIF($AK$5:AK10,AK10)&gt;1),"",COUNTIF($AK$5:$AK$15,"&lt;"&amp;$AK10)-COUNTBLANK($AK$5:$AK$15)+1)</f>
        <v>2</v>
      </c>
      <c r="AM10" s="176" t="str">
        <f t="shared" si="4"/>
        <v/>
      </c>
      <c r="AN10" s="176" t="str">
        <f t="shared" si="5"/>
        <v>Preparation of the product for the next stageIncorrect preparation by the operator</v>
      </c>
      <c r="AO10" s="176" t="str">
        <f>IF(AND(LEN(AN10)&gt;0,COUNTIF($AN$5:AN10,AN10)=1),AN10,"")</f>
        <v>Preparation of the product for the next stageIncorrect preparation by the operator</v>
      </c>
      <c r="AP10" s="177">
        <f>IF(OR(LEN($AO10)=0,COUNTIF($AO$5:AO10,AO10)&gt;1),"",COUNTIF($AO$5:$AO$15,"&lt;"&amp;$AO10)-COUNTBLANK($AO$5:$AO$15)+1)</f>
        <v>4</v>
      </c>
      <c r="AQ10" s="176" t="str">
        <f t="shared" si="6"/>
        <v>Preparation of the product for the next stage</v>
      </c>
      <c r="AR10" s="176" t="str">
        <f t="shared" si="7"/>
        <v>Sensors are dirty</v>
      </c>
      <c r="AS10" s="176" t="str">
        <f t="shared" si="8"/>
        <v>Preparation of the product for the next stageIncorrect preparation by the operatorFailure of the process</v>
      </c>
      <c r="AT10" s="176" t="str">
        <f>IF(AND(LEN(AS10)&gt;0,COUNTIF($AS$5:AS10,AS10)=1),AS10,"")</f>
        <v>Preparation of the product for the next stageIncorrect preparation by the operatorFailure of the process</v>
      </c>
      <c r="AU10" s="177">
        <f>IF(OR(LEN($AT10)=0,COUNTIF($AT$5:AT10,AT10)&gt;1),"",COUNTIF($AT$5:$AT$15,"&lt;"&amp;$AT10)-COUNTBLANK($AT$5:$AT$15)+1)</f>
        <v>4</v>
      </c>
      <c r="AV10" s="176" t="str">
        <f t="shared" si="36"/>
        <v>Preparation of the product for the next stageSensors are dirty</v>
      </c>
      <c r="AW10" s="176" t="str">
        <f t="shared" si="9"/>
        <v>Failure of the process</v>
      </c>
      <c r="AX10" s="176" t="str">
        <f t="shared" si="10"/>
        <v>Preparation of the product for the next stageIncorrect preparation by the operatorFailure of the processOperational error</v>
      </c>
      <c r="AY10" s="176" t="str">
        <f>IF(AND(LEN(AX10)&gt;0,COUNTIF($AX$5:AX10,AX10)=1),AX10,"")</f>
        <v>Preparation of the product for the next stageIncorrect preparation by the operatorFailure of the processOperational error</v>
      </c>
      <c r="AZ10" s="177">
        <f>IF(OR(LEN($AY10)=0,COUNTIF($AY$5:AY10,AY10)&gt;1),"",COUNTIF($AY$5:$AY$15,"&lt;"&amp;$AY10)-COUNTBLANK($AY$5:$AY$15)+1)</f>
        <v>4</v>
      </c>
      <c r="BA10" s="176" t="str">
        <f t="shared" si="37"/>
        <v>Preparation of the product for the next stageSensors are dirtyFailure of the process</v>
      </c>
      <c r="BB10" s="176" t="str">
        <f t="shared" si="11"/>
        <v>Dirtiness</v>
      </c>
      <c r="BD10" s="6">
        <v>6</v>
      </c>
      <c r="BE10" s="176" t="str">
        <f>IF(LEN(INDEX(ActionList!C$6:C$1005,$BD10,1))=0,"",INDEX(ActionList!C$6:C$1005,$BD10,1))</f>
        <v>Picking up the product with the handle</v>
      </c>
      <c r="BF10" s="176" t="str">
        <f>IF(LEN(INDEX(ActionList!D$6:D$1005,$BD10,1))=0,"",INDEX(ActionList!D$6:D$1005,$BD10,1))</f>
        <v>Failure of the machine conveyor</v>
      </c>
      <c r="BG10" s="176" t="str">
        <f>IF(LEN(INDEX(ActionList!E$6:E$1005,$BD10,1))=0,"",INDEX(ActionList!E$6:E$1005,$BD10,1))</f>
        <v>Manufacturing defect</v>
      </c>
      <c r="BH10" s="176" t="str">
        <f>IF(LEN(INDEX(ActionList!F$6:F$1005,$BD10,1))=0,"",INDEX(ActionList!F$6:F$1005,$BD10,1))</f>
        <v>Faults</v>
      </c>
      <c r="BI10" s="176" t="str">
        <f>IF(LEN(INDEX(ActionList!G$6:G$1005,BD10,1))=0,"",INDEX(ActionList!G$6:G$1005,BD10,1))</f>
        <v>Standard checks on machine before running</v>
      </c>
      <c r="BJ10" s="177">
        <f>IF(LEN(INDEX(ActionList!H$6:H$1005,BD10,1))=0,"",INDEX(ActionList!H$6:H$1005,BD10,1))</f>
        <v>3</v>
      </c>
      <c r="BK10" s="176" t="str">
        <f>IF(OR(Responsible=IF(LEN(INDEX(ActionList!I$6:I$1005,BD10,1))=0,"",INDEX(ActionList!I$6:I$1005,BD10,1)),Responsible="",Responsible="All"),IF(LEN(INDEX(ActionList!I$6:I$1005,BD10,1))=0,"",INDEX(ActionList!I$6:I$1005,BD10,1)),"-")</f>
        <v>Macauley Peck</v>
      </c>
      <c r="BL10" s="177" t="str">
        <f ca="1">IF(LEN(INDEX(ActionList!M$6:M$1005,BD10,1))=0,"",INDEX(ActionList!M$6:M$1005,BD10,1))</f>
        <v>Finished</v>
      </c>
      <c r="BM10" s="176" t="str">
        <f t="shared" si="12"/>
        <v>Picking up the product with the handleFailure of the machine conveyorManufacturing defectFaults</v>
      </c>
      <c r="BN10" s="180" t="str">
        <f t="shared" si="13"/>
        <v>Picking up the product with the handle</v>
      </c>
      <c r="BO10" s="180" t="str">
        <f t="shared" si="14"/>
        <v>Failure of the machine conveyor</v>
      </c>
      <c r="BP10" s="180" t="str">
        <f t="shared" ca="1" si="15"/>
        <v>Picking up the product with the handleFailure of the machine conveyorManufacturing defect</v>
      </c>
      <c r="BQ10" s="180" t="str">
        <f t="shared" ca="1" si="16"/>
        <v>Picking up the product with the handleFailure of the machine conveyorManufacturing defectFaults</v>
      </c>
      <c r="BR10" s="180" t="str">
        <f t="shared" ca="1" si="17"/>
        <v>Picking up the product with the handle</v>
      </c>
      <c r="BS10" s="180" t="str">
        <f t="shared" ca="1" si="18"/>
        <v>Failure of the machine conveyor</v>
      </c>
      <c r="BT10" s="181">
        <f ca="1">IF(AND(BR10&lt;&gt;"-",COUNTIF(BR$5:BR10,BR10)=1),1,0)*CF10</f>
        <v>0</v>
      </c>
      <c r="BU10" s="181">
        <f ca="1">IF(AND(LEN(BS10)&gt;0,COUNTIF(BS$5:BS10,BS10)=1),1,0)*CF10</f>
        <v>0</v>
      </c>
      <c r="BV10" s="181">
        <f ca="1">IF(AND(LEN(BP10)&gt;0,COUNTIF(BP$5:BP10,BP10)=1),1,0)</f>
        <v>0</v>
      </c>
      <c r="BW10" s="181">
        <f ca="1">IF(AND(LEN(BQ10)&gt;0,COUNTIF(BQ$5:BQ10,BQ10)=1),1,0)</f>
        <v>0</v>
      </c>
      <c r="BX10" s="180" t="str">
        <f t="shared" ca="1" si="19"/>
        <v>Macauley Peck</v>
      </c>
      <c r="BY10" s="181">
        <f ca="1">IF(AND(LEN(BX10)&gt;0,COUNTIF($BX$5:BX10,BX10)=1),1,0)</f>
        <v>0</v>
      </c>
      <c r="BZ10" s="181">
        <f t="shared" si="20"/>
        <v>126</v>
      </c>
      <c r="CA10" s="181" t="str">
        <f t="shared" si="21"/>
        <v>High</v>
      </c>
      <c r="CB10" s="181" t="str">
        <f t="shared" si="22"/>
        <v>High</v>
      </c>
      <c r="CC10" s="181">
        <f t="shared" si="23"/>
        <v>30</v>
      </c>
      <c r="CD10" s="181" t="str">
        <f t="shared" si="24"/>
        <v>Medium</v>
      </c>
      <c r="CE10" s="181" t="str">
        <f t="shared" si="25"/>
        <v>Medium</v>
      </c>
      <c r="CF10" s="177">
        <f t="shared" ca="1" si="26"/>
        <v>1</v>
      </c>
      <c r="CG10" s="183" t="str">
        <f t="shared" ca="1" si="27"/>
        <v>Finished</v>
      </c>
      <c r="CI10" s="136" t="s">
        <v>43</v>
      </c>
      <c r="CJ10" s="136" t="s">
        <v>59</v>
      </c>
      <c r="CL10" s="125" t="str">
        <f t="shared" si="28"/>
        <v>Sarah-Jayne Morrison</v>
      </c>
      <c r="CM10" s="129">
        <f t="shared" ca="1" si="38"/>
        <v>1</v>
      </c>
      <c r="CN10" s="129">
        <f t="shared" ca="1" si="39"/>
        <v>5</v>
      </c>
      <c r="CO10" s="129">
        <f ca="1">IF(LEN(CL10)=0,"",CN10+COUNTIF($CN$5:CN10,CN10)-1)</f>
        <v>7</v>
      </c>
      <c r="CP10" s="9"/>
      <c r="CQ10" s="6">
        <v>6</v>
      </c>
      <c r="CR10" s="129" t="str">
        <f t="shared" ca="1" si="40"/>
        <v>Brad Pitt</v>
      </c>
      <c r="CS10" s="129">
        <f t="shared" ca="1" si="41"/>
        <v>1</v>
      </c>
    </row>
    <row r="11" spans="2:97" x14ac:dyDescent="0.25">
      <c r="B11" s="125" t="str">
        <f>IF(Settings!C13="","",Settings!C13)</f>
        <v/>
      </c>
      <c r="D11" s="125" t="str">
        <f>IF(Settings!E13="","",Settings!E13)</f>
        <v>Sarah-Jayne Morrison</v>
      </c>
      <c r="K11" s="129">
        <f>IF(Settings!G18="","",Settings!G18)</f>
        <v>1</v>
      </c>
      <c r="M11" s="126" t="s">
        <v>177</v>
      </c>
      <c r="P11" s="176" t="str">
        <f>IFERROR(IF(LEN(INDEX(FMEA!C$7:C$506,Cal!$BD11))=0,"",INDEX(FMEA!C$7:C$506,Cal!$BD11)),"")</f>
        <v>Preparation of the product for the next stage</v>
      </c>
      <c r="Q11" s="176" t="str">
        <f>IFERROR(IF(LEN(INDEX(FMEA!D$7:D$506,Cal!$BD11))=0,"",INDEX(FMEA!D$7:D$506,Cal!$BD11)),"")</f>
        <v>Sensors are dirty</v>
      </c>
      <c r="R11" s="176" t="str">
        <f>IFERROR(IF(LEN(INDEX(FMEA!E$7:E$506,Cal!$BD11))=0,"",INDEX(FMEA!E$7:E$506,Cal!$BD11)),"")</f>
        <v>Failure of the process</v>
      </c>
      <c r="S11" s="176" t="str">
        <f>IFERROR(IF(LEN(INDEX(FMEA!F$7:F$506,Cal!$BD11))=0,"",INDEX(FMEA!F$7:F$506,Cal!$BD11)),"")</f>
        <v>Dirtiness</v>
      </c>
      <c r="T11" s="177">
        <f>IFERROR(IF(AND(LEN(P11)&gt;0,LEN(Q11)&gt;0,LEN(R11)&gt;0,LEN(S11)&gt;0),IF(LEN(INDEX(FMEA!J$7:J$506,Cal!$BD11))=0,"-",INDEX(FMEA!J$7:J$506,Cal!$BD11)),""),"")</f>
        <v>120</v>
      </c>
      <c r="U11" s="177">
        <f>IFERROR(IF(AND(LEN(P11)&gt;0,LEN(Q11)&gt;0,LEN(R11)&gt;0,LEN(S11)&gt;0),IF(LEN(INDEX(FMEA!O$7:O$506,Cal!$BD11))=0,"-",INDEX(FMEA!O$7:O$506,Cal!$BD11)),""),"")</f>
        <v>40</v>
      </c>
      <c r="V11" s="177" t="str">
        <f t="shared" si="29"/>
        <v>High</v>
      </c>
      <c r="W11" s="177" t="str">
        <f t="shared" si="30"/>
        <v>Medium</v>
      </c>
      <c r="X11" s="177" t="str">
        <f t="shared" si="0"/>
        <v>Preparation of the product for the next stage</v>
      </c>
      <c r="Y11" s="177" t="str">
        <f t="shared" si="31"/>
        <v>Preparation of the product for the next stage</v>
      </c>
      <c r="Z11" s="177" t="str">
        <f>IF(COUNTIF($Y$5:Y11,Y11)=1,Y11,"")</f>
        <v/>
      </c>
      <c r="AA11" s="177" t="str">
        <f t="shared" si="1"/>
        <v>Sensors are dirty</v>
      </c>
      <c r="AB11" s="177" t="str">
        <f t="shared" si="32"/>
        <v>Sensors are dirty</v>
      </c>
      <c r="AC11" s="177" t="str">
        <f>IF(COUNTIF($AB$5:AB11,AB11)=1,AB11,"")</f>
        <v>Sensors are dirty</v>
      </c>
      <c r="AD11" s="177" t="str">
        <f t="shared" si="33"/>
        <v>Preparation of the product for the next stageSensors are dirtyFailure of the process</v>
      </c>
      <c r="AE11" s="177" t="str">
        <f>IF(COUNTIF($AD$5:AD11,AD11)=1,AD11,"")</f>
        <v>Preparation of the product for the next stageSensors are dirtyFailure of the process</v>
      </c>
      <c r="AF11" s="177" t="str">
        <f t="shared" si="34"/>
        <v>Preparation of the product for the next stageSensors are dirtyFailure of the processDirtiness</v>
      </c>
      <c r="AG11" s="177" t="str">
        <f>IF(COUNTIF($AF$5:AF11,AF11)=1,AF11,"")</f>
        <v>Preparation of the product for the next stageSensors are dirtyFailure of the processDirtiness</v>
      </c>
      <c r="AH11" s="177" t="str">
        <f t="shared" si="2"/>
        <v>High</v>
      </c>
      <c r="AI11" s="177" t="str">
        <f t="shared" si="3"/>
        <v>Medium</v>
      </c>
      <c r="AJ11" s="177">
        <f t="shared" si="35"/>
        <v>1</v>
      </c>
      <c r="AK11" s="176" t="str">
        <f>IF(AND(LEN(P11)&gt;0,COUNTIF($P$5:P11,P11)=1),P11,"")</f>
        <v/>
      </c>
      <c r="AL11" s="177" t="str">
        <f>IF(OR(LEN($AK11)=0,COUNTIF($AK$5:AK11,AK11)&gt;1),"",COUNTIF($AK$5:$AK$15,"&lt;"&amp;$AK11)-COUNTBLANK($AK$5:$AK$15)+1)</f>
        <v/>
      </c>
      <c r="AM11" s="176" t="str">
        <f t="shared" si="4"/>
        <v/>
      </c>
      <c r="AN11" s="176" t="str">
        <f t="shared" si="5"/>
        <v>Preparation of the product for the next stageSensors are dirty</v>
      </c>
      <c r="AO11" s="176" t="str">
        <f>IF(AND(LEN(AN11)&gt;0,COUNTIF($AN$5:AN11,AN11)=1),AN11,"")</f>
        <v>Preparation of the product for the next stageSensors are dirty</v>
      </c>
      <c r="AP11" s="177">
        <f>IF(OR(LEN($AO11)=0,COUNTIF($AO$5:AO11,AO11)&gt;1),"",COUNTIF($AO$5:$AO$15,"&lt;"&amp;$AO11)-COUNTBLANK($AO$5:$AO$15)+1)</f>
        <v>6</v>
      </c>
      <c r="AQ11" s="176" t="str">
        <f t="shared" si="6"/>
        <v>Reading the product barcode</v>
      </c>
      <c r="AR11" s="176" t="str">
        <f t="shared" si="7"/>
        <v>Reading the wrong barcode</v>
      </c>
      <c r="AS11" s="176" t="str">
        <f t="shared" si="8"/>
        <v>Preparation of the product for the next stageSensors are dirtyFailure of the process</v>
      </c>
      <c r="AT11" s="176" t="str">
        <f>IF(AND(LEN(AS11)&gt;0,COUNTIF($AS$5:AS11,AS11)=1),AS11,"")</f>
        <v>Preparation of the product for the next stageSensors are dirtyFailure of the process</v>
      </c>
      <c r="AU11" s="177">
        <f>IF(OR(LEN($AT11)=0,COUNTIF($AT$5:AT11,AT11)&gt;1),"",COUNTIF($AT$5:$AT$15,"&lt;"&amp;$AT11)-COUNTBLANK($AT$5:$AT$15)+1)</f>
        <v>6</v>
      </c>
      <c r="AV11" s="176" t="str">
        <f t="shared" si="36"/>
        <v>Reading the product barcodeReading the wrong barcode</v>
      </c>
      <c r="AW11" s="176" t="str">
        <f t="shared" si="9"/>
        <v>Sending wrong product to the customer</v>
      </c>
      <c r="AX11" s="176" t="str">
        <f t="shared" si="10"/>
        <v>Preparation of the product for the next stageSensors are dirtyFailure of the processDirtiness</v>
      </c>
      <c r="AY11" s="176" t="str">
        <f>IF(AND(LEN(AX11)&gt;0,COUNTIF($AX$5:AX11,AX11)=1),AX11,"")</f>
        <v>Preparation of the product for the next stageSensors are dirtyFailure of the processDirtiness</v>
      </c>
      <c r="AZ11" s="177">
        <f>IF(OR(LEN($AY11)=0,COUNTIF($AY$5:AY11,AY11)&gt;1),"",COUNTIF($AY$5:$AY$15,"&lt;"&amp;$AY11)-COUNTBLANK($AY$5:$AY$15)+1)</f>
        <v>6</v>
      </c>
      <c r="BA11" s="176" t="str">
        <f t="shared" si="37"/>
        <v>Reading the product barcodeReading the wrong barcodeSending wrong product to the customer</v>
      </c>
      <c r="BB11" s="176" t="str">
        <f t="shared" si="11"/>
        <v>Collecting tags</v>
      </c>
      <c r="BD11" s="6">
        <v>7</v>
      </c>
      <c r="BE11" s="176" t="str">
        <f>IF(LEN(INDEX(ActionList!C$6:C$1005,$BD11,1))=0,"",INDEX(ActionList!C$6:C$1005,$BD11,1))</f>
        <v>Removal of the product from the machine as a finished product</v>
      </c>
      <c r="BF11" s="176" t="str">
        <f>IF(LEN(INDEX(ActionList!D$6:D$1005,$BD11,1))=0,"",INDEX(ActionList!D$6:D$1005,$BD11,1))</f>
        <v>Banding the product without sufficient stretching</v>
      </c>
      <c r="BG11" s="176" t="str">
        <f>IF(LEN(INDEX(ActionList!E$6:E$1005,$BD11,1))=0,"",INDEX(ActionList!E$6:E$1005,$BD11,1))</f>
        <v>Trace formation on the product after barrier systems</v>
      </c>
      <c r="BH11" s="176" t="str">
        <f>IF(LEN(INDEX(ActionList!F$6:F$1005,$BD11,1))=0,"",INDEX(ActionList!F$6:F$1005,$BD11,1))</f>
        <v>Not using the taping tool</v>
      </c>
      <c r="BI11" s="176" t="str">
        <f>IF(LEN(INDEX(ActionList!G$6:G$1005,BD11,1))=0,"",INDEX(ActionList!G$6:G$1005,BD11,1))</f>
        <v>revision of the taping tool so that it can be used on all products</v>
      </c>
      <c r="BJ11" s="177">
        <f>IF(LEN(INDEX(ActionList!H$6:H$1005,BD11,1))=0,"",INDEX(ActionList!H$6:H$1005,BD11,1))</f>
        <v>5</v>
      </c>
      <c r="BK11" s="176" t="str">
        <f>IF(OR(Responsible=IF(LEN(INDEX(ActionList!I$6:I$1005,BD11,1))=0,"",INDEX(ActionList!I$6:I$1005,BD11,1)),Responsible="",Responsible="All"),IF(LEN(INDEX(ActionList!I$6:I$1005,BD11,1))=0,"",INDEX(ActionList!I$6:I$1005,BD11,1)),"-")</f>
        <v>Brad Pitt</v>
      </c>
      <c r="BL11" s="177" t="str">
        <f ca="1">IF(LEN(INDEX(ActionList!M$6:M$1005,BD11,1))=0,"",INDEX(ActionList!M$6:M$1005,BD11,1))</f>
        <v>Overdue</v>
      </c>
      <c r="BM11" s="176" t="str">
        <f t="shared" si="12"/>
        <v>Removal of the product from the machine as a finished productBanding the product without sufficient stretchingTrace formation on the product after barrier systemsNot using the taping tool</v>
      </c>
      <c r="BN11" s="180" t="str">
        <f t="shared" si="13"/>
        <v>Removal of the product from the machine as a finished product</v>
      </c>
      <c r="BO11" s="180" t="str">
        <f t="shared" si="14"/>
        <v>Banding the product without sufficient stretching</v>
      </c>
      <c r="BP11" s="180" t="str">
        <f t="shared" ca="1" si="15"/>
        <v>Removal of the product from the machine as a finished productBanding the product without sufficient stretchingTrace formation on the product after barrier systems</v>
      </c>
      <c r="BQ11" s="180" t="str">
        <f t="shared" ca="1" si="16"/>
        <v>Removal of the product from the machine as a finished productBanding the product without sufficient stretchingTrace formation on the product after barrier systemsNot using the taping tool</v>
      </c>
      <c r="BR11" s="180" t="str">
        <f t="shared" ca="1" si="17"/>
        <v>Removal of the product from the machine as a finished product</v>
      </c>
      <c r="BS11" s="180" t="str">
        <f t="shared" ca="1" si="18"/>
        <v>Banding the product without sufficient stretching</v>
      </c>
      <c r="BT11" s="181">
        <f ca="1">IF(AND(BR11&lt;&gt;"-",COUNTIF(BR$5:BR11,BR11)=1),1,0)*CF11</f>
        <v>1</v>
      </c>
      <c r="BU11" s="181">
        <f ca="1">IF(AND(LEN(BS11)&gt;0,COUNTIF(BS$5:BS11,BS11)=1),1,0)*CF11</f>
        <v>1</v>
      </c>
      <c r="BV11" s="181">
        <f ca="1">IF(AND(LEN(BP11)&gt;0,COUNTIF(BP$5:BP11,BP11)=1),1,0)</f>
        <v>1</v>
      </c>
      <c r="BW11" s="181">
        <f ca="1">IF(AND(LEN(BQ11)&gt;0,COUNTIF(BQ$5:BQ11,BQ11)=1),1,0)</f>
        <v>1</v>
      </c>
      <c r="BX11" s="180" t="str">
        <f t="shared" ca="1" si="19"/>
        <v>Brad Pitt</v>
      </c>
      <c r="BY11" s="181">
        <f ca="1">IF(AND(LEN(BX11)&gt;0,COUNTIF($BX$5:BX11,BX11)=1),1,0)</f>
        <v>1</v>
      </c>
      <c r="BZ11" s="181">
        <f t="shared" si="20"/>
        <v>72</v>
      </c>
      <c r="CA11" s="181" t="str">
        <f t="shared" si="21"/>
        <v>Medium</v>
      </c>
      <c r="CB11" s="181" t="str">
        <f t="shared" si="22"/>
        <v>Medium</v>
      </c>
      <c r="CC11" s="181">
        <f t="shared" si="23"/>
        <v>18</v>
      </c>
      <c r="CD11" s="181" t="str">
        <f t="shared" si="24"/>
        <v>Low</v>
      </c>
      <c r="CE11" s="181" t="str">
        <f t="shared" si="25"/>
        <v>Low</v>
      </c>
      <c r="CF11" s="177">
        <f t="shared" ca="1" si="26"/>
        <v>1</v>
      </c>
      <c r="CG11" s="183" t="str">
        <f t="shared" ca="1" si="27"/>
        <v>Overdue</v>
      </c>
      <c r="CI11" s="137">
        <f t="shared" ref="CI11:CI16" si="42">K6</f>
        <v>6</v>
      </c>
      <c r="CJ11" s="137">
        <f t="shared" ref="CJ11:CJ16" si="43">COUNTIFS($BJ$5:$BJ$23,CI11,$CF$5:$CF$23,1)</f>
        <v>0</v>
      </c>
      <c r="CL11" s="125" t="str">
        <f t="shared" si="28"/>
        <v>Alyce Milner</v>
      </c>
      <c r="CM11" s="129">
        <f t="shared" ca="1" si="38"/>
        <v>3</v>
      </c>
      <c r="CN11" s="129">
        <f t="shared" ca="1" si="39"/>
        <v>1</v>
      </c>
      <c r="CO11" s="129">
        <f ca="1">IF(LEN(CL11)=0,"",CN11+COUNTIF($CN$5:CN11,CN11)-1)</f>
        <v>1</v>
      </c>
      <c r="CP11" s="9"/>
      <c r="CQ11" s="6">
        <v>7</v>
      </c>
      <c r="CR11" s="129" t="str">
        <f t="shared" ca="1" si="40"/>
        <v>Sarah-Jayne Morrison</v>
      </c>
      <c r="CS11" s="129">
        <f t="shared" ca="1" si="41"/>
        <v>1</v>
      </c>
    </row>
    <row r="12" spans="2:97" x14ac:dyDescent="0.25">
      <c r="B12" s="125" t="str">
        <f>IF(Settings!C14="","",Settings!C14)</f>
        <v/>
      </c>
      <c r="D12" s="125" t="str">
        <f>IF(Settings!E14="","",Settings!E14)</f>
        <v>Alyce Milner</v>
      </c>
      <c r="M12" s="6"/>
      <c r="P12" s="176" t="str">
        <f>IFERROR(IF(LEN(INDEX(FMEA!C$7:C$506,Cal!$BD12))=0,"",INDEX(FMEA!C$7:C$506,Cal!$BD12)),"")</f>
        <v>Preparation of the product for the next stage</v>
      </c>
      <c r="Q12" s="176" t="str">
        <f>IFERROR(IF(LEN(INDEX(FMEA!D$7:D$506,Cal!$BD12))=0,"",INDEX(FMEA!D$7:D$506,Cal!$BD12)),"")</f>
        <v>Malfunction in process</v>
      </c>
      <c r="R12" s="176" t="str">
        <f>IFERROR(IF(LEN(INDEX(FMEA!E$7:E$506,Cal!$BD12))=0,"",INDEX(FMEA!E$7:E$506,Cal!$BD12)),"")</f>
        <v>Failure of production</v>
      </c>
      <c r="S12" s="176" t="str">
        <f>IFERROR(IF(LEN(INDEX(FMEA!F$7:F$506,Cal!$BD12))=0,"",INDEX(FMEA!F$7:F$506,Cal!$BD12)),"")</f>
        <v>Mechanical/electrical fault in the machine</v>
      </c>
      <c r="T12" s="177">
        <f>IFERROR(IF(AND(LEN(P12)&gt;0,LEN(Q12)&gt;0,LEN(R12)&gt;0,LEN(S12)&gt;0),IF(LEN(INDEX(FMEA!J$7:J$506,Cal!$BD12))=0,"-",INDEX(FMEA!J$7:J$506,Cal!$BD12)),""),"")</f>
        <v>24</v>
      </c>
      <c r="U12" s="177">
        <f>IFERROR(IF(AND(LEN(P12)&gt;0,LEN(Q12)&gt;0,LEN(R12)&gt;0,LEN(S12)&gt;0),IF(LEN(INDEX(FMEA!O$7:O$506,Cal!$BD12))=0,"-",INDEX(FMEA!O$7:O$506,Cal!$BD12)),""),"")</f>
        <v>18</v>
      </c>
      <c r="V12" s="177" t="str">
        <f t="shared" si="29"/>
        <v>Medium</v>
      </c>
      <c r="W12" s="177" t="str">
        <f t="shared" si="30"/>
        <v>Low</v>
      </c>
      <c r="X12" s="177" t="str">
        <f t="shared" si="0"/>
        <v>Preparation of the product for the next stage</v>
      </c>
      <c r="Y12" s="177" t="str">
        <f t="shared" si="31"/>
        <v>Preparation of the product for the next stage</v>
      </c>
      <c r="Z12" s="177" t="str">
        <f>IF(COUNTIF($Y$5:Y12,Y12)=1,Y12,"")</f>
        <v/>
      </c>
      <c r="AA12" s="177" t="str">
        <f t="shared" si="1"/>
        <v>Malfunction in process</v>
      </c>
      <c r="AB12" s="177" t="str">
        <f t="shared" si="32"/>
        <v>Malfunction in process</v>
      </c>
      <c r="AC12" s="177" t="str">
        <f>IF(COUNTIF($AB$5:AB12,AB12)=1,AB12,"")</f>
        <v>Malfunction in process</v>
      </c>
      <c r="AD12" s="177" t="str">
        <f t="shared" si="33"/>
        <v>Preparation of the product for the next stageMalfunction in processFailure of production</v>
      </c>
      <c r="AE12" s="177" t="str">
        <f>IF(COUNTIF($AD$5:AD12,AD12)=1,AD12,"")</f>
        <v>Preparation of the product for the next stageMalfunction in processFailure of production</v>
      </c>
      <c r="AF12" s="177" t="str">
        <f t="shared" si="34"/>
        <v>Preparation of the product for the next stageMalfunction in processFailure of productionMechanical/electrical fault in the machine</v>
      </c>
      <c r="AG12" s="177" t="str">
        <f>IF(COUNTIF($AF$5:AF12,AF12)=1,AF12,"")</f>
        <v>Preparation of the product for the next stageMalfunction in processFailure of productionMechanical/electrical fault in the machine</v>
      </c>
      <c r="AH12" s="177" t="str">
        <f t="shared" si="2"/>
        <v>Medium</v>
      </c>
      <c r="AI12" s="177" t="str">
        <f t="shared" si="3"/>
        <v>Low</v>
      </c>
      <c r="AJ12" s="177">
        <f t="shared" si="35"/>
        <v>1</v>
      </c>
      <c r="AK12" s="176" t="str">
        <f>IF(AND(LEN(P12)&gt;0,COUNTIF($P$5:P12,P12)=1),P12,"")</f>
        <v/>
      </c>
      <c r="AL12" s="177" t="str">
        <f>IF(OR(LEN($AK12)=0,COUNTIF($AK$5:AK12,AK12)&gt;1),"",COUNTIF($AK$5:$AK$15,"&lt;"&amp;$AK12)-COUNTBLANK($AK$5:$AK$15)+1)</f>
        <v/>
      </c>
      <c r="AM12" s="176" t="str">
        <f t="shared" si="4"/>
        <v/>
      </c>
      <c r="AN12" s="176" t="str">
        <f t="shared" si="5"/>
        <v>Preparation of the product for the next stageMalfunction in process</v>
      </c>
      <c r="AO12" s="176" t="str">
        <f>IF(AND(LEN(AN12)&gt;0,COUNTIF($AN$5:AN12,AN12)=1),AN12,"")</f>
        <v>Preparation of the product for the next stageMalfunction in process</v>
      </c>
      <c r="AP12" s="177">
        <f>IF(OR(LEN($AO12)=0,COUNTIF($AO$5:AO12,AO12)&gt;1),"",COUNTIF($AO$5:$AO$15,"&lt;"&amp;$AO12)-COUNTBLANK($AO$5:$AO$15)+1)</f>
        <v>5</v>
      </c>
      <c r="AQ12" s="176" t="str">
        <f t="shared" si="6"/>
        <v>Reading the product barcode</v>
      </c>
      <c r="AR12" s="176" t="str">
        <f t="shared" si="7"/>
        <v>Software not working</v>
      </c>
      <c r="AS12" s="176" t="str">
        <f t="shared" si="8"/>
        <v>Preparation of the product for the next stageMalfunction in processFailure of production</v>
      </c>
      <c r="AT12" s="176" t="str">
        <f>IF(AND(LEN(AS12)&gt;0,COUNTIF($AS$5:AS12,AS12)=1),AS12,"")</f>
        <v>Preparation of the product for the next stageMalfunction in processFailure of production</v>
      </c>
      <c r="AU12" s="177">
        <f>IF(OR(LEN($AT12)=0,COUNTIF($AT$5:AT12,AT12)&gt;1),"",COUNTIF($AT$5:$AT$15,"&lt;"&amp;$AT12)-COUNTBLANK($AT$5:$AT$15)+1)</f>
        <v>5</v>
      </c>
      <c r="AV12" s="176" t="str">
        <f t="shared" si="36"/>
        <v>Reading the product barcodeSoftware not working</v>
      </c>
      <c r="AW12" s="176" t="str">
        <f t="shared" si="9"/>
        <v>Sending wrong product to the customer</v>
      </c>
      <c r="AX12" s="176" t="str">
        <f t="shared" si="10"/>
        <v>Preparation of the product for the next stageMalfunction in processFailure of productionMechanical/electrical fault in the machine</v>
      </c>
      <c r="AY12" s="176" t="str">
        <f>IF(AND(LEN(AX12)&gt;0,COUNTIF($AX$5:AX12,AX12)=1),AX12,"")</f>
        <v>Preparation of the product for the next stageMalfunction in processFailure of productionMechanical/electrical fault in the machine</v>
      </c>
      <c r="AZ12" s="177">
        <f>IF(OR(LEN($AY12)=0,COUNTIF($AY$5:AY12,AY12)&gt;1),"",COUNTIF($AY$5:$AY$15,"&lt;"&amp;$AY12)-COUNTBLANK($AY$5:$AY$15)+1)</f>
        <v>5</v>
      </c>
      <c r="BA12" s="176" t="str">
        <f t="shared" si="37"/>
        <v>Reading the product barcodeSoftware not workingSending wrong product to the customer</v>
      </c>
      <c r="BB12" s="176" t="str">
        <f t="shared" si="11"/>
        <v>Computer malfunction</v>
      </c>
      <c r="BD12" s="6">
        <v>8</v>
      </c>
      <c r="BE12" s="176" t="str">
        <f>IF(LEN(INDEX(ActionList!C$6:C$1005,$BD12,1))=0,"",INDEX(ActionList!C$6:C$1005,$BD12,1))</f>
        <v>Reading the product barcode</v>
      </c>
      <c r="BF12" s="176" t="str">
        <f>IF(LEN(INDEX(ActionList!D$6:D$1005,$BD12,1))=0,"",INDEX(ActionList!D$6:D$1005,$BD12,1))</f>
        <v>Reading the wrong barcode</v>
      </c>
      <c r="BG12" s="176" t="str">
        <f>IF(LEN(INDEX(ActionList!E$6:E$1005,$BD12,1))=0,"",INDEX(ActionList!E$6:E$1005,$BD12,1))</f>
        <v>Sending wrong product to the customer</v>
      </c>
      <c r="BH12" s="176" t="str">
        <f>IF(LEN(INDEX(ActionList!F$6:F$1005,$BD12,1))=0,"",INDEX(ActionList!F$6:F$1005,$BD12,1))</f>
        <v>Collecting tags</v>
      </c>
      <c r="BI12" s="176" t="str">
        <f>IF(LEN(INDEX(ActionList!G$6:G$1005,BD12,1))=0,"",INDEX(ActionList!G$6:G$1005,BD12,1))</f>
        <v>revision of the taping tool so that it can be used on all products</v>
      </c>
      <c r="BJ12" s="177">
        <f>IF(LEN(INDEX(ActionList!H$6:H$1005,BD12,1))=0,"",INDEX(ActionList!H$6:H$1005,BD12,1))</f>
        <v>5</v>
      </c>
      <c r="BK12" s="176" t="str">
        <f>IF(OR(Responsible=IF(LEN(INDEX(ActionList!I$6:I$1005,BD12,1))=0,"",INDEX(ActionList!I$6:I$1005,BD12,1)),Responsible="",Responsible="All"),IF(LEN(INDEX(ActionList!I$6:I$1005,BD12,1))=0,"",INDEX(ActionList!I$6:I$1005,BD12,1)),"-")</f>
        <v>Mercedes Banks</v>
      </c>
      <c r="BL12" s="177" t="str">
        <f ca="1">IF(LEN(INDEX(ActionList!M$6:M$1005,BD12,1))=0,"",INDEX(ActionList!M$6:M$1005,BD12,1))</f>
        <v>Finished</v>
      </c>
      <c r="BM12" s="176" t="str">
        <f t="shared" si="12"/>
        <v>Reading the product barcodeReading the wrong barcodeSending wrong product to the customerCollecting tags</v>
      </c>
      <c r="BN12" s="180" t="str">
        <f t="shared" si="13"/>
        <v>Reading the product barcode</v>
      </c>
      <c r="BO12" s="180" t="str">
        <f t="shared" si="14"/>
        <v>Reading the wrong barcode</v>
      </c>
      <c r="BP12" s="180" t="str">
        <f t="shared" ca="1" si="15"/>
        <v>Reading the product barcodeReading the wrong barcodeSending wrong product to the customer</v>
      </c>
      <c r="BQ12" s="180" t="str">
        <f t="shared" ca="1" si="16"/>
        <v>Reading the product barcodeReading the wrong barcodeSending wrong product to the customerCollecting tags</v>
      </c>
      <c r="BR12" s="180" t="str">
        <f t="shared" ca="1" si="17"/>
        <v>Reading the product barcode</v>
      </c>
      <c r="BS12" s="180" t="str">
        <f t="shared" ca="1" si="18"/>
        <v>Reading the wrong barcode</v>
      </c>
      <c r="BT12" s="181">
        <f ca="1">IF(AND(BR12&lt;&gt;"-",COUNTIF(BR$5:BR12,BR12)=1),1,0)*CF12</f>
        <v>1</v>
      </c>
      <c r="BU12" s="181">
        <f ca="1">IF(AND(LEN(BS12)&gt;0,COUNTIF(BS$5:BS12,BS12)=1),1,0)*CF12</f>
        <v>1</v>
      </c>
      <c r="BV12" s="181">
        <f ca="1">IF(AND(LEN(BP12)&gt;0,COUNTIF(BP$5:BP12,BP12)=1),1,0)</f>
        <v>1</v>
      </c>
      <c r="BW12" s="181">
        <f ca="1">IF(AND(LEN(BQ12)&gt;0,COUNTIF(BQ$5:BQ12,BQ12)=1),1,0)</f>
        <v>1</v>
      </c>
      <c r="BX12" s="180" t="str">
        <f t="shared" ca="1" si="19"/>
        <v>Mercedes Banks</v>
      </c>
      <c r="BY12" s="181">
        <f ca="1">IF(AND(LEN(BX12)&gt;0,COUNTIF($BX$5:BX12,BX12)=1),1,0)</f>
        <v>0</v>
      </c>
      <c r="BZ12" s="181">
        <f t="shared" si="20"/>
        <v>63</v>
      </c>
      <c r="CA12" s="181" t="str">
        <f t="shared" si="21"/>
        <v>Medium</v>
      </c>
      <c r="CB12" s="181" t="str">
        <f t="shared" si="22"/>
        <v>Medium</v>
      </c>
      <c r="CC12" s="181">
        <f t="shared" si="23"/>
        <v>28</v>
      </c>
      <c r="CD12" s="181" t="str">
        <f t="shared" si="24"/>
        <v>Medium</v>
      </c>
      <c r="CE12" s="181" t="str">
        <f t="shared" si="25"/>
        <v>Medium</v>
      </c>
      <c r="CF12" s="177">
        <f t="shared" ca="1" si="26"/>
        <v>1</v>
      </c>
      <c r="CG12" s="183" t="str">
        <f t="shared" ca="1" si="27"/>
        <v>Finished</v>
      </c>
      <c r="CI12" s="137">
        <f t="shared" si="42"/>
        <v>5</v>
      </c>
      <c r="CJ12" s="137">
        <f t="shared" ca="1" si="43"/>
        <v>4</v>
      </c>
      <c r="CL12" s="125" t="str">
        <f t="shared" si="28"/>
        <v>Aviana Kenny</v>
      </c>
      <c r="CM12" s="129">
        <f t="shared" ca="1" si="38"/>
        <v>1</v>
      </c>
      <c r="CN12" s="129">
        <f t="shared" ca="1" si="39"/>
        <v>5</v>
      </c>
      <c r="CO12" s="129">
        <f ca="1">IF(LEN(CL12)=0,"",CN12+COUNTIF($CN$5:CN12,CN12)-1)</f>
        <v>8</v>
      </c>
      <c r="CP12" s="9"/>
      <c r="CQ12" s="6">
        <v>8</v>
      </c>
      <c r="CR12" s="129" t="str">
        <f t="shared" ca="1" si="40"/>
        <v>Aviana Kenny</v>
      </c>
      <c r="CS12" s="129">
        <f t="shared" ca="1" si="41"/>
        <v>1</v>
      </c>
    </row>
    <row r="13" spans="2:97" x14ac:dyDescent="0.25">
      <c r="B13" s="125" t="str">
        <f>IF(Settings!C15="","",Settings!C15)</f>
        <v/>
      </c>
      <c r="D13" s="125" t="str">
        <f>IF(Settings!E15="","",Settings!E15)</f>
        <v>Aviana Kenny</v>
      </c>
      <c r="M13" s="113" t="s">
        <v>102</v>
      </c>
      <c r="P13" s="176" t="str">
        <f>IFERROR(IF(LEN(INDEX(FMEA!C$7:C$506,Cal!$BD13))=0,"",INDEX(FMEA!C$7:C$506,Cal!$BD13)),"")</f>
        <v>Removal of the product from the machine as a finished product</v>
      </c>
      <c r="Q13" s="176" t="str">
        <f>IFERROR(IF(LEN(INDEX(FMEA!D$7:D$506,Cal!$BD13))=0,"",INDEX(FMEA!D$7:D$506,Cal!$BD13)),"")</f>
        <v>Banding the product without sufficient stretching</v>
      </c>
      <c r="R13" s="176" t="str">
        <f>IFERROR(IF(LEN(INDEX(FMEA!E$7:E$506,Cal!$BD13))=0,"",INDEX(FMEA!E$7:E$506,Cal!$BD13)),"")</f>
        <v>Trace formation on the product after barrier systems</v>
      </c>
      <c r="S13" s="176" t="str">
        <f>IFERROR(IF(LEN(INDEX(FMEA!F$7:F$506,Cal!$BD13))=0,"",INDEX(FMEA!F$7:F$506,Cal!$BD13)),"")</f>
        <v>Not using the taping tool</v>
      </c>
      <c r="T13" s="177">
        <f>IFERROR(IF(AND(LEN(P13)&gt;0,LEN(Q13)&gt;0,LEN(R13)&gt;0,LEN(S13)&gt;0),IF(LEN(INDEX(FMEA!J$7:J$506,Cal!$BD13))=0,"-",INDEX(FMEA!J$7:J$506,Cal!$BD13)),""),"")</f>
        <v>72</v>
      </c>
      <c r="U13" s="177">
        <f>IFERROR(IF(AND(LEN(P13)&gt;0,LEN(Q13)&gt;0,LEN(R13)&gt;0,LEN(S13)&gt;0),IF(LEN(INDEX(FMEA!O$7:O$506,Cal!$BD13))=0,"-",INDEX(FMEA!O$7:O$506,Cal!$BD13)),""),"")</f>
        <v>18</v>
      </c>
      <c r="V13" s="177" t="str">
        <f t="shared" si="29"/>
        <v>Medium</v>
      </c>
      <c r="W13" s="177" t="str">
        <f t="shared" si="30"/>
        <v>Low</v>
      </c>
      <c r="X13" s="177" t="str">
        <f t="shared" si="0"/>
        <v>Removal of the product from the machine as a finished product</v>
      </c>
      <c r="Y13" s="177" t="str">
        <f t="shared" si="31"/>
        <v>Removal of the product from the machine as a finished product</v>
      </c>
      <c r="Z13" s="177" t="str">
        <f>IF(COUNTIF($Y$5:Y13,Y13)=1,Y13,"")</f>
        <v>Removal of the product from the machine as a finished product</v>
      </c>
      <c r="AA13" s="177" t="str">
        <f t="shared" si="1"/>
        <v>Banding the product without sufficient stretching</v>
      </c>
      <c r="AB13" s="177" t="str">
        <f t="shared" si="32"/>
        <v>Banding the product without sufficient stretching</v>
      </c>
      <c r="AC13" s="177" t="str">
        <f>IF(COUNTIF($AB$5:AB13,AB13)=1,AB13,"")</f>
        <v>Banding the product without sufficient stretching</v>
      </c>
      <c r="AD13" s="177" t="str">
        <f t="shared" si="33"/>
        <v>Removal of the product from the machine as a finished productBanding the product without sufficient stretchingTrace formation on the product after barrier systems</v>
      </c>
      <c r="AE13" s="177" t="str">
        <f>IF(COUNTIF($AD$5:AD13,AD13)=1,AD13,"")</f>
        <v>Removal of the product from the machine as a finished productBanding the product without sufficient stretchingTrace formation on the product after barrier systems</v>
      </c>
      <c r="AF13" s="177" t="str">
        <f t="shared" si="34"/>
        <v>Removal of the product from the machine as a finished productBanding the product without sufficient stretchingTrace formation on the product after barrier systemsNot using the taping tool</v>
      </c>
      <c r="AG13" s="177" t="str">
        <f>IF(COUNTIF($AF$5:AF13,AF13)=1,AF13,"")</f>
        <v>Removal of the product from the machine as a finished productBanding the product without sufficient stretchingTrace formation on the product after barrier systemsNot using the taping tool</v>
      </c>
      <c r="AH13" s="177" t="str">
        <f t="shared" si="2"/>
        <v>Medium</v>
      </c>
      <c r="AI13" s="177" t="str">
        <f t="shared" si="3"/>
        <v>Low</v>
      </c>
      <c r="AJ13" s="177">
        <f t="shared" si="35"/>
        <v>1</v>
      </c>
      <c r="AK13" s="176" t="str">
        <f>IF(AND(LEN(P13)&gt;0,COUNTIF($P$5:P13,P13)=1),P13,"")</f>
        <v>Removal of the product from the machine as a finished product</v>
      </c>
      <c r="AL13" s="177">
        <f>IF(OR(LEN($AK13)=0,COUNTIF($AK$5:AK13,AK13)&gt;1),"",COUNTIF($AK$5:$AK$15,"&lt;"&amp;$AK13)-COUNTBLANK($AK$5:$AK$15)+1)</f>
        <v>4</v>
      </c>
      <c r="AM13" s="176" t="str">
        <f t="shared" si="4"/>
        <v/>
      </c>
      <c r="AN13" s="176" t="str">
        <f t="shared" si="5"/>
        <v>Removal of the product from the machine as a finished productBanding the product without sufficient stretching</v>
      </c>
      <c r="AO13" s="176" t="str">
        <f>IF(AND(LEN(AN13)&gt;0,COUNTIF($AN$5:AN13,AN13)=1),AN13,"")</f>
        <v>Removal of the product from the machine as a finished productBanding the product without sufficient stretching</v>
      </c>
      <c r="AP13" s="177">
        <f>IF(OR(LEN($AO13)=0,COUNTIF($AO$5:AO13,AO13)&gt;1),"",COUNTIF($AO$5:$AO$15,"&lt;"&amp;$AO13)-COUNTBLANK($AO$5:$AO$15)+1)</f>
        <v>9</v>
      </c>
      <c r="AQ13" s="176" t="str">
        <f t="shared" si="6"/>
        <v>Removal of the product from the machine as a finished product</v>
      </c>
      <c r="AR13" s="176" t="str">
        <f t="shared" si="7"/>
        <v>Banding the product without sufficient stretching</v>
      </c>
      <c r="AS13" s="176" t="str">
        <f t="shared" si="8"/>
        <v>Removal of the product from the machine as a finished productBanding the product without sufficient stretchingTrace formation on the product after barrier systems</v>
      </c>
      <c r="AT13" s="176" t="str">
        <f>IF(AND(LEN(AS13)&gt;0,COUNTIF($AS$5:AS13,AS13)=1),AS13,"")</f>
        <v>Removal of the product from the machine as a finished productBanding the product without sufficient stretchingTrace formation on the product after barrier systems</v>
      </c>
      <c r="AU13" s="177">
        <f>IF(OR(LEN($AT13)=0,COUNTIF($AT$5:AT13,AT13)&gt;1),"",COUNTIF($AT$5:$AT$15,"&lt;"&amp;$AT13)-COUNTBLANK($AT$5:$AT$15)+1)</f>
        <v>9</v>
      </c>
      <c r="AV13" s="176" t="str">
        <f t="shared" si="36"/>
        <v>Removal of the product from the machine as a finished productBanding the product without sufficient stretching</v>
      </c>
      <c r="AW13" s="176" t="str">
        <f t="shared" si="9"/>
        <v>Trace formation on the product after barrier systems</v>
      </c>
      <c r="AX13" s="176" t="str">
        <f t="shared" si="10"/>
        <v>Removal of the product from the machine as a finished productBanding the product without sufficient stretchingTrace formation on the product after barrier systemsNot using the taping tool</v>
      </c>
      <c r="AY13" s="176" t="str">
        <f>IF(AND(LEN(AX13)&gt;0,COUNTIF($AX$5:AX13,AX13)=1),AX13,"")</f>
        <v>Removal of the product from the machine as a finished productBanding the product without sufficient stretchingTrace formation on the product after barrier systemsNot using the taping tool</v>
      </c>
      <c r="AZ13" s="177">
        <f>IF(OR(LEN($AY13)=0,COUNTIF($AY$5:AY13,AY13)&gt;1),"",COUNTIF($AY$5:$AY$15,"&lt;"&amp;$AY13)-COUNTBLANK($AY$5:$AY$15)+1)</f>
        <v>9</v>
      </c>
      <c r="BA13" s="176" t="str">
        <f t="shared" si="37"/>
        <v>Removal of the product from the machine as a finished productBanding the product without sufficient stretchingTrace formation on the product after barrier systems</v>
      </c>
      <c r="BB13" s="176" t="str">
        <f t="shared" si="11"/>
        <v>Not using the taping tool</v>
      </c>
      <c r="BD13" s="6">
        <v>9</v>
      </c>
      <c r="BE13" s="176" t="str">
        <f>IF(LEN(INDEX(ActionList!C$6:C$1005,$BD13,1))=0,"",INDEX(ActionList!C$6:C$1005,$BD13,1))</f>
        <v>Reading the product barcode</v>
      </c>
      <c r="BF13" s="176" t="str">
        <f>IF(LEN(INDEX(ActionList!D$6:D$1005,$BD13,1))=0,"",INDEX(ActionList!D$6:D$1005,$BD13,1))</f>
        <v>Software not working</v>
      </c>
      <c r="BG13" s="176" t="str">
        <f>IF(LEN(INDEX(ActionList!E$6:E$1005,$BD13,1))=0,"",INDEX(ActionList!E$6:E$1005,$BD13,1))</f>
        <v>Sending wrong product to the customer</v>
      </c>
      <c r="BH13" s="176" t="str">
        <f>IF(LEN(INDEX(ActionList!F$6:F$1005,$BD13,1))=0,"",INDEX(ActionList!F$6:F$1005,$BD13,1))</f>
        <v>Computer malfunction</v>
      </c>
      <c r="BI13" s="176" t="str">
        <f>IF(LEN(INDEX(ActionList!G$6:G$1005,BD13,1))=0,"",INDEX(ActionList!G$6:G$1005,BD13,1))</f>
        <v>creating a work instruction in case the system does not work</v>
      </c>
      <c r="BJ13" s="177">
        <f>IF(LEN(INDEX(ActionList!H$6:H$1005,BD13,1))=0,"",INDEX(ActionList!H$6:H$1005,BD13,1))</f>
        <v>2</v>
      </c>
      <c r="BK13" s="176" t="str">
        <f>IF(OR(Responsible=IF(LEN(INDEX(ActionList!I$6:I$1005,BD13,1))=0,"",INDEX(ActionList!I$6:I$1005,BD13,1)),Responsible="",Responsible="All"),IF(LEN(INDEX(ActionList!I$6:I$1005,BD13,1))=0,"",INDEX(ActionList!I$6:I$1005,BD13,1)),"-")</f>
        <v>Hannah Shaw</v>
      </c>
      <c r="BL13" s="177" t="str">
        <f ca="1">IF(LEN(INDEX(ActionList!M$6:M$1005,BD13,1))=0,"",INDEX(ActionList!M$6:M$1005,BD13,1))</f>
        <v>Finished</v>
      </c>
      <c r="BM13" s="176" t="str">
        <f t="shared" si="12"/>
        <v>Reading the product barcodeSoftware not workingSending wrong product to the customerComputer malfunction</v>
      </c>
      <c r="BN13" s="180" t="str">
        <f t="shared" si="13"/>
        <v>Reading the product barcode</v>
      </c>
      <c r="BO13" s="180" t="str">
        <f t="shared" si="14"/>
        <v>Software not working</v>
      </c>
      <c r="BP13" s="180" t="str">
        <f t="shared" ca="1" si="15"/>
        <v>Reading the product barcodeSoftware not workingSending wrong product to the customer</v>
      </c>
      <c r="BQ13" s="180" t="str">
        <f t="shared" ca="1" si="16"/>
        <v>Reading the product barcodeSoftware not workingSending wrong product to the customerComputer malfunction</v>
      </c>
      <c r="BR13" s="180" t="str">
        <f t="shared" ca="1" si="17"/>
        <v>Reading the product barcode</v>
      </c>
      <c r="BS13" s="180" t="str">
        <f t="shared" ca="1" si="18"/>
        <v>Software not working</v>
      </c>
      <c r="BT13" s="181">
        <f ca="1">IF(AND(BR13&lt;&gt;"-",COUNTIF(BR$5:BR13,BR13)=1),1,0)*CF13</f>
        <v>0</v>
      </c>
      <c r="BU13" s="181">
        <f ca="1">IF(AND(LEN(BS13)&gt;0,COUNTIF(BS$5:BS13,BS13)=1),1,0)*CF13</f>
        <v>1</v>
      </c>
      <c r="BV13" s="181">
        <f ca="1">IF(AND(LEN(BP13)&gt;0,COUNTIF(BP$5:BP13,BP13)=1),1,0)</f>
        <v>1</v>
      </c>
      <c r="BW13" s="181">
        <f ca="1">IF(AND(LEN(BQ13)&gt;0,COUNTIF(BQ$5:BQ13,BQ13)=1),1,0)</f>
        <v>1</v>
      </c>
      <c r="BX13" s="180" t="str">
        <f t="shared" ca="1" si="19"/>
        <v>Hannah Shaw</v>
      </c>
      <c r="BY13" s="181">
        <f ca="1">IF(AND(LEN(BX13)&gt;0,COUNTIF($BX$5:BX13,BX13)=1),1,0)</f>
        <v>1</v>
      </c>
      <c r="BZ13" s="181">
        <f t="shared" si="20"/>
        <v>48</v>
      </c>
      <c r="CA13" s="181" t="str">
        <f t="shared" si="21"/>
        <v>Medium</v>
      </c>
      <c r="CB13" s="181" t="str">
        <f t="shared" si="22"/>
        <v>Medium</v>
      </c>
      <c r="CC13" s="181">
        <f t="shared" si="23"/>
        <v>24</v>
      </c>
      <c r="CD13" s="181" t="str">
        <f t="shared" si="24"/>
        <v>Medium</v>
      </c>
      <c r="CE13" s="181" t="str">
        <f t="shared" si="25"/>
        <v>Medium</v>
      </c>
      <c r="CF13" s="177">
        <f t="shared" ca="1" si="26"/>
        <v>1</v>
      </c>
      <c r="CG13" s="183" t="str">
        <f t="shared" ca="1" si="27"/>
        <v>Finished</v>
      </c>
      <c r="CI13" s="137">
        <f t="shared" si="42"/>
        <v>4</v>
      </c>
      <c r="CJ13" s="137">
        <f t="shared" ca="1" si="43"/>
        <v>2</v>
      </c>
      <c r="CL13" s="125" t="str">
        <f t="shared" si="28"/>
        <v>Julia Roberts</v>
      </c>
      <c r="CM13" s="129">
        <f t="shared" ca="1" si="38"/>
        <v>1</v>
      </c>
      <c r="CN13" s="129">
        <f t="shared" ca="1" si="39"/>
        <v>5</v>
      </c>
      <c r="CO13" s="129">
        <f ca="1">IF(LEN(CL13)=0,"",CN13+COUNTIF($CN$5:CN13,CN13)-1)</f>
        <v>9</v>
      </c>
      <c r="CP13" s="9"/>
      <c r="CQ13" s="6">
        <v>9</v>
      </c>
      <c r="CR13" s="129" t="str">
        <f t="shared" ca="1" si="40"/>
        <v>Julia Roberts</v>
      </c>
      <c r="CS13" s="129">
        <f t="shared" ca="1" si="41"/>
        <v>1</v>
      </c>
    </row>
    <row r="14" spans="2:97" ht="15" customHeight="1" x14ac:dyDescent="0.25">
      <c r="B14" s="125" t="str">
        <f>IF(Settings!C16="","",Settings!C16)</f>
        <v/>
      </c>
      <c r="D14" s="125" t="str">
        <f>IF(Settings!E16="","",Settings!E16)</f>
        <v>Julia Roberts</v>
      </c>
      <c r="P14" s="176" t="str">
        <f>IFERROR(IF(LEN(INDEX(FMEA!C$7:C$506,Cal!$BD14))=0,"",INDEX(FMEA!C$7:C$506,Cal!$BD14)),"")</f>
        <v/>
      </c>
      <c r="Q14" s="176" t="str">
        <f>IFERROR(IF(LEN(INDEX(FMEA!D$7:D$506,Cal!$BD14))=0,"",INDEX(FMEA!D$7:D$506,Cal!$BD14)),"")</f>
        <v/>
      </c>
      <c r="R14" s="176" t="str">
        <f>IFERROR(IF(LEN(INDEX(FMEA!E$7:E$506,Cal!$BD14))=0,"",INDEX(FMEA!E$7:E$506,Cal!$BD14)),"")</f>
        <v/>
      </c>
      <c r="S14" s="176" t="str">
        <f>IFERROR(IF(LEN(INDEX(FMEA!F$7:F$506,Cal!$BD14))=0,"",INDEX(FMEA!F$7:F$506,Cal!$BD14)),"")</f>
        <v/>
      </c>
      <c r="T14" s="177" t="str">
        <f>IFERROR(IF(AND(LEN(P14)&gt;0,LEN(Q14)&gt;0,LEN(R14)&gt;0,LEN(S14)&gt;0),IF(LEN(INDEX(FMEA!J$7:J$506,Cal!$BD14))=0,"-",INDEX(FMEA!J$7:J$506,Cal!$BD14)),""),"")</f>
        <v/>
      </c>
      <c r="U14" s="177" t="str">
        <f>IFERROR(IF(AND(LEN(P14)&gt;0,LEN(Q14)&gt;0,LEN(R14)&gt;0,LEN(S14)&gt;0),IF(LEN(INDEX(FMEA!O$7:O$506,Cal!$BD14))=0,"-",INDEX(FMEA!O$7:O$506,Cal!$BD14)),""),"")</f>
        <v/>
      </c>
      <c r="V14" s="177" t="str">
        <f t="shared" si="29"/>
        <v/>
      </c>
      <c r="W14" s="177" t="str">
        <f t="shared" si="30"/>
        <v/>
      </c>
      <c r="X14" s="177" t="str">
        <f t="shared" si="0"/>
        <v/>
      </c>
      <c r="Y14" s="177" t="str">
        <f t="shared" si="31"/>
        <v/>
      </c>
      <c r="Z14" s="177" t="str">
        <f>IF(COUNTIF($Y$5:Y14,Y14)=1,Y14,"")</f>
        <v/>
      </c>
      <c r="AA14" s="177" t="str">
        <f t="shared" si="1"/>
        <v/>
      </c>
      <c r="AB14" s="177" t="str">
        <f t="shared" si="32"/>
        <v/>
      </c>
      <c r="AC14" s="177" t="str">
        <f>IF(COUNTIF($AB$5:AB14,AB14)=1,AB14,"")</f>
        <v/>
      </c>
      <c r="AD14" s="177" t="str">
        <f t="shared" si="33"/>
        <v/>
      </c>
      <c r="AE14" s="177" t="str">
        <f>IF(COUNTIF($AD$5:AD14,AD14)=1,AD14,"")</f>
        <v/>
      </c>
      <c r="AF14" s="177" t="str">
        <f t="shared" si="34"/>
        <v/>
      </c>
      <c r="AG14" s="177" t="str">
        <f>IF(COUNTIF($AF$5:AF14,AF14)=1,AF14,"")</f>
        <v/>
      </c>
      <c r="AH14" s="177" t="str">
        <f t="shared" si="2"/>
        <v/>
      </c>
      <c r="AI14" s="177" t="str">
        <f t="shared" si="3"/>
        <v/>
      </c>
      <c r="AJ14" s="177">
        <f t="shared" si="35"/>
        <v>0</v>
      </c>
      <c r="AK14" s="176" t="str">
        <f>IF(AND(LEN(P14)&gt;0,COUNTIF($P$5:P14,P14)=1),P14,"")</f>
        <v/>
      </c>
      <c r="AL14" s="177" t="str">
        <f>IF(OR(LEN($AK14)=0,COUNTIF($AK$5:AK14,AK14)&gt;1),"",COUNTIF($AK$5:$AK$15,"&lt;"&amp;$AK14)-COUNTBLANK($AK$5:$AK$15)+1)</f>
        <v/>
      </c>
      <c r="AM14" s="176" t="str">
        <f t="shared" si="4"/>
        <v/>
      </c>
      <c r="AN14" s="176" t="str">
        <f t="shared" si="5"/>
        <v/>
      </c>
      <c r="AO14" s="176" t="str">
        <f>IF(AND(LEN(AN14)&gt;0,COUNTIF($AN$5:AN14,AN14)=1),AN14,"")</f>
        <v/>
      </c>
      <c r="AP14" s="177" t="str">
        <f>IF(OR(LEN($AO14)=0,COUNTIF($AO$5:AO14,AO14)&gt;1),"",COUNTIF($AO$5:$AO$15,"&lt;"&amp;$AO14)-COUNTBLANK($AO$5:$AO$15)+1)</f>
        <v/>
      </c>
      <c r="AQ14" s="176" t="str">
        <f t="shared" si="6"/>
        <v/>
      </c>
      <c r="AR14" s="176" t="str">
        <f t="shared" si="7"/>
        <v/>
      </c>
      <c r="AS14" s="176" t="str">
        <f t="shared" si="8"/>
        <v/>
      </c>
      <c r="AT14" s="176" t="str">
        <f>IF(AND(LEN(AS14)&gt;0,COUNTIF($AS$5:AS14,AS14)=1),AS14,"")</f>
        <v/>
      </c>
      <c r="AU14" s="177" t="str">
        <f>IF(OR(LEN($AT14)=0,COUNTIF($AT$5:AT14,AT14)&gt;1),"",COUNTIF($AT$5:$AT$15,"&lt;"&amp;$AT14)-COUNTBLANK($AT$5:$AT$15)+1)</f>
        <v/>
      </c>
      <c r="AV14" s="176" t="str">
        <f t="shared" si="36"/>
        <v/>
      </c>
      <c r="AW14" s="176" t="str">
        <f t="shared" si="9"/>
        <v/>
      </c>
      <c r="AX14" s="176" t="str">
        <f t="shared" si="10"/>
        <v/>
      </c>
      <c r="AY14" s="176" t="str">
        <f>IF(AND(LEN(AX14)&gt;0,COUNTIF($AX$5:AX14,AX14)=1),AX14,"")</f>
        <v/>
      </c>
      <c r="AZ14" s="177" t="str">
        <f>IF(OR(LEN($AY14)=0,COUNTIF($AY$5:AY14,AY14)&gt;1),"",COUNTIF($AY$5:$AY$15,"&lt;"&amp;$AY14)-COUNTBLANK($AY$5:$AY$15)+1)</f>
        <v/>
      </c>
      <c r="BA14" s="176" t="str">
        <f t="shared" si="37"/>
        <v/>
      </c>
      <c r="BB14" s="176" t="str">
        <f t="shared" si="11"/>
        <v/>
      </c>
      <c r="BD14" s="6">
        <v>10</v>
      </c>
      <c r="BE14" s="176" t="str">
        <f>IF(LEN(INDEX(ActionList!C$6:C$1005,$BD14,1))=0,"",INDEX(ActionList!C$6:C$1005,$BD14,1))</f>
        <v>Reading the product barcode</v>
      </c>
      <c r="BF14" s="176" t="str">
        <f>IF(LEN(INDEX(ActionList!D$6:D$1005,$BD14,1))=0,"",INDEX(ActionList!D$6:D$1005,$BD14,1))</f>
        <v>Software not working</v>
      </c>
      <c r="BG14" s="176" t="str">
        <f>IF(LEN(INDEX(ActionList!E$6:E$1005,$BD14,1))=0,"",INDEX(ActionList!E$6:E$1005,$BD14,1))</f>
        <v>Sending wrong product to the customer</v>
      </c>
      <c r="BH14" s="176" t="str">
        <f>IF(LEN(INDEX(ActionList!F$6:F$1005,$BD14,1))=0,"",INDEX(ActionList!F$6:F$1005,$BD14,1))</f>
        <v>Computer malfunction</v>
      </c>
      <c r="BI14" s="176" t="str">
        <f>IF(LEN(INDEX(ActionList!G$6:G$1005,BD14,1))=0,"",INDEX(ActionList!G$6:G$1005,BD14,1))</f>
        <v>Defining periodic maintenance to computers</v>
      </c>
      <c r="BJ14" s="177">
        <f>IF(LEN(INDEX(ActionList!H$6:H$1005,BD14,1))=0,"",INDEX(ActionList!H$6:H$1005,BD14,1))</f>
        <v>3</v>
      </c>
      <c r="BK14" s="176" t="str">
        <f>IF(OR(Responsible=IF(LEN(INDEX(ActionList!I$6:I$1005,BD14,1))=0,"",INDEX(ActionList!I$6:I$1005,BD14,1)),Responsible="",Responsible="All"),IF(LEN(INDEX(ActionList!I$6:I$1005,BD14,1))=0,"",INDEX(ActionList!I$6:I$1005,BD14,1)),"-")</f>
        <v>Alyce Milner</v>
      </c>
      <c r="BL14" s="177" t="str">
        <f ca="1">IF(LEN(INDEX(ActionList!M$6:M$1005,BD14,1))=0,"",INDEX(ActionList!M$6:M$1005,BD14,1))</f>
        <v>Finished</v>
      </c>
      <c r="BM14" s="176" t="str">
        <f t="shared" si="12"/>
        <v>Reading the product barcodeSoftware not workingSending wrong product to the customerComputer malfunction</v>
      </c>
      <c r="BN14" s="180" t="str">
        <f t="shared" si="13"/>
        <v>Reading the product barcode</v>
      </c>
      <c r="BO14" s="180" t="str">
        <f t="shared" si="14"/>
        <v>Software not working</v>
      </c>
      <c r="BP14" s="180" t="str">
        <f t="shared" ca="1" si="15"/>
        <v>Reading the product barcodeSoftware not workingSending wrong product to the customer</v>
      </c>
      <c r="BQ14" s="180" t="str">
        <f t="shared" ca="1" si="16"/>
        <v>Reading the product barcodeSoftware not workingSending wrong product to the customerComputer malfunction</v>
      </c>
      <c r="BR14" s="180" t="str">
        <f t="shared" ca="1" si="17"/>
        <v>Reading the product barcode</v>
      </c>
      <c r="BS14" s="180" t="str">
        <f t="shared" ca="1" si="18"/>
        <v>Software not working</v>
      </c>
      <c r="BT14" s="181">
        <f ca="1">IF(AND(BR14&lt;&gt;"-",COUNTIF(BR$5:BR14,BR14)=1),1,0)*CF14</f>
        <v>0</v>
      </c>
      <c r="BU14" s="181">
        <f ca="1">IF(AND(LEN(BS14)&gt;0,COUNTIF(BS$5:BS14,BS14)=1),1,0)*CF14</f>
        <v>0</v>
      </c>
      <c r="BV14" s="181">
        <f ca="1">IF(AND(LEN(BP14)&gt;0,COUNTIF(BP$5:BP14,BP14)=1),1,0)</f>
        <v>0</v>
      </c>
      <c r="BW14" s="181">
        <f ca="1">IF(AND(LEN(BQ14)&gt;0,COUNTIF(BQ$5:BQ14,BQ14)=1),1,0)</f>
        <v>0</v>
      </c>
      <c r="BX14" s="180" t="str">
        <f t="shared" ca="1" si="19"/>
        <v>Alyce Milner</v>
      </c>
      <c r="BY14" s="181">
        <f ca="1">IF(AND(LEN(BX14)&gt;0,COUNTIF($BX$5:BX14,BX14)=1),1,0)</f>
        <v>1</v>
      </c>
      <c r="BZ14" s="181">
        <f t="shared" si="20"/>
        <v>48</v>
      </c>
      <c r="CA14" s="181" t="str">
        <f t="shared" si="21"/>
        <v>Medium</v>
      </c>
      <c r="CB14" s="181" t="str">
        <f t="shared" si="22"/>
        <v>Medium</v>
      </c>
      <c r="CC14" s="181">
        <f t="shared" si="23"/>
        <v>24</v>
      </c>
      <c r="CD14" s="181" t="str">
        <f t="shared" si="24"/>
        <v>Medium</v>
      </c>
      <c r="CE14" s="181" t="str">
        <f t="shared" si="25"/>
        <v>Medium</v>
      </c>
      <c r="CF14" s="177">
        <f t="shared" ca="1" si="26"/>
        <v>1</v>
      </c>
      <c r="CG14" s="183" t="str">
        <f t="shared" ca="1" si="27"/>
        <v>Finished</v>
      </c>
      <c r="CI14" s="137">
        <f t="shared" si="42"/>
        <v>3</v>
      </c>
      <c r="CJ14" s="137">
        <f t="shared" ca="1" si="43"/>
        <v>3</v>
      </c>
      <c r="CL14" s="125" t="str">
        <f t="shared" si="28"/>
        <v>Isobelle Hurley</v>
      </c>
      <c r="CM14" s="129">
        <f t="shared" ca="1" si="38"/>
        <v>1</v>
      </c>
      <c r="CN14" s="129">
        <f t="shared" ca="1" si="39"/>
        <v>5</v>
      </c>
      <c r="CO14" s="129">
        <f ca="1">IF(LEN(CL14)=0,"",CN14+COUNTIF($CN$5:CN14,CN14)-1)</f>
        <v>10</v>
      </c>
      <c r="CP14" s="9"/>
      <c r="CQ14" s="6">
        <v>10</v>
      </c>
      <c r="CR14" s="129" t="str">
        <f t="shared" ca="1" si="40"/>
        <v>Isobelle Hurley</v>
      </c>
      <c r="CS14" s="129">
        <f t="shared" ca="1" si="41"/>
        <v>1</v>
      </c>
    </row>
    <row r="15" spans="2:97" ht="15" customHeight="1" x14ac:dyDescent="0.25">
      <c r="B15" s="125" t="str">
        <f>IF(Settings!C17="","",Settings!C17)</f>
        <v/>
      </c>
      <c r="D15" s="125" t="str">
        <f>IF(Settings!E17="","",Settings!E17)</f>
        <v>Isobelle Hurley</v>
      </c>
      <c r="P15" s="178" t="str">
        <f>IFERROR(IF(LEN(INDEX(FMEA!C$7:C$506,Cal!$BD15))=0,"",INDEX(FMEA!C$7:C$506,Cal!$BD15)),"")</f>
        <v/>
      </c>
      <c r="Q15" s="178" t="str">
        <f>IFERROR(IF(LEN(INDEX(FMEA!D$7:D$506,Cal!$BD15))=0,"",INDEX(FMEA!D$7:D$506,Cal!$BD15)),"")</f>
        <v/>
      </c>
      <c r="R15" s="178" t="str">
        <f>IFERROR(IF(LEN(INDEX(FMEA!E$7:E$506,Cal!$BD15))=0,"",INDEX(FMEA!E$7:E$506,Cal!$BD15)),"")</f>
        <v/>
      </c>
      <c r="S15" s="178" t="str">
        <f>IFERROR(IF(LEN(INDEX(FMEA!F$7:F$506,Cal!$BD15))=0,"",INDEX(FMEA!F$7:F$506,Cal!$BD15)),"")</f>
        <v/>
      </c>
      <c r="T15" s="179" t="str">
        <f>IFERROR(IF(AND(LEN(P15)&gt;0,LEN(Q15)&gt;0,LEN(R15)&gt;0,LEN(S15)&gt;0),IF(LEN(INDEX(FMEA!J$7:J$506,Cal!$BD15))=0,"-",INDEX(FMEA!J$7:J$506,Cal!$BD15)),""),"")</f>
        <v/>
      </c>
      <c r="U15" s="179" t="str">
        <f>IFERROR(IF(AND(LEN(P15)&gt;0,LEN(Q15)&gt;0,LEN(R15)&gt;0,LEN(S15)&gt;0),IF(LEN(INDEX(FMEA!O$7:O$506,Cal!$BD15))=0,"-",INDEX(FMEA!O$7:O$506,Cal!$BD15)),""),"")</f>
        <v/>
      </c>
      <c r="V15" s="179" t="str">
        <f t="shared" si="29"/>
        <v/>
      </c>
      <c r="W15" s="179" t="str">
        <f t="shared" si="30"/>
        <v/>
      </c>
      <c r="X15" s="179" t="str">
        <f t="shared" si="0"/>
        <v/>
      </c>
      <c r="Y15" s="179" t="str">
        <f t="shared" si="31"/>
        <v/>
      </c>
      <c r="Z15" s="179" t="str">
        <f>IF(COUNTIF($Y$5:Y15,Y15)=1,Y15,"")</f>
        <v/>
      </c>
      <c r="AA15" s="179" t="str">
        <f t="shared" si="1"/>
        <v/>
      </c>
      <c r="AB15" s="179" t="str">
        <f t="shared" si="32"/>
        <v/>
      </c>
      <c r="AC15" s="179" t="str">
        <f>IF(COUNTIF($AB$5:AB15,AB15)=1,AB15,"")</f>
        <v/>
      </c>
      <c r="AD15" s="179" t="str">
        <f t="shared" si="33"/>
        <v/>
      </c>
      <c r="AE15" s="179" t="str">
        <f>IF(COUNTIF($AD$5:AD15,AD15)=1,AD15,"")</f>
        <v/>
      </c>
      <c r="AF15" s="179" t="str">
        <f t="shared" si="34"/>
        <v/>
      </c>
      <c r="AG15" s="179" t="str">
        <f>IF(COUNTIF($AF$5:AF15,AF15)=1,AF15,"")</f>
        <v/>
      </c>
      <c r="AH15" s="179" t="str">
        <f t="shared" si="2"/>
        <v/>
      </c>
      <c r="AI15" s="179" t="str">
        <f t="shared" si="3"/>
        <v/>
      </c>
      <c r="AJ15" s="179">
        <f t="shared" si="35"/>
        <v>0</v>
      </c>
      <c r="AK15" s="178" t="str">
        <f>IF(AND(LEN(P15)&gt;0,COUNTIF($P$5:P15,P15)=1),P15,"")</f>
        <v/>
      </c>
      <c r="AL15" s="177" t="str">
        <f>IF(OR(LEN($AK15)=0,COUNTIF($AK$5:AK15,AK15)&gt;1),"",COUNTIF($AK$5:$AK$15,"&lt;"&amp;$AK15)-COUNTBLANK($AK$5:$AK$15)+1)</f>
        <v/>
      </c>
      <c r="AM15" s="178" t="str">
        <f t="shared" si="4"/>
        <v/>
      </c>
      <c r="AN15" s="178" t="str">
        <f t="shared" si="5"/>
        <v/>
      </c>
      <c r="AO15" s="178" t="str">
        <f>IF(AND(LEN(AN15)&gt;0,COUNTIF($AN$5:AN15,AN15)=1),AN15,"")</f>
        <v/>
      </c>
      <c r="AP15" s="177" t="str">
        <f>IF(OR(LEN($AO15)=0,COUNTIF($AO$5:AO15,AO15)&gt;1),"",COUNTIF($AO$5:$AO$15,"&lt;"&amp;$AO15)-COUNTBLANK($AO$5:$AO$15)+1)</f>
        <v/>
      </c>
      <c r="AQ15" s="178" t="str">
        <f t="shared" si="6"/>
        <v/>
      </c>
      <c r="AR15" s="178" t="str">
        <f t="shared" si="7"/>
        <v/>
      </c>
      <c r="AS15" s="178" t="str">
        <f t="shared" si="8"/>
        <v/>
      </c>
      <c r="AT15" s="178" t="str">
        <f>IF(AND(LEN(AS15)&gt;0,COUNTIF($AS$5:AS15,AS15)=1),AS15,"")</f>
        <v/>
      </c>
      <c r="AU15" s="177" t="str">
        <f>IF(OR(LEN($AT15)=0,COUNTIF($AT$5:AT15,AT15)&gt;1),"",COUNTIF($AT$5:$AT$15,"&lt;"&amp;$AT15)-COUNTBLANK($AT$5:$AT$15)+1)</f>
        <v/>
      </c>
      <c r="AV15" s="178" t="str">
        <f t="shared" si="36"/>
        <v/>
      </c>
      <c r="AW15" s="178" t="str">
        <f t="shared" si="9"/>
        <v/>
      </c>
      <c r="AX15" s="178" t="str">
        <f t="shared" si="10"/>
        <v/>
      </c>
      <c r="AY15" s="178" t="str">
        <f>IF(AND(LEN(AX15)&gt;0,COUNTIF($AX$5:AX15,AX15)=1),AX15,"")</f>
        <v/>
      </c>
      <c r="AZ15" s="177" t="str">
        <f>IF(OR(LEN($AY15)=0,COUNTIF($AY$5:AY15,AY15)&gt;1),"",COUNTIF($AY$5:$AY$15,"&lt;"&amp;$AY15)-COUNTBLANK($AY$5:$AY$15)+1)</f>
        <v/>
      </c>
      <c r="BA15" s="178" t="str">
        <f t="shared" si="37"/>
        <v/>
      </c>
      <c r="BB15" s="178" t="str">
        <f t="shared" si="11"/>
        <v/>
      </c>
      <c r="BD15" s="6">
        <v>11</v>
      </c>
      <c r="BE15" s="176" t="str">
        <f>IF(LEN(INDEX(ActionList!C$6:C$1005,$BD15,1))=0,"",INDEX(ActionList!C$6:C$1005,$BD15,1))</f>
        <v>Preparation of the product for the next stage</v>
      </c>
      <c r="BF15" s="176" t="str">
        <f>IF(LEN(INDEX(ActionList!D$6:D$1005,$BD15,1))=0,"",INDEX(ActionList!D$6:D$1005,$BD15,1))</f>
        <v>Incorrect preparation by the operator</v>
      </c>
      <c r="BG15" s="176" t="str">
        <f>IF(LEN(INDEX(ActionList!E$6:E$1005,$BD15,1))=0,"",INDEX(ActionList!E$6:E$1005,$BD15,1))</f>
        <v>Failure of the process</v>
      </c>
      <c r="BH15" s="176" t="str">
        <f>IF(LEN(INDEX(ActionList!F$6:F$1005,$BD15,1))=0,"",INDEX(ActionList!F$6:F$1005,$BD15,1))</f>
        <v>Operational error</v>
      </c>
      <c r="BI15" s="176" t="str">
        <f>IF(LEN(INDEX(ActionList!G$6:G$1005,BD15,1))=0,"",INDEX(ActionList!G$6:G$1005,BD15,1))</f>
        <v>creating a work instruction for production preparation</v>
      </c>
      <c r="BJ15" s="177">
        <f>IF(LEN(INDEX(ActionList!H$6:H$1005,BD15,1))=0,"",INDEX(ActionList!H$6:H$1005,BD15,1))</f>
        <v>2</v>
      </c>
      <c r="BK15" s="176" t="str">
        <f>IF(OR(Responsible=IF(LEN(INDEX(ActionList!I$6:I$1005,BD15,1))=0,"",INDEX(ActionList!I$6:I$1005,BD15,1)),Responsible="",Responsible="All"),IF(LEN(INDEX(ActionList!I$6:I$1005,BD15,1))=0,"",INDEX(ActionList!I$6:I$1005,BD15,1)),"-")</f>
        <v>Alyce Milner</v>
      </c>
      <c r="BL15" s="177" t="str">
        <f ca="1">IF(LEN(INDEX(ActionList!M$6:M$1005,BD15,1))=0,"",INDEX(ActionList!M$6:M$1005,BD15,1))</f>
        <v>In Progress</v>
      </c>
      <c r="BM15" s="176" t="str">
        <f t="shared" si="12"/>
        <v>Preparation of the product for the next stageIncorrect preparation by the operatorFailure of the processOperational error</v>
      </c>
      <c r="BN15" s="180" t="str">
        <f t="shared" si="13"/>
        <v>Preparation of the product for the next stage</v>
      </c>
      <c r="BO15" s="180" t="str">
        <f t="shared" si="14"/>
        <v>Incorrect preparation by the operator</v>
      </c>
      <c r="BP15" s="180" t="str">
        <f t="shared" ca="1" si="15"/>
        <v>Preparation of the product for the next stageIncorrect preparation by the operatorFailure of the process</v>
      </c>
      <c r="BQ15" s="180" t="str">
        <f t="shared" ca="1" si="16"/>
        <v>Preparation of the product for the next stageIncorrect preparation by the operatorFailure of the processOperational error</v>
      </c>
      <c r="BR15" s="180" t="str">
        <f t="shared" ca="1" si="17"/>
        <v>Preparation of the product for the next stage</v>
      </c>
      <c r="BS15" s="180" t="str">
        <f t="shared" ca="1" si="18"/>
        <v>Incorrect preparation by the operator</v>
      </c>
      <c r="BT15" s="181">
        <f ca="1">IF(AND(BR15&lt;&gt;"-",COUNTIF(BR$5:BR15,BR15)=1),1,0)*CF15</f>
        <v>1</v>
      </c>
      <c r="BU15" s="181">
        <f ca="1">IF(AND(LEN(BS15)&gt;0,COUNTIF(BS$5:BS15,BS15)=1),1,0)*CF15</f>
        <v>1</v>
      </c>
      <c r="BV15" s="181">
        <f ca="1">IF(AND(LEN(BP15)&gt;0,COUNTIF(BP$5:BP15,BP15)=1),1,0)</f>
        <v>1</v>
      </c>
      <c r="BW15" s="181">
        <f ca="1">IF(AND(LEN(BQ15)&gt;0,COUNTIF(BQ$5:BQ15,BQ15)=1),1,0)</f>
        <v>1</v>
      </c>
      <c r="BX15" s="180" t="str">
        <f t="shared" ca="1" si="19"/>
        <v>Alyce Milner</v>
      </c>
      <c r="BY15" s="181">
        <f ca="1">IF(AND(LEN(BX15)&gt;0,COUNTIF($BX$5:BX15,BX15)=1),1,0)</f>
        <v>0</v>
      </c>
      <c r="BZ15" s="181">
        <f t="shared" si="20"/>
        <v>32</v>
      </c>
      <c r="CA15" s="181" t="str">
        <f t="shared" si="21"/>
        <v>Medium</v>
      </c>
      <c r="CB15" s="181" t="str">
        <f t="shared" si="22"/>
        <v>Medium</v>
      </c>
      <c r="CC15" s="181">
        <f t="shared" si="23"/>
        <v>16</v>
      </c>
      <c r="CD15" s="181" t="str">
        <f t="shared" si="24"/>
        <v>Low</v>
      </c>
      <c r="CE15" s="181" t="str">
        <f t="shared" si="25"/>
        <v>Low</v>
      </c>
      <c r="CF15" s="177">
        <f t="shared" ca="1" si="26"/>
        <v>1</v>
      </c>
      <c r="CG15" s="183" t="str">
        <f t="shared" ca="1" si="27"/>
        <v>In Progress</v>
      </c>
      <c r="CI15" s="137">
        <f t="shared" si="42"/>
        <v>2</v>
      </c>
      <c r="CJ15" s="137">
        <f t="shared" ca="1" si="43"/>
        <v>5</v>
      </c>
      <c r="CL15" s="125" t="str">
        <f t="shared" si="28"/>
        <v/>
      </c>
      <c r="CM15" s="129" t="str">
        <f t="shared" si="38"/>
        <v/>
      </c>
      <c r="CN15" s="129" t="str">
        <f t="shared" si="39"/>
        <v/>
      </c>
      <c r="CO15" s="129" t="str">
        <f>IF(LEN(CL15)=0,"",CN15+COUNTIF($CN$5:CN15,CN15)-1)</f>
        <v/>
      </c>
    </row>
    <row r="16" spans="2:97" x14ac:dyDescent="0.25">
      <c r="B16" s="125" t="str">
        <f>IF(Settings!C18="","",Settings!C18)</f>
        <v/>
      </c>
      <c r="D16" s="125" t="str">
        <f>IF(Settings!E18="","",Settings!E18)</f>
        <v/>
      </c>
      <c r="P16" s="235"/>
      <c r="Q16" s="235"/>
      <c r="R16" s="235"/>
      <c r="S16" s="235"/>
      <c r="T16" s="236"/>
      <c r="U16" s="236"/>
      <c r="V16" s="236"/>
      <c r="W16" s="236"/>
      <c r="X16" s="236"/>
      <c r="Y16" s="236"/>
      <c r="Z16" s="236"/>
      <c r="AA16" s="236"/>
      <c r="AB16" s="236"/>
      <c r="AC16" s="236"/>
      <c r="AD16" s="236"/>
      <c r="AE16" s="236"/>
      <c r="AF16" s="236"/>
      <c r="AG16" s="236"/>
      <c r="AH16" s="236"/>
      <c r="AI16" s="236"/>
      <c r="AJ16" s="236"/>
      <c r="AK16" s="235"/>
      <c r="AL16" s="236"/>
      <c r="AM16" s="235"/>
      <c r="AN16" s="235"/>
      <c r="AO16" s="235"/>
      <c r="AP16" s="236"/>
      <c r="AQ16" s="235"/>
      <c r="AR16" s="235"/>
      <c r="AS16" s="235"/>
      <c r="AT16" s="235"/>
      <c r="AU16" s="236"/>
      <c r="AV16" s="235"/>
      <c r="AW16" s="235"/>
      <c r="AX16" s="235"/>
      <c r="AY16" s="235"/>
      <c r="AZ16" s="236"/>
      <c r="BA16" s="235"/>
      <c r="BB16" s="235"/>
      <c r="BD16" s="6">
        <v>12</v>
      </c>
      <c r="BE16" s="176" t="str">
        <f>IF(LEN(INDEX(ActionList!C$6:C$1005,$BD16,1))=0,"",INDEX(ActionList!C$6:C$1005,$BD16,1))</f>
        <v>Preparation of the product for the next stage</v>
      </c>
      <c r="BF16" s="176" t="str">
        <f>IF(LEN(INDEX(ActionList!D$6:D$1005,$BD16,1))=0,"",INDEX(ActionList!D$6:D$1005,$BD16,1))</f>
        <v>Incorrect preparation by the operator</v>
      </c>
      <c r="BG16" s="176" t="str">
        <f>IF(LEN(INDEX(ActionList!E$6:E$1005,$BD16,1))=0,"",INDEX(ActionList!E$6:E$1005,$BD16,1))</f>
        <v>Failure of the process</v>
      </c>
      <c r="BH16" s="176" t="str">
        <f>IF(LEN(INDEX(ActionList!F$6:F$1005,$BD16,1))=0,"",INDEX(ActionList!F$6:F$1005,$BD16,1))</f>
        <v>Operational error</v>
      </c>
      <c r="BI16" s="176" t="str">
        <f>IF(LEN(INDEX(ActionList!G$6:G$1005,BD16,1))=0,"",INDEX(ActionList!G$6:G$1005,BD16,1))</f>
        <v>planning periodic education</v>
      </c>
      <c r="BJ16" s="177">
        <f>IF(LEN(INDEX(ActionList!H$6:H$1005,BD16,1))=0,"",INDEX(ActionList!H$6:H$1005,BD16,1))</f>
        <v>1</v>
      </c>
      <c r="BK16" s="176" t="str">
        <f>IF(OR(Responsible=IF(LEN(INDEX(ActionList!I$6:I$1005,BD16,1))=0,"",INDEX(ActionList!I$6:I$1005,BD16,1)),Responsible="",Responsible="All"),IF(LEN(INDEX(ActionList!I$6:I$1005,BD16,1))=0,"",INDEX(ActionList!I$6:I$1005,BD16,1)),"-")</f>
        <v>Sarah-Jayne Morrison</v>
      </c>
      <c r="BL16" s="177" t="str">
        <f ca="1">IF(LEN(INDEX(ActionList!M$6:M$1005,BD16,1))=0,"",INDEX(ActionList!M$6:M$1005,BD16,1))</f>
        <v>Not Started</v>
      </c>
      <c r="BM16" s="176" t="str">
        <f t="shared" si="12"/>
        <v>Preparation of the product for the next stageIncorrect preparation by the operatorFailure of the processOperational error</v>
      </c>
      <c r="BN16" s="180" t="str">
        <f t="shared" si="13"/>
        <v>Preparation of the product for the next stage</v>
      </c>
      <c r="BO16" s="180" t="str">
        <f t="shared" si="14"/>
        <v>Incorrect preparation by the operator</v>
      </c>
      <c r="BP16" s="180" t="str">
        <f t="shared" ca="1" si="15"/>
        <v>Preparation of the product for the next stageIncorrect preparation by the operatorFailure of the process</v>
      </c>
      <c r="BQ16" s="180" t="str">
        <f t="shared" ca="1" si="16"/>
        <v>Preparation of the product for the next stageIncorrect preparation by the operatorFailure of the processOperational error</v>
      </c>
      <c r="BR16" s="180" t="str">
        <f t="shared" ca="1" si="17"/>
        <v>Preparation of the product for the next stage</v>
      </c>
      <c r="BS16" s="180" t="str">
        <f t="shared" ca="1" si="18"/>
        <v>Incorrect preparation by the operator</v>
      </c>
      <c r="BT16" s="181">
        <f ca="1">IF(AND(BR16&lt;&gt;"-",COUNTIF(BR$5:BR16,BR16)=1),1,0)*CF16</f>
        <v>0</v>
      </c>
      <c r="BU16" s="181">
        <f ca="1">IF(AND(LEN(BS16)&gt;0,COUNTIF(BS$5:BS16,BS16)=1),1,0)*CF16</f>
        <v>0</v>
      </c>
      <c r="BV16" s="181">
        <f ca="1">IF(AND(LEN(BP16)&gt;0,COUNTIF(BP$5:BP16,BP16)=1),1,0)</f>
        <v>0</v>
      </c>
      <c r="BW16" s="181">
        <f ca="1">IF(AND(LEN(BQ16)&gt;0,COUNTIF(BQ$5:BQ16,BQ16)=1),1,0)</f>
        <v>0</v>
      </c>
      <c r="BX16" s="180" t="str">
        <f t="shared" ca="1" si="19"/>
        <v>Sarah-Jayne Morrison</v>
      </c>
      <c r="BY16" s="181">
        <f ca="1">IF(AND(LEN(BX16)&gt;0,COUNTIF($BX$5:BX16,BX16)=1),1,0)</f>
        <v>1</v>
      </c>
      <c r="BZ16" s="181">
        <f t="shared" si="20"/>
        <v>32</v>
      </c>
      <c r="CA16" s="181" t="str">
        <f t="shared" si="21"/>
        <v>Medium</v>
      </c>
      <c r="CB16" s="181" t="str">
        <f t="shared" si="22"/>
        <v>Medium</v>
      </c>
      <c r="CC16" s="181">
        <f t="shared" si="23"/>
        <v>16</v>
      </c>
      <c r="CD16" s="181" t="str">
        <f t="shared" si="24"/>
        <v>Low</v>
      </c>
      <c r="CE16" s="181" t="str">
        <f t="shared" si="25"/>
        <v>Low</v>
      </c>
      <c r="CF16" s="177">
        <f t="shared" ca="1" si="26"/>
        <v>1</v>
      </c>
      <c r="CG16" s="183" t="str">
        <f t="shared" ca="1" si="27"/>
        <v>Not Started</v>
      </c>
      <c r="CI16" s="137">
        <f t="shared" si="42"/>
        <v>1</v>
      </c>
      <c r="CJ16" s="137">
        <f t="shared" ca="1" si="43"/>
        <v>1</v>
      </c>
      <c r="CL16" s="125" t="str">
        <f t="shared" si="28"/>
        <v/>
      </c>
      <c r="CM16" s="129" t="str">
        <f t="shared" si="38"/>
        <v/>
      </c>
      <c r="CN16" s="129" t="str">
        <f t="shared" si="39"/>
        <v/>
      </c>
      <c r="CO16" s="129" t="str">
        <f>IF(LEN(CL16)=0,"",CN16+COUNTIF($CN$5:CN16,CN16)-1)</f>
        <v/>
      </c>
    </row>
    <row r="17" spans="2:97" x14ac:dyDescent="0.25">
      <c r="B17" s="125" t="str">
        <f>IF(Settings!C19="","",Settings!C19)</f>
        <v/>
      </c>
      <c r="D17" s="125" t="str">
        <f>IF(Settings!E19="","",Settings!E19)</f>
        <v/>
      </c>
      <c r="P17" s="235"/>
      <c r="Q17" s="235"/>
      <c r="R17" s="235"/>
      <c r="S17" s="235"/>
      <c r="T17" s="236"/>
      <c r="U17" s="236"/>
      <c r="V17" s="236"/>
      <c r="W17" s="236"/>
      <c r="X17" s="236"/>
      <c r="Y17" s="236"/>
      <c r="Z17" s="236"/>
      <c r="AA17" s="236"/>
      <c r="AB17" s="236"/>
      <c r="AC17" s="236"/>
      <c r="AD17" s="236"/>
      <c r="AE17" s="236"/>
      <c r="AF17" s="236"/>
      <c r="AG17" s="236"/>
      <c r="AH17" s="236"/>
      <c r="AI17" s="236"/>
      <c r="AJ17" s="236"/>
      <c r="AK17" s="235"/>
      <c r="AL17" s="236"/>
      <c r="AM17" s="235"/>
      <c r="AN17" s="235"/>
      <c r="AO17" s="235"/>
      <c r="AP17" s="236"/>
      <c r="AQ17" s="235"/>
      <c r="AR17" s="235"/>
      <c r="AS17" s="235"/>
      <c r="AT17" s="235"/>
      <c r="AU17" s="236"/>
      <c r="AV17" s="235"/>
      <c r="AW17" s="235"/>
      <c r="AX17" s="235"/>
      <c r="AY17" s="235"/>
      <c r="AZ17" s="236"/>
      <c r="BA17" s="235"/>
      <c r="BB17" s="235"/>
      <c r="BD17" s="6">
        <v>13</v>
      </c>
      <c r="BE17" s="176" t="str">
        <f>IF(LEN(INDEX(ActionList!C$6:C$1005,$BD17,1))=0,"",INDEX(ActionList!C$6:C$1005,$BD17,1))</f>
        <v>Preparation of the product for the next stage</v>
      </c>
      <c r="BF17" s="176" t="str">
        <f>IF(LEN(INDEX(ActionList!D$6:D$1005,$BD17,1))=0,"",INDEX(ActionList!D$6:D$1005,$BD17,1))</f>
        <v>Sensors are dirty</v>
      </c>
      <c r="BG17" s="176" t="str">
        <f>IF(LEN(INDEX(ActionList!E$6:E$1005,$BD17,1))=0,"",INDEX(ActionList!E$6:E$1005,$BD17,1))</f>
        <v>Failure of the process</v>
      </c>
      <c r="BH17" s="176" t="str">
        <f>IF(LEN(INDEX(ActionList!F$6:F$1005,$BD17,1))=0,"",INDEX(ActionList!F$6:F$1005,$BD17,1))</f>
        <v>Dirtiness</v>
      </c>
      <c r="BI17" s="176" t="str">
        <f>IF(LEN(INDEX(ActionList!G$6:G$1005,BD17,1))=0,"",INDEX(ActionList!G$6:G$1005,BD17,1))</f>
        <v>A system should be established to check that the cleaning tools are working correctly.</v>
      </c>
      <c r="BJ17" s="177">
        <f>IF(LEN(INDEX(ActionList!H$6:H$1005,BD17,1))=0,"",INDEX(ActionList!H$6:H$1005,BD17,1))</f>
        <v>5</v>
      </c>
      <c r="BK17" s="176" t="str">
        <f>IF(OR(Responsible=IF(LEN(INDEX(ActionList!I$6:I$1005,BD17,1))=0,"",INDEX(ActionList!I$6:I$1005,BD17,1)),Responsible="",Responsible="All"),IF(LEN(INDEX(ActionList!I$6:I$1005,BD17,1))=0,"",INDEX(ActionList!I$6:I$1005,BD17,1)),"-")</f>
        <v>Aviana Kenny</v>
      </c>
      <c r="BL17" s="177" t="str">
        <f ca="1">IF(LEN(INDEX(ActionList!M$6:M$1005,BD17,1))=0,"",INDEX(ActionList!M$6:M$1005,BD17,1))</f>
        <v>Finished</v>
      </c>
      <c r="BM17" s="176" t="str">
        <f t="shared" si="12"/>
        <v>Preparation of the product for the next stageSensors are dirtyFailure of the processDirtiness</v>
      </c>
      <c r="BN17" s="180" t="str">
        <f t="shared" si="13"/>
        <v>Preparation of the product for the next stage</v>
      </c>
      <c r="BO17" s="180" t="str">
        <f t="shared" si="14"/>
        <v>Sensors are dirty</v>
      </c>
      <c r="BP17" s="180" t="str">
        <f t="shared" ca="1" si="15"/>
        <v>Preparation of the product for the next stageSensors are dirtyFailure of the process</v>
      </c>
      <c r="BQ17" s="180" t="str">
        <f t="shared" ca="1" si="16"/>
        <v>Preparation of the product for the next stageSensors are dirtyFailure of the processDirtiness</v>
      </c>
      <c r="BR17" s="180" t="str">
        <f t="shared" ca="1" si="17"/>
        <v>Preparation of the product for the next stage</v>
      </c>
      <c r="BS17" s="180" t="str">
        <f t="shared" ca="1" si="18"/>
        <v>Sensors are dirty</v>
      </c>
      <c r="BT17" s="181">
        <f ca="1">IF(AND(BR17&lt;&gt;"-",COUNTIF(BR$5:BR17,BR17)=1),1,0)*CF17</f>
        <v>0</v>
      </c>
      <c r="BU17" s="181">
        <f ca="1">IF(AND(LEN(BS17)&gt;0,COUNTIF(BS$5:BS17,BS17)=1),1,0)*CF17</f>
        <v>1</v>
      </c>
      <c r="BV17" s="181">
        <f ca="1">IF(AND(LEN(BP17)&gt;0,COUNTIF(BP$5:BP17,BP17)=1),1,0)</f>
        <v>1</v>
      </c>
      <c r="BW17" s="181">
        <f ca="1">IF(AND(LEN(BQ17)&gt;0,COUNTIF(BQ$5:BQ17,BQ17)=1),1,0)</f>
        <v>1</v>
      </c>
      <c r="BX17" s="180" t="str">
        <f t="shared" ca="1" si="19"/>
        <v>Aviana Kenny</v>
      </c>
      <c r="BY17" s="181">
        <f ca="1">IF(AND(LEN(BX17)&gt;0,COUNTIF($BX$5:BX17,BX17)=1),1,0)</f>
        <v>1</v>
      </c>
      <c r="BZ17" s="181">
        <f t="shared" si="20"/>
        <v>120</v>
      </c>
      <c r="CA17" s="181" t="str">
        <f t="shared" si="21"/>
        <v>High</v>
      </c>
      <c r="CB17" s="181" t="str">
        <f t="shared" si="22"/>
        <v>High</v>
      </c>
      <c r="CC17" s="181">
        <f t="shared" si="23"/>
        <v>40</v>
      </c>
      <c r="CD17" s="181" t="str">
        <f t="shared" si="24"/>
        <v>Medium</v>
      </c>
      <c r="CE17" s="181" t="str">
        <f t="shared" si="25"/>
        <v>Medium</v>
      </c>
      <c r="CF17" s="177">
        <f t="shared" ca="1" si="26"/>
        <v>1</v>
      </c>
      <c r="CG17" s="183" t="str">
        <f t="shared" ca="1" si="27"/>
        <v>Finished</v>
      </c>
      <c r="CL17" s="125" t="str">
        <f t="shared" si="28"/>
        <v/>
      </c>
      <c r="CM17" s="129" t="str">
        <f t="shared" si="38"/>
        <v/>
      </c>
      <c r="CN17" s="129" t="str">
        <f t="shared" si="39"/>
        <v/>
      </c>
      <c r="CO17" s="129" t="str">
        <f>IF(LEN(CL17)=0,"",CN17+COUNTIF($CN$5:CN17,CN17)-1)</f>
        <v/>
      </c>
      <c r="CQ17" s="6" t="s">
        <v>31</v>
      </c>
      <c r="CR17" s="138" t="s">
        <v>56</v>
      </c>
      <c r="CS17" s="138" t="s">
        <v>57</v>
      </c>
    </row>
    <row r="18" spans="2:97" x14ac:dyDescent="0.25">
      <c r="B18" s="125" t="str">
        <f>IF(Settings!C20="","",Settings!C20)</f>
        <v/>
      </c>
      <c r="D18" s="125" t="str">
        <f>IF(Settings!E20="","",Settings!E20)</f>
        <v/>
      </c>
      <c r="P18" s="235"/>
      <c r="Q18" s="235"/>
      <c r="R18" s="235"/>
      <c r="S18" s="235"/>
      <c r="T18" s="236"/>
      <c r="U18" s="236"/>
      <c r="V18" s="236"/>
      <c r="W18" s="236"/>
      <c r="X18" s="236"/>
      <c r="Y18" s="236"/>
      <c r="Z18" s="236"/>
      <c r="AA18" s="236"/>
      <c r="AB18" s="236"/>
      <c r="AC18" s="236"/>
      <c r="AD18" s="236"/>
      <c r="AE18" s="236"/>
      <c r="AF18" s="236"/>
      <c r="AG18" s="236"/>
      <c r="AH18" s="236"/>
      <c r="AI18" s="236"/>
      <c r="AJ18" s="236"/>
      <c r="AK18" s="235"/>
      <c r="AL18" s="236"/>
      <c r="AM18" s="235"/>
      <c r="AN18" s="235"/>
      <c r="AO18" s="235"/>
      <c r="AP18" s="236"/>
      <c r="AQ18" s="235"/>
      <c r="AR18" s="235"/>
      <c r="AS18" s="235"/>
      <c r="AT18" s="235"/>
      <c r="AU18" s="236"/>
      <c r="AV18" s="235"/>
      <c r="AW18" s="235"/>
      <c r="AX18" s="235"/>
      <c r="AY18" s="235"/>
      <c r="AZ18" s="236"/>
      <c r="BA18" s="235"/>
      <c r="BB18" s="235"/>
      <c r="BD18" s="6">
        <v>14</v>
      </c>
      <c r="BE18" s="176" t="str">
        <f>IF(LEN(INDEX(ActionList!C$6:C$1005,$BD18,1))=0,"",INDEX(ActionList!C$6:C$1005,$BD18,1))</f>
        <v>Preparation of the product for the next stage</v>
      </c>
      <c r="BF18" s="176" t="str">
        <f>IF(LEN(INDEX(ActionList!D$6:D$1005,$BD18,1))=0,"",INDEX(ActionList!D$6:D$1005,$BD18,1))</f>
        <v>Sensors are dirty</v>
      </c>
      <c r="BG18" s="176" t="str">
        <f>IF(LEN(INDEX(ActionList!E$6:E$1005,$BD18,1))=0,"",INDEX(ActionList!E$6:E$1005,$BD18,1))</f>
        <v>Failure of the process</v>
      </c>
      <c r="BH18" s="176" t="str">
        <f>IF(LEN(INDEX(ActionList!F$6:F$1005,$BD18,1))=0,"",INDEX(ActionList!F$6:F$1005,$BD18,1))</f>
        <v>Dirtiness</v>
      </c>
      <c r="BI18" s="176" t="str">
        <f>IF(LEN(INDEX(ActionList!G$6:G$1005,BD18,1))=0,"",INDEX(ActionList!G$6:G$1005,BD18,1))</f>
        <v>warning the machine when the sensors are dirty</v>
      </c>
      <c r="BJ18" s="177">
        <f>IF(LEN(INDEX(ActionList!H$6:H$1005,BD18,1))=0,"",INDEX(ActionList!H$6:H$1005,BD18,1))</f>
        <v>5</v>
      </c>
      <c r="BK18" s="176" t="str">
        <f>IF(OR(Responsible=IF(LEN(INDEX(ActionList!I$6:I$1005,BD18,1))=0,"",INDEX(ActionList!I$6:I$1005,BD18,1)),Responsible="",Responsible="All"),IF(LEN(INDEX(ActionList!I$6:I$1005,BD18,1))=0,"",INDEX(ActionList!I$6:I$1005,BD18,1)),"-")</f>
        <v>Alyce Milner</v>
      </c>
      <c r="BL18" s="177" t="str">
        <f ca="1">IF(LEN(INDEX(ActionList!M$6:M$1005,BD18,1))=0,"",INDEX(ActionList!M$6:M$1005,BD18,1))</f>
        <v>Overdue</v>
      </c>
      <c r="BM18" s="176" t="str">
        <f t="shared" si="12"/>
        <v>Preparation of the product for the next stageSensors are dirtyFailure of the processDirtiness</v>
      </c>
      <c r="BN18" s="180" t="str">
        <f t="shared" si="13"/>
        <v>Preparation of the product for the next stage</v>
      </c>
      <c r="BO18" s="180" t="str">
        <f t="shared" si="14"/>
        <v>Sensors are dirty</v>
      </c>
      <c r="BP18" s="180" t="str">
        <f t="shared" ca="1" si="15"/>
        <v>Preparation of the product for the next stageSensors are dirtyFailure of the process</v>
      </c>
      <c r="BQ18" s="180" t="str">
        <f t="shared" ca="1" si="16"/>
        <v>Preparation of the product for the next stageSensors are dirtyFailure of the processDirtiness</v>
      </c>
      <c r="BR18" s="180" t="str">
        <f t="shared" ca="1" si="17"/>
        <v>Preparation of the product for the next stage</v>
      </c>
      <c r="BS18" s="180" t="str">
        <f t="shared" ca="1" si="18"/>
        <v>Sensors are dirty</v>
      </c>
      <c r="BT18" s="181">
        <f ca="1">IF(AND(BR18&lt;&gt;"-",COUNTIF(BR$5:BR18,BR18)=1),1,0)*CF18</f>
        <v>0</v>
      </c>
      <c r="BU18" s="181">
        <f ca="1">IF(AND(LEN(BS18)&gt;0,COUNTIF(BS$5:BS18,BS18)=1),1,0)*CF18</f>
        <v>0</v>
      </c>
      <c r="BV18" s="181">
        <f ca="1">IF(AND(LEN(BP18)&gt;0,COUNTIF(BP$5:BP18,BP18)=1),1,0)</f>
        <v>0</v>
      </c>
      <c r="BW18" s="181">
        <f ca="1">IF(AND(LEN(BQ18)&gt;0,COUNTIF(BQ$5:BQ18,BQ18)=1),1,0)</f>
        <v>0</v>
      </c>
      <c r="BX18" s="180" t="str">
        <f t="shared" ca="1" si="19"/>
        <v>Alyce Milner</v>
      </c>
      <c r="BY18" s="181">
        <f ca="1">IF(AND(LEN(BX18)&gt;0,COUNTIF($BX$5:BX18,BX18)=1),1,0)</f>
        <v>0</v>
      </c>
      <c r="BZ18" s="181">
        <f t="shared" si="20"/>
        <v>120</v>
      </c>
      <c r="CA18" s="181" t="str">
        <f t="shared" si="21"/>
        <v>High</v>
      </c>
      <c r="CB18" s="181" t="str">
        <f t="shared" si="22"/>
        <v>High</v>
      </c>
      <c r="CC18" s="181">
        <f t="shared" si="23"/>
        <v>40</v>
      </c>
      <c r="CD18" s="181" t="str">
        <f t="shared" si="24"/>
        <v>Medium</v>
      </c>
      <c r="CE18" s="181" t="str">
        <f t="shared" si="25"/>
        <v>Medium</v>
      </c>
      <c r="CF18" s="177">
        <f t="shared" ca="1" si="26"/>
        <v>1</v>
      </c>
      <c r="CG18" s="183" t="str">
        <f t="shared" ca="1" si="27"/>
        <v>Overdue</v>
      </c>
      <c r="CL18" s="125"/>
      <c r="CM18" s="129"/>
      <c r="CN18" s="129"/>
      <c r="CO18" s="129"/>
      <c r="CQ18" s="129" t="str">
        <f>IF(LEN($F$6)=0," ",$F$6)</f>
        <v>High</v>
      </c>
      <c r="CR18" s="129">
        <f>IF(AND(OR(Responsible="All",Responsible=""),OR(Status="All",Status="")),COUNTIFS($AH$5:$AH$15,$CQ18,$AJ$5:$AJ$15,1),COUNTIFS($CB$5:$CB$23,$CQ18,$CF$5:$CF$23,1))</f>
        <v>3</v>
      </c>
      <c r="CS18" s="129">
        <f>IF(AND(OR(Responsible="All",Responsible=""),OR(Status="All",Status="")),COUNTIFS($AI$5:$AI$15,$CQ18,$AJ$5:$AJ$15,1),COUNTIFS($CE$5:$CE$23,$CQ18,$CF$5:$CF$23,1))</f>
        <v>0</v>
      </c>
    </row>
    <row r="19" spans="2:97" x14ac:dyDescent="0.25">
      <c r="B19" s="125"/>
      <c r="D19" s="125"/>
      <c r="P19" s="235"/>
      <c r="Q19" s="235"/>
      <c r="R19" s="235"/>
      <c r="S19" s="235"/>
      <c r="T19" s="236"/>
      <c r="U19" s="236"/>
      <c r="V19" s="236"/>
      <c r="W19" s="236"/>
      <c r="X19" s="236"/>
      <c r="Y19" s="236"/>
      <c r="Z19" s="236"/>
      <c r="AA19" s="236"/>
      <c r="AB19" s="236"/>
      <c r="AC19" s="236"/>
      <c r="AD19" s="236"/>
      <c r="AE19" s="236"/>
      <c r="AF19" s="236"/>
      <c r="AG19" s="236"/>
      <c r="AH19" s="236"/>
      <c r="AI19" s="236"/>
      <c r="AJ19" s="236"/>
      <c r="AK19" s="235"/>
      <c r="AL19" s="236"/>
      <c r="AM19" s="235"/>
      <c r="AN19" s="235"/>
      <c r="AO19" s="235"/>
      <c r="AP19" s="236"/>
      <c r="AQ19" s="235"/>
      <c r="AR19" s="235"/>
      <c r="AS19" s="235"/>
      <c r="AT19" s="235"/>
      <c r="AU19" s="236"/>
      <c r="AV19" s="235"/>
      <c r="AW19" s="235"/>
      <c r="AX19" s="235"/>
      <c r="AY19" s="235"/>
      <c r="AZ19" s="236"/>
      <c r="BA19" s="235"/>
      <c r="BB19" s="235"/>
      <c r="BD19" s="6">
        <v>15</v>
      </c>
      <c r="BE19" s="176" t="str">
        <f>IF(LEN(INDEX(ActionList!C$6:C$1005,$BD19,1))=0,"",INDEX(ActionList!C$6:C$1005,$BD19,1))</f>
        <v>Preparation of the product for the next stage</v>
      </c>
      <c r="BF19" s="176" t="str">
        <f>IF(LEN(INDEX(ActionList!D$6:D$1005,$BD19,1))=0,"",INDEX(ActionList!D$6:D$1005,$BD19,1))</f>
        <v>Malfunction in process</v>
      </c>
      <c r="BG19" s="176" t="str">
        <f>IF(LEN(INDEX(ActionList!E$6:E$1005,$BD19,1))=0,"",INDEX(ActionList!E$6:E$1005,$BD19,1))</f>
        <v>Failure of production</v>
      </c>
      <c r="BH19" s="176" t="str">
        <f>IF(LEN(INDEX(ActionList!F$6:F$1005,$BD19,1))=0,"",INDEX(ActionList!F$6:F$1005,$BD19,1))</f>
        <v>Mechanical/electrical fault in the machine</v>
      </c>
      <c r="BI19" s="176" t="str">
        <f>IF(LEN(INDEX(ActionList!G$6:G$1005,BD19,1))=0,"",INDEX(ActionList!G$6:G$1005,BD19,1))</f>
        <v>Defining periodic maintenance to machine</v>
      </c>
      <c r="BJ19" s="177">
        <f>IF(LEN(INDEX(ActionList!H$6:H$1005,BD19,1))=0,"",INDEX(ActionList!H$6:H$1005,BD19,1))</f>
        <v>2</v>
      </c>
      <c r="BK19" s="176" t="str">
        <f>IF(OR(Responsible=IF(LEN(INDEX(ActionList!I$6:I$1005,BD19,1))=0,"",INDEX(ActionList!I$6:I$1005,BD19,1)),Responsible="",Responsible="All"),IF(LEN(INDEX(ActionList!I$6:I$1005,BD19,1))=0,"",INDEX(ActionList!I$6:I$1005,BD19,1)),"-")</f>
        <v>Julia Roberts</v>
      </c>
      <c r="BL19" s="177" t="str">
        <f ca="1">IF(LEN(INDEX(ActionList!M$6:M$1005,BD19,1))=0,"",INDEX(ActionList!M$6:M$1005,BD19,1))</f>
        <v>Finished</v>
      </c>
      <c r="BM19" s="176" t="str">
        <f t="shared" si="12"/>
        <v>Preparation of the product for the next stageMalfunction in processFailure of productionMechanical/electrical fault in the machine</v>
      </c>
      <c r="BN19" s="180" t="str">
        <f t="shared" si="13"/>
        <v>Preparation of the product for the next stage</v>
      </c>
      <c r="BO19" s="180" t="str">
        <f t="shared" si="14"/>
        <v>Malfunction in process</v>
      </c>
      <c r="BP19" s="180" t="str">
        <f t="shared" ca="1" si="15"/>
        <v>Preparation of the product for the next stageMalfunction in processFailure of production</v>
      </c>
      <c r="BQ19" s="180" t="str">
        <f t="shared" ca="1" si="16"/>
        <v>Preparation of the product for the next stageMalfunction in processFailure of productionMechanical/electrical fault in the machine</v>
      </c>
      <c r="BR19" s="180" t="str">
        <f t="shared" ca="1" si="17"/>
        <v>Preparation of the product for the next stage</v>
      </c>
      <c r="BS19" s="180" t="str">
        <f t="shared" ca="1" si="18"/>
        <v>Malfunction in process</v>
      </c>
      <c r="BT19" s="181">
        <f ca="1">IF(AND(BR19&lt;&gt;"-",COUNTIF(BR$5:BR19,BR19)=1),1,0)*CF19</f>
        <v>0</v>
      </c>
      <c r="BU19" s="181">
        <f ca="1">IF(AND(LEN(BS19)&gt;0,COUNTIF(BS$5:BS19,BS19)=1),1,0)*CF19</f>
        <v>1</v>
      </c>
      <c r="BV19" s="181">
        <f ca="1">IF(AND(LEN(BP19)&gt;0,COUNTIF(BP$5:BP19,BP19)=1),1,0)</f>
        <v>1</v>
      </c>
      <c r="BW19" s="181">
        <f ca="1">IF(AND(LEN(BQ19)&gt;0,COUNTIF(BQ$5:BQ19,BQ19)=1),1,0)</f>
        <v>1</v>
      </c>
      <c r="BX19" s="180" t="str">
        <f t="shared" ca="1" si="19"/>
        <v>Julia Roberts</v>
      </c>
      <c r="BY19" s="181">
        <f ca="1">IF(AND(LEN(BX19)&gt;0,COUNTIF($BX$5:BX19,BX19)=1),1,0)</f>
        <v>1</v>
      </c>
      <c r="BZ19" s="181">
        <f t="shared" si="20"/>
        <v>24</v>
      </c>
      <c r="CA19" s="181" t="str">
        <f t="shared" si="21"/>
        <v>Medium</v>
      </c>
      <c r="CB19" s="181" t="str">
        <f t="shared" si="22"/>
        <v>Medium</v>
      </c>
      <c r="CC19" s="181">
        <f t="shared" si="23"/>
        <v>18</v>
      </c>
      <c r="CD19" s="181" t="str">
        <f t="shared" si="24"/>
        <v>Low</v>
      </c>
      <c r="CE19" s="181" t="str">
        <f t="shared" si="25"/>
        <v>Low</v>
      </c>
      <c r="CF19" s="177">
        <f t="shared" ca="1" si="26"/>
        <v>1</v>
      </c>
      <c r="CG19" s="183" t="str">
        <f t="shared" ca="1" si="27"/>
        <v>Finished</v>
      </c>
      <c r="CL19" s="125"/>
      <c r="CM19" s="129"/>
      <c r="CN19" s="129"/>
      <c r="CO19" s="129"/>
      <c r="CQ19" s="129" t="str">
        <f>IF(LEN($F$7)=0,"  ",$F$7)</f>
        <v>Medium</v>
      </c>
      <c r="CR19" s="129">
        <f>IF(AND(OR(Responsible="All",Responsible=""),OR(Status="All",Status="")),COUNTIFS($AH$5:$AH$15,$CQ19,$AJ$5:$AJ$15,1),COUNTIFS($CB$5:$CB$23,$CQ19,$CF$5:$CF$23,1))</f>
        <v>6</v>
      </c>
      <c r="CS19" s="129">
        <f>IF(AND(OR(Responsible="All",Responsible=""),OR(Status="All",Status="")),COUNTIFS($AI$5:$AI$15,$CQ19,$AJ$5:$AJ$15,1),COUNTIFS($CE$5:$CE$23,$CQ19,$CF$5:$CF$23,1))</f>
        <v>5</v>
      </c>
    </row>
    <row r="20" spans="2:97" ht="15" customHeight="1" x14ac:dyDescent="0.25">
      <c r="B20" s="125"/>
      <c r="D20" s="125"/>
      <c r="P20" s="235"/>
      <c r="Q20" s="235"/>
      <c r="R20" s="235"/>
      <c r="S20" s="235"/>
      <c r="T20" s="236"/>
      <c r="U20" s="236"/>
      <c r="V20" s="236"/>
      <c r="W20" s="236"/>
      <c r="X20" s="236"/>
      <c r="Y20" s="236"/>
      <c r="Z20" s="236"/>
      <c r="AA20" s="236"/>
      <c r="AB20" s="236"/>
      <c r="AC20" s="236"/>
      <c r="AD20" s="236"/>
      <c r="AE20" s="236"/>
      <c r="AF20" s="236"/>
      <c r="AG20" s="236"/>
      <c r="AH20" s="236"/>
      <c r="AI20" s="236"/>
      <c r="AJ20" s="236"/>
      <c r="AK20" s="235"/>
      <c r="AL20" s="236"/>
      <c r="AM20" s="235"/>
      <c r="AN20" s="235"/>
      <c r="AO20" s="235"/>
      <c r="AP20" s="236"/>
      <c r="AQ20" s="235"/>
      <c r="AR20" s="235"/>
      <c r="AS20" s="235"/>
      <c r="AT20" s="235"/>
      <c r="AU20" s="236"/>
      <c r="AV20" s="235"/>
      <c r="AW20" s="235"/>
      <c r="AX20" s="235"/>
      <c r="AY20" s="235"/>
      <c r="AZ20" s="236"/>
      <c r="BA20" s="235"/>
      <c r="BB20" s="235"/>
      <c r="BD20" s="6">
        <v>16</v>
      </c>
      <c r="BE20" s="176" t="str">
        <f>IF(LEN(INDEX(ActionList!C$6:C$1005,$BD20,1))=0,"",INDEX(ActionList!C$6:C$1005,$BD20,1))</f>
        <v/>
      </c>
      <c r="BF20" s="176" t="str">
        <f>IF(LEN(INDEX(ActionList!D$6:D$1005,$BD20,1))=0,"",INDEX(ActionList!D$6:D$1005,$BD20,1))</f>
        <v/>
      </c>
      <c r="BG20" s="176" t="str">
        <f>IF(LEN(INDEX(ActionList!E$6:E$1005,$BD20,1))=0,"",INDEX(ActionList!E$6:E$1005,$BD20,1))</f>
        <v/>
      </c>
      <c r="BH20" s="176" t="str">
        <f>IF(LEN(INDEX(ActionList!F$6:F$1005,$BD20,1))=0,"",INDEX(ActionList!F$6:F$1005,$BD20,1))</f>
        <v/>
      </c>
      <c r="BI20" s="176" t="str">
        <f>IF(LEN(INDEX(ActionList!G$6:G$1005,BD20,1))=0,"",INDEX(ActionList!G$6:G$1005,BD20,1))</f>
        <v/>
      </c>
      <c r="BJ20" s="177" t="str">
        <f>IF(LEN(INDEX(ActionList!H$6:H$1005,BD20,1))=0,"",INDEX(ActionList!H$6:H$1005,BD20,1))</f>
        <v/>
      </c>
      <c r="BK20" s="176" t="str">
        <f>IF(OR(Responsible=IF(LEN(INDEX(ActionList!I$6:I$1005,BD20,1))=0,"",INDEX(ActionList!I$6:I$1005,BD20,1)),Responsible="",Responsible="All"),IF(LEN(INDEX(ActionList!I$6:I$1005,BD20,1))=0,"",INDEX(ActionList!I$6:I$1005,BD20,1)),"-")</f>
        <v/>
      </c>
      <c r="BL20" s="177" t="str">
        <f ca="1">IF(LEN(INDEX(ActionList!M$6:M$1005,BD20,1))=0,"",INDEX(ActionList!M$6:M$1005,BD20,1))</f>
        <v/>
      </c>
      <c r="BM20" s="176" t="str">
        <f t="shared" si="12"/>
        <v/>
      </c>
      <c r="BN20" s="180" t="str">
        <f t="shared" si="13"/>
        <v>-</v>
      </c>
      <c r="BO20" s="180" t="str">
        <f t="shared" si="14"/>
        <v>-</v>
      </c>
      <c r="BP20" s="180" t="str">
        <f t="shared" ca="1" si="15"/>
        <v/>
      </c>
      <c r="BQ20" s="180" t="str">
        <f t="shared" ca="1" si="16"/>
        <v/>
      </c>
      <c r="BR20" s="180" t="str">
        <f t="shared" ca="1" si="17"/>
        <v/>
      </c>
      <c r="BS20" s="180" t="str">
        <f t="shared" ca="1" si="18"/>
        <v/>
      </c>
      <c r="BT20" s="181">
        <f ca="1">IF(AND(BR20&lt;&gt;"-",COUNTIF(BR$5:BR20,BR20)=1),1,0)*CF20</f>
        <v>0</v>
      </c>
      <c r="BU20" s="181">
        <f ca="1">IF(AND(LEN(BS20)&gt;0,COUNTIF(BS$5:BS20,BS20)=1),1,0)*CF20</f>
        <v>0</v>
      </c>
      <c r="BV20" s="181">
        <f ca="1">IF(AND(LEN(BP20)&gt;0,COUNTIF(BP$5:BP20,BP20)=1),1,0)</f>
        <v>0</v>
      </c>
      <c r="BW20" s="181">
        <f ca="1">IF(AND(LEN(BQ20)&gt;0,COUNTIF(BQ$5:BQ20,BQ20)=1),1,0)</f>
        <v>0</v>
      </c>
      <c r="BX20" s="180" t="str">
        <f t="shared" ca="1" si="19"/>
        <v/>
      </c>
      <c r="BY20" s="181">
        <f ca="1">IF(AND(LEN(BX20)&gt;0,COUNTIF($BX$5:BX20,BX20)=1),1,0)</f>
        <v>0</v>
      </c>
      <c r="BZ20" s="181" t="str">
        <f t="shared" si="20"/>
        <v/>
      </c>
      <c r="CA20" s="181" t="str">
        <f t="shared" si="21"/>
        <v/>
      </c>
      <c r="CB20" s="181" t="str">
        <f t="shared" si="22"/>
        <v>-</v>
      </c>
      <c r="CC20" s="181" t="str">
        <f t="shared" si="23"/>
        <v/>
      </c>
      <c r="CD20" s="181" t="str">
        <f t="shared" si="24"/>
        <v/>
      </c>
      <c r="CE20" s="181" t="str">
        <f t="shared" si="25"/>
        <v/>
      </c>
      <c r="CF20" s="177">
        <f t="shared" ca="1" si="26"/>
        <v>0</v>
      </c>
      <c r="CG20" s="183" t="str">
        <f t="shared" ca="1" si="27"/>
        <v/>
      </c>
      <c r="CL20" s="125"/>
      <c r="CM20" s="129"/>
      <c r="CN20" s="129"/>
      <c r="CO20" s="129"/>
      <c r="CQ20" s="129" t="str">
        <f>IF(LEN($F$8)=0,"    ",$F$8)</f>
        <v>Low</v>
      </c>
      <c r="CR20" s="129">
        <f>IF(AND(OR(Responsible="All",Responsible=""),OR(Status="All",Status="")),COUNTIFS($AH$5:$AH$15,$CQ20,$AJ$5:$AJ$15,1),COUNTIFS($CB$5:$CB$23,$CQ20,$CF$5:$CF$23,1))</f>
        <v>0</v>
      </c>
      <c r="CS20" s="129">
        <f>IF(AND(OR(Responsible="All",Responsible=""),OR(Status="All",Status="")),COUNTIFS($AI$5:$AI$15,$CQ20,$AJ$5:$AJ$15,1),COUNTIFS($CE$5:$CE$23,$CQ20,$CF$5:$CF$23,1))</f>
        <v>4</v>
      </c>
    </row>
    <row r="21" spans="2:97" x14ac:dyDescent="0.25">
      <c r="B21" s="125"/>
      <c r="D21" s="125"/>
      <c r="P21" s="235"/>
      <c r="Q21" s="235"/>
      <c r="R21" s="235"/>
      <c r="S21" s="235"/>
      <c r="T21" s="236"/>
      <c r="U21" s="236"/>
      <c r="V21" s="236"/>
      <c r="W21" s="236"/>
      <c r="X21" s="236"/>
      <c r="Y21" s="236"/>
      <c r="Z21" s="236"/>
      <c r="AA21" s="236"/>
      <c r="AB21" s="236"/>
      <c r="AC21" s="236"/>
      <c r="AD21" s="236"/>
      <c r="AE21" s="236"/>
      <c r="AF21" s="236"/>
      <c r="AG21" s="236"/>
      <c r="AH21" s="236"/>
      <c r="AI21" s="236"/>
      <c r="AJ21" s="236"/>
      <c r="AK21" s="235"/>
      <c r="AL21" s="236"/>
      <c r="AM21" s="235"/>
      <c r="AN21" s="235"/>
      <c r="AO21" s="235"/>
      <c r="AP21" s="236"/>
      <c r="AQ21" s="235"/>
      <c r="AR21" s="235"/>
      <c r="AS21" s="235"/>
      <c r="AT21" s="235"/>
      <c r="AU21" s="236"/>
      <c r="AV21" s="235"/>
      <c r="AW21" s="235"/>
      <c r="AX21" s="235"/>
      <c r="AY21" s="235"/>
      <c r="AZ21" s="236"/>
      <c r="BA21" s="235"/>
      <c r="BB21" s="235"/>
      <c r="BD21" s="6">
        <v>17</v>
      </c>
      <c r="BE21" s="176" t="str">
        <f>IF(LEN(INDEX(ActionList!C$6:C$1005,$BD21,1))=0,"",INDEX(ActionList!C$6:C$1005,$BD21,1))</f>
        <v/>
      </c>
      <c r="BF21" s="176" t="str">
        <f>IF(LEN(INDEX(ActionList!D$6:D$1005,$BD21,1))=0,"",INDEX(ActionList!D$6:D$1005,$BD21,1))</f>
        <v/>
      </c>
      <c r="BG21" s="176" t="str">
        <f>IF(LEN(INDEX(ActionList!E$6:E$1005,$BD21,1))=0,"",INDEX(ActionList!E$6:E$1005,$BD21,1))</f>
        <v/>
      </c>
      <c r="BH21" s="176" t="str">
        <f>IF(LEN(INDEX(ActionList!F$6:F$1005,$BD21,1))=0,"",INDEX(ActionList!F$6:F$1005,$BD21,1))</f>
        <v/>
      </c>
      <c r="BI21" s="176" t="str">
        <f>IF(LEN(INDEX(ActionList!G$6:G$1005,BD21,1))=0,"",INDEX(ActionList!G$6:G$1005,BD21,1))</f>
        <v/>
      </c>
      <c r="BJ21" s="177" t="str">
        <f>IF(LEN(INDEX(ActionList!H$6:H$1005,BD21,1))=0,"",INDEX(ActionList!H$6:H$1005,BD21,1))</f>
        <v/>
      </c>
      <c r="BK21" s="176" t="str">
        <f>IF(OR(Responsible=IF(LEN(INDEX(ActionList!I$6:I$1005,BD21,1))=0,"",INDEX(ActionList!I$6:I$1005,BD21,1)),Responsible="",Responsible="All"),IF(LEN(INDEX(ActionList!I$6:I$1005,BD21,1))=0,"",INDEX(ActionList!I$6:I$1005,BD21,1)),"-")</f>
        <v/>
      </c>
      <c r="BL21" s="177" t="str">
        <f ca="1">IF(LEN(INDEX(ActionList!M$6:M$1005,BD21,1))=0,"",INDEX(ActionList!M$6:M$1005,BD21,1))</f>
        <v/>
      </c>
      <c r="BM21" s="176" t="str">
        <f t="shared" si="12"/>
        <v/>
      </c>
      <c r="BN21" s="180" t="str">
        <f t="shared" si="13"/>
        <v>-</v>
      </c>
      <c r="BO21" s="180" t="str">
        <f t="shared" si="14"/>
        <v>-</v>
      </c>
      <c r="BP21" s="180" t="str">
        <f t="shared" ca="1" si="15"/>
        <v/>
      </c>
      <c r="BQ21" s="180" t="str">
        <f t="shared" ca="1" si="16"/>
        <v/>
      </c>
      <c r="BR21" s="180" t="str">
        <f t="shared" ca="1" si="17"/>
        <v/>
      </c>
      <c r="BS21" s="180" t="str">
        <f t="shared" ca="1" si="18"/>
        <v/>
      </c>
      <c r="BT21" s="181">
        <f ca="1">IF(AND(BR21&lt;&gt;"-",COUNTIF(BR$5:BR21,BR21)=1),1,0)*CF21</f>
        <v>0</v>
      </c>
      <c r="BU21" s="181">
        <f ca="1">IF(AND(LEN(BS21)&gt;0,COUNTIF(BS$5:BS21,BS21)=1),1,0)*CF21</f>
        <v>0</v>
      </c>
      <c r="BV21" s="181">
        <f ca="1">IF(AND(LEN(BP21)&gt;0,COUNTIF(BP$5:BP21,BP21)=1),1,0)</f>
        <v>0</v>
      </c>
      <c r="BW21" s="181">
        <f ca="1">IF(AND(LEN(BQ21)&gt;0,COUNTIF(BQ$5:BQ21,BQ21)=1),1,0)</f>
        <v>0</v>
      </c>
      <c r="BX21" s="180" t="str">
        <f t="shared" ca="1" si="19"/>
        <v/>
      </c>
      <c r="BY21" s="181">
        <f ca="1">IF(AND(LEN(BX21)&gt;0,COUNTIF($BX$5:BX21,BX21)=1),1,0)</f>
        <v>0</v>
      </c>
      <c r="BZ21" s="181" t="str">
        <f t="shared" si="20"/>
        <v/>
      </c>
      <c r="CA21" s="181" t="str">
        <f t="shared" si="21"/>
        <v/>
      </c>
      <c r="CB21" s="181" t="str">
        <f t="shared" si="22"/>
        <v>-</v>
      </c>
      <c r="CC21" s="181" t="str">
        <f t="shared" si="23"/>
        <v/>
      </c>
      <c r="CD21" s="181" t="str">
        <f t="shared" si="24"/>
        <v/>
      </c>
      <c r="CE21" s="181" t="str">
        <f t="shared" si="25"/>
        <v/>
      </c>
      <c r="CF21" s="177">
        <f t="shared" ca="1" si="26"/>
        <v>0</v>
      </c>
      <c r="CG21" s="183" t="str">
        <f t="shared" ca="1" si="27"/>
        <v/>
      </c>
      <c r="CL21" s="125"/>
      <c r="CM21" s="129"/>
      <c r="CN21" s="129"/>
      <c r="CO21" s="129"/>
    </row>
    <row r="22" spans="2:97" x14ac:dyDescent="0.25">
      <c r="B22" s="125"/>
      <c r="D22" s="125"/>
      <c r="P22" s="235"/>
      <c r="Q22" s="235"/>
      <c r="R22" s="235"/>
      <c r="S22" s="235"/>
      <c r="T22" s="236"/>
      <c r="U22" s="236"/>
      <c r="V22" s="236"/>
      <c r="W22" s="236"/>
      <c r="X22" s="236"/>
      <c r="Y22" s="236"/>
      <c r="Z22" s="236"/>
      <c r="AA22" s="236"/>
      <c r="AB22" s="236"/>
      <c r="AC22" s="236"/>
      <c r="AD22" s="236"/>
      <c r="AE22" s="236"/>
      <c r="AF22" s="236"/>
      <c r="AG22" s="236"/>
      <c r="AH22" s="236"/>
      <c r="AI22" s="236"/>
      <c r="AJ22" s="236"/>
      <c r="AK22" s="235"/>
      <c r="AL22" s="236"/>
      <c r="AM22" s="235"/>
      <c r="AN22" s="235"/>
      <c r="AO22" s="235"/>
      <c r="AP22" s="236"/>
      <c r="AQ22" s="235"/>
      <c r="AR22" s="235"/>
      <c r="AS22" s="235"/>
      <c r="AT22" s="235"/>
      <c r="AU22" s="236"/>
      <c r="AV22" s="235"/>
      <c r="AW22" s="235"/>
      <c r="AX22" s="235"/>
      <c r="AY22" s="235"/>
      <c r="AZ22" s="236"/>
      <c r="BA22" s="235"/>
      <c r="BB22" s="235"/>
      <c r="BD22" s="6">
        <v>18</v>
      </c>
      <c r="BE22" s="176" t="str">
        <f>IF(LEN(INDEX(ActionList!C$6:C$1005,$BD22,1))=0,"",INDEX(ActionList!C$6:C$1005,$BD22,1))</f>
        <v/>
      </c>
      <c r="BF22" s="176" t="str">
        <f>IF(LEN(INDEX(ActionList!D$6:D$1005,$BD22,1))=0,"",INDEX(ActionList!D$6:D$1005,$BD22,1))</f>
        <v/>
      </c>
      <c r="BG22" s="176" t="str">
        <f>IF(LEN(INDEX(ActionList!E$6:E$1005,$BD22,1))=0,"",INDEX(ActionList!E$6:E$1005,$BD22,1))</f>
        <v/>
      </c>
      <c r="BH22" s="176" t="str">
        <f>IF(LEN(INDEX(ActionList!F$6:F$1005,$BD22,1))=0,"",INDEX(ActionList!F$6:F$1005,$BD22,1))</f>
        <v/>
      </c>
      <c r="BI22" s="176" t="str">
        <f>IF(LEN(INDEX(ActionList!G$6:G$1005,BD22,1))=0,"",INDEX(ActionList!G$6:G$1005,BD22,1))</f>
        <v/>
      </c>
      <c r="BJ22" s="177" t="str">
        <f>IF(LEN(INDEX(ActionList!H$6:H$1005,BD22,1))=0,"",INDEX(ActionList!H$6:H$1005,BD22,1))</f>
        <v/>
      </c>
      <c r="BK22" s="176" t="str">
        <f>IF(OR(Responsible=IF(LEN(INDEX(ActionList!I$6:I$1005,BD22,1))=0,"",INDEX(ActionList!I$6:I$1005,BD22,1)),Responsible="",Responsible="All"),IF(LEN(INDEX(ActionList!I$6:I$1005,BD22,1))=0,"",INDEX(ActionList!I$6:I$1005,BD22,1)),"-")</f>
        <v/>
      </c>
      <c r="BL22" s="177" t="str">
        <f ca="1">IF(LEN(INDEX(ActionList!M$6:M$1005,BD22,1))=0,"",INDEX(ActionList!M$6:M$1005,BD22,1))</f>
        <v/>
      </c>
      <c r="BM22" s="176" t="str">
        <f t="shared" si="12"/>
        <v/>
      </c>
      <c r="BN22" s="180" t="str">
        <f t="shared" si="13"/>
        <v>-</v>
      </c>
      <c r="BO22" s="180" t="str">
        <f t="shared" si="14"/>
        <v>-</v>
      </c>
      <c r="BP22" s="180" t="str">
        <f t="shared" ca="1" si="15"/>
        <v/>
      </c>
      <c r="BQ22" s="180" t="str">
        <f t="shared" ca="1" si="16"/>
        <v/>
      </c>
      <c r="BR22" s="180" t="str">
        <f t="shared" ca="1" si="17"/>
        <v/>
      </c>
      <c r="BS22" s="180" t="str">
        <f t="shared" ca="1" si="18"/>
        <v/>
      </c>
      <c r="BT22" s="181">
        <f ca="1">IF(AND(BR22&lt;&gt;"-",COUNTIF(BR$5:BR22,BR22)=1),1,0)*CF22</f>
        <v>0</v>
      </c>
      <c r="BU22" s="181">
        <f ca="1">IF(AND(LEN(BS22)&gt;0,COUNTIF(BS$5:BS22,BS22)=1),1,0)*CF22</f>
        <v>0</v>
      </c>
      <c r="BV22" s="181">
        <f ca="1">IF(AND(LEN(BP22)&gt;0,COUNTIF(BP$5:BP22,BP22)=1),1,0)</f>
        <v>0</v>
      </c>
      <c r="BW22" s="181">
        <f ca="1">IF(AND(LEN(BQ22)&gt;0,COUNTIF(BQ$5:BQ22,BQ22)=1),1,0)</f>
        <v>0</v>
      </c>
      <c r="BX22" s="180" t="str">
        <f t="shared" ca="1" si="19"/>
        <v/>
      </c>
      <c r="BY22" s="181">
        <f ca="1">IF(AND(LEN(BX22)&gt;0,COUNTIF($BX$5:BX22,BX22)=1),1,0)</f>
        <v>0</v>
      </c>
      <c r="BZ22" s="181" t="str">
        <f t="shared" si="20"/>
        <v/>
      </c>
      <c r="CA22" s="181" t="str">
        <f t="shared" si="21"/>
        <v/>
      </c>
      <c r="CB22" s="181" t="str">
        <f t="shared" si="22"/>
        <v>-</v>
      </c>
      <c r="CC22" s="181" t="str">
        <f t="shared" si="23"/>
        <v/>
      </c>
      <c r="CD22" s="181" t="str">
        <f t="shared" si="24"/>
        <v/>
      </c>
      <c r="CE22" s="181" t="str">
        <f t="shared" si="25"/>
        <v/>
      </c>
      <c r="CF22" s="177">
        <f t="shared" ca="1" si="26"/>
        <v>0</v>
      </c>
      <c r="CG22" s="183" t="str">
        <f t="shared" ca="1" si="27"/>
        <v/>
      </c>
      <c r="CL22" s="125"/>
      <c r="CM22" s="129"/>
      <c r="CN22" s="129"/>
      <c r="CO22" s="129"/>
    </row>
    <row r="23" spans="2:97" ht="15.75" x14ac:dyDescent="0.25">
      <c r="B23" s="125"/>
      <c r="D23" s="125"/>
      <c r="P23" s="235"/>
      <c r="Q23" s="235"/>
      <c r="R23" s="235"/>
      <c r="S23" s="235"/>
      <c r="T23" s="236"/>
      <c r="U23" s="236"/>
      <c r="V23" s="236"/>
      <c r="W23" s="236"/>
      <c r="X23" s="236"/>
      <c r="Y23" s="236"/>
      <c r="Z23" s="236"/>
      <c r="AA23" s="236"/>
      <c r="AB23" s="236"/>
      <c r="AC23" s="236"/>
      <c r="AD23" s="236"/>
      <c r="AE23" s="236"/>
      <c r="AF23" s="236"/>
      <c r="AG23" s="236"/>
      <c r="AH23" s="236"/>
      <c r="AI23" s="236"/>
      <c r="AJ23" s="236"/>
      <c r="AK23" s="235"/>
      <c r="AL23" s="236"/>
      <c r="AM23" s="235"/>
      <c r="AN23" s="235"/>
      <c r="AO23" s="235"/>
      <c r="AP23" s="236"/>
      <c r="AQ23" s="235"/>
      <c r="AR23" s="235"/>
      <c r="AS23" s="235"/>
      <c r="AT23" s="235"/>
      <c r="AU23" s="236"/>
      <c r="AV23" s="235"/>
      <c r="AW23" s="235"/>
      <c r="AX23" s="235"/>
      <c r="AY23" s="235"/>
      <c r="AZ23" s="236"/>
      <c r="BA23" s="235"/>
      <c r="BB23" s="235"/>
      <c r="BD23" s="6">
        <v>19</v>
      </c>
      <c r="BE23" s="178" t="str">
        <f>IF(LEN(INDEX(ActionList!C$6:C$1005,$BD23,1))=0,"",INDEX(ActionList!C$6:C$1005,$BD23,1))</f>
        <v/>
      </c>
      <c r="BF23" s="178" t="str">
        <f>IF(LEN(INDEX(ActionList!D$6:D$1005,$BD23,1))=0,"",INDEX(ActionList!D$6:D$1005,$BD23,1))</f>
        <v/>
      </c>
      <c r="BG23" s="178" t="str">
        <f>IF(LEN(INDEX(ActionList!E$6:E$1005,$BD23,1))=0,"",INDEX(ActionList!E$6:E$1005,$BD23,1))</f>
        <v/>
      </c>
      <c r="BH23" s="178" t="str">
        <f>IF(LEN(INDEX(ActionList!F$6:F$1005,$BD23,1))=0,"",INDEX(ActionList!F$6:F$1005,$BD23,1))</f>
        <v/>
      </c>
      <c r="BI23" s="178" t="str">
        <f>IF(LEN(INDEX(ActionList!G$6:G$1005,BD23,1))=0,"",INDEX(ActionList!G$6:G$1005,BD23,1))</f>
        <v/>
      </c>
      <c r="BJ23" s="179" t="str">
        <f>IF(LEN(INDEX(ActionList!H$6:H$1005,BD23,1))=0,"",INDEX(ActionList!H$6:H$1005,BD23,1))</f>
        <v/>
      </c>
      <c r="BK23" s="178" t="str">
        <f>IF(OR(Responsible=IF(LEN(INDEX(ActionList!I$6:I$1005,BD23,1))=0,"",INDEX(ActionList!I$6:I$1005,BD23,1)),Responsible="",Responsible="All"),IF(LEN(INDEX(ActionList!I$6:I$1005,BD23,1))=0,"",INDEX(ActionList!I$6:I$1005,BD23,1)),"-")</f>
        <v/>
      </c>
      <c r="BL23" s="179" t="str">
        <f ca="1">IF(LEN(INDEX(ActionList!M$6:M$1005,BD23,1))=0,"",INDEX(ActionList!M$6:M$1005,BD23,1))</f>
        <v/>
      </c>
      <c r="BM23" s="178" t="str">
        <f t="shared" si="12"/>
        <v/>
      </c>
      <c r="BN23" s="184" t="str">
        <f t="shared" si="13"/>
        <v>-</v>
      </c>
      <c r="BO23" s="184" t="str">
        <f t="shared" si="14"/>
        <v>-</v>
      </c>
      <c r="BP23" s="184" t="str">
        <f t="shared" ca="1" si="15"/>
        <v/>
      </c>
      <c r="BQ23" s="184" t="str">
        <f t="shared" ca="1" si="16"/>
        <v/>
      </c>
      <c r="BR23" s="184" t="str">
        <f t="shared" ca="1" si="17"/>
        <v/>
      </c>
      <c r="BS23" s="184" t="str">
        <f t="shared" ca="1" si="18"/>
        <v/>
      </c>
      <c r="BT23" s="185">
        <f ca="1">IF(AND(BR23&lt;&gt;"-",COUNTIF(BR$5:BR23,BR23)=1),1,0)*CF23</f>
        <v>0</v>
      </c>
      <c r="BU23" s="185">
        <f ca="1">IF(AND(LEN(BS23)&gt;0,COUNTIF(BS$5:BS23,BS23)=1),1,0)*CF23</f>
        <v>0</v>
      </c>
      <c r="BV23" s="185">
        <f ca="1">IF(AND(LEN(BP23)&gt;0,COUNTIF(BP$5:BP23,BP23)=1),1,0)</f>
        <v>0</v>
      </c>
      <c r="BW23" s="185">
        <f ca="1">IF(AND(LEN(BQ23)&gt;0,COUNTIF(BQ$5:BQ23,BQ23)=1),1,0)</f>
        <v>0</v>
      </c>
      <c r="BX23" s="184" t="str">
        <f t="shared" ca="1" si="19"/>
        <v/>
      </c>
      <c r="BY23" s="185">
        <f ca="1">IF(AND(LEN(BX23)&gt;0,COUNTIF($BX$5:BX23,BX23)=1),1,0)</f>
        <v>0</v>
      </c>
      <c r="BZ23" s="185" t="str">
        <f t="shared" si="20"/>
        <v/>
      </c>
      <c r="CA23" s="185" t="str">
        <f t="shared" si="21"/>
        <v/>
      </c>
      <c r="CB23" s="185" t="str">
        <f t="shared" si="22"/>
        <v>-</v>
      </c>
      <c r="CC23" s="185" t="str">
        <f t="shared" si="23"/>
        <v/>
      </c>
      <c r="CD23" s="185" t="str">
        <f t="shared" si="24"/>
        <v/>
      </c>
      <c r="CE23" s="185" t="str">
        <f t="shared" si="25"/>
        <v/>
      </c>
      <c r="CF23" s="177">
        <f t="shared" ca="1" si="26"/>
        <v>0</v>
      </c>
      <c r="CG23" s="186" t="str">
        <f t="shared" ca="1" si="27"/>
        <v/>
      </c>
      <c r="CL23" s="125"/>
      <c r="CM23" s="129"/>
      <c r="CN23" s="129"/>
      <c r="CO23" s="129"/>
      <c r="CQ23" s="139" t="s">
        <v>68</v>
      </c>
    </row>
    <row r="24" spans="2:97" x14ac:dyDescent="0.25">
      <c r="B24" s="125"/>
      <c r="D24" s="125"/>
      <c r="P24" s="235"/>
      <c r="Q24" s="235"/>
      <c r="R24" s="235"/>
      <c r="S24" s="235"/>
      <c r="T24" s="236"/>
      <c r="U24" s="236"/>
      <c r="V24" s="236"/>
      <c r="W24" s="236"/>
      <c r="X24" s="236"/>
      <c r="Y24" s="236"/>
      <c r="Z24" s="236"/>
      <c r="AA24" s="236"/>
      <c r="AB24" s="236"/>
      <c r="AC24" s="236"/>
      <c r="AD24" s="236"/>
      <c r="AE24" s="236"/>
      <c r="AF24" s="236"/>
      <c r="AG24" s="236"/>
      <c r="AH24" s="236"/>
      <c r="AI24" s="236"/>
      <c r="AJ24" s="236"/>
      <c r="AK24" s="235"/>
      <c r="AL24" s="236"/>
      <c r="AM24" s="235"/>
      <c r="AN24" s="235"/>
      <c r="AO24" s="235"/>
      <c r="AP24" s="236"/>
      <c r="AQ24" s="235"/>
      <c r="AR24" s="235"/>
      <c r="AS24" s="235"/>
      <c r="AT24" s="235"/>
      <c r="AU24" s="236"/>
      <c r="AV24" s="235"/>
      <c r="AW24" s="235"/>
      <c r="AX24" s="235"/>
      <c r="AY24" s="235"/>
      <c r="AZ24" s="236"/>
      <c r="BA24" s="235"/>
      <c r="BB24" s="235"/>
      <c r="BD24" s="237">
        <v>20</v>
      </c>
      <c r="BE24" s="235"/>
      <c r="BF24" s="235"/>
      <c r="BG24" s="235"/>
      <c r="BH24" s="235"/>
      <c r="BI24" s="235"/>
      <c r="BJ24" s="236"/>
      <c r="BK24" s="235"/>
      <c r="BL24" s="236"/>
      <c r="BM24" s="235"/>
      <c r="BN24" s="238"/>
      <c r="BO24" s="238"/>
      <c r="BP24" s="238"/>
      <c r="BQ24" s="238"/>
      <c r="BR24" s="238"/>
      <c r="BS24" s="238"/>
      <c r="BT24" s="239"/>
      <c r="BU24" s="239"/>
      <c r="BV24" s="239"/>
      <c r="BW24" s="239"/>
      <c r="BX24" s="238"/>
      <c r="BY24" s="239"/>
      <c r="BZ24" s="239"/>
      <c r="CA24" s="239"/>
      <c r="CB24" s="239"/>
      <c r="CC24" s="239"/>
      <c r="CD24" s="239"/>
      <c r="CE24" s="239"/>
      <c r="CF24" s="236"/>
      <c r="CG24" s="240"/>
      <c r="CL24" s="125"/>
      <c r="CM24" s="129"/>
      <c r="CN24" s="129"/>
      <c r="CO24" s="129"/>
      <c r="CQ24" s="140">
        <f>IFERROR((1-CQ27/CQ28),0)</f>
        <v>0.6012084592145015</v>
      </c>
    </row>
    <row r="25" spans="2:97" x14ac:dyDescent="0.25">
      <c r="B25" s="125"/>
      <c r="D25" s="125"/>
      <c r="P25" s="235"/>
      <c r="Q25" s="235"/>
      <c r="R25" s="235"/>
      <c r="S25" s="235"/>
      <c r="T25" s="236"/>
      <c r="U25" s="236"/>
      <c r="V25" s="236"/>
      <c r="W25" s="236"/>
      <c r="X25" s="236"/>
      <c r="Y25" s="236"/>
      <c r="Z25" s="236"/>
      <c r="AA25" s="236"/>
      <c r="AB25" s="236"/>
      <c r="AC25" s="236"/>
      <c r="AD25" s="236"/>
      <c r="AE25" s="236"/>
      <c r="AF25" s="236"/>
      <c r="AG25" s="236"/>
      <c r="AH25" s="236"/>
      <c r="AI25" s="236"/>
      <c r="AJ25" s="236"/>
      <c r="AK25" s="235"/>
      <c r="AL25" s="236"/>
      <c r="AM25" s="235"/>
      <c r="AN25" s="235"/>
      <c r="AO25" s="235"/>
      <c r="AP25" s="236"/>
      <c r="AQ25" s="235"/>
      <c r="AR25" s="235"/>
      <c r="AS25" s="235"/>
      <c r="AT25" s="235"/>
      <c r="AU25" s="236"/>
      <c r="AV25" s="235"/>
      <c r="AW25" s="235"/>
      <c r="AX25" s="235"/>
      <c r="AY25" s="235"/>
      <c r="AZ25" s="236"/>
      <c r="BA25" s="235"/>
      <c r="BB25" s="235"/>
      <c r="BD25" s="237">
        <v>21</v>
      </c>
      <c r="BE25" s="235"/>
      <c r="BF25" s="235"/>
      <c r="BG25" s="235"/>
      <c r="BH25" s="235"/>
      <c r="BI25" s="235"/>
      <c r="BJ25" s="236"/>
      <c r="BK25" s="235"/>
      <c r="BL25" s="236"/>
      <c r="BM25" s="235"/>
      <c r="BN25" s="238"/>
      <c r="BO25" s="238"/>
      <c r="BP25" s="238"/>
      <c r="BQ25" s="238"/>
      <c r="BR25" s="238"/>
      <c r="BS25" s="238"/>
      <c r="BT25" s="239"/>
      <c r="BU25" s="239"/>
      <c r="BV25" s="239"/>
      <c r="BW25" s="239"/>
      <c r="BX25" s="238"/>
      <c r="BY25" s="239"/>
      <c r="BZ25" s="239"/>
      <c r="CA25" s="239"/>
      <c r="CB25" s="239"/>
      <c r="CC25" s="239"/>
      <c r="CD25" s="239"/>
      <c r="CE25" s="239"/>
      <c r="CF25" s="236"/>
      <c r="CG25" s="240"/>
      <c r="CL25" s="125"/>
      <c r="CM25" s="129"/>
      <c r="CN25" s="129"/>
      <c r="CO25" s="129"/>
      <c r="CQ25" s="140">
        <f>1-CQ24</f>
        <v>0.3987915407854985</v>
      </c>
    </row>
    <row r="26" spans="2:97" x14ac:dyDescent="0.25">
      <c r="B26" s="125"/>
      <c r="D26" s="125"/>
      <c r="P26" s="235"/>
      <c r="Q26" s="235"/>
      <c r="R26" s="235"/>
      <c r="S26" s="235"/>
      <c r="T26" s="236"/>
      <c r="U26" s="236"/>
      <c r="V26" s="236"/>
      <c r="W26" s="236"/>
      <c r="X26" s="236"/>
      <c r="Y26" s="236"/>
      <c r="Z26" s="236"/>
      <c r="AA26" s="236"/>
      <c r="AB26" s="236"/>
      <c r="AC26" s="236"/>
      <c r="AD26" s="236"/>
      <c r="AE26" s="236"/>
      <c r="AF26" s="236"/>
      <c r="AG26" s="236"/>
      <c r="AH26" s="236"/>
      <c r="AI26" s="236"/>
      <c r="AJ26" s="236"/>
      <c r="AK26" s="235"/>
      <c r="AL26" s="236"/>
      <c r="AM26" s="235"/>
      <c r="AN26" s="235"/>
      <c r="AO26" s="235"/>
      <c r="AP26" s="236"/>
      <c r="AQ26" s="235"/>
      <c r="AR26" s="235"/>
      <c r="AS26" s="235"/>
      <c r="AT26" s="235"/>
      <c r="AU26" s="236"/>
      <c r="AV26" s="235"/>
      <c r="AW26" s="235"/>
      <c r="AX26" s="235"/>
      <c r="AY26" s="235"/>
      <c r="AZ26" s="236"/>
      <c r="BA26" s="235"/>
      <c r="BB26" s="235"/>
      <c r="BD26" s="237">
        <v>22</v>
      </c>
      <c r="BE26" s="235"/>
      <c r="BF26" s="235"/>
      <c r="BG26" s="235"/>
      <c r="BH26" s="235"/>
      <c r="BI26" s="235"/>
      <c r="BJ26" s="236"/>
      <c r="BK26" s="235"/>
      <c r="BL26" s="236"/>
      <c r="BM26" s="235"/>
      <c r="BN26" s="238"/>
      <c r="BO26" s="238"/>
      <c r="BP26" s="238"/>
      <c r="BQ26" s="238"/>
      <c r="BR26" s="238"/>
      <c r="BS26" s="238"/>
      <c r="BT26" s="239"/>
      <c r="BU26" s="239"/>
      <c r="BV26" s="239"/>
      <c r="BW26" s="239"/>
      <c r="BX26" s="238"/>
      <c r="BY26" s="239"/>
      <c r="BZ26" s="239"/>
      <c r="CA26" s="239"/>
      <c r="CB26" s="239"/>
      <c r="CC26" s="239"/>
      <c r="CD26" s="239"/>
      <c r="CE26" s="239"/>
      <c r="CF26" s="236"/>
      <c r="CG26" s="240"/>
      <c r="CL26" s="125"/>
      <c r="CM26" s="129"/>
      <c r="CN26" s="129"/>
      <c r="CO26" s="129"/>
      <c r="CQ26" s="129">
        <f>CQ28-CQ27</f>
        <v>398</v>
      </c>
    </row>
    <row r="27" spans="2:97" x14ac:dyDescent="0.25">
      <c r="B27" s="125"/>
      <c r="D27" s="125"/>
      <c r="P27" s="235"/>
      <c r="Q27" s="235"/>
      <c r="R27" s="235"/>
      <c r="S27" s="235"/>
      <c r="T27" s="236"/>
      <c r="U27" s="236"/>
      <c r="V27" s="236"/>
      <c r="W27" s="236"/>
      <c r="X27" s="236"/>
      <c r="Y27" s="236"/>
      <c r="Z27" s="236"/>
      <c r="AA27" s="236"/>
      <c r="AB27" s="236"/>
      <c r="AC27" s="236"/>
      <c r="AD27" s="236"/>
      <c r="AE27" s="236"/>
      <c r="AF27" s="236"/>
      <c r="AG27" s="236"/>
      <c r="AH27" s="236"/>
      <c r="AI27" s="236"/>
      <c r="AJ27" s="236"/>
      <c r="AK27" s="235"/>
      <c r="AL27" s="236"/>
      <c r="AM27" s="235"/>
      <c r="AN27" s="235"/>
      <c r="AO27" s="235"/>
      <c r="AP27" s="236"/>
      <c r="AQ27" s="235"/>
      <c r="AR27" s="235"/>
      <c r="AS27" s="235"/>
      <c r="AT27" s="235"/>
      <c r="AU27" s="236"/>
      <c r="AV27" s="235"/>
      <c r="AW27" s="235"/>
      <c r="AX27" s="235"/>
      <c r="AY27" s="235"/>
      <c r="AZ27" s="236"/>
      <c r="BA27" s="235"/>
      <c r="BB27" s="235"/>
      <c r="BD27" s="237">
        <v>23</v>
      </c>
      <c r="BE27" s="235"/>
      <c r="BF27" s="235"/>
      <c r="BG27" s="235"/>
      <c r="BH27" s="235"/>
      <c r="BI27" s="235"/>
      <c r="BJ27" s="236"/>
      <c r="BK27" s="235"/>
      <c r="BL27" s="236"/>
      <c r="BM27" s="235"/>
      <c r="BN27" s="238"/>
      <c r="BO27" s="238"/>
      <c r="BP27" s="238"/>
      <c r="BQ27" s="238"/>
      <c r="BR27" s="238"/>
      <c r="BS27" s="238"/>
      <c r="BT27" s="239"/>
      <c r="BU27" s="239"/>
      <c r="BV27" s="239"/>
      <c r="BW27" s="239"/>
      <c r="BX27" s="238"/>
      <c r="BY27" s="239"/>
      <c r="BZ27" s="239"/>
      <c r="CA27" s="239"/>
      <c r="CB27" s="239"/>
      <c r="CC27" s="239"/>
      <c r="CD27" s="239"/>
      <c r="CE27" s="239"/>
      <c r="CF27" s="236"/>
      <c r="CG27" s="240"/>
      <c r="CL27" s="125"/>
      <c r="CM27" s="129"/>
      <c r="CN27" s="129"/>
      <c r="CO27" s="129"/>
      <c r="CQ27" s="129">
        <f>IFERROR(IF(AND(OR(Responsible="All",Responsible=""),OR(Status="All",Status="")),U3,CC3),"")</f>
        <v>264</v>
      </c>
    </row>
    <row r="28" spans="2:97" x14ac:dyDescent="0.25">
      <c r="B28" s="125"/>
      <c r="D28" s="125"/>
      <c r="P28" s="235"/>
      <c r="Q28" s="235"/>
      <c r="R28" s="235"/>
      <c r="S28" s="235"/>
      <c r="T28" s="236"/>
      <c r="U28" s="236"/>
      <c r="V28" s="236"/>
      <c r="W28" s="236"/>
      <c r="X28" s="236"/>
      <c r="Y28" s="236"/>
      <c r="Z28" s="236"/>
      <c r="AA28" s="236"/>
      <c r="AB28" s="236"/>
      <c r="AC28" s="236"/>
      <c r="AD28" s="236"/>
      <c r="AE28" s="236"/>
      <c r="AF28" s="236"/>
      <c r="AG28" s="236"/>
      <c r="AH28" s="236"/>
      <c r="AI28" s="236"/>
      <c r="AJ28" s="236"/>
      <c r="AK28" s="235"/>
      <c r="AL28" s="236"/>
      <c r="AM28" s="235"/>
      <c r="AN28" s="235"/>
      <c r="AO28" s="235"/>
      <c r="AP28" s="236"/>
      <c r="AQ28" s="235"/>
      <c r="AR28" s="235"/>
      <c r="AS28" s="235"/>
      <c r="AT28" s="235"/>
      <c r="AU28" s="236"/>
      <c r="AV28" s="235"/>
      <c r="AW28" s="235"/>
      <c r="AX28" s="235"/>
      <c r="AY28" s="235"/>
      <c r="AZ28" s="236"/>
      <c r="BA28" s="235"/>
      <c r="BB28" s="235"/>
      <c r="BD28" s="237">
        <v>24</v>
      </c>
      <c r="BE28" s="235"/>
      <c r="BF28" s="235"/>
      <c r="BG28" s="235"/>
      <c r="BH28" s="235"/>
      <c r="BI28" s="235"/>
      <c r="BJ28" s="236"/>
      <c r="BK28" s="235"/>
      <c r="BL28" s="236"/>
      <c r="BM28" s="235"/>
      <c r="BN28" s="238"/>
      <c r="BO28" s="238"/>
      <c r="BP28" s="238"/>
      <c r="BQ28" s="238"/>
      <c r="BR28" s="238"/>
      <c r="BS28" s="238"/>
      <c r="BT28" s="239"/>
      <c r="BU28" s="239"/>
      <c r="BV28" s="239"/>
      <c r="BW28" s="239"/>
      <c r="BX28" s="238"/>
      <c r="BY28" s="239"/>
      <c r="BZ28" s="239"/>
      <c r="CA28" s="239"/>
      <c r="CB28" s="239"/>
      <c r="CC28" s="239"/>
      <c r="CD28" s="239"/>
      <c r="CE28" s="239"/>
      <c r="CF28" s="236"/>
      <c r="CG28" s="240"/>
      <c r="CL28" s="125"/>
      <c r="CM28" s="129"/>
      <c r="CN28" s="129"/>
      <c r="CO28" s="129"/>
      <c r="CQ28" s="129">
        <f>IFERROR(IF(AND(OR(Responsible="All",Responsible=""),OR(Status="All",Status="")),T3,BZ3),"")</f>
        <v>662</v>
      </c>
    </row>
    <row r="29" spans="2:97" x14ac:dyDescent="0.25">
      <c r="B29" s="125"/>
      <c r="D29" s="125"/>
      <c r="P29" s="235"/>
      <c r="Q29" s="235"/>
      <c r="R29" s="235"/>
      <c r="S29" s="235"/>
      <c r="T29" s="236"/>
      <c r="U29" s="236"/>
      <c r="V29" s="236"/>
      <c r="W29" s="236"/>
      <c r="X29" s="236"/>
      <c r="Y29" s="236"/>
      <c r="Z29" s="236"/>
      <c r="AA29" s="236"/>
      <c r="AB29" s="236"/>
      <c r="AC29" s="236"/>
      <c r="AD29" s="236"/>
      <c r="AE29" s="236"/>
      <c r="AF29" s="236"/>
      <c r="AG29" s="236"/>
      <c r="AH29" s="236"/>
      <c r="AI29" s="236"/>
      <c r="AJ29" s="236"/>
      <c r="AK29" s="235"/>
      <c r="AL29" s="236"/>
      <c r="AM29" s="235"/>
      <c r="AN29" s="235"/>
      <c r="AO29" s="235"/>
      <c r="AP29" s="236"/>
      <c r="AQ29" s="235"/>
      <c r="AR29" s="235"/>
      <c r="AS29" s="235"/>
      <c r="AT29" s="235"/>
      <c r="AU29" s="236"/>
      <c r="AV29" s="235"/>
      <c r="AW29" s="235"/>
      <c r="AX29" s="235"/>
      <c r="AY29" s="235"/>
      <c r="AZ29" s="236"/>
      <c r="BA29" s="235"/>
      <c r="BB29" s="235"/>
      <c r="BD29" s="237">
        <v>25</v>
      </c>
      <c r="BE29" s="235"/>
      <c r="BF29" s="235"/>
      <c r="BG29" s="235"/>
      <c r="BH29" s="235"/>
      <c r="BI29" s="235"/>
      <c r="BJ29" s="236"/>
      <c r="BK29" s="235"/>
      <c r="BL29" s="236"/>
      <c r="BM29" s="235"/>
      <c r="BN29" s="238"/>
      <c r="BO29" s="238"/>
      <c r="BP29" s="238"/>
      <c r="BQ29" s="238"/>
      <c r="BR29" s="238"/>
      <c r="BS29" s="238"/>
      <c r="BT29" s="239"/>
      <c r="BU29" s="239"/>
      <c r="BV29" s="239"/>
      <c r="BW29" s="239"/>
      <c r="BX29" s="238"/>
      <c r="BY29" s="239"/>
      <c r="BZ29" s="239"/>
      <c r="CA29" s="239"/>
      <c r="CB29" s="239"/>
      <c r="CC29" s="239"/>
      <c r="CD29" s="239"/>
      <c r="CE29" s="239"/>
      <c r="CF29" s="236"/>
      <c r="CG29" s="240"/>
      <c r="CL29" s="125"/>
      <c r="CM29" s="129"/>
      <c r="CN29" s="129"/>
      <c r="CO29" s="129"/>
    </row>
    <row r="30" spans="2:97" x14ac:dyDescent="0.25">
      <c r="B30" s="125"/>
      <c r="D30" s="125"/>
      <c r="P30" s="235"/>
      <c r="Q30" s="235"/>
      <c r="R30" s="235"/>
      <c r="S30" s="235"/>
      <c r="T30" s="236"/>
      <c r="U30" s="236"/>
      <c r="V30" s="236"/>
      <c r="W30" s="236"/>
      <c r="X30" s="236"/>
      <c r="Y30" s="236"/>
      <c r="Z30" s="236"/>
      <c r="AA30" s="236"/>
      <c r="AB30" s="236"/>
      <c r="AC30" s="236"/>
      <c r="AD30" s="236"/>
      <c r="AE30" s="236"/>
      <c r="AF30" s="236"/>
      <c r="AG30" s="236"/>
      <c r="AH30" s="236"/>
      <c r="AI30" s="236"/>
      <c r="AJ30" s="236"/>
      <c r="AK30" s="235"/>
      <c r="AL30" s="236"/>
      <c r="AM30" s="235"/>
      <c r="AN30" s="235"/>
      <c r="AO30" s="235"/>
      <c r="AP30" s="236"/>
      <c r="AQ30" s="235"/>
      <c r="AR30" s="235"/>
      <c r="AS30" s="235"/>
      <c r="AT30" s="235"/>
      <c r="AU30" s="236"/>
      <c r="AV30" s="235"/>
      <c r="AW30" s="235"/>
      <c r="AX30" s="235"/>
      <c r="AY30" s="235"/>
      <c r="AZ30" s="236"/>
      <c r="BA30" s="235"/>
      <c r="BB30" s="235"/>
      <c r="BD30" s="237">
        <v>26</v>
      </c>
      <c r="BE30" s="235"/>
      <c r="BF30" s="235"/>
      <c r="BG30" s="235"/>
      <c r="BH30" s="235"/>
      <c r="BI30" s="235"/>
      <c r="BJ30" s="236"/>
      <c r="BK30" s="235"/>
      <c r="BL30" s="236"/>
      <c r="BM30" s="235"/>
      <c r="BN30" s="238"/>
      <c r="BO30" s="238"/>
      <c r="BP30" s="238"/>
      <c r="BQ30" s="238"/>
      <c r="BR30" s="238"/>
      <c r="BS30" s="238"/>
      <c r="BT30" s="239"/>
      <c r="BU30" s="239"/>
      <c r="BV30" s="239"/>
      <c r="BW30" s="239"/>
      <c r="BX30" s="238"/>
      <c r="BY30" s="239"/>
      <c r="BZ30" s="239"/>
      <c r="CA30" s="239"/>
      <c r="CB30" s="239"/>
      <c r="CC30" s="239"/>
      <c r="CD30" s="239"/>
      <c r="CE30" s="239"/>
      <c r="CF30" s="236"/>
      <c r="CG30" s="240"/>
      <c r="CL30" s="125"/>
      <c r="CM30" s="129"/>
      <c r="CN30" s="129"/>
      <c r="CO30" s="129"/>
    </row>
    <row r="31" spans="2:97" x14ac:dyDescent="0.25">
      <c r="B31" s="125"/>
      <c r="D31" s="125"/>
      <c r="P31" s="235"/>
      <c r="Q31" s="235"/>
      <c r="R31" s="235"/>
      <c r="S31" s="235"/>
      <c r="T31" s="236"/>
      <c r="U31" s="236"/>
      <c r="V31" s="236"/>
      <c r="W31" s="236"/>
      <c r="X31" s="236"/>
      <c r="Y31" s="236"/>
      <c r="Z31" s="236"/>
      <c r="AA31" s="236"/>
      <c r="AB31" s="236"/>
      <c r="AC31" s="236"/>
      <c r="AD31" s="236"/>
      <c r="AE31" s="236"/>
      <c r="AF31" s="236"/>
      <c r="AG31" s="236"/>
      <c r="AH31" s="236"/>
      <c r="AI31" s="236"/>
      <c r="AJ31" s="236"/>
      <c r="AK31" s="235"/>
      <c r="AL31" s="236"/>
      <c r="AM31" s="235"/>
      <c r="AN31" s="235"/>
      <c r="AO31" s="235"/>
      <c r="AP31" s="236"/>
      <c r="AQ31" s="235"/>
      <c r="AR31" s="235"/>
      <c r="AS31" s="235"/>
      <c r="AT31" s="235"/>
      <c r="AU31" s="236"/>
      <c r="AV31" s="235"/>
      <c r="AW31" s="235"/>
      <c r="AX31" s="235"/>
      <c r="AY31" s="235"/>
      <c r="AZ31" s="236"/>
      <c r="BA31" s="235"/>
      <c r="BB31" s="235"/>
      <c r="BD31" s="237">
        <v>27</v>
      </c>
      <c r="BE31" s="235"/>
      <c r="BF31" s="235"/>
      <c r="BG31" s="235"/>
      <c r="BH31" s="235"/>
      <c r="BI31" s="235"/>
      <c r="BJ31" s="236"/>
      <c r="BK31" s="235"/>
      <c r="BL31" s="236"/>
      <c r="BM31" s="235"/>
      <c r="BN31" s="238"/>
      <c r="BO31" s="238"/>
      <c r="BP31" s="238"/>
      <c r="BQ31" s="238"/>
      <c r="BR31" s="238"/>
      <c r="BS31" s="238"/>
      <c r="BT31" s="239"/>
      <c r="BU31" s="239"/>
      <c r="BV31" s="239"/>
      <c r="BW31" s="239"/>
      <c r="BX31" s="238"/>
      <c r="BY31" s="239"/>
      <c r="BZ31" s="239"/>
      <c r="CA31" s="239"/>
      <c r="CB31" s="239"/>
      <c r="CC31" s="239"/>
      <c r="CD31" s="239"/>
      <c r="CE31" s="239"/>
      <c r="CF31" s="236"/>
      <c r="CG31" s="240"/>
      <c r="CL31" s="125"/>
      <c r="CM31" s="129"/>
      <c r="CN31" s="129"/>
      <c r="CO31" s="129"/>
    </row>
    <row r="32" spans="2:97" x14ac:dyDescent="0.25">
      <c r="B32" s="125"/>
      <c r="D32" s="125"/>
      <c r="P32" s="235"/>
      <c r="Q32" s="235"/>
      <c r="R32" s="235"/>
      <c r="S32" s="235"/>
      <c r="T32" s="236"/>
      <c r="U32" s="236"/>
      <c r="V32" s="236"/>
      <c r="W32" s="236"/>
      <c r="X32" s="236"/>
      <c r="Y32" s="236"/>
      <c r="Z32" s="236"/>
      <c r="AA32" s="236"/>
      <c r="AB32" s="236"/>
      <c r="AC32" s="236"/>
      <c r="AD32" s="236"/>
      <c r="AE32" s="236"/>
      <c r="AF32" s="236"/>
      <c r="AG32" s="236"/>
      <c r="AH32" s="236"/>
      <c r="AI32" s="236"/>
      <c r="AJ32" s="236"/>
      <c r="AK32" s="235"/>
      <c r="AL32" s="236"/>
      <c r="AM32" s="235"/>
      <c r="AN32" s="235"/>
      <c r="AO32" s="235"/>
      <c r="AP32" s="236"/>
      <c r="AQ32" s="235"/>
      <c r="AR32" s="235"/>
      <c r="AS32" s="235"/>
      <c r="AT32" s="235"/>
      <c r="AU32" s="236"/>
      <c r="AV32" s="235"/>
      <c r="AW32" s="235"/>
      <c r="AX32" s="235"/>
      <c r="AY32" s="235"/>
      <c r="AZ32" s="236"/>
      <c r="BA32" s="235"/>
      <c r="BB32" s="235"/>
      <c r="BD32" s="237">
        <v>28</v>
      </c>
      <c r="BE32" s="235"/>
      <c r="BF32" s="235"/>
      <c r="BG32" s="235"/>
      <c r="BH32" s="235"/>
      <c r="BI32" s="235"/>
      <c r="BJ32" s="236"/>
      <c r="BK32" s="235"/>
      <c r="BL32" s="236"/>
      <c r="BM32" s="235"/>
      <c r="BN32" s="238"/>
      <c r="BO32" s="238"/>
      <c r="BP32" s="238"/>
      <c r="BQ32" s="238"/>
      <c r="BR32" s="238"/>
      <c r="BS32" s="238"/>
      <c r="BT32" s="239"/>
      <c r="BU32" s="239"/>
      <c r="BV32" s="239"/>
      <c r="BW32" s="239"/>
      <c r="BX32" s="238"/>
      <c r="BY32" s="239"/>
      <c r="BZ32" s="239"/>
      <c r="CA32" s="239"/>
      <c r="CB32" s="239"/>
      <c r="CC32" s="239"/>
      <c r="CD32" s="239"/>
      <c r="CE32" s="239"/>
      <c r="CF32" s="236"/>
      <c r="CG32" s="240"/>
      <c r="CL32" s="125"/>
      <c r="CM32" s="129"/>
      <c r="CN32" s="129"/>
      <c r="CO32" s="129"/>
    </row>
    <row r="33" spans="2:93" x14ac:dyDescent="0.25">
      <c r="B33" s="125"/>
      <c r="D33" s="125"/>
      <c r="P33" s="235"/>
      <c r="Q33" s="235"/>
      <c r="R33" s="235"/>
      <c r="S33" s="235"/>
      <c r="T33" s="236"/>
      <c r="U33" s="236"/>
      <c r="V33" s="236"/>
      <c r="W33" s="236"/>
      <c r="X33" s="236"/>
      <c r="Y33" s="236"/>
      <c r="Z33" s="236"/>
      <c r="AA33" s="236"/>
      <c r="AB33" s="236"/>
      <c r="AC33" s="236"/>
      <c r="AD33" s="236"/>
      <c r="AE33" s="236"/>
      <c r="AF33" s="236"/>
      <c r="AG33" s="236"/>
      <c r="AH33" s="236"/>
      <c r="AI33" s="236"/>
      <c r="AJ33" s="236"/>
      <c r="AK33" s="235"/>
      <c r="AL33" s="236"/>
      <c r="AM33" s="235"/>
      <c r="AN33" s="235"/>
      <c r="AO33" s="235"/>
      <c r="AP33" s="236"/>
      <c r="AQ33" s="235"/>
      <c r="AR33" s="235"/>
      <c r="AS33" s="235"/>
      <c r="AT33" s="235"/>
      <c r="AU33" s="236"/>
      <c r="AV33" s="235"/>
      <c r="AW33" s="235"/>
      <c r="AX33" s="235"/>
      <c r="AY33" s="235"/>
      <c r="AZ33" s="236"/>
      <c r="BA33" s="235"/>
      <c r="BB33" s="235"/>
      <c r="BD33" s="237">
        <v>29</v>
      </c>
      <c r="BE33" s="235"/>
      <c r="BF33" s="235"/>
      <c r="BG33" s="235"/>
      <c r="BH33" s="235"/>
      <c r="BI33" s="235"/>
      <c r="BJ33" s="236"/>
      <c r="BK33" s="235"/>
      <c r="BL33" s="236"/>
      <c r="BM33" s="235"/>
      <c r="BN33" s="238"/>
      <c r="BO33" s="238"/>
      <c r="BP33" s="238"/>
      <c r="BQ33" s="238"/>
      <c r="BR33" s="238"/>
      <c r="BS33" s="238"/>
      <c r="BT33" s="239"/>
      <c r="BU33" s="239"/>
      <c r="BV33" s="239"/>
      <c r="BW33" s="239"/>
      <c r="BX33" s="238"/>
      <c r="BY33" s="239"/>
      <c r="BZ33" s="239"/>
      <c r="CA33" s="239"/>
      <c r="CB33" s="239"/>
      <c r="CC33" s="239"/>
      <c r="CD33" s="239"/>
      <c r="CE33" s="239"/>
      <c r="CF33" s="236"/>
      <c r="CG33" s="240"/>
      <c r="CL33" s="125"/>
      <c r="CM33" s="129"/>
      <c r="CN33" s="129"/>
      <c r="CO33" s="129"/>
    </row>
    <row r="34" spans="2:93" x14ac:dyDescent="0.25">
      <c r="B34" s="125"/>
      <c r="D34" s="125"/>
      <c r="P34" s="235"/>
      <c r="Q34" s="235"/>
      <c r="R34" s="235"/>
      <c r="S34" s="235"/>
      <c r="T34" s="236"/>
      <c r="U34" s="236"/>
      <c r="V34" s="236"/>
      <c r="W34" s="236"/>
      <c r="X34" s="236"/>
      <c r="Y34" s="236"/>
      <c r="Z34" s="236"/>
      <c r="AA34" s="236"/>
      <c r="AB34" s="236"/>
      <c r="AC34" s="236"/>
      <c r="AD34" s="236"/>
      <c r="AE34" s="236"/>
      <c r="AF34" s="236"/>
      <c r="AG34" s="236"/>
      <c r="AH34" s="236"/>
      <c r="AI34" s="236"/>
      <c r="AJ34" s="236"/>
      <c r="AK34" s="235"/>
      <c r="AL34" s="236"/>
      <c r="AM34" s="235"/>
      <c r="AN34" s="235"/>
      <c r="AO34" s="235"/>
      <c r="AP34" s="236"/>
      <c r="AQ34" s="235"/>
      <c r="AR34" s="235"/>
      <c r="AS34" s="235"/>
      <c r="AT34" s="235"/>
      <c r="AU34" s="236"/>
      <c r="AV34" s="235"/>
      <c r="AW34" s="235"/>
      <c r="AX34" s="235"/>
      <c r="AY34" s="235"/>
      <c r="AZ34" s="236"/>
      <c r="BA34" s="235"/>
      <c r="BB34" s="235"/>
      <c r="BD34" s="237">
        <v>30</v>
      </c>
      <c r="BE34" s="235"/>
      <c r="BF34" s="235"/>
      <c r="BG34" s="235"/>
      <c r="BH34" s="235"/>
      <c r="BI34" s="235"/>
      <c r="BJ34" s="236"/>
      <c r="BK34" s="235"/>
      <c r="BL34" s="236"/>
      <c r="BM34" s="235"/>
      <c r="BN34" s="238"/>
      <c r="BO34" s="238"/>
      <c r="BP34" s="238"/>
      <c r="BQ34" s="238"/>
      <c r="BR34" s="238"/>
      <c r="BS34" s="238"/>
      <c r="BT34" s="239"/>
      <c r="BU34" s="239"/>
      <c r="BV34" s="239"/>
      <c r="BW34" s="239"/>
      <c r="BX34" s="238"/>
      <c r="BY34" s="239"/>
      <c r="BZ34" s="239"/>
      <c r="CA34" s="239"/>
      <c r="CB34" s="239"/>
      <c r="CC34" s="239"/>
      <c r="CD34" s="239"/>
      <c r="CE34" s="239"/>
      <c r="CF34" s="236"/>
      <c r="CG34" s="240"/>
      <c r="CL34" s="125"/>
      <c r="CM34" s="129"/>
      <c r="CN34" s="129"/>
      <c r="CO34" s="129"/>
    </row>
    <row r="35" spans="2:93" x14ac:dyDescent="0.25">
      <c r="B35" s="125"/>
      <c r="D35" s="125"/>
      <c r="P35" s="235"/>
      <c r="Q35" s="235"/>
      <c r="R35" s="235"/>
      <c r="S35" s="235"/>
      <c r="T35" s="236"/>
      <c r="U35" s="236"/>
      <c r="V35" s="236"/>
      <c r="W35" s="236"/>
      <c r="X35" s="236"/>
      <c r="Y35" s="236"/>
      <c r="Z35" s="236"/>
      <c r="AA35" s="236"/>
      <c r="AB35" s="236"/>
      <c r="AC35" s="236"/>
      <c r="AD35" s="236"/>
      <c r="AE35" s="236"/>
      <c r="AF35" s="236"/>
      <c r="AG35" s="236"/>
      <c r="AH35" s="236"/>
      <c r="AI35" s="236"/>
      <c r="AJ35" s="236"/>
      <c r="AK35" s="235"/>
      <c r="AL35" s="236"/>
      <c r="AM35" s="235"/>
      <c r="AN35" s="235"/>
      <c r="AO35" s="235"/>
      <c r="AP35" s="236"/>
      <c r="AQ35" s="235"/>
      <c r="AR35" s="235"/>
      <c r="AS35" s="235"/>
      <c r="AT35" s="235"/>
      <c r="AU35" s="236"/>
      <c r="AV35" s="235"/>
      <c r="AW35" s="235"/>
      <c r="AX35" s="235"/>
      <c r="AY35" s="235"/>
      <c r="AZ35" s="236"/>
      <c r="BA35" s="235"/>
      <c r="BB35" s="235"/>
      <c r="BD35" s="237">
        <v>31</v>
      </c>
      <c r="BE35" s="235"/>
      <c r="BF35" s="235"/>
      <c r="BG35" s="235"/>
      <c r="BH35" s="235"/>
      <c r="BI35" s="235"/>
      <c r="BJ35" s="236"/>
      <c r="BK35" s="235"/>
      <c r="BL35" s="236"/>
      <c r="BM35" s="235"/>
      <c r="BN35" s="238"/>
      <c r="BO35" s="238"/>
      <c r="BP35" s="238"/>
      <c r="BQ35" s="238"/>
      <c r="BR35" s="238"/>
      <c r="BS35" s="238"/>
      <c r="BT35" s="239"/>
      <c r="BU35" s="239"/>
      <c r="BV35" s="239"/>
      <c r="BW35" s="239"/>
      <c r="BX35" s="238"/>
      <c r="BY35" s="239"/>
      <c r="BZ35" s="239"/>
      <c r="CA35" s="239"/>
      <c r="CB35" s="239"/>
      <c r="CC35" s="239"/>
      <c r="CD35" s="239"/>
      <c r="CE35" s="239"/>
      <c r="CF35" s="236"/>
      <c r="CG35" s="240"/>
      <c r="CL35" s="125"/>
      <c r="CM35" s="129"/>
      <c r="CN35" s="129"/>
      <c r="CO35" s="129"/>
    </row>
    <row r="36" spans="2:93" x14ac:dyDescent="0.25">
      <c r="B36" s="125"/>
      <c r="D36" s="125"/>
      <c r="P36" s="235"/>
      <c r="Q36" s="235"/>
      <c r="R36" s="235"/>
      <c r="S36" s="235"/>
      <c r="T36" s="236"/>
      <c r="U36" s="236"/>
      <c r="V36" s="236"/>
      <c r="W36" s="236"/>
      <c r="X36" s="236"/>
      <c r="Y36" s="236"/>
      <c r="Z36" s="236"/>
      <c r="AA36" s="236"/>
      <c r="AB36" s="236"/>
      <c r="AC36" s="236"/>
      <c r="AD36" s="236"/>
      <c r="AE36" s="236"/>
      <c r="AF36" s="236"/>
      <c r="AG36" s="236"/>
      <c r="AH36" s="236"/>
      <c r="AI36" s="236"/>
      <c r="AJ36" s="236"/>
      <c r="AK36" s="235"/>
      <c r="AL36" s="236"/>
      <c r="AM36" s="235"/>
      <c r="AN36" s="235"/>
      <c r="AO36" s="235"/>
      <c r="AP36" s="236"/>
      <c r="AQ36" s="235"/>
      <c r="AR36" s="235"/>
      <c r="AS36" s="235"/>
      <c r="AT36" s="235"/>
      <c r="AU36" s="236"/>
      <c r="AV36" s="235"/>
      <c r="AW36" s="235"/>
      <c r="AX36" s="235"/>
      <c r="AY36" s="235"/>
      <c r="AZ36" s="236"/>
      <c r="BA36" s="235"/>
      <c r="BB36" s="235"/>
      <c r="BD36" s="237">
        <v>32</v>
      </c>
      <c r="BE36" s="235"/>
      <c r="BF36" s="235"/>
      <c r="BG36" s="235"/>
      <c r="BH36" s="235"/>
      <c r="BI36" s="235"/>
      <c r="BJ36" s="236"/>
      <c r="BK36" s="235"/>
      <c r="BL36" s="236"/>
      <c r="BM36" s="235"/>
      <c r="BN36" s="238"/>
      <c r="BO36" s="238"/>
      <c r="BP36" s="238"/>
      <c r="BQ36" s="238"/>
      <c r="BR36" s="238"/>
      <c r="BS36" s="238"/>
      <c r="BT36" s="239"/>
      <c r="BU36" s="239"/>
      <c r="BV36" s="239"/>
      <c r="BW36" s="239"/>
      <c r="BX36" s="238"/>
      <c r="BY36" s="239"/>
      <c r="BZ36" s="239"/>
      <c r="CA36" s="239"/>
      <c r="CB36" s="239"/>
      <c r="CC36" s="239"/>
      <c r="CD36" s="239"/>
      <c r="CE36" s="239"/>
      <c r="CF36" s="236"/>
      <c r="CG36" s="240"/>
      <c r="CL36" s="125"/>
      <c r="CM36" s="129"/>
      <c r="CN36" s="129"/>
      <c r="CO36" s="129"/>
    </row>
    <row r="37" spans="2:93" x14ac:dyDescent="0.25">
      <c r="B37" s="125"/>
      <c r="D37" s="125"/>
      <c r="P37" s="235"/>
      <c r="Q37" s="235"/>
      <c r="R37" s="235"/>
      <c r="S37" s="235"/>
      <c r="T37" s="236"/>
      <c r="U37" s="236"/>
      <c r="V37" s="236"/>
      <c r="W37" s="236"/>
      <c r="X37" s="236"/>
      <c r="Y37" s="236"/>
      <c r="Z37" s="236"/>
      <c r="AA37" s="236"/>
      <c r="AB37" s="236"/>
      <c r="AC37" s="236"/>
      <c r="AD37" s="236"/>
      <c r="AE37" s="236"/>
      <c r="AF37" s="236"/>
      <c r="AG37" s="236"/>
      <c r="AH37" s="236"/>
      <c r="AI37" s="236"/>
      <c r="AJ37" s="236"/>
      <c r="AK37" s="235"/>
      <c r="AL37" s="236"/>
      <c r="AM37" s="235"/>
      <c r="AN37" s="235"/>
      <c r="AO37" s="235"/>
      <c r="AP37" s="236"/>
      <c r="AQ37" s="235"/>
      <c r="AR37" s="235"/>
      <c r="AS37" s="235"/>
      <c r="AT37" s="235"/>
      <c r="AU37" s="236"/>
      <c r="AV37" s="235"/>
      <c r="AW37" s="235"/>
      <c r="AX37" s="235"/>
      <c r="AY37" s="235"/>
      <c r="AZ37" s="236"/>
      <c r="BA37" s="235"/>
      <c r="BB37" s="235"/>
      <c r="BD37" s="237">
        <v>33</v>
      </c>
      <c r="BE37" s="235"/>
      <c r="BF37" s="235"/>
      <c r="BG37" s="235"/>
      <c r="BH37" s="235"/>
      <c r="BI37" s="235"/>
      <c r="BJ37" s="236"/>
      <c r="BK37" s="235"/>
      <c r="BL37" s="236"/>
      <c r="BM37" s="235"/>
      <c r="BN37" s="238"/>
      <c r="BO37" s="238"/>
      <c r="BP37" s="238"/>
      <c r="BQ37" s="238"/>
      <c r="BR37" s="238"/>
      <c r="BS37" s="238"/>
      <c r="BT37" s="239"/>
      <c r="BU37" s="239"/>
      <c r="BV37" s="239"/>
      <c r="BW37" s="239"/>
      <c r="BX37" s="238"/>
      <c r="BY37" s="239"/>
      <c r="BZ37" s="239"/>
      <c r="CA37" s="239"/>
      <c r="CB37" s="239"/>
      <c r="CC37" s="239"/>
      <c r="CD37" s="239"/>
      <c r="CE37" s="239"/>
      <c r="CF37" s="236"/>
      <c r="CG37" s="240"/>
      <c r="CL37" s="125"/>
      <c r="CM37" s="129"/>
      <c r="CN37" s="129"/>
      <c r="CO37" s="129"/>
    </row>
    <row r="38" spans="2:93" x14ac:dyDescent="0.25">
      <c r="B38" s="125"/>
      <c r="D38" s="125"/>
      <c r="P38" s="235"/>
      <c r="Q38" s="235"/>
      <c r="R38" s="235"/>
      <c r="S38" s="235"/>
      <c r="T38" s="236"/>
      <c r="U38" s="236"/>
      <c r="V38" s="236"/>
      <c r="W38" s="236"/>
      <c r="X38" s="236"/>
      <c r="Y38" s="236"/>
      <c r="Z38" s="236"/>
      <c r="AA38" s="236"/>
      <c r="AB38" s="236"/>
      <c r="AC38" s="236"/>
      <c r="AD38" s="236"/>
      <c r="AE38" s="236"/>
      <c r="AF38" s="236"/>
      <c r="AG38" s="236"/>
      <c r="AH38" s="236"/>
      <c r="AI38" s="236"/>
      <c r="AJ38" s="236"/>
      <c r="AK38" s="235"/>
      <c r="AL38" s="236"/>
      <c r="AM38" s="235"/>
      <c r="AN38" s="235"/>
      <c r="AO38" s="235"/>
      <c r="AP38" s="236"/>
      <c r="AQ38" s="235"/>
      <c r="AR38" s="235"/>
      <c r="AS38" s="235"/>
      <c r="AT38" s="235"/>
      <c r="AU38" s="236"/>
      <c r="AV38" s="235"/>
      <c r="AW38" s="235"/>
      <c r="AX38" s="235"/>
      <c r="AY38" s="235"/>
      <c r="AZ38" s="236"/>
      <c r="BA38" s="235"/>
      <c r="BB38" s="235"/>
      <c r="BD38" s="237">
        <v>34</v>
      </c>
      <c r="BE38" s="235"/>
      <c r="BF38" s="235"/>
      <c r="BG38" s="235"/>
      <c r="BH38" s="235"/>
      <c r="BI38" s="235"/>
      <c r="BJ38" s="236"/>
      <c r="BK38" s="235"/>
      <c r="BL38" s="236"/>
      <c r="BM38" s="235"/>
      <c r="BN38" s="238"/>
      <c r="BO38" s="238"/>
      <c r="BP38" s="238"/>
      <c r="BQ38" s="238"/>
      <c r="BR38" s="238"/>
      <c r="BS38" s="238"/>
      <c r="BT38" s="239"/>
      <c r="BU38" s="239"/>
      <c r="BV38" s="239"/>
      <c r="BW38" s="239"/>
      <c r="BX38" s="238"/>
      <c r="BY38" s="239"/>
      <c r="BZ38" s="239"/>
      <c r="CA38" s="239"/>
      <c r="CB38" s="239"/>
      <c r="CC38" s="239"/>
      <c r="CD38" s="239"/>
      <c r="CE38" s="239"/>
      <c r="CF38" s="236"/>
      <c r="CG38" s="240"/>
      <c r="CL38" s="125"/>
      <c r="CM38" s="129"/>
      <c r="CN38" s="129"/>
      <c r="CO38" s="129"/>
    </row>
    <row r="39" spans="2:93" x14ac:dyDescent="0.25">
      <c r="B39" s="125"/>
      <c r="D39" s="125"/>
      <c r="P39" s="235"/>
      <c r="Q39" s="235"/>
      <c r="R39" s="235"/>
      <c r="S39" s="235"/>
      <c r="T39" s="236"/>
      <c r="U39" s="236"/>
      <c r="V39" s="236"/>
      <c r="W39" s="236"/>
      <c r="X39" s="236"/>
      <c r="Y39" s="236"/>
      <c r="Z39" s="236"/>
      <c r="AA39" s="236"/>
      <c r="AB39" s="236"/>
      <c r="AC39" s="236"/>
      <c r="AD39" s="236"/>
      <c r="AE39" s="236"/>
      <c r="AF39" s="236"/>
      <c r="AG39" s="236"/>
      <c r="AH39" s="236"/>
      <c r="AI39" s="236"/>
      <c r="AJ39" s="236"/>
      <c r="AK39" s="235"/>
      <c r="AL39" s="236"/>
      <c r="AM39" s="235"/>
      <c r="AN39" s="235"/>
      <c r="AO39" s="235"/>
      <c r="AP39" s="236"/>
      <c r="AQ39" s="235"/>
      <c r="AR39" s="235"/>
      <c r="AS39" s="235"/>
      <c r="AT39" s="235"/>
      <c r="AU39" s="236"/>
      <c r="AV39" s="235"/>
      <c r="AW39" s="235"/>
      <c r="AX39" s="235"/>
      <c r="AY39" s="235"/>
      <c r="AZ39" s="236"/>
      <c r="BA39" s="235"/>
      <c r="BB39" s="235"/>
      <c r="BD39" s="237">
        <v>35</v>
      </c>
      <c r="BE39" s="235"/>
      <c r="BF39" s="235"/>
      <c r="BG39" s="235"/>
      <c r="BH39" s="235"/>
      <c r="BI39" s="235"/>
      <c r="BJ39" s="236"/>
      <c r="BK39" s="235"/>
      <c r="BL39" s="236"/>
      <c r="BM39" s="235"/>
      <c r="BN39" s="238"/>
      <c r="BO39" s="238"/>
      <c r="BP39" s="238"/>
      <c r="BQ39" s="238"/>
      <c r="BR39" s="238"/>
      <c r="BS39" s="238"/>
      <c r="BT39" s="239"/>
      <c r="BU39" s="239"/>
      <c r="BV39" s="239"/>
      <c r="BW39" s="239"/>
      <c r="BX39" s="238"/>
      <c r="BY39" s="239"/>
      <c r="BZ39" s="239"/>
      <c r="CA39" s="239"/>
      <c r="CB39" s="239"/>
      <c r="CC39" s="239"/>
      <c r="CD39" s="239"/>
      <c r="CE39" s="239"/>
      <c r="CF39" s="236"/>
      <c r="CG39" s="240"/>
      <c r="CL39" s="125"/>
      <c r="CM39" s="129"/>
      <c r="CN39" s="129"/>
      <c r="CO39" s="129"/>
    </row>
    <row r="40" spans="2:93" x14ac:dyDescent="0.25">
      <c r="B40" s="125"/>
      <c r="D40" s="125"/>
      <c r="P40" s="235"/>
      <c r="Q40" s="235"/>
      <c r="R40" s="235"/>
      <c r="S40" s="235"/>
      <c r="T40" s="236"/>
      <c r="U40" s="236"/>
      <c r="V40" s="236"/>
      <c r="W40" s="236"/>
      <c r="X40" s="236"/>
      <c r="Y40" s="236"/>
      <c r="Z40" s="236"/>
      <c r="AA40" s="236"/>
      <c r="AB40" s="236"/>
      <c r="AC40" s="236"/>
      <c r="AD40" s="236"/>
      <c r="AE40" s="236"/>
      <c r="AF40" s="236"/>
      <c r="AG40" s="236"/>
      <c r="AH40" s="236"/>
      <c r="AI40" s="236"/>
      <c r="AJ40" s="236"/>
      <c r="AK40" s="235"/>
      <c r="AL40" s="236"/>
      <c r="AM40" s="235"/>
      <c r="AN40" s="235"/>
      <c r="AO40" s="235"/>
      <c r="AP40" s="236"/>
      <c r="AQ40" s="235"/>
      <c r="AR40" s="235"/>
      <c r="AS40" s="235"/>
      <c r="AT40" s="235"/>
      <c r="AU40" s="236"/>
      <c r="AV40" s="235"/>
      <c r="AW40" s="235"/>
      <c r="AX40" s="235"/>
      <c r="AY40" s="235"/>
      <c r="AZ40" s="236"/>
      <c r="BA40" s="235"/>
      <c r="BB40" s="235"/>
      <c r="BD40" s="237">
        <v>36</v>
      </c>
      <c r="BE40" s="235"/>
      <c r="BF40" s="235"/>
      <c r="BG40" s="235"/>
      <c r="BH40" s="235"/>
      <c r="BI40" s="235"/>
      <c r="BJ40" s="236"/>
      <c r="BK40" s="235"/>
      <c r="BL40" s="236"/>
      <c r="BM40" s="235"/>
      <c r="BN40" s="238"/>
      <c r="BO40" s="238"/>
      <c r="BP40" s="238"/>
      <c r="BQ40" s="238"/>
      <c r="BR40" s="238"/>
      <c r="BS40" s="238"/>
      <c r="BT40" s="239"/>
      <c r="BU40" s="239"/>
      <c r="BV40" s="239"/>
      <c r="BW40" s="239"/>
      <c r="BX40" s="238"/>
      <c r="BY40" s="239"/>
      <c r="BZ40" s="239"/>
      <c r="CA40" s="239"/>
      <c r="CB40" s="239"/>
      <c r="CC40" s="239"/>
      <c r="CD40" s="239"/>
      <c r="CE40" s="239"/>
      <c r="CF40" s="236"/>
      <c r="CG40" s="240"/>
      <c r="CL40" s="125"/>
      <c r="CM40" s="129"/>
      <c r="CN40" s="129"/>
      <c r="CO40" s="129"/>
    </row>
    <row r="41" spans="2:93" x14ac:dyDescent="0.25">
      <c r="B41" s="125"/>
      <c r="D41" s="125"/>
      <c r="P41" s="235"/>
      <c r="Q41" s="235"/>
      <c r="R41" s="235"/>
      <c r="S41" s="235"/>
      <c r="T41" s="236"/>
      <c r="U41" s="236"/>
      <c r="V41" s="236"/>
      <c r="W41" s="236"/>
      <c r="X41" s="236"/>
      <c r="Y41" s="236"/>
      <c r="Z41" s="236"/>
      <c r="AA41" s="236"/>
      <c r="AB41" s="236"/>
      <c r="AC41" s="236"/>
      <c r="AD41" s="236"/>
      <c r="AE41" s="236"/>
      <c r="AF41" s="236"/>
      <c r="AG41" s="236"/>
      <c r="AH41" s="236"/>
      <c r="AI41" s="236"/>
      <c r="AJ41" s="236"/>
      <c r="AK41" s="235"/>
      <c r="AL41" s="236"/>
      <c r="AM41" s="235"/>
      <c r="AN41" s="235"/>
      <c r="AO41" s="235"/>
      <c r="AP41" s="236"/>
      <c r="AQ41" s="235"/>
      <c r="AR41" s="235"/>
      <c r="AS41" s="235"/>
      <c r="AT41" s="235"/>
      <c r="AU41" s="236"/>
      <c r="AV41" s="235"/>
      <c r="AW41" s="235"/>
      <c r="AX41" s="235"/>
      <c r="AY41" s="235"/>
      <c r="AZ41" s="236"/>
      <c r="BA41" s="235"/>
      <c r="BB41" s="235"/>
      <c r="BD41" s="237">
        <v>37</v>
      </c>
      <c r="BE41" s="235"/>
      <c r="BF41" s="235"/>
      <c r="BG41" s="235"/>
      <c r="BH41" s="235"/>
      <c r="BI41" s="235"/>
      <c r="BJ41" s="236"/>
      <c r="BK41" s="235"/>
      <c r="BL41" s="236"/>
      <c r="BM41" s="235"/>
      <c r="BN41" s="238"/>
      <c r="BO41" s="238"/>
      <c r="BP41" s="238"/>
      <c r="BQ41" s="238"/>
      <c r="BR41" s="238"/>
      <c r="BS41" s="238"/>
      <c r="BT41" s="239"/>
      <c r="BU41" s="239"/>
      <c r="BV41" s="239"/>
      <c r="BW41" s="239"/>
      <c r="BX41" s="238"/>
      <c r="BY41" s="239"/>
      <c r="BZ41" s="239"/>
      <c r="CA41" s="239"/>
      <c r="CB41" s="239"/>
      <c r="CC41" s="239"/>
      <c r="CD41" s="239"/>
      <c r="CE41" s="239"/>
      <c r="CF41" s="236"/>
      <c r="CG41" s="240"/>
      <c r="CL41" s="125"/>
      <c r="CM41" s="129"/>
      <c r="CN41" s="129"/>
      <c r="CO41" s="129"/>
    </row>
    <row r="42" spans="2:93" x14ac:dyDescent="0.25">
      <c r="B42" s="125"/>
      <c r="D42" s="125"/>
      <c r="P42" s="235"/>
      <c r="Q42" s="235"/>
      <c r="R42" s="235"/>
      <c r="S42" s="235"/>
      <c r="T42" s="236"/>
      <c r="U42" s="236"/>
      <c r="V42" s="236"/>
      <c r="W42" s="236"/>
      <c r="X42" s="236"/>
      <c r="Y42" s="236"/>
      <c r="Z42" s="236"/>
      <c r="AA42" s="236"/>
      <c r="AB42" s="236"/>
      <c r="AC42" s="236"/>
      <c r="AD42" s="236"/>
      <c r="AE42" s="236"/>
      <c r="AF42" s="236"/>
      <c r="AG42" s="236"/>
      <c r="AH42" s="236"/>
      <c r="AI42" s="236"/>
      <c r="AJ42" s="236"/>
      <c r="AK42" s="235"/>
      <c r="AL42" s="236"/>
      <c r="AM42" s="235"/>
      <c r="AN42" s="235"/>
      <c r="AO42" s="235"/>
      <c r="AP42" s="236"/>
      <c r="AQ42" s="235"/>
      <c r="AR42" s="235"/>
      <c r="AS42" s="235"/>
      <c r="AT42" s="235"/>
      <c r="AU42" s="236"/>
      <c r="AV42" s="235"/>
      <c r="AW42" s="235"/>
      <c r="AX42" s="235"/>
      <c r="AY42" s="235"/>
      <c r="AZ42" s="236"/>
      <c r="BA42" s="235"/>
      <c r="BB42" s="235"/>
      <c r="BD42" s="237">
        <v>38</v>
      </c>
      <c r="BE42" s="235"/>
      <c r="BF42" s="235"/>
      <c r="BG42" s="235"/>
      <c r="BH42" s="235"/>
      <c r="BI42" s="235"/>
      <c r="BJ42" s="236"/>
      <c r="BK42" s="235"/>
      <c r="BL42" s="236"/>
      <c r="BM42" s="235"/>
      <c r="BN42" s="238"/>
      <c r="BO42" s="238"/>
      <c r="BP42" s="238"/>
      <c r="BQ42" s="238"/>
      <c r="BR42" s="238"/>
      <c r="BS42" s="238"/>
      <c r="BT42" s="239"/>
      <c r="BU42" s="239"/>
      <c r="BV42" s="239"/>
      <c r="BW42" s="239"/>
      <c r="BX42" s="238"/>
      <c r="BY42" s="239"/>
      <c r="BZ42" s="239"/>
      <c r="CA42" s="239"/>
      <c r="CB42" s="239"/>
      <c r="CC42" s="239"/>
      <c r="CD42" s="239"/>
      <c r="CE42" s="239"/>
      <c r="CF42" s="236"/>
      <c r="CG42" s="240"/>
      <c r="CL42" s="125"/>
      <c r="CM42" s="129"/>
      <c r="CN42" s="129"/>
      <c r="CO42" s="129"/>
    </row>
    <row r="43" spans="2:93" x14ac:dyDescent="0.25">
      <c r="B43" s="125"/>
      <c r="D43" s="125"/>
      <c r="P43" s="235"/>
      <c r="Q43" s="235"/>
      <c r="R43" s="235"/>
      <c r="S43" s="235"/>
      <c r="T43" s="236"/>
      <c r="U43" s="236"/>
      <c r="V43" s="236"/>
      <c r="W43" s="236"/>
      <c r="X43" s="236"/>
      <c r="Y43" s="236"/>
      <c r="Z43" s="236"/>
      <c r="AA43" s="236"/>
      <c r="AB43" s="236"/>
      <c r="AC43" s="236"/>
      <c r="AD43" s="236"/>
      <c r="AE43" s="236"/>
      <c r="AF43" s="236"/>
      <c r="AG43" s="236"/>
      <c r="AH43" s="236"/>
      <c r="AI43" s="236"/>
      <c r="AJ43" s="236"/>
      <c r="AK43" s="235"/>
      <c r="AL43" s="236"/>
      <c r="AM43" s="235"/>
      <c r="AN43" s="235"/>
      <c r="AO43" s="235"/>
      <c r="AP43" s="236"/>
      <c r="AQ43" s="235"/>
      <c r="AR43" s="235"/>
      <c r="AS43" s="235"/>
      <c r="AT43" s="235"/>
      <c r="AU43" s="236"/>
      <c r="AV43" s="235"/>
      <c r="AW43" s="235"/>
      <c r="AX43" s="235"/>
      <c r="AY43" s="235"/>
      <c r="AZ43" s="236"/>
      <c r="BA43" s="235"/>
      <c r="BB43" s="235"/>
      <c r="BD43" s="237">
        <v>39</v>
      </c>
      <c r="BE43" s="235"/>
      <c r="BF43" s="235"/>
      <c r="BG43" s="235"/>
      <c r="BH43" s="235"/>
      <c r="BI43" s="235"/>
      <c r="BJ43" s="236"/>
      <c r="BK43" s="235"/>
      <c r="BL43" s="236"/>
      <c r="BM43" s="235"/>
      <c r="BN43" s="238"/>
      <c r="BO43" s="238"/>
      <c r="BP43" s="238"/>
      <c r="BQ43" s="238"/>
      <c r="BR43" s="238"/>
      <c r="BS43" s="238"/>
      <c r="BT43" s="239"/>
      <c r="BU43" s="239"/>
      <c r="BV43" s="239"/>
      <c r="BW43" s="239"/>
      <c r="BX43" s="238"/>
      <c r="BY43" s="239"/>
      <c r="BZ43" s="239"/>
      <c r="CA43" s="239"/>
      <c r="CB43" s="239"/>
      <c r="CC43" s="239"/>
      <c r="CD43" s="239"/>
      <c r="CE43" s="239"/>
      <c r="CF43" s="236"/>
      <c r="CG43" s="240"/>
      <c r="CL43" s="125"/>
      <c r="CM43" s="129"/>
      <c r="CN43" s="129"/>
      <c r="CO43" s="129"/>
    </row>
    <row r="44" spans="2:93" x14ac:dyDescent="0.25">
      <c r="B44" s="125"/>
      <c r="D44" s="125"/>
      <c r="P44" s="235"/>
      <c r="Q44" s="235"/>
      <c r="R44" s="235"/>
      <c r="S44" s="235"/>
      <c r="T44" s="236"/>
      <c r="U44" s="236"/>
      <c r="V44" s="236"/>
      <c r="W44" s="236"/>
      <c r="X44" s="236"/>
      <c r="Y44" s="236"/>
      <c r="Z44" s="236"/>
      <c r="AA44" s="236"/>
      <c r="AB44" s="236"/>
      <c r="AC44" s="236"/>
      <c r="AD44" s="236"/>
      <c r="AE44" s="236"/>
      <c r="AF44" s="236"/>
      <c r="AG44" s="236"/>
      <c r="AH44" s="236"/>
      <c r="AI44" s="236"/>
      <c r="AJ44" s="236"/>
      <c r="AK44" s="235"/>
      <c r="AL44" s="236"/>
      <c r="AM44" s="235"/>
      <c r="AN44" s="235"/>
      <c r="AO44" s="235"/>
      <c r="AP44" s="236"/>
      <c r="AQ44" s="235"/>
      <c r="AR44" s="235"/>
      <c r="AS44" s="235"/>
      <c r="AT44" s="235"/>
      <c r="AU44" s="236"/>
      <c r="AV44" s="235"/>
      <c r="AW44" s="235"/>
      <c r="AX44" s="235"/>
      <c r="AY44" s="235"/>
      <c r="AZ44" s="236"/>
      <c r="BA44" s="235"/>
      <c r="BB44" s="235"/>
      <c r="BD44" s="237">
        <v>40</v>
      </c>
      <c r="BE44" s="235"/>
      <c r="BF44" s="235"/>
      <c r="BG44" s="235"/>
      <c r="BH44" s="235"/>
      <c r="BI44" s="235"/>
      <c r="BJ44" s="236"/>
      <c r="BK44" s="235"/>
      <c r="BL44" s="236"/>
      <c r="BM44" s="235"/>
      <c r="BN44" s="238"/>
      <c r="BO44" s="238"/>
      <c r="BP44" s="238"/>
      <c r="BQ44" s="238"/>
      <c r="BR44" s="238"/>
      <c r="BS44" s="238"/>
      <c r="BT44" s="239"/>
      <c r="BU44" s="239"/>
      <c r="BV44" s="239"/>
      <c r="BW44" s="239"/>
      <c r="BX44" s="238"/>
      <c r="BY44" s="239"/>
      <c r="BZ44" s="239"/>
      <c r="CA44" s="239"/>
      <c r="CB44" s="239"/>
      <c r="CC44" s="239"/>
      <c r="CD44" s="239"/>
      <c r="CE44" s="239"/>
      <c r="CF44" s="236"/>
      <c r="CG44" s="240"/>
      <c r="CL44" s="125"/>
      <c r="CM44" s="129"/>
      <c r="CN44" s="129"/>
      <c r="CO44" s="129"/>
    </row>
    <row r="45" spans="2:93" x14ac:dyDescent="0.25">
      <c r="B45" s="125"/>
      <c r="D45" s="125"/>
      <c r="P45" s="235"/>
      <c r="Q45" s="235"/>
      <c r="R45" s="235"/>
      <c r="S45" s="235"/>
      <c r="T45" s="236"/>
      <c r="U45" s="236"/>
      <c r="V45" s="236"/>
      <c r="W45" s="236"/>
      <c r="X45" s="236"/>
      <c r="Y45" s="236"/>
      <c r="Z45" s="236"/>
      <c r="AA45" s="236"/>
      <c r="AB45" s="236"/>
      <c r="AC45" s="236"/>
      <c r="AD45" s="236"/>
      <c r="AE45" s="236"/>
      <c r="AF45" s="236"/>
      <c r="AG45" s="236"/>
      <c r="AH45" s="236"/>
      <c r="AI45" s="236"/>
      <c r="AJ45" s="236"/>
      <c r="AK45" s="235"/>
      <c r="AL45" s="236"/>
      <c r="AM45" s="235"/>
      <c r="AN45" s="235"/>
      <c r="AO45" s="235"/>
      <c r="AP45" s="236"/>
      <c r="AQ45" s="235"/>
      <c r="AR45" s="235"/>
      <c r="AS45" s="235"/>
      <c r="AT45" s="235"/>
      <c r="AU45" s="236"/>
      <c r="AV45" s="235"/>
      <c r="AW45" s="235"/>
      <c r="AX45" s="235"/>
      <c r="AY45" s="235"/>
      <c r="AZ45" s="236"/>
      <c r="BA45" s="235"/>
      <c r="BB45" s="235"/>
      <c r="BD45" s="237">
        <v>41</v>
      </c>
      <c r="BE45" s="235"/>
      <c r="BF45" s="235"/>
      <c r="BG45" s="235"/>
      <c r="BH45" s="235"/>
      <c r="BI45" s="235"/>
      <c r="BJ45" s="236"/>
      <c r="BK45" s="235"/>
      <c r="BL45" s="236"/>
      <c r="BM45" s="235"/>
      <c r="BN45" s="238"/>
      <c r="BO45" s="238"/>
      <c r="BP45" s="238"/>
      <c r="BQ45" s="238"/>
      <c r="BR45" s="238"/>
      <c r="BS45" s="238"/>
      <c r="BT45" s="239"/>
      <c r="BU45" s="239"/>
      <c r="BV45" s="239"/>
      <c r="BW45" s="239"/>
      <c r="BX45" s="238"/>
      <c r="BY45" s="239"/>
      <c r="BZ45" s="239"/>
      <c r="CA45" s="239"/>
      <c r="CB45" s="239"/>
      <c r="CC45" s="239"/>
      <c r="CD45" s="239"/>
      <c r="CE45" s="239"/>
      <c r="CF45" s="236"/>
      <c r="CG45" s="240"/>
      <c r="CL45" s="125"/>
      <c r="CM45" s="129"/>
      <c r="CN45" s="129"/>
      <c r="CO45" s="129"/>
    </row>
    <row r="46" spans="2:93" x14ac:dyDescent="0.25">
      <c r="B46" s="125"/>
      <c r="D46" s="125"/>
      <c r="P46" s="235"/>
      <c r="Q46" s="235"/>
      <c r="R46" s="235"/>
      <c r="S46" s="235"/>
      <c r="T46" s="236"/>
      <c r="U46" s="236"/>
      <c r="V46" s="236"/>
      <c r="W46" s="236"/>
      <c r="X46" s="236"/>
      <c r="Y46" s="236"/>
      <c r="Z46" s="236"/>
      <c r="AA46" s="236"/>
      <c r="AB46" s="236"/>
      <c r="AC46" s="236"/>
      <c r="AD46" s="236"/>
      <c r="AE46" s="236"/>
      <c r="AF46" s="236"/>
      <c r="AG46" s="236"/>
      <c r="AH46" s="236"/>
      <c r="AI46" s="236"/>
      <c r="AJ46" s="236"/>
      <c r="AK46" s="235"/>
      <c r="AL46" s="236"/>
      <c r="AM46" s="235"/>
      <c r="AN46" s="235"/>
      <c r="AO46" s="235"/>
      <c r="AP46" s="236"/>
      <c r="AQ46" s="235"/>
      <c r="AR46" s="235"/>
      <c r="AS46" s="235"/>
      <c r="AT46" s="235"/>
      <c r="AU46" s="236"/>
      <c r="AV46" s="235"/>
      <c r="AW46" s="235"/>
      <c r="AX46" s="235"/>
      <c r="AY46" s="235"/>
      <c r="AZ46" s="236"/>
      <c r="BA46" s="235"/>
      <c r="BB46" s="235"/>
      <c r="BD46" s="237">
        <v>42</v>
      </c>
      <c r="BE46" s="235"/>
      <c r="BF46" s="235"/>
      <c r="BG46" s="235"/>
      <c r="BH46" s="235"/>
      <c r="BI46" s="235"/>
      <c r="BJ46" s="236"/>
      <c r="BK46" s="235"/>
      <c r="BL46" s="236"/>
      <c r="BM46" s="235"/>
      <c r="BN46" s="238"/>
      <c r="BO46" s="238"/>
      <c r="BP46" s="238"/>
      <c r="BQ46" s="238"/>
      <c r="BR46" s="238"/>
      <c r="BS46" s="238"/>
      <c r="BT46" s="239"/>
      <c r="BU46" s="239"/>
      <c r="BV46" s="239"/>
      <c r="BW46" s="239"/>
      <c r="BX46" s="238"/>
      <c r="BY46" s="239"/>
      <c r="BZ46" s="239"/>
      <c r="CA46" s="239"/>
      <c r="CB46" s="239"/>
      <c r="CC46" s="239"/>
      <c r="CD46" s="239"/>
      <c r="CE46" s="239"/>
      <c r="CF46" s="236"/>
      <c r="CG46" s="240"/>
      <c r="CL46" s="125"/>
      <c r="CM46" s="129"/>
      <c r="CN46" s="129"/>
      <c r="CO46" s="129"/>
    </row>
    <row r="47" spans="2:93" x14ac:dyDescent="0.25">
      <c r="B47" s="125"/>
      <c r="D47" s="125"/>
      <c r="P47" s="235"/>
      <c r="Q47" s="235"/>
      <c r="R47" s="235"/>
      <c r="S47" s="235"/>
      <c r="T47" s="236"/>
      <c r="U47" s="236"/>
      <c r="V47" s="236"/>
      <c r="W47" s="236"/>
      <c r="X47" s="236"/>
      <c r="Y47" s="236"/>
      <c r="Z47" s="236"/>
      <c r="AA47" s="236"/>
      <c r="AB47" s="236"/>
      <c r="AC47" s="236"/>
      <c r="AD47" s="236"/>
      <c r="AE47" s="236"/>
      <c r="AF47" s="236"/>
      <c r="AG47" s="236"/>
      <c r="AH47" s="236"/>
      <c r="AI47" s="236"/>
      <c r="AJ47" s="236"/>
      <c r="AK47" s="235"/>
      <c r="AL47" s="236"/>
      <c r="AM47" s="235"/>
      <c r="AN47" s="235"/>
      <c r="AO47" s="235"/>
      <c r="AP47" s="236"/>
      <c r="AQ47" s="235"/>
      <c r="AR47" s="235"/>
      <c r="AS47" s="235"/>
      <c r="AT47" s="235"/>
      <c r="AU47" s="236"/>
      <c r="AV47" s="235"/>
      <c r="AW47" s="235"/>
      <c r="AX47" s="235"/>
      <c r="AY47" s="235"/>
      <c r="AZ47" s="236"/>
      <c r="BA47" s="235"/>
      <c r="BB47" s="235"/>
      <c r="BD47" s="237">
        <v>43</v>
      </c>
      <c r="BE47" s="235"/>
      <c r="BF47" s="235"/>
      <c r="BG47" s="235"/>
      <c r="BH47" s="235"/>
      <c r="BI47" s="235"/>
      <c r="BJ47" s="236"/>
      <c r="BK47" s="235"/>
      <c r="BL47" s="236"/>
      <c r="BM47" s="235"/>
      <c r="BN47" s="238"/>
      <c r="BO47" s="238"/>
      <c r="BP47" s="238"/>
      <c r="BQ47" s="238"/>
      <c r="BR47" s="238"/>
      <c r="BS47" s="238"/>
      <c r="BT47" s="239"/>
      <c r="BU47" s="239"/>
      <c r="BV47" s="239"/>
      <c r="BW47" s="239"/>
      <c r="BX47" s="238"/>
      <c r="BY47" s="239"/>
      <c r="BZ47" s="239"/>
      <c r="CA47" s="239"/>
      <c r="CB47" s="239"/>
      <c r="CC47" s="239"/>
      <c r="CD47" s="239"/>
      <c r="CE47" s="239"/>
      <c r="CF47" s="236"/>
      <c r="CG47" s="240"/>
      <c r="CL47" s="125"/>
      <c r="CM47" s="129"/>
      <c r="CN47" s="129"/>
      <c r="CO47" s="129"/>
    </row>
    <row r="48" spans="2:93" x14ac:dyDescent="0.25">
      <c r="B48" s="125"/>
      <c r="D48" s="125"/>
      <c r="P48" s="235"/>
      <c r="Q48" s="235"/>
      <c r="R48" s="235"/>
      <c r="S48" s="235"/>
      <c r="T48" s="236"/>
      <c r="U48" s="236"/>
      <c r="V48" s="236"/>
      <c r="W48" s="236"/>
      <c r="X48" s="236"/>
      <c r="Y48" s="236"/>
      <c r="Z48" s="236"/>
      <c r="AA48" s="236"/>
      <c r="AB48" s="236"/>
      <c r="AC48" s="236"/>
      <c r="AD48" s="236"/>
      <c r="AE48" s="236"/>
      <c r="AF48" s="236"/>
      <c r="AG48" s="236"/>
      <c r="AH48" s="236"/>
      <c r="AI48" s="236"/>
      <c r="AJ48" s="236"/>
      <c r="AK48" s="235"/>
      <c r="AL48" s="236"/>
      <c r="AM48" s="235"/>
      <c r="AN48" s="235"/>
      <c r="AO48" s="235"/>
      <c r="AP48" s="236"/>
      <c r="AQ48" s="235"/>
      <c r="AR48" s="235"/>
      <c r="AS48" s="235"/>
      <c r="AT48" s="235"/>
      <c r="AU48" s="236"/>
      <c r="AV48" s="235"/>
      <c r="AW48" s="235"/>
      <c r="AX48" s="235"/>
      <c r="AY48" s="235"/>
      <c r="AZ48" s="236"/>
      <c r="BA48" s="235"/>
      <c r="BB48" s="235"/>
      <c r="BD48" s="237">
        <v>44</v>
      </c>
      <c r="BE48" s="235"/>
      <c r="BF48" s="235"/>
      <c r="BG48" s="235"/>
      <c r="BH48" s="235"/>
      <c r="BI48" s="235"/>
      <c r="BJ48" s="236"/>
      <c r="BK48" s="235"/>
      <c r="BL48" s="236"/>
      <c r="BM48" s="235"/>
      <c r="BN48" s="238"/>
      <c r="BO48" s="238"/>
      <c r="BP48" s="238"/>
      <c r="BQ48" s="238"/>
      <c r="BR48" s="238"/>
      <c r="BS48" s="238"/>
      <c r="BT48" s="239"/>
      <c r="BU48" s="239"/>
      <c r="BV48" s="239"/>
      <c r="BW48" s="239"/>
      <c r="BX48" s="238"/>
      <c r="BY48" s="239"/>
      <c r="BZ48" s="239"/>
      <c r="CA48" s="239"/>
      <c r="CB48" s="239"/>
      <c r="CC48" s="239"/>
      <c r="CD48" s="239"/>
      <c r="CE48" s="239"/>
      <c r="CF48" s="236"/>
      <c r="CG48" s="240"/>
      <c r="CL48" s="125"/>
      <c r="CM48" s="129"/>
      <c r="CN48" s="129"/>
      <c r="CO48" s="129"/>
    </row>
    <row r="49" spans="2:93" x14ac:dyDescent="0.25">
      <c r="B49" s="125"/>
      <c r="D49" s="125"/>
      <c r="P49" s="235"/>
      <c r="Q49" s="235"/>
      <c r="R49" s="235"/>
      <c r="S49" s="235"/>
      <c r="T49" s="236"/>
      <c r="U49" s="236"/>
      <c r="V49" s="236"/>
      <c r="W49" s="236"/>
      <c r="X49" s="236"/>
      <c r="Y49" s="236"/>
      <c r="Z49" s="236"/>
      <c r="AA49" s="236"/>
      <c r="AB49" s="236"/>
      <c r="AC49" s="236"/>
      <c r="AD49" s="236"/>
      <c r="AE49" s="236"/>
      <c r="AF49" s="236"/>
      <c r="AG49" s="236"/>
      <c r="AH49" s="236"/>
      <c r="AI49" s="236"/>
      <c r="AJ49" s="236"/>
      <c r="AK49" s="235"/>
      <c r="AL49" s="236"/>
      <c r="AM49" s="235"/>
      <c r="AN49" s="235"/>
      <c r="AO49" s="235"/>
      <c r="AP49" s="236"/>
      <c r="AQ49" s="235"/>
      <c r="AR49" s="235"/>
      <c r="AS49" s="235"/>
      <c r="AT49" s="235"/>
      <c r="AU49" s="236"/>
      <c r="AV49" s="235"/>
      <c r="AW49" s="235"/>
      <c r="AX49" s="235"/>
      <c r="AY49" s="235"/>
      <c r="AZ49" s="236"/>
      <c r="BA49" s="235"/>
      <c r="BB49" s="235"/>
      <c r="BD49" s="237">
        <v>45</v>
      </c>
      <c r="BE49" s="235"/>
      <c r="BF49" s="235"/>
      <c r="BG49" s="235"/>
      <c r="BH49" s="235"/>
      <c r="BI49" s="235"/>
      <c r="BJ49" s="236"/>
      <c r="BK49" s="235"/>
      <c r="BL49" s="236"/>
      <c r="BM49" s="235"/>
      <c r="BN49" s="238"/>
      <c r="BO49" s="238"/>
      <c r="BP49" s="238"/>
      <c r="BQ49" s="238"/>
      <c r="BR49" s="238"/>
      <c r="BS49" s="238"/>
      <c r="BT49" s="239"/>
      <c r="BU49" s="239"/>
      <c r="BV49" s="239"/>
      <c r="BW49" s="239"/>
      <c r="BX49" s="238"/>
      <c r="BY49" s="239"/>
      <c r="BZ49" s="239"/>
      <c r="CA49" s="239"/>
      <c r="CB49" s="239"/>
      <c r="CC49" s="239"/>
      <c r="CD49" s="239"/>
      <c r="CE49" s="239"/>
      <c r="CF49" s="236"/>
      <c r="CG49" s="240"/>
      <c r="CL49" s="125"/>
      <c r="CM49" s="129"/>
      <c r="CN49" s="129"/>
      <c r="CO49" s="129"/>
    </row>
    <row r="50" spans="2:93" x14ac:dyDescent="0.25">
      <c r="B50" s="125"/>
      <c r="D50" s="125"/>
      <c r="P50" s="235"/>
      <c r="Q50" s="235"/>
      <c r="R50" s="235"/>
      <c r="S50" s="235"/>
      <c r="T50" s="236"/>
      <c r="U50" s="236"/>
      <c r="V50" s="236"/>
      <c r="W50" s="236"/>
      <c r="X50" s="236"/>
      <c r="Y50" s="236"/>
      <c r="Z50" s="236"/>
      <c r="AA50" s="236"/>
      <c r="AB50" s="236"/>
      <c r="AC50" s="236"/>
      <c r="AD50" s="236"/>
      <c r="AE50" s="236"/>
      <c r="AF50" s="236"/>
      <c r="AG50" s="236"/>
      <c r="AH50" s="236"/>
      <c r="AI50" s="236"/>
      <c r="AJ50" s="236"/>
      <c r="AK50" s="235"/>
      <c r="AL50" s="236"/>
      <c r="AM50" s="235"/>
      <c r="AN50" s="235"/>
      <c r="AO50" s="235"/>
      <c r="AP50" s="236"/>
      <c r="AQ50" s="235"/>
      <c r="AR50" s="235"/>
      <c r="AS50" s="235"/>
      <c r="AT50" s="235"/>
      <c r="AU50" s="236"/>
      <c r="AV50" s="235"/>
      <c r="AW50" s="235"/>
      <c r="AX50" s="235"/>
      <c r="AY50" s="235"/>
      <c r="AZ50" s="236"/>
      <c r="BA50" s="235"/>
      <c r="BB50" s="235"/>
      <c r="BD50" s="237">
        <v>46</v>
      </c>
      <c r="BE50" s="235"/>
      <c r="BF50" s="235"/>
      <c r="BG50" s="235"/>
      <c r="BH50" s="235"/>
      <c r="BI50" s="235"/>
      <c r="BJ50" s="236"/>
      <c r="BK50" s="235"/>
      <c r="BL50" s="236"/>
      <c r="BM50" s="235"/>
      <c r="BN50" s="238"/>
      <c r="BO50" s="238"/>
      <c r="BP50" s="238"/>
      <c r="BQ50" s="238"/>
      <c r="BR50" s="238"/>
      <c r="BS50" s="238"/>
      <c r="BT50" s="239"/>
      <c r="BU50" s="239"/>
      <c r="BV50" s="239"/>
      <c r="BW50" s="239"/>
      <c r="BX50" s="238"/>
      <c r="BY50" s="239"/>
      <c r="BZ50" s="239"/>
      <c r="CA50" s="239"/>
      <c r="CB50" s="239"/>
      <c r="CC50" s="239"/>
      <c r="CD50" s="239"/>
      <c r="CE50" s="239"/>
      <c r="CF50" s="236"/>
      <c r="CG50" s="240"/>
      <c r="CL50" s="125"/>
      <c r="CM50" s="129"/>
      <c r="CN50" s="129"/>
      <c r="CO50" s="129"/>
    </row>
    <row r="51" spans="2:93" x14ac:dyDescent="0.25">
      <c r="B51" s="125"/>
      <c r="D51" s="125"/>
      <c r="P51" s="235"/>
      <c r="Q51" s="235"/>
      <c r="R51" s="235"/>
      <c r="S51" s="235"/>
      <c r="T51" s="236"/>
      <c r="U51" s="236"/>
      <c r="V51" s="236"/>
      <c r="W51" s="236"/>
      <c r="X51" s="236"/>
      <c r="Y51" s="236"/>
      <c r="Z51" s="236"/>
      <c r="AA51" s="236"/>
      <c r="AB51" s="236"/>
      <c r="AC51" s="236"/>
      <c r="AD51" s="236"/>
      <c r="AE51" s="236"/>
      <c r="AF51" s="236"/>
      <c r="AG51" s="236"/>
      <c r="AH51" s="236"/>
      <c r="AI51" s="236"/>
      <c r="AJ51" s="236"/>
      <c r="AK51" s="235"/>
      <c r="AL51" s="236"/>
      <c r="AM51" s="235"/>
      <c r="AN51" s="235"/>
      <c r="AO51" s="235"/>
      <c r="AP51" s="236"/>
      <c r="AQ51" s="235"/>
      <c r="AR51" s="235"/>
      <c r="AS51" s="235"/>
      <c r="AT51" s="235"/>
      <c r="AU51" s="236"/>
      <c r="AV51" s="235"/>
      <c r="AW51" s="235"/>
      <c r="AX51" s="235"/>
      <c r="AY51" s="235"/>
      <c r="AZ51" s="236"/>
      <c r="BA51" s="235"/>
      <c r="BB51" s="235"/>
      <c r="BD51" s="237">
        <v>47</v>
      </c>
      <c r="BE51" s="235"/>
      <c r="BF51" s="235"/>
      <c r="BG51" s="235"/>
      <c r="BH51" s="235"/>
      <c r="BI51" s="235"/>
      <c r="BJ51" s="236"/>
      <c r="BK51" s="235"/>
      <c r="BL51" s="236"/>
      <c r="BM51" s="235"/>
      <c r="BN51" s="238"/>
      <c r="BO51" s="238"/>
      <c r="BP51" s="238"/>
      <c r="BQ51" s="238"/>
      <c r="BR51" s="238"/>
      <c r="BS51" s="238"/>
      <c r="BT51" s="239"/>
      <c r="BU51" s="239"/>
      <c r="BV51" s="239"/>
      <c r="BW51" s="239"/>
      <c r="BX51" s="238"/>
      <c r="BY51" s="239"/>
      <c r="BZ51" s="239"/>
      <c r="CA51" s="239"/>
      <c r="CB51" s="239"/>
      <c r="CC51" s="239"/>
      <c r="CD51" s="239"/>
      <c r="CE51" s="239"/>
      <c r="CF51" s="236"/>
      <c r="CG51" s="240"/>
      <c r="CL51" s="125"/>
      <c r="CM51" s="129"/>
      <c r="CN51" s="129"/>
      <c r="CO51" s="129"/>
    </row>
    <row r="52" spans="2:93" x14ac:dyDescent="0.25">
      <c r="B52" s="125"/>
      <c r="D52" s="125"/>
      <c r="P52" s="235"/>
      <c r="Q52" s="235"/>
      <c r="R52" s="235"/>
      <c r="S52" s="235"/>
      <c r="T52" s="236"/>
      <c r="U52" s="236"/>
      <c r="V52" s="236"/>
      <c r="W52" s="236"/>
      <c r="X52" s="236"/>
      <c r="Y52" s="236"/>
      <c r="Z52" s="236"/>
      <c r="AA52" s="236"/>
      <c r="AB52" s="236"/>
      <c r="AC52" s="236"/>
      <c r="AD52" s="236"/>
      <c r="AE52" s="236"/>
      <c r="AF52" s="236"/>
      <c r="AG52" s="236"/>
      <c r="AH52" s="236"/>
      <c r="AI52" s="236"/>
      <c r="AJ52" s="236"/>
      <c r="AK52" s="235"/>
      <c r="AL52" s="236"/>
      <c r="AM52" s="235"/>
      <c r="AN52" s="235"/>
      <c r="AO52" s="235"/>
      <c r="AP52" s="236"/>
      <c r="AQ52" s="235"/>
      <c r="AR52" s="235"/>
      <c r="AS52" s="235"/>
      <c r="AT52" s="235"/>
      <c r="AU52" s="236"/>
      <c r="AV52" s="235"/>
      <c r="AW52" s="235"/>
      <c r="AX52" s="235"/>
      <c r="AY52" s="235"/>
      <c r="AZ52" s="236"/>
      <c r="BA52" s="235"/>
      <c r="BB52" s="235"/>
      <c r="BD52" s="237">
        <v>48</v>
      </c>
      <c r="BE52" s="235"/>
      <c r="BF52" s="235"/>
      <c r="BG52" s="235"/>
      <c r="BH52" s="235"/>
      <c r="BI52" s="235"/>
      <c r="BJ52" s="236"/>
      <c r="BK52" s="235"/>
      <c r="BL52" s="236"/>
      <c r="BM52" s="235"/>
      <c r="BN52" s="238"/>
      <c r="BO52" s="238"/>
      <c r="BP52" s="238"/>
      <c r="BQ52" s="238"/>
      <c r="BR52" s="238"/>
      <c r="BS52" s="238"/>
      <c r="BT52" s="239"/>
      <c r="BU52" s="239"/>
      <c r="BV52" s="239"/>
      <c r="BW52" s="239"/>
      <c r="BX52" s="238"/>
      <c r="BY52" s="239"/>
      <c r="BZ52" s="239"/>
      <c r="CA52" s="239"/>
      <c r="CB52" s="239"/>
      <c r="CC52" s="239"/>
      <c r="CD52" s="239"/>
      <c r="CE52" s="239"/>
      <c r="CF52" s="236"/>
      <c r="CG52" s="240"/>
      <c r="CL52" s="125"/>
      <c r="CM52" s="129"/>
      <c r="CN52" s="129"/>
      <c r="CO52" s="129"/>
    </row>
    <row r="53" spans="2:93" x14ac:dyDescent="0.25">
      <c r="B53" s="125"/>
      <c r="D53" s="125"/>
      <c r="P53" s="235"/>
      <c r="Q53" s="235"/>
      <c r="R53" s="235"/>
      <c r="S53" s="235"/>
      <c r="T53" s="236"/>
      <c r="U53" s="236"/>
      <c r="V53" s="236"/>
      <c r="W53" s="236"/>
      <c r="X53" s="236"/>
      <c r="Y53" s="236"/>
      <c r="Z53" s="236"/>
      <c r="AA53" s="236"/>
      <c r="AB53" s="236"/>
      <c r="AC53" s="236"/>
      <c r="AD53" s="236"/>
      <c r="AE53" s="236"/>
      <c r="AF53" s="236"/>
      <c r="AG53" s="236"/>
      <c r="AH53" s="236"/>
      <c r="AI53" s="236"/>
      <c r="AJ53" s="236"/>
      <c r="AK53" s="235"/>
      <c r="AL53" s="236"/>
      <c r="AM53" s="235"/>
      <c r="AN53" s="235"/>
      <c r="AO53" s="235"/>
      <c r="AP53" s="236"/>
      <c r="AQ53" s="235"/>
      <c r="AR53" s="235"/>
      <c r="AS53" s="235"/>
      <c r="AT53" s="235"/>
      <c r="AU53" s="236"/>
      <c r="AV53" s="235"/>
      <c r="AW53" s="235"/>
      <c r="AX53" s="235"/>
      <c r="AY53" s="235"/>
      <c r="AZ53" s="236"/>
      <c r="BA53" s="235"/>
      <c r="BB53" s="235"/>
      <c r="BD53" s="237">
        <v>49</v>
      </c>
      <c r="BE53" s="235"/>
      <c r="BF53" s="235"/>
      <c r="BG53" s="235"/>
      <c r="BH53" s="235"/>
      <c r="BI53" s="235"/>
      <c r="BJ53" s="236"/>
      <c r="BK53" s="235"/>
      <c r="BL53" s="236"/>
      <c r="BM53" s="235"/>
      <c r="BN53" s="238"/>
      <c r="BO53" s="238"/>
      <c r="BP53" s="238"/>
      <c r="BQ53" s="238"/>
      <c r="BR53" s="238"/>
      <c r="BS53" s="238"/>
      <c r="BT53" s="239"/>
      <c r="BU53" s="239"/>
      <c r="BV53" s="239"/>
      <c r="BW53" s="239"/>
      <c r="BX53" s="238"/>
      <c r="BY53" s="239"/>
      <c r="BZ53" s="239"/>
      <c r="CA53" s="239"/>
      <c r="CB53" s="239"/>
      <c r="CC53" s="239"/>
      <c r="CD53" s="239"/>
      <c r="CE53" s="239"/>
      <c r="CF53" s="236"/>
      <c r="CG53" s="240"/>
      <c r="CL53" s="125"/>
      <c r="CM53" s="129"/>
      <c r="CN53" s="129"/>
      <c r="CO53" s="129"/>
    </row>
    <row r="54" spans="2:93" x14ac:dyDescent="0.25">
      <c r="B54" s="125"/>
      <c r="D54" s="125"/>
      <c r="P54" s="235"/>
      <c r="Q54" s="235"/>
      <c r="R54" s="235"/>
      <c r="S54" s="235"/>
      <c r="T54" s="236"/>
      <c r="U54" s="236"/>
      <c r="V54" s="236"/>
      <c r="W54" s="236"/>
      <c r="X54" s="236"/>
      <c r="Y54" s="236"/>
      <c r="Z54" s="236"/>
      <c r="AA54" s="236"/>
      <c r="AB54" s="236"/>
      <c r="AC54" s="236"/>
      <c r="AD54" s="236"/>
      <c r="AE54" s="236"/>
      <c r="AF54" s="236"/>
      <c r="AG54" s="236"/>
      <c r="AH54" s="236"/>
      <c r="AI54" s="236"/>
      <c r="AJ54" s="236"/>
      <c r="AK54" s="235"/>
      <c r="AL54" s="236"/>
      <c r="AM54" s="235"/>
      <c r="AN54" s="235"/>
      <c r="AO54" s="235"/>
      <c r="AP54" s="236"/>
      <c r="AQ54" s="235"/>
      <c r="AR54" s="235"/>
      <c r="AS54" s="235"/>
      <c r="AT54" s="235"/>
      <c r="AU54" s="236"/>
      <c r="AV54" s="235"/>
      <c r="AW54" s="235"/>
      <c r="AX54" s="235"/>
      <c r="AY54" s="235"/>
      <c r="AZ54" s="236"/>
      <c r="BA54" s="235"/>
      <c r="BB54" s="235"/>
      <c r="BD54" s="237">
        <v>50</v>
      </c>
      <c r="BE54" s="235"/>
      <c r="BF54" s="235"/>
      <c r="BG54" s="235"/>
      <c r="BH54" s="235"/>
      <c r="BI54" s="235"/>
      <c r="BJ54" s="236"/>
      <c r="BK54" s="235"/>
      <c r="BL54" s="236"/>
      <c r="BM54" s="235"/>
      <c r="BN54" s="238"/>
      <c r="BO54" s="238"/>
      <c r="BP54" s="238"/>
      <c r="BQ54" s="238"/>
      <c r="BR54" s="238"/>
      <c r="BS54" s="238"/>
      <c r="BT54" s="239"/>
      <c r="BU54" s="239"/>
      <c r="BV54" s="239"/>
      <c r="BW54" s="239"/>
      <c r="BX54" s="238"/>
      <c r="BY54" s="239"/>
      <c r="BZ54" s="239"/>
      <c r="CA54" s="239"/>
      <c r="CB54" s="239"/>
      <c r="CC54" s="239"/>
      <c r="CD54" s="239"/>
      <c r="CE54" s="239"/>
      <c r="CF54" s="236"/>
      <c r="CG54" s="240"/>
      <c r="CL54" s="125"/>
      <c r="CM54" s="129"/>
      <c r="CN54" s="129"/>
      <c r="CO54" s="129"/>
    </row>
    <row r="55" spans="2:93" x14ac:dyDescent="0.25">
      <c r="B55" s="125"/>
      <c r="D55" s="125"/>
      <c r="P55" s="235"/>
      <c r="Q55" s="235"/>
      <c r="R55" s="235"/>
      <c r="S55" s="235"/>
      <c r="T55" s="236"/>
      <c r="U55" s="236"/>
      <c r="V55" s="236"/>
      <c r="W55" s="236"/>
      <c r="X55" s="236"/>
      <c r="Y55" s="236"/>
      <c r="Z55" s="236"/>
      <c r="AA55" s="236"/>
      <c r="AB55" s="236"/>
      <c r="AC55" s="236"/>
      <c r="AD55" s="236"/>
      <c r="AE55" s="236"/>
      <c r="AF55" s="236"/>
      <c r="AG55" s="236"/>
      <c r="AH55" s="236"/>
      <c r="AI55" s="236"/>
      <c r="AJ55" s="236"/>
      <c r="AK55" s="235"/>
      <c r="AL55" s="236"/>
      <c r="AM55" s="235"/>
      <c r="AN55" s="235"/>
      <c r="AO55" s="235"/>
      <c r="AP55" s="236"/>
      <c r="AQ55" s="235"/>
      <c r="AR55" s="235"/>
      <c r="AS55" s="235"/>
      <c r="AT55" s="235"/>
      <c r="AU55" s="236"/>
      <c r="AV55" s="235"/>
      <c r="AW55" s="235"/>
      <c r="AX55" s="235"/>
      <c r="AY55" s="235"/>
      <c r="AZ55" s="236"/>
      <c r="BA55" s="235"/>
      <c r="BB55" s="235"/>
      <c r="BD55" s="237">
        <v>51</v>
      </c>
      <c r="BE55" s="235"/>
      <c r="BF55" s="235"/>
      <c r="BG55" s="235"/>
      <c r="BH55" s="235"/>
      <c r="BI55" s="235"/>
      <c r="BJ55" s="236"/>
      <c r="BK55" s="235"/>
      <c r="BL55" s="236"/>
      <c r="BM55" s="235"/>
      <c r="BN55" s="238"/>
      <c r="BO55" s="238"/>
      <c r="BP55" s="238"/>
      <c r="BQ55" s="238"/>
      <c r="BR55" s="238"/>
      <c r="BS55" s="238"/>
      <c r="BT55" s="239"/>
      <c r="BU55" s="239"/>
      <c r="BV55" s="239"/>
      <c r="BW55" s="239"/>
      <c r="BX55" s="238"/>
      <c r="BY55" s="239"/>
      <c r="BZ55" s="239"/>
      <c r="CA55" s="239"/>
      <c r="CB55" s="239"/>
      <c r="CC55" s="239"/>
      <c r="CD55" s="239"/>
      <c r="CE55" s="239"/>
      <c r="CF55" s="236"/>
      <c r="CG55" s="240"/>
      <c r="CL55" s="125"/>
      <c r="CM55" s="129"/>
      <c r="CN55" s="129"/>
      <c r="CO55" s="129"/>
    </row>
    <row r="56" spans="2:93" x14ac:dyDescent="0.25">
      <c r="B56" s="125"/>
      <c r="D56" s="125"/>
      <c r="P56" s="235"/>
      <c r="Q56" s="235"/>
      <c r="R56" s="235"/>
      <c r="S56" s="235"/>
      <c r="T56" s="236"/>
      <c r="U56" s="236"/>
      <c r="V56" s="236"/>
      <c r="W56" s="236"/>
      <c r="X56" s="236"/>
      <c r="Y56" s="236"/>
      <c r="Z56" s="236"/>
      <c r="AA56" s="236"/>
      <c r="AB56" s="236"/>
      <c r="AC56" s="236"/>
      <c r="AD56" s="236"/>
      <c r="AE56" s="236"/>
      <c r="AF56" s="236"/>
      <c r="AG56" s="236"/>
      <c r="AH56" s="236"/>
      <c r="AI56" s="236"/>
      <c r="AJ56" s="236"/>
      <c r="AK56" s="235"/>
      <c r="AL56" s="236"/>
      <c r="AM56" s="235"/>
      <c r="AN56" s="235"/>
      <c r="AO56" s="235"/>
      <c r="AP56" s="236"/>
      <c r="AQ56" s="235"/>
      <c r="AR56" s="235"/>
      <c r="AS56" s="235"/>
      <c r="AT56" s="235"/>
      <c r="AU56" s="236"/>
      <c r="AV56" s="235"/>
      <c r="AW56" s="235"/>
      <c r="AX56" s="235"/>
      <c r="AY56" s="235"/>
      <c r="AZ56" s="236"/>
      <c r="BA56" s="235"/>
      <c r="BB56" s="235"/>
      <c r="BD56" s="237">
        <v>52</v>
      </c>
      <c r="BE56" s="235"/>
      <c r="BF56" s="235"/>
      <c r="BG56" s="235"/>
      <c r="BH56" s="235"/>
      <c r="BI56" s="235"/>
      <c r="BJ56" s="236"/>
      <c r="BK56" s="235"/>
      <c r="BL56" s="236"/>
      <c r="BM56" s="235"/>
      <c r="BN56" s="238"/>
      <c r="BO56" s="238"/>
      <c r="BP56" s="238"/>
      <c r="BQ56" s="238"/>
      <c r="BR56" s="238"/>
      <c r="BS56" s="238"/>
      <c r="BT56" s="239"/>
      <c r="BU56" s="239"/>
      <c r="BV56" s="239"/>
      <c r="BW56" s="239"/>
      <c r="BX56" s="238"/>
      <c r="BY56" s="239"/>
      <c r="BZ56" s="239"/>
      <c r="CA56" s="239"/>
      <c r="CB56" s="239"/>
      <c r="CC56" s="239"/>
      <c r="CD56" s="239"/>
      <c r="CE56" s="239"/>
      <c r="CF56" s="236"/>
      <c r="CG56" s="240"/>
      <c r="CL56" s="125"/>
      <c r="CM56" s="129"/>
      <c r="CN56" s="129"/>
      <c r="CO56" s="129"/>
    </row>
    <row r="57" spans="2:93" x14ac:dyDescent="0.25">
      <c r="B57" s="125"/>
      <c r="D57" s="125"/>
      <c r="P57" s="235"/>
      <c r="Q57" s="235"/>
      <c r="R57" s="235"/>
      <c r="S57" s="235"/>
      <c r="T57" s="236"/>
      <c r="U57" s="236"/>
      <c r="V57" s="236"/>
      <c r="W57" s="236"/>
      <c r="X57" s="236"/>
      <c r="Y57" s="236"/>
      <c r="Z57" s="236"/>
      <c r="AA57" s="236"/>
      <c r="AB57" s="236"/>
      <c r="AC57" s="236"/>
      <c r="AD57" s="236"/>
      <c r="AE57" s="236"/>
      <c r="AF57" s="236"/>
      <c r="AG57" s="236"/>
      <c r="AH57" s="236"/>
      <c r="AI57" s="236"/>
      <c r="AJ57" s="236"/>
      <c r="AK57" s="235"/>
      <c r="AL57" s="236"/>
      <c r="AM57" s="235"/>
      <c r="AN57" s="235"/>
      <c r="AO57" s="235"/>
      <c r="AP57" s="236"/>
      <c r="AQ57" s="235"/>
      <c r="AR57" s="235"/>
      <c r="AS57" s="235"/>
      <c r="AT57" s="235"/>
      <c r="AU57" s="236"/>
      <c r="AV57" s="235"/>
      <c r="AW57" s="235"/>
      <c r="AX57" s="235"/>
      <c r="AY57" s="235"/>
      <c r="AZ57" s="236"/>
      <c r="BA57" s="235"/>
      <c r="BB57" s="235"/>
      <c r="BD57" s="237">
        <v>53</v>
      </c>
      <c r="BE57" s="235"/>
      <c r="BF57" s="235"/>
      <c r="BG57" s="235"/>
      <c r="BH57" s="235"/>
      <c r="BI57" s="235"/>
      <c r="BJ57" s="236"/>
      <c r="BK57" s="235"/>
      <c r="BL57" s="236"/>
      <c r="BM57" s="235"/>
      <c r="BN57" s="238"/>
      <c r="BO57" s="238"/>
      <c r="BP57" s="238"/>
      <c r="BQ57" s="238"/>
      <c r="BR57" s="238"/>
      <c r="BS57" s="238"/>
      <c r="BT57" s="239"/>
      <c r="BU57" s="239"/>
      <c r="BV57" s="239"/>
      <c r="BW57" s="239"/>
      <c r="BX57" s="238"/>
      <c r="BY57" s="239"/>
      <c r="BZ57" s="239"/>
      <c r="CA57" s="239"/>
      <c r="CB57" s="239"/>
      <c r="CC57" s="239"/>
      <c r="CD57" s="239"/>
      <c r="CE57" s="239"/>
      <c r="CF57" s="236"/>
      <c r="CG57" s="240"/>
      <c r="CL57" s="125"/>
      <c r="CM57" s="129"/>
      <c r="CN57" s="129"/>
      <c r="CO57" s="129"/>
    </row>
    <row r="58" spans="2:93" x14ac:dyDescent="0.25">
      <c r="B58" s="125"/>
      <c r="D58" s="125"/>
      <c r="P58" s="235"/>
      <c r="Q58" s="235"/>
      <c r="R58" s="235"/>
      <c r="S58" s="235"/>
      <c r="T58" s="236"/>
      <c r="U58" s="236"/>
      <c r="V58" s="236"/>
      <c r="W58" s="236"/>
      <c r="X58" s="236"/>
      <c r="Y58" s="236"/>
      <c r="Z58" s="236"/>
      <c r="AA58" s="236"/>
      <c r="AB58" s="236"/>
      <c r="AC58" s="236"/>
      <c r="AD58" s="236"/>
      <c r="AE58" s="236"/>
      <c r="AF58" s="236"/>
      <c r="AG58" s="236"/>
      <c r="AH58" s="236"/>
      <c r="AI58" s="236"/>
      <c r="AJ58" s="236"/>
      <c r="AK58" s="235"/>
      <c r="AL58" s="236"/>
      <c r="AM58" s="235"/>
      <c r="AN58" s="235"/>
      <c r="AO58" s="235"/>
      <c r="AP58" s="236"/>
      <c r="AQ58" s="235"/>
      <c r="AR58" s="235"/>
      <c r="AS58" s="235"/>
      <c r="AT58" s="235"/>
      <c r="AU58" s="236"/>
      <c r="AV58" s="235"/>
      <c r="AW58" s="235"/>
      <c r="AX58" s="235"/>
      <c r="AY58" s="235"/>
      <c r="AZ58" s="236"/>
      <c r="BA58" s="235"/>
      <c r="BB58" s="235"/>
      <c r="BD58" s="237">
        <v>54</v>
      </c>
      <c r="BE58" s="235"/>
      <c r="BF58" s="235"/>
      <c r="BG58" s="235"/>
      <c r="BH58" s="235"/>
      <c r="BI58" s="235"/>
      <c r="BJ58" s="236"/>
      <c r="BK58" s="235"/>
      <c r="BL58" s="236"/>
      <c r="BM58" s="235"/>
      <c r="BN58" s="238"/>
      <c r="BO58" s="238"/>
      <c r="BP58" s="238"/>
      <c r="BQ58" s="238"/>
      <c r="BR58" s="238"/>
      <c r="BS58" s="238"/>
      <c r="BT58" s="239"/>
      <c r="BU58" s="239"/>
      <c r="BV58" s="239"/>
      <c r="BW58" s="239"/>
      <c r="BX58" s="238"/>
      <c r="BY58" s="239"/>
      <c r="BZ58" s="239"/>
      <c r="CA58" s="239"/>
      <c r="CB58" s="239"/>
      <c r="CC58" s="239"/>
      <c r="CD58" s="239"/>
      <c r="CE58" s="239"/>
      <c r="CF58" s="236"/>
      <c r="CG58" s="240"/>
      <c r="CL58" s="125"/>
      <c r="CM58" s="129"/>
      <c r="CN58" s="129"/>
      <c r="CO58" s="129"/>
    </row>
    <row r="59" spans="2:93" x14ac:dyDescent="0.25">
      <c r="B59" s="125"/>
      <c r="D59" s="125"/>
      <c r="P59" s="235"/>
      <c r="Q59" s="235"/>
      <c r="R59" s="235"/>
      <c r="S59" s="235"/>
      <c r="T59" s="236"/>
      <c r="U59" s="236"/>
      <c r="V59" s="236"/>
      <c r="W59" s="236"/>
      <c r="X59" s="236"/>
      <c r="Y59" s="236"/>
      <c r="Z59" s="236"/>
      <c r="AA59" s="236"/>
      <c r="AB59" s="236"/>
      <c r="AC59" s="236"/>
      <c r="AD59" s="236"/>
      <c r="AE59" s="236"/>
      <c r="AF59" s="236"/>
      <c r="AG59" s="236"/>
      <c r="AH59" s="236"/>
      <c r="AI59" s="236"/>
      <c r="AJ59" s="236"/>
      <c r="AK59" s="235"/>
      <c r="AL59" s="236"/>
      <c r="AM59" s="235"/>
      <c r="AN59" s="235"/>
      <c r="AO59" s="235"/>
      <c r="AP59" s="236"/>
      <c r="AQ59" s="235"/>
      <c r="AR59" s="235"/>
      <c r="AS59" s="235"/>
      <c r="AT59" s="235"/>
      <c r="AU59" s="236"/>
      <c r="AV59" s="235"/>
      <c r="AW59" s="235"/>
      <c r="AX59" s="235"/>
      <c r="AY59" s="235"/>
      <c r="AZ59" s="236"/>
      <c r="BA59" s="235"/>
      <c r="BB59" s="235"/>
      <c r="BD59" s="237">
        <v>55</v>
      </c>
      <c r="BE59" s="235"/>
      <c r="BF59" s="235"/>
      <c r="BG59" s="235"/>
      <c r="BH59" s="235"/>
      <c r="BI59" s="235"/>
      <c r="BJ59" s="236"/>
      <c r="BK59" s="235"/>
      <c r="BL59" s="236"/>
      <c r="BM59" s="235"/>
      <c r="BN59" s="238"/>
      <c r="BO59" s="238"/>
      <c r="BP59" s="238"/>
      <c r="BQ59" s="238"/>
      <c r="BR59" s="238"/>
      <c r="BS59" s="238"/>
      <c r="BT59" s="239"/>
      <c r="BU59" s="239"/>
      <c r="BV59" s="239"/>
      <c r="BW59" s="239"/>
      <c r="BX59" s="238"/>
      <c r="BY59" s="239"/>
      <c r="BZ59" s="239"/>
      <c r="CA59" s="239"/>
      <c r="CB59" s="239"/>
      <c r="CC59" s="239"/>
      <c r="CD59" s="239"/>
      <c r="CE59" s="239"/>
      <c r="CF59" s="236"/>
      <c r="CG59" s="240"/>
      <c r="CL59" s="125"/>
      <c r="CM59" s="129"/>
      <c r="CN59" s="129"/>
      <c r="CO59" s="129"/>
    </row>
    <row r="60" spans="2:93" x14ac:dyDescent="0.25">
      <c r="B60" s="125"/>
      <c r="D60" s="125"/>
      <c r="P60" s="235"/>
      <c r="Q60" s="235"/>
      <c r="R60" s="235"/>
      <c r="S60" s="235"/>
      <c r="T60" s="236"/>
      <c r="U60" s="236"/>
      <c r="V60" s="236"/>
      <c r="W60" s="236"/>
      <c r="X60" s="236"/>
      <c r="Y60" s="236"/>
      <c r="Z60" s="236"/>
      <c r="AA60" s="236"/>
      <c r="AB60" s="236"/>
      <c r="AC60" s="236"/>
      <c r="AD60" s="236"/>
      <c r="AE60" s="236"/>
      <c r="AF60" s="236"/>
      <c r="AG60" s="236"/>
      <c r="AH60" s="236"/>
      <c r="AI60" s="236"/>
      <c r="AJ60" s="236"/>
      <c r="AK60" s="235"/>
      <c r="AL60" s="236"/>
      <c r="AM60" s="235"/>
      <c r="AN60" s="235"/>
      <c r="AO60" s="235"/>
      <c r="AP60" s="236"/>
      <c r="AQ60" s="235"/>
      <c r="AR60" s="235"/>
      <c r="AS60" s="235"/>
      <c r="AT60" s="235"/>
      <c r="AU60" s="236"/>
      <c r="AV60" s="235"/>
      <c r="AW60" s="235"/>
      <c r="AX60" s="235"/>
      <c r="AY60" s="235"/>
      <c r="AZ60" s="236"/>
      <c r="BA60" s="235"/>
      <c r="BB60" s="235"/>
      <c r="BD60" s="237">
        <v>56</v>
      </c>
      <c r="BE60" s="235"/>
      <c r="BF60" s="235"/>
      <c r="BG60" s="235"/>
      <c r="BH60" s="235"/>
      <c r="BI60" s="235"/>
      <c r="BJ60" s="236"/>
      <c r="BK60" s="235"/>
      <c r="BL60" s="236"/>
      <c r="BM60" s="235"/>
      <c r="BN60" s="238"/>
      <c r="BO60" s="238"/>
      <c r="BP60" s="238"/>
      <c r="BQ60" s="238"/>
      <c r="BR60" s="238"/>
      <c r="BS60" s="238"/>
      <c r="BT60" s="239"/>
      <c r="BU60" s="239"/>
      <c r="BV60" s="239"/>
      <c r="BW60" s="239"/>
      <c r="BX60" s="238"/>
      <c r="BY60" s="239"/>
      <c r="BZ60" s="239"/>
      <c r="CA60" s="239"/>
      <c r="CB60" s="239"/>
      <c r="CC60" s="239"/>
      <c r="CD60" s="239"/>
      <c r="CE60" s="239"/>
      <c r="CF60" s="236"/>
      <c r="CG60" s="240"/>
      <c r="CL60" s="125"/>
      <c r="CM60" s="129"/>
      <c r="CN60" s="129"/>
      <c r="CO60" s="129"/>
    </row>
    <row r="61" spans="2:93" x14ac:dyDescent="0.25">
      <c r="B61" s="125"/>
      <c r="D61" s="125"/>
      <c r="P61" s="235"/>
      <c r="Q61" s="235"/>
      <c r="R61" s="235"/>
      <c r="S61" s="235"/>
      <c r="T61" s="236"/>
      <c r="U61" s="236"/>
      <c r="V61" s="236"/>
      <c r="W61" s="236"/>
      <c r="X61" s="236"/>
      <c r="Y61" s="236"/>
      <c r="Z61" s="236"/>
      <c r="AA61" s="236"/>
      <c r="AB61" s="236"/>
      <c r="AC61" s="236"/>
      <c r="AD61" s="236"/>
      <c r="AE61" s="236"/>
      <c r="AF61" s="236"/>
      <c r="AG61" s="236"/>
      <c r="AH61" s="236"/>
      <c r="AI61" s="236"/>
      <c r="AJ61" s="236"/>
      <c r="AK61" s="235"/>
      <c r="AL61" s="236"/>
      <c r="AM61" s="235"/>
      <c r="AN61" s="235"/>
      <c r="AO61" s="235"/>
      <c r="AP61" s="236"/>
      <c r="AQ61" s="235"/>
      <c r="AR61" s="235"/>
      <c r="AS61" s="235"/>
      <c r="AT61" s="235"/>
      <c r="AU61" s="236"/>
      <c r="AV61" s="235"/>
      <c r="AW61" s="235"/>
      <c r="AX61" s="235"/>
      <c r="AY61" s="235"/>
      <c r="AZ61" s="236"/>
      <c r="BA61" s="235"/>
      <c r="BB61" s="235"/>
      <c r="BD61" s="237">
        <v>57</v>
      </c>
      <c r="BE61" s="235"/>
      <c r="BF61" s="235"/>
      <c r="BG61" s="235"/>
      <c r="BH61" s="235"/>
      <c r="BI61" s="235"/>
      <c r="BJ61" s="236"/>
      <c r="BK61" s="235"/>
      <c r="BL61" s="236"/>
      <c r="BM61" s="235"/>
      <c r="BN61" s="238"/>
      <c r="BO61" s="238"/>
      <c r="BP61" s="238"/>
      <c r="BQ61" s="238"/>
      <c r="BR61" s="238"/>
      <c r="BS61" s="238"/>
      <c r="BT61" s="239"/>
      <c r="BU61" s="239"/>
      <c r="BV61" s="239"/>
      <c r="BW61" s="239"/>
      <c r="BX61" s="238"/>
      <c r="BY61" s="239"/>
      <c r="BZ61" s="239"/>
      <c r="CA61" s="239"/>
      <c r="CB61" s="239"/>
      <c r="CC61" s="239"/>
      <c r="CD61" s="239"/>
      <c r="CE61" s="239"/>
      <c r="CF61" s="236"/>
      <c r="CG61" s="240"/>
      <c r="CL61" s="125"/>
      <c r="CM61" s="129"/>
      <c r="CN61" s="129"/>
      <c r="CO61" s="129"/>
    </row>
    <row r="62" spans="2:93" x14ac:dyDescent="0.25">
      <c r="B62" s="125"/>
      <c r="D62" s="125"/>
      <c r="P62" s="235"/>
      <c r="Q62" s="235"/>
      <c r="R62" s="235"/>
      <c r="S62" s="235"/>
      <c r="T62" s="236"/>
      <c r="U62" s="236"/>
      <c r="V62" s="236"/>
      <c r="W62" s="236"/>
      <c r="X62" s="236"/>
      <c r="Y62" s="236"/>
      <c r="Z62" s="236"/>
      <c r="AA62" s="236"/>
      <c r="AB62" s="236"/>
      <c r="AC62" s="236"/>
      <c r="AD62" s="236"/>
      <c r="AE62" s="236"/>
      <c r="AF62" s="236"/>
      <c r="AG62" s="236"/>
      <c r="AH62" s="236"/>
      <c r="AI62" s="236"/>
      <c r="AJ62" s="236"/>
      <c r="AK62" s="235"/>
      <c r="AL62" s="236"/>
      <c r="AM62" s="235"/>
      <c r="AN62" s="235"/>
      <c r="AO62" s="235"/>
      <c r="AP62" s="236"/>
      <c r="AQ62" s="235"/>
      <c r="AR62" s="235"/>
      <c r="AS62" s="235"/>
      <c r="AT62" s="235"/>
      <c r="AU62" s="236"/>
      <c r="AV62" s="235"/>
      <c r="AW62" s="235"/>
      <c r="AX62" s="235"/>
      <c r="AY62" s="235"/>
      <c r="AZ62" s="236"/>
      <c r="BA62" s="235"/>
      <c r="BB62" s="235"/>
      <c r="BD62" s="237">
        <v>58</v>
      </c>
      <c r="BE62" s="235"/>
      <c r="BF62" s="235"/>
      <c r="BG62" s="235"/>
      <c r="BH62" s="235"/>
      <c r="BI62" s="235"/>
      <c r="BJ62" s="236"/>
      <c r="BK62" s="235"/>
      <c r="BL62" s="236"/>
      <c r="BM62" s="235"/>
      <c r="BN62" s="238"/>
      <c r="BO62" s="238"/>
      <c r="BP62" s="238"/>
      <c r="BQ62" s="238"/>
      <c r="BR62" s="238"/>
      <c r="BS62" s="238"/>
      <c r="BT62" s="239"/>
      <c r="BU62" s="239"/>
      <c r="BV62" s="239"/>
      <c r="BW62" s="239"/>
      <c r="BX62" s="238"/>
      <c r="BY62" s="239"/>
      <c r="BZ62" s="239"/>
      <c r="CA62" s="239"/>
      <c r="CB62" s="239"/>
      <c r="CC62" s="239"/>
      <c r="CD62" s="239"/>
      <c r="CE62" s="239"/>
      <c r="CF62" s="236"/>
      <c r="CG62" s="240"/>
      <c r="CL62" s="125"/>
      <c r="CM62" s="129"/>
      <c r="CN62" s="129"/>
      <c r="CO62" s="129"/>
    </row>
    <row r="63" spans="2:93" x14ac:dyDescent="0.25">
      <c r="B63" s="125"/>
      <c r="D63" s="125"/>
      <c r="P63" s="235"/>
      <c r="Q63" s="235"/>
      <c r="R63" s="235"/>
      <c r="S63" s="235"/>
      <c r="T63" s="236"/>
      <c r="U63" s="236"/>
      <c r="V63" s="236"/>
      <c r="W63" s="236"/>
      <c r="X63" s="236"/>
      <c r="Y63" s="236"/>
      <c r="Z63" s="236"/>
      <c r="AA63" s="236"/>
      <c r="AB63" s="236"/>
      <c r="AC63" s="236"/>
      <c r="AD63" s="236"/>
      <c r="AE63" s="236"/>
      <c r="AF63" s="236"/>
      <c r="AG63" s="236"/>
      <c r="AH63" s="236"/>
      <c r="AI63" s="236"/>
      <c r="AJ63" s="236"/>
      <c r="AK63" s="235"/>
      <c r="AL63" s="236"/>
      <c r="AM63" s="235"/>
      <c r="AN63" s="235"/>
      <c r="AO63" s="235"/>
      <c r="AP63" s="236"/>
      <c r="AQ63" s="235"/>
      <c r="AR63" s="235"/>
      <c r="AS63" s="235"/>
      <c r="AT63" s="235"/>
      <c r="AU63" s="236"/>
      <c r="AV63" s="235"/>
      <c r="AW63" s="235"/>
      <c r="AX63" s="235"/>
      <c r="AY63" s="235"/>
      <c r="AZ63" s="236"/>
      <c r="BA63" s="235"/>
      <c r="BB63" s="235"/>
      <c r="BD63" s="237">
        <v>59</v>
      </c>
      <c r="BE63" s="235"/>
      <c r="BF63" s="235"/>
      <c r="BG63" s="235"/>
      <c r="BH63" s="235"/>
      <c r="BI63" s="235"/>
      <c r="BJ63" s="236"/>
      <c r="BK63" s="235"/>
      <c r="BL63" s="236"/>
      <c r="BM63" s="235"/>
      <c r="BN63" s="238"/>
      <c r="BO63" s="238"/>
      <c r="BP63" s="238"/>
      <c r="BQ63" s="238"/>
      <c r="BR63" s="238"/>
      <c r="BS63" s="238"/>
      <c r="BT63" s="239"/>
      <c r="BU63" s="239"/>
      <c r="BV63" s="239"/>
      <c r="BW63" s="239"/>
      <c r="BX63" s="238"/>
      <c r="BY63" s="239"/>
      <c r="BZ63" s="239"/>
      <c r="CA63" s="239"/>
      <c r="CB63" s="239"/>
      <c r="CC63" s="239"/>
      <c r="CD63" s="239"/>
      <c r="CE63" s="239"/>
      <c r="CF63" s="236"/>
      <c r="CG63" s="240"/>
      <c r="CL63" s="125"/>
      <c r="CM63" s="129"/>
      <c r="CN63" s="129"/>
      <c r="CO63" s="129"/>
    </row>
    <row r="64" spans="2:93" x14ac:dyDescent="0.25">
      <c r="B64" s="125"/>
      <c r="D64" s="125"/>
      <c r="P64" s="235"/>
      <c r="Q64" s="235"/>
      <c r="R64" s="235"/>
      <c r="S64" s="235"/>
      <c r="T64" s="236"/>
      <c r="U64" s="236"/>
      <c r="V64" s="236"/>
      <c r="W64" s="236"/>
      <c r="X64" s="236"/>
      <c r="Y64" s="236"/>
      <c r="Z64" s="236"/>
      <c r="AA64" s="236"/>
      <c r="AB64" s="236"/>
      <c r="AC64" s="236"/>
      <c r="AD64" s="236"/>
      <c r="AE64" s="236"/>
      <c r="AF64" s="236"/>
      <c r="AG64" s="236"/>
      <c r="AH64" s="236"/>
      <c r="AI64" s="236"/>
      <c r="AJ64" s="236"/>
      <c r="AK64" s="235"/>
      <c r="AL64" s="236"/>
      <c r="AM64" s="235"/>
      <c r="AN64" s="235"/>
      <c r="AO64" s="235"/>
      <c r="AP64" s="236"/>
      <c r="AQ64" s="235"/>
      <c r="AR64" s="235"/>
      <c r="AS64" s="235"/>
      <c r="AT64" s="235"/>
      <c r="AU64" s="236"/>
      <c r="AV64" s="235"/>
      <c r="AW64" s="235"/>
      <c r="AX64" s="235"/>
      <c r="AY64" s="235"/>
      <c r="AZ64" s="236"/>
      <c r="BA64" s="235"/>
      <c r="BB64" s="235"/>
      <c r="BD64" s="237">
        <v>60</v>
      </c>
      <c r="BE64" s="235"/>
      <c r="BF64" s="235"/>
      <c r="BG64" s="235"/>
      <c r="BH64" s="235"/>
      <c r="BI64" s="235"/>
      <c r="BJ64" s="236"/>
      <c r="BK64" s="235"/>
      <c r="BL64" s="236"/>
      <c r="BM64" s="235"/>
      <c r="BN64" s="238"/>
      <c r="BO64" s="238"/>
      <c r="BP64" s="238"/>
      <c r="BQ64" s="238"/>
      <c r="BR64" s="238"/>
      <c r="BS64" s="238"/>
      <c r="BT64" s="239"/>
      <c r="BU64" s="239"/>
      <c r="BV64" s="239"/>
      <c r="BW64" s="239"/>
      <c r="BX64" s="238"/>
      <c r="BY64" s="239"/>
      <c r="BZ64" s="239"/>
      <c r="CA64" s="239"/>
      <c r="CB64" s="239"/>
      <c r="CC64" s="239"/>
      <c r="CD64" s="239"/>
      <c r="CE64" s="239"/>
      <c r="CF64" s="236"/>
      <c r="CG64" s="240"/>
      <c r="CL64" s="125"/>
      <c r="CM64" s="129"/>
      <c r="CN64" s="129"/>
      <c r="CO64" s="129"/>
    </row>
    <row r="65" spans="2:93" x14ac:dyDescent="0.25">
      <c r="B65" s="125"/>
      <c r="D65" s="125"/>
      <c r="P65" s="235"/>
      <c r="Q65" s="235"/>
      <c r="R65" s="235"/>
      <c r="S65" s="235"/>
      <c r="T65" s="236"/>
      <c r="U65" s="236"/>
      <c r="V65" s="236"/>
      <c r="W65" s="236"/>
      <c r="X65" s="236"/>
      <c r="Y65" s="236"/>
      <c r="Z65" s="236"/>
      <c r="AA65" s="236"/>
      <c r="AB65" s="236"/>
      <c r="AC65" s="236"/>
      <c r="AD65" s="236"/>
      <c r="AE65" s="236"/>
      <c r="AF65" s="236"/>
      <c r="AG65" s="236"/>
      <c r="AH65" s="236"/>
      <c r="AI65" s="236"/>
      <c r="AJ65" s="236"/>
      <c r="AK65" s="235"/>
      <c r="AL65" s="236"/>
      <c r="AM65" s="235"/>
      <c r="AN65" s="235"/>
      <c r="AO65" s="235"/>
      <c r="AP65" s="236"/>
      <c r="AQ65" s="235"/>
      <c r="AR65" s="235"/>
      <c r="AS65" s="235"/>
      <c r="AT65" s="235"/>
      <c r="AU65" s="236"/>
      <c r="AV65" s="235"/>
      <c r="AW65" s="235"/>
      <c r="AX65" s="235"/>
      <c r="AY65" s="235"/>
      <c r="AZ65" s="236"/>
      <c r="BA65" s="235"/>
      <c r="BB65" s="235"/>
      <c r="BD65" s="237">
        <v>61</v>
      </c>
      <c r="BE65" s="235"/>
      <c r="BF65" s="235"/>
      <c r="BG65" s="235"/>
      <c r="BH65" s="235"/>
      <c r="BI65" s="235"/>
      <c r="BJ65" s="236"/>
      <c r="BK65" s="235"/>
      <c r="BL65" s="236"/>
      <c r="BM65" s="235"/>
      <c r="BN65" s="238"/>
      <c r="BO65" s="238"/>
      <c r="BP65" s="238"/>
      <c r="BQ65" s="238"/>
      <c r="BR65" s="238"/>
      <c r="BS65" s="238"/>
      <c r="BT65" s="239"/>
      <c r="BU65" s="239"/>
      <c r="BV65" s="239"/>
      <c r="BW65" s="239"/>
      <c r="BX65" s="238"/>
      <c r="BY65" s="239"/>
      <c r="BZ65" s="239"/>
      <c r="CA65" s="239"/>
      <c r="CB65" s="239"/>
      <c r="CC65" s="239"/>
      <c r="CD65" s="239"/>
      <c r="CE65" s="239"/>
      <c r="CF65" s="236"/>
      <c r="CG65" s="240"/>
      <c r="CL65" s="125"/>
      <c r="CM65" s="129"/>
      <c r="CN65" s="129"/>
      <c r="CO65" s="129"/>
    </row>
    <row r="66" spans="2:93" x14ac:dyDescent="0.25">
      <c r="B66" s="125"/>
      <c r="D66" s="125"/>
      <c r="P66" s="235"/>
      <c r="Q66" s="235"/>
      <c r="R66" s="235"/>
      <c r="S66" s="235"/>
      <c r="T66" s="236"/>
      <c r="U66" s="236"/>
      <c r="V66" s="236"/>
      <c r="W66" s="236"/>
      <c r="X66" s="236"/>
      <c r="Y66" s="236"/>
      <c r="Z66" s="236"/>
      <c r="AA66" s="236"/>
      <c r="AB66" s="236"/>
      <c r="AC66" s="236"/>
      <c r="AD66" s="236"/>
      <c r="AE66" s="236"/>
      <c r="AF66" s="236"/>
      <c r="AG66" s="236"/>
      <c r="AH66" s="236"/>
      <c r="AI66" s="236"/>
      <c r="AJ66" s="236"/>
      <c r="AK66" s="235"/>
      <c r="AL66" s="236"/>
      <c r="AM66" s="235"/>
      <c r="AN66" s="235"/>
      <c r="AO66" s="235"/>
      <c r="AP66" s="236"/>
      <c r="AQ66" s="235"/>
      <c r="AR66" s="235"/>
      <c r="AS66" s="235"/>
      <c r="AT66" s="235"/>
      <c r="AU66" s="236"/>
      <c r="AV66" s="235"/>
      <c r="AW66" s="235"/>
      <c r="AX66" s="235"/>
      <c r="AY66" s="235"/>
      <c r="AZ66" s="236"/>
      <c r="BA66" s="235"/>
      <c r="BB66" s="235"/>
      <c r="BD66" s="237">
        <v>62</v>
      </c>
      <c r="BE66" s="235"/>
      <c r="BF66" s="235"/>
      <c r="BG66" s="235"/>
      <c r="BH66" s="235"/>
      <c r="BI66" s="235"/>
      <c r="BJ66" s="236"/>
      <c r="BK66" s="235"/>
      <c r="BL66" s="236"/>
      <c r="BM66" s="235"/>
      <c r="BN66" s="238"/>
      <c r="BO66" s="238"/>
      <c r="BP66" s="238"/>
      <c r="BQ66" s="238"/>
      <c r="BR66" s="238"/>
      <c r="BS66" s="238"/>
      <c r="BT66" s="239"/>
      <c r="BU66" s="239"/>
      <c r="BV66" s="239"/>
      <c r="BW66" s="239"/>
      <c r="BX66" s="238"/>
      <c r="BY66" s="239"/>
      <c r="BZ66" s="239"/>
      <c r="CA66" s="239"/>
      <c r="CB66" s="239"/>
      <c r="CC66" s="239"/>
      <c r="CD66" s="239"/>
      <c r="CE66" s="239"/>
      <c r="CF66" s="236"/>
      <c r="CG66" s="240"/>
      <c r="CL66" s="125"/>
      <c r="CM66" s="129"/>
      <c r="CN66" s="129"/>
      <c r="CO66" s="129"/>
    </row>
    <row r="67" spans="2:93" x14ac:dyDescent="0.25">
      <c r="B67" s="125"/>
      <c r="D67" s="125"/>
      <c r="P67" s="235"/>
      <c r="Q67" s="235"/>
      <c r="R67" s="235"/>
      <c r="S67" s="235"/>
      <c r="T67" s="236"/>
      <c r="U67" s="236"/>
      <c r="V67" s="236"/>
      <c r="W67" s="236"/>
      <c r="X67" s="236"/>
      <c r="Y67" s="236"/>
      <c r="Z67" s="236"/>
      <c r="AA67" s="236"/>
      <c r="AB67" s="236"/>
      <c r="AC67" s="236"/>
      <c r="AD67" s="236"/>
      <c r="AE67" s="236"/>
      <c r="AF67" s="236"/>
      <c r="AG67" s="236"/>
      <c r="AH67" s="236"/>
      <c r="AI67" s="236"/>
      <c r="AJ67" s="236"/>
      <c r="AK67" s="235"/>
      <c r="AL67" s="236"/>
      <c r="AM67" s="235"/>
      <c r="AN67" s="235"/>
      <c r="AO67" s="235"/>
      <c r="AP67" s="236"/>
      <c r="AQ67" s="235"/>
      <c r="AR67" s="235"/>
      <c r="AS67" s="235"/>
      <c r="AT67" s="235"/>
      <c r="AU67" s="236"/>
      <c r="AV67" s="235"/>
      <c r="AW67" s="235"/>
      <c r="AX67" s="235"/>
      <c r="AY67" s="235"/>
      <c r="AZ67" s="236"/>
      <c r="BA67" s="235"/>
      <c r="BB67" s="235"/>
      <c r="BD67" s="237">
        <v>63</v>
      </c>
      <c r="BE67" s="235"/>
      <c r="BF67" s="235"/>
      <c r="BG67" s="235"/>
      <c r="BH67" s="235"/>
      <c r="BI67" s="235"/>
      <c r="BJ67" s="236"/>
      <c r="BK67" s="235"/>
      <c r="BL67" s="236"/>
      <c r="BM67" s="235"/>
      <c r="BN67" s="238"/>
      <c r="BO67" s="238"/>
      <c r="BP67" s="238"/>
      <c r="BQ67" s="238"/>
      <c r="BR67" s="238"/>
      <c r="BS67" s="238"/>
      <c r="BT67" s="239"/>
      <c r="BU67" s="239"/>
      <c r="BV67" s="239"/>
      <c r="BW67" s="239"/>
      <c r="BX67" s="238"/>
      <c r="BY67" s="239"/>
      <c r="BZ67" s="239"/>
      <c r="CA67" s="239"/>
      <c r="CB67" s="239"/>
      <c r="CC67" s="239"/>
      <c r="CD67" s="239"/>
      <c r="CE67" s="239"/>
      <c r="CF67" s="236"/>
      <c r="CG67" s="240"/>
      <c r="CL67" s="125"/>
      <c r="CM67" s="129"/>
      <c r="CN67" s="129"/>
      <c r="CO67" s="129"/>
    </row>
    <row r="68" spans="2:93" x14ac:dyDescent="0.25">
      <c r="B68" s="125"/>
      <c r="D68" s="125"/>
      <c r="P68" s="235"/>
      <c r="Q68" s="235"/>
      <c r="R68" s="235"/>
      <c r="S68" s="235"/>
      <c r="T68" s="236"/>
      <c r="U68" s="236"/>
      <c r="V68" s="236"/>
      <c r="W68" s="236"/>
      <c r="X68" s="236"/>
      <c r="Y68" s="236"/>
      <c r="Z68" s="236"/>
      <c r="AA68" s="236"/>
      <c r="AB68" s="236"/>
      <c r="AC68" s="236"/>
      <c r="AD68" s="236"/>
      <c r="AE68" s="236"/>
      <c r="AF68" s="236"/>
      <c r="AG68" s="236"/>
      <c r="AH68" s="236"/>
      <c r="AI68" s="236"/>
      <c r="AJ68" s="236"/>
      <c r="AK68" s="235"/>
      <c r="AL68" s="236"/>
      <c r="AM68" s="235"/>
      <c r="AN68" s="235"/>
      <c r="AO68" s="235"/>
      <c r="AP68" s="236"/>
      <c r="AQ68" s="235"/>
      <c r="AR68" s="235"/>
      <c r="AS68" s="235"/>
      <c r="AT68" s="235"/>
      <c r="AU68" s="236"/>
      <c r="AV68" s="235"/>
      <c r="AW68" s="235"/>
      <c r="AX68" s="235"/>
      <c r="AY68" s="235"/>
      <c r="AZ68" s="236"/>
      <c r="BA68" s="235"/>
      <c r="BB68" s="235"/>
      <c r="BD68" s="237">
        <v>64</v>
      </c>
      <c r="BE68" s="235"/>
      <c r="BF68" s="235"/>
      <c r="BG68" s="235"/>
      <c r="BH68" s="235"/>
      <c r="BI68" s="235"/>
      <c r="BJ68" s="236"/>
      <c r="BK68" s="235"/>
      <c r="BL68" s="236"/>
      <c r="BM68" s="235"/>
      <c r="BN68" s="238"/>
      <c r="BO68" s="238"/>
      <c r="BP68" s="238"/>
      <c r="BQ68" s="238"/>
      <c r="BR68" s="238"/>
      <c r="BS68" s="238"/>
      <c r="BT68" s="239"/>
      <c r="BU68" s="239"/>
      <c r="BV68" s="239"/>
      <c r="BW68" s="239"/>
      <c r="BX68" s="238"/>
      <c r="BY68" s="239"/>
      <c r="BZ68" s="239"/>
      <c r="CA68" s="239"/>
      <c r="CB68" s="239"/>
      <c r="CC68" s="239"/>
      <c r="CD68" s="239"/>
      <c r="CE68" s="239"/>
      <c r="CF68" s="236"/>
      <c r="CG68" s="240"/>
      <c r="CL68" s="125"/>
      <c r="CM68" s="129"/>
      <c r="CN68" s="129"/>
      <c r="CO68" s="129"/>
    </row>
    <row r="69" spans="2:93" x14ac:dyDescent="0.25">
      <c r="B69" s="125"/>
      <c r="D69" s="125"/>
      <c r="P69" s="235"/>
      <c r="Q69" s="235"/>
      <c r="R69" s="235"/>
      <c r="S69" s="235"/>
      <c r="T69" s="236"/>
      <c r="U69" s="236"/>
      <c r="V69" s="236"/>
      <c r="W69" s="236"/>
      <c r="X69" s="236"/>
      <c r="Y69" s="236"/>
      <c r="Z69" s="236"/>
      <c r="AA69" s="236"/>
      <c r="AB69" s="236"/>
      <c r="AC69" s="236"/>
      <c r="AD69" s="236"/>
      <c r="AE69" s="236"/>
      <c r="AF69" s="236"/>
      <c r="AG69" s="236"/>
      <c r="AH69" s="236"/>
      <c r="AI69" s="236"/>
      <c r="AJ69" s="236"/>
      <c r="AK69" s="235"/>
      <c r="AL69" s="236"/>
      <c r="AM69" s="235"/>
      <c r="AN69" s="235"/>
      <c r="AO69" s="235"/>
      <c r="AP69" s="236"/>
      <c r="AQ69" s="235"/>
      <c r="AR69" s="235"/>
      <c r="AS69" s="235"/>
      <c r="AT69" s="235"/>
      <c r="AU69" s="236"/>
      <c r="AV69" s="235"/>
      <c r="AW69" s="235"/>
      <c r="AX69" s="235"/>
      <c r="AY69" s="235"/>
      <c r="AZ69" s="236"/>
      <c r="BA69" s="235"/>
      <c r="BB69" s="235"/>
      <c r="BD69" s="237">
        <v>65</v>
      </c>
      <c r="BE69" s="235"/>
      <c r="BF69" s="235"/>
      <c r="BG69" s="235"/>
      <c r="BH69" s="235"/>
      <c r="BI69" s="235"/>
      <c r="BJ69" s="236"/>
      <c r="BK69" s="235"/>
      <c r="BL69" s="236"/>
      <c r="BM69" s="235"/>
      <c r="BN69" s="238"/>
      <c r="BO69" s="238"/>
      <c r="BP69" s="238"/>
      <c r="BQ69" s="238"/>
      <c r="BR69" s="238"/>
      <c r="BS69" s="238"/>
      <c r="BT69" s="239"/>
      <c r="BU69" s="239"/>
      <c r="BV69" s="239"/>
      <c r="BW69" s="239"/>
      <c r="BX69" s="238"/>
      <c r="BY69" s="239"/>
      <c r="BZ69" s="239"/>
      <c r="CA69" s="239"/>
      <c r="CB69" s="239"/>
      <c r="CC69" s="239"/>
      <c r="CD69" s="239"/>
      <c r="CE69" s="239"/>
      <c r="CF69" s="236"/>
      <c r="CG69" s="240"/>
      <c r="CL69" s="125"/>
      <c r="CM69" s="129"/>
      <c r="CN69" s="129"/>
      <c r="CO69" s="129"/>
    </row>
    <row r="70" spans="2:93" x14ac:dyDescent="0.25">
      <c r="B70" s="125"/>
      <c r="D70" s="125"/>
      <c r="P70" s="235"/>
      <c r="Q70" s="235"/>
      <c r="R70" s="235"/>
      <c r="S70" s="235"/>
      <c r="T70" s="236"/>
      <c r="U70" s="236"/>
      <c r="V70" s="236"/>
      <c r="W70" s="236"/>
      <c r="X70" s="236"/>
      <c r="Y70" s="236"/>
      <c r="Z70" s="236"/>
      <c r="AA70" s="236"/>
      <c r="AB70" s="236"/>
      <c r="AC70" s="236"/>
      <c r="AD70" s="236"/>
      <c r="AE70" s="236"/>
      <c r="AF70" s="236"/>
      <c r="AG70" s="236"/>
      <c r="AH70" s="236"/>
      <c r="AI70" s="236"/>
      <c r="AJ70" s="236"/>
      <c r="AK70" s="235"/>
      <c r="AL70" s="236"/>
      <c r="AM70" s="235"/>
      <c r="AN70" s="235"/>
      <c r="AO70" s="235"/>
      <c r="AP70" s="236"/>
      <c r="AQ70" s="235"/>
      <c r="AR70" s="235"/>
      <c r="AS70" s="235"/>
      <c r="AT70" s="235"/>
      <c r="AU70" s="236"/>
      <c r="AV70" s="235"/>
      <c r="AW70" s="235"/>
      <c r="AX70" s="235"/>
      <c r="AY70" s="235"/>
      <c r="AZ70" s="236"/>
      <c r="BA70" s="235"/>
      <c r="BB70" s="235"/>
      <c r="BD70" s="237">
        <v>66</v>
      </c>
      <c r="BE70" s="235"/>
      <c r="BF70" s="235"/>
      <c r="BG70" s="235"/>
      <c r="BH70" s="235"/>
      <c r="BI70" s="235"/>
      <c r="BJ70" s="236"/>
      <c r="BK70" s="235"/>
      <c r="BL70" s="236"/>
      <c r="BM70" s="235"/>
      <c r="BN70" s="238"/>
      <c r="BO70" s="238"/>
      <c r="BP70" s="238"/>
      <c r="BQ70" s="238"/>
      <c r="BR70" s="238"/>
      <c r="BS70" s="238"/>
      <c r="BT70" s="239"/>
      <c r="BU70" s="239"/>
      <c r="BV70" s="239"/>
      <c r="BW70" s="239"/>
      <c r="BX70" s="238"/>
      <c r="BY70" s="239"/>
      <c r="BZ70" s="239"/>
      <c r="CA70" s="239"/>
      <c r="CB70" s="239"/>
      <c r="CC70" s="239"/>
      <c r="CD70" s="239"/>
      <c r="CE70" s="239"/>
      <c r="CF70" s="236"/>
      <c r="CG70" s="240"/>
      <c r="CL70" s="125"/>
      <c r="CM70" s="129"/>
      <c r="CN70" s="129"/>
      <c r="CO70" s="129"/>
    </row>
    <row r="71" spans="2:93" x14ac:dyDescent="0.25">
      <c r="B71" s="125"/>
      <c r="D71" s="125"/>
      <c r="P71" s="235"/>
      <c r="Q71" s="235"/>
      <c r="R71" s="235"/>
      <c r="S71" s="235"/>
      <c r="T71" s="236"/>
      <c r="U71" s="236"/>
      <c r="V71" s="236"/>
      <c r="W71" s="236"/>
      <c r="X71" s="236"/>
      <c r="Y71" s="236"/>
      <c r="Z71" s="236"/>
      <c r="AA71" s="236"/>
      <c r="AB71" s="236"/>
      <c r="AC71" s="236"/>
      <c r="AD71" s="236"/>
      <c r="AE71" s="236"/>
      <c r="AF71" s="236"/>
      <c r="AG71" s="236"/>
      <c r="AH71" s="236"/>
      <c r="AI71" s="236"/>
      <c r="AJ71" s="236"/>
      <c r="AK71" s="235"/>
      <c r="AL71" s="236"/>
      <c r="AM71" s="235"/>
      <c r="AN71" s="235"/>
      <c r="AO71" s="235"/>
      <c r="AP71" s="236"/>
      <c r="AQ71" s="235"/>
      <c r="AR71" s="235"/>
      <c r="AS71" s="235"/>
      <c r="AT71" s="235"/>
      <c r="AU71" s="236"/>
      <c r="AV71" s="235"/>
      <c r="AW71" s="235"/>
      <c r="AX71" s="235"/>
      <c r="AY71" s="235"/>
      <c r="AZ71" s="236"/>
      <c r="BA71" s="235"/>
      <c r="BB71" s="235"/>
      <c r="BD71" s="237">
        <v>67</v>
      </c>
      <c r="BE71" s="235"/>
      <c r="BF71" s="235"/>
      <c r="BG71" s="235"/>
      <c r="BH71" s="235"/>
      <c r="BI71" s="235"/>
      <c r="BJ71" s="236"/>
      <c r="BK71" s="235"/>
      <c r="BL71" s="236"/>
      <c r="BM71" s="235"/>
      <c r="BN71" s="238"/>
      <c r="BO71" s="238"/>
      <c r="BP71" s="238"/>
      <c r="BQ71" s="238"/>
      <c r="BR71" s="238"/>
      <c r="BS71" s="238"/>
      <c r="BT71" s="239"/>
      <c r="BU71" s="239"/>
      <c r="BV71" s="239"/>
      <c r="BW71" s="239"/>
      <c r="BX71" s="238"/>
      <c r="BY71" s="239"/>
      <c r="BZ71" s="239"/>
      <c r="CA71" s="239"/>
      <c r="CB71" s="239"/>
      <c r="CC71" s="239"/>
      <c r="CD71" s="239"/>
      <c r="CE71" s="239"/>
      <c r="CF71" s="236"/>
      <c r="CG71" s="240"/>
      <c r="CL71" s="125"/>
      <c r="CM71" s="129"/>
      <c r="CN71" s="129"/>
      <c r="CO71" s="129"/>
    </row>
    <row r="72" spans="2:93" x14ac:dyDescent="0.25">
      <c r="B72" s="125"/>
      <c r="D72" s="125"/>
      <c r="P72" s="235"/>
      <c r="Q72" s="235"/>
      <c r="R72" s="235"/>
      <c r="S72" s="235"/>
      <c r="T72" s="236"/>
      <c r="U72" s="236"/>
      <c r="V72" s="236"/>
      <c r="W72" s="236"/>
      <c r="X72" s="236"/>
      <c r="Y72" s="236"/>
      <c r="Z72" s="236"/>
      <c r="AA72" s="236"/>
      <c r="AB72" s="236"/>
      <c r="AC72" s="236"/>
      <c r="AD72" s="236"/>
      <c r="AE72" s="236"/>
      <c r="AF72" s="236"/>
      <c r="AG72" s="236"/>
      <c r="AH72" s="236"/>
      <c r="AI72" s="236"/>
      <c r="AJ72" s="236"/>
      <c r="AK72" s="235"/>
      <c r="AL72" s="236"/>
      <c r="AM72" s="235"/>
      <c r="AN72" s="235"/>
      <c r="AO72" s="235"/>
      <c r="AP72" s="236"/>
      <c r="AQ72" s="235"/>
      <c r="AR72" s="235"/>
      <c r="AS72" s="235"/>
      <c r="AT72" s="235"/>
      <c r="AU72" s="236"/>
      <c r="AV72" s="235"/>
      <c r="AW72" s="235"/>
      <c r="AX72" s="235"/>
      <c r="AY72" s="235"/>
      <c r="AZ72" s="236"/>
      <c r="BA72" s="235"/>
      <c r="BB72" s="235"/>
      <c r="BD72" s="237">
        <v>68</v>
      </c>
      <c r="BE72" s="235"/>
      <c r="BF72" s="235"/>
      <c r="BG72" s="235"/>
      <c r="BH72" s="235"/>
      <c r="BI72" s="235"/>
      <c r="BJ72" s="236"/>
      <c r="BK72" s="235"/>
      <c r="BL72" s="236"/>
      <c r="BM72" s="235"/>
      <c r="BN72" s="238"/>
      <c r="BO72" s="238"/>
      <c r="BP72" s="238"/>
      <c r="BQ72" s="238"/>
      <c r="BR72" s="238"/>
      <c r="BS72" s="238"/>
      <c r="BT72" s="239"/>
      <c r="BU72" s="239"/>
      <c r="BV72" s="239"/>
      <c r="BW72" s="239"/>
      <c r="BX72" s="238"/>
      <c r="BY72" s="239"/>
      <c r="BZ72" s="239"/>
      <c r="CA72" s="239"/>
      <c r="CB72" s="239"/>
      <c r="CC72" s="239"/>
      <c r="CD72" s="239"/>
      <c r="CE72" s="239"/>
      <c r="CF72" s="236"/>
      <c r="CG72" s="240"/>
      <c r="CL72" s="125"/>
      <c r="CM72" s="129"/>
      <c r="CN72" s="129"/>
      <c r="CO72" s="129"/>
    </row>
    <row r="73" spans="2:93" x14ac:dyDescent="0.25">
      <c r="B73" s="125"/>
      <c r="D73" s="125"/>
      <c r="P73" s="235"/>
      <c r="Q73" s="235"/>
      <c r="R73" s="235"/>
      <c r="S73" s="235"/>
      <c r="T73" s="236"/>
      <c r="U73" s="236"/>
      <c r="V73" s="236"/>
      <c r="W73" s="236"/>
      <c r="X73" s="236"/>
      <c r="Y73" s="236"/>
      <c r="Z73" s="236"/>
      <c r="AA73" s="236"/>
      <c r="AB73" s="236"/>
      <c r="AC73" s="236"/>
      <c r="AD73" s="236"/>
      <c r="AE73" s="236"/>
      <c r="AF73" s="236"/>
      <c r="AG73" s="236"/>
      <c r="AH73" s="236"/>
      <c r="AI73" s="236"/>
      <c r="AJ73" s="236"/>
      <c r="AK73" s="235"/>
      <c r="AL73" s="236"/>
      <c r="AM73" s="235"/>
      <c r="AN73" s="235"/>
      <c r="AO73" s="235"/>
      <c r="AP73" s="236"/>
      <c r="AQ73" s="235"/>
      <c r="AR73" s="235"/>
      <c r="AS73" s="235"/>
      <c r="AT73" s="235"/>
      <c r="AU73" s="236"/>
      <c r="AV73" s="235"/>
      <c r="AW73" s="235"/>
      <c r="AX73" s="235"/>
      <c r="AY73" s="235"/>
      <c r="AZ73" s="236"/>
      <c r="BA73" s="235"/>
      <c r="BB73" s="235"/>
      <c r="BD73" s="237">
        <v>69</v>
      </c>
      <c r="BE73" s="235"/>
      <c r="BF73" s="235"/>
      <c r="BG73" s="235"/>
      <c r="BH73" s="235"/>
      <c r="BI73" s="235"/>
      <c r="BJ73" s="236"/>
      <c r="BK73" s="235"/>
      <c r="BL73" s="236"/>
      <c r="BM73" s="235"/>
      <c r="BN73" s="238"/>
      <c r="BO73" s="238"/>
      <c r="BP73" s="238"/>
      <c r="BQ73" s="238"/>
      <c r="BR73" s="238"/>
      <c r="BS73" s="238"/>
      <c r="BT73" s="239"/>
      <c r="BU73" s="239"/>
      <c r="BV73" s="239"/>
      <c r="BW73" s="239"/>
      <c r="BX73" s="238"/>
      <c r="BY73" s="239"/>
      <c r="BZ73" s="239"/>
      <c r="CA73" s="239"/>
      <c r="CB73" s="239"/>
      <c r="CC73" s="239"/>
      <c r="CD73" s="239"/>
      <c r="CE73" s="239"/>
      <c r="CF73" s="236"/>
      <c r="CG73" s="240"/>
      <c r="CL73" s="125"/>
      <c r="CM73" s="129"/>
      <c r="CN73" s="129"/>
      <c r="CO73" s="129"/>
    </row>
    <row r="74" spans="2:93" x14ac:dyDescent="0.25">
      <c r="B74" s="125"/>
      <c r="D74" s="125"/>
      <c r="P74" s="235"/>
      <c r="Q74" s="235"/>
      <c r="R74" s="235"/>
      <c r="S74" s="235"/>
      <c r="T74" s="236"/>
      <c r="U74" s="236"/>
      <c r="V74" s="236"/>
      <c r="W74" s="236"/>
      <c r="X74" s="236"/>
      <c r="Y74" s="236"/>
      <c r="Z74" s="236"/>
      <c r="AA74" s="236"/>
      <c r="AB74" s="236"/>
      <c r="AC74" s="236"/>
      <c r="AD74" s="236"/>
      <c r="AE74" s="236"/>
      <c r="AF74" s="236"/>
      <c r="AG74" s="236"/>
      <c r="AH74" s="236"/>
      <c r="AI74" s="236"/>
      <c r="AJ74" s="236"/>
      <c r="AK74" s="235"/>
      <c r="AL74" s="236"/>
      <c r="AM74" s="235"/>
      <c r="AN74" s="235"/>
      <c r="AO74" s="235"/>
      <c r="AP74" s="236"/>
      <c r="AQ74" s="235"/>
      <c r="AR74" s="235"/>
      <c r="AS74" s="235"/>
      <c r="AT74" s="235"/>
      <c r="AU74" s="236"/>
      <c r="AV74" s="235"/>
      <c r="AW74" s="235"/>
      <c r="AX74" s="235"/>
      <c r="AY74" s="235"/>
      <c r="AZ74" s="236"/>
      <c r="BA74" s="235"/>
      <c r="BB74" s="235"/>
      <c r="BD74" s="237">
        <v>70</v>
      </c>
      <c r="BE74" s="235"/>
      <c r="BF74" s="235"/>
      <c r="BG74" s="235"/>
      <c r="BH74" s="235"/>
      <c r="BI74" s="235"/>
      <c r="BJ74" s="236"/>
      <c r="BK74" s="235"/>
      <c r="BL74" s="236"/>
      <c r="BM74" s="235"/>
      <c r="BN74" s="238"/>
      <c r="BO74" s="238"/>
      <c r="BP74" s="238"/>
      <c r="BQ74" s="238"/>
      <c r="BR74" s="238"/>
      <c r="BS74" s="238"/>
      <c r="BT74" s="239"/>
      <c r="BU74" s="239"/>
      <c r="BV74" s="239"/>
      <c r="BW74" s="239"/>
      <c r="BX74" s="238"/>
      <c r="BY74" s="239"/>
      <c r="BZ74" s="239"/>
      <c r="CA74" s="239"/>
      <c r="CB74" s="239"/>
      <c r="CC74" s="239"/>
      <c r="CD74" s="239"/>
      <c r="CE74" s="239"/>
      <c r="CF74" s="236"/>
      <c r="CG74" s="240"/>
      <c r="CL74" s="125"/>
      <c r="CM74" s="129"/>
      <c r="CN74" s="129"/>
      <c r="CO74" s="129"/>
    </row>
    <row r="75" spans="2:93" x14ac:dyDescent="0.25">
      <c r="B75" s="125"/>
      <c r="D75" s="125"/>
      <c r="P75" s="235"/>
      <c r="Q75" s="235"/>
      <c r="R75" s="235"/>
      <c r="S75" s="235"/>
      <c r="T75" s="236"/>
      <c r="U75" s="236"/>
      <c r="V75" s="236"/>
      <c r="W75" s="236"/>
      <c r="X75" s="236"/>
      <c r="Y75" s="236"/>
      <c r="Z75" s="236"/>
      <c r="AA75" s="236"/>
      <c r="AB75" s="236"/>
      <c r="AC75" s="236"/>
      <c r="AD75" s="236"/>
      <c r="AE75" s="236"/>
      <c r="AF75" s="236"/>
      <c r="AG75" s="236"/>
      <c r="AH75" s="236"/>
      <c r="AI75" s="236"/>
      <c r="AJ75" s="236"/>
      <c r="AK75" s="235"/>
      <c r="AL75" s="236"/>
      <c r="AM75" s="235"/>
      <c r="AN75" s="235"/>
      <c r="AO75" s="235"/>
      <c r="AP75" s="236"/>
      <c r="AQ75" s="235"/>
      <c r="AR75" s="235"/>
      <c r="AS75" s="235"/>
      <c r="AT75" s="235"/>
      <c r="AU75" s="236"/>
      <c r="AV75" s="235"/>
      <c r="AW75" s="235"/>
      <c r="AX75" s="235"/>
      <c r="AY75" s="235"/>
      <c r="AZ75" s="236"/>
      <c r="BA75" s="235"/>
      <c r="BB75" s="235"/>
      <c r="BD75" s="237">
        <v>71</v>
      </c>
      <c r="BE75" s="235"/>
      <c r="BF75" s="235"/>
      <c r="BG75" s="235"/>
      <c r="BH75" s="235"/>
      <c r="BI75" s="235"/>
      <c r="BJ75" s="236"/>
      <c r="BK75" s="235"/>
      <c r="BL75" s="236"/>
      <c r="BM75" s="235"/>
      <c r="BN75" s="238"/>
      <c r="BO75" s="238"/>
      <c r="BP75" s="238"/>
      <c r="BQ75" s="238"/>
      <c r="BR75" s="238"/>
      <c r="BS75" s="238"/>
      <c r="BT75" s="239"/>
      <c r="BU75" s="239"/>
      <c r="BV75" s="239"/>
      <c r="BW75" s="239"/>
      <c r="BX75" s="238"/>
      <c r="BY75" s="239"/>
      <c r="BZ75" s="239"/>
      <c r="CA75" s="239"/>
      <c r="CB75" s="239"/>
      <c r="CC75" s="239"/>
      <c r="CD75" s="239"/>
      <c r="CE75" s="239"/>
      <c r="CF75" s="236"/>
      <c r="CG75" s="240"/>
      <c r="CL75" s="125"/>
      <c r="CM75" s="129"/>
      <c r="CN75" s="129"/>
      <c r="CO75" s="129"/>
    </row>
    <row r="76" spans="2:93" x14ac:dyDescent="0.25">
      <c r="B76" s="125"/>
      <c r="D76" s="125"/>
      <c r="P76" s="235"/>
      <c r="Q76" s="235"/>
      <c r="R76" s="235"/>
      <c r="S76" s="235"/>
      <c r="T76" s="236"/>
      <c r="U76" s="236"/>
      <c r="V76" s="236"/>
      <c r="W76" s="236"/>
      <c r="X76" s="236"/>
      <c r="Y76" s="236"/>
      <c r="Z76" s="236"/>
      <c r="AA76" s="236"/>
      <c r="AB76" s="236"/>
      <c r="AC76" s="236"/>
      <c r="AD76" s="236"/>
      <c r="AE76" s="236"/>
      <c r="AF76" s="236"/>
      <c r="AG76" s="236"/>
      <c r="AH76" s="236"/>
      <c r="AI76" s="236"/>
      <c r="AJ76" s="236"/>
      <c r="AK76" s="235"/>
      <c r="AL76" s="236"/>
      <c r="AM76" s="235"/>
      <c r="AN76" s="235"/>
      <c r="AO76" s="235"/>
      <c r="AP76" s="236"/>
      <c r="AQ76" s="235"/>
      <c r="AR76" s="235"/>
      <c r="AS76" s="235"/>
      <c r="AT76" s="235"/>
      <c r="AU76" s="236"/>
      <c r="AV76" s="235"/>
      <c r="AW76" s="235"/>
      <c r="AX76" s="235"/>
      <c r="AY76" s="235"/>
      <c r="AZ76" s="236"/>
      <c r="BA76" s="235"/>
      <c r="BB76" s="235"/>
      <c r="BD76" s="237">
        <v>72</v>
      </c>
      <c r="BE76" s="235"/>
      <c r="BF76" s="235"/>
      <c r="BG76" s="235"/>
      <c r="BH76" s="235"/>
      <c r="BI76" s="235"/>
      <c r="BJ76" s="236"/>
      <c r="BK76" s="235"/>
      <c r="BL76" s="236"/>
      <c r="BM76" s="235"/>
      <c r="BN76" s="238"/>
      <c r="BO76" s="238"/>
      <c r="BP76" s="238"/>
      <c r="BQ76" s="238"/>
      <c r="BR76" s="238"/>
      <c r="BS76" s="238"/>
      <c r="BT76" s="239"/>
      <c r="BU76" s="239"/>
      <c r="BV76" s="239"/>
      <c r="BW76" s="239"/>
      <c r="BX76" s="238"/>
      <c r="BY76" s="239"/>
      <c r="BZ76" s="239"/>
      <c r="CA76" s="239"/>
      <c r="CB76" s="239"/>
      <c r="CC76" s="239"/>
      <c r="CD76" s="239"/>
      <c r="CE76" s="239"/>
      <c r="CF76" s="236"/>
      <c r="CG76" s="240"/>
      <c r="CL76" s="125"/>
      <c r="CM76" s="129"/>
      <c r="CN76" s="129"/>
      <c r="CO76" s="129"/>
    </row>
    <row r="77" spans="2:93" x14ac:dyDescent="0.25">
      <c r="B77" s="125"/>
      <c r="D77" s="125"/>
      <c r="P77" s="235"/>
      <c r="Q77" s="235"/>
      <c r="R77" s="235"/>
      <c r="S77" s="235"/>
      <c r="T77" s="236"/>
      <c r="U77" s="236"/>
      <c r="V77" s="236"/>
      <c r="W77" s="236"/>
      <c r="X77" s="236"/>
      <c r="Y77" s="236"/>
      <c r="Z77" s="236"/>
      <c r="AA77" s="236"/>
      <c r="AB77" s="236"/>
      <c r="AC77" s="236"/>
      <c r="AD77" s="236"/>
      <c r="AE77" s="236"/>
      <c r="AF77" s="236"/>
      <c r="AG77" s="236"/>
      <c r="AH77" s="236"/>
      <c r="AI77" s="236"/>
      <c r="AJ77" s="236"/>
      <c r="AK77" s="235"/>
      <c r="AL77" s="236"/>
      <c r="AM77" s="235"/>
      <c r="AN77" s="235"/>
      <c r="AO77" s="235"/>
      <c r="AP77" s="236"/>
      <c r="AQ77" s="235"/>
      <c r="AR77" s="235"/>
      <c r="AS77" s="235"/>
      <c r="AT77" s="235"/>
      <c r="AU77" s="236"/>
      <c r="AV77" s="235"/>
      <c r="AW77" s="235"/>
      <c r="AX77" s="235"/>
      <c r="AY77" s="235"/>
      <c r="AZ77" s="236"/>
      <c r="BA77" s="235"/>
      <c r="BB77" s="235"/>
      <c r="BD77" s="237">
        <v>73</v>
      </c>
      <c r="BE77" s="235"/>
      <c r="BF77" s="235"/>
      <c r="BG77" s="235"/>
      <c r="BH77" s="235"/>
      <c r="BI77" s="235"/>
      <c r="BJ77" s="236"/>
      <c r="BK77" s="235"/>
      <c r="BL77" s="236"/>
      <c r="BM77" s="235"/>
      <c r="BN77" s="238"/>
      <c r="BO77" s="238"/>
      <c r="BP77" s="238"/>
      <c r="BQ77" s="238"/>
      <c r="BR77" s="238"/>
      <c r="BS77" s="238"/>
      <c r="BT77" s="239"/>
      <c r="BU77" s="239"/>
      <c r="BV77" s="239"/>
      <c r="BW77" s="239"/>
      <c r="BX77" s="238"/>
      <c r="BY77" s="239"/>
      <c r="BZ77" s="239"/>
      <c r="CA77" s="239"/>
      <c r="CB77" s="239"/>
      <c r="CC77" s="239"/>
      <c r="CD77" s="239"/>
      <c r="CE77" s="239"/>
      <c r="CF77" s="236"/>
      <c r="CG77" s="240"/>
      <c r="CL77" s="125"/>
      <c r="CM77" s="129"/>
      <c r="CN77" s="129"/>
      <c r="CO77" s="129"/>
    </row>
    <row r="78" spans="2:93" x14ac:dyDescent="0.25">
      <c r="B78" s="125"/>
      <c r="D78" s="125"/>
      <c r="P78" s="235"/>
      <c r="Q78" s="235"/>
      <c r="R78" s="235"/>
      <c r="S78" s="235"/>
      <c r="T78" s="236"/>
      <c r="U78" s="236"/>
      <c r="V78" s="236"/>
      <c r="W78" s="236"/>
      <c r="X78" s="236"/>
      <c r="Y78" s="236"/>
      <c r="Z78" s="236"/>
      <c r="AA78" s="236"/>
      <c r="AB78" s="236"/>
      <c r="AC78" s="236"/>
      <c r="AD78" s="236"/>
      <c r="AE78" s="236"/>
      <c r="AF78" s="236"/>
      <c r="AG78" s="236"/>
      <c r="AH78" s="236"/>
      <c r="AI78" s="236"/>
      <c r="AJ78" s="236"/>
      <c r="AK78" s="235"/>
      <c r="AL78" s="236"/>
      <c r="AM78" s="235"/>
      <c r="AN78" s="235"/>
      <c r="AO78" s="235"/>
      <c r="AP78" s="236"/>
      <c r="AQ78" s="235"/>
      <c r="AR78" s="235"/>
      <c r="AS78" s="235"/>
      <c r="AT78" s="235"/>
      <c r="AU78" s="236"/>
      <c r="AV78" s="235"/>
      <c r="AW78" s="235"/>
      <c r="AX78" s="235"/>
      <c r="AY78" s="235"/>
      <c r="AZ78" s="236"/>
      <c r="BA78" s="235"/>
      <c r="BB78" s="235"/>
      <c r="BD78" s="237">
        <v>74</v>
      </c>
      <c r="BE78" s="235"/>
      <c r="BF78" s="235"/>
      <c r="BG78" s="235"/>
      <c r="BH78" s="235"/>
      <c r="BI78" s="235"/>
      <c r="BJ78" s="236"/>
      <c r="BK78" s="235"/>
      <c r="BL78" s="236"/>
      <c r="BM78" s="235"/>
      <c r="BN78" s="238"/>
      <c r="BO78" s="238"/>
      <c r="BP78" s="238"/>
      <c r="BQ78" s="238"/>
      <c r="BR78" s="238"/>
      <c r="BS78" s="238"/>
      <c r="BT78" s="239"/>
      <c r="BU78" s="239"/>
      <c r="BV78" s="239"/>
      <c r="BW78" s="239"/>
      <c r="BX78" s="238"/>
      <c r="BY78" s="239"/>
      <c r="BZ78" s="239"/>
      <c r="CA78" s="239"/>
      <c r="CB78" s="239"/>
      <c r="CC78" s="239"/>
      <c r="CD78" s="239"/>
      <c r="CE78" s="239"/>
      <c r="CF78" s="236"/>
      <c r="CG78" s="240"/>
      <c r="CL78" s="125"/>
      <c r="CM78" s="129"/>
      <c r="CN78" s="129"/>
      <c r="CO78" s="129"/>
    </row>
    <row r="79" spans="2:93" x14ac:dyDescent="0.25">
      <c r="B79" s="125"/>
      <c r="D79" s="125"/>
      <c r="P79" s="235"/>
      <c r="Q79" s="235"/>
      <c r="R79" s="235"/>
      <c r="S79" s="235"/>
      <c r="T79" s="236"/>
      <c r="U79" s="236"/>
      <c r="V79" s="236"/>
      <c r="W79" s="236"/>
      <c r="X79" s="236"/>
      <c r="Y79" s="236"/>
      <c r="Z79" s="236"/>
      <c r="AA79" s="236"/>
      <c r="AB79" s="236"/>
      <c r="AC79" s="236"/>
      <c r="AD79" s="236"/>
      <c r="AE79" s="236"/>
      <c r="AF79" s="236"/>
      <c r="AG79" s="236"/>
      <c r="AH79" s="236"/>
      <c r="AI79" s="236"/>
      <c r="AJ79" s="236"/>
      <c r="AK79" s="235"/>
      <c r="AL79" s="236"/>
      <c r="AM79" s="235"/>
      <c r="AN79" s="235"/>
      <c r="AO79" s="235"/>
      <c r="AP79" s="236"/>
      <c r="AQ79" s="235"/>
      <c r="AR79" s="235"/>
      <c r="AS79" s="235"/>
      <c r="AT79" s="235"/>
      <c r="AU79" s="236"/>
      <c r="AV79" s="235"/>
      <c r="AW79" s="235"/>
      <c r="AX79" s="235"/>
      <c r="AY79" s="235"/>
      <c r="AZ79" s="236"/>
      <c r="BA79" s="235"/>
      <c r="BB79" s="235"/>
      <c r="BD79" s="237">
        <v>75</v>
      </c>
      <c r="BE79" s="235"/>
      <c r="BF79" s="235"/>
      <c r="BG79" s="235"/>
      <c r="BH79" s="235"/>
      <c r="BI79" s="235"/>
      <c r="BJ79" s="236"/>
      <c r="BK79" s="235"/>
      <c r="BL79" s="236"/>
      <c r="BM79" s="235"/>
      <c r="BN79" s="238"/>
      <c r="BO79" s="238"/>
      <c r="BP79" s="238"/>
      <c r="BQ79" s="238"/>
      <c r="BR79" s="238"/>
      <c r="BS79" s="238"/>
      <c r="BT79" s="239"/>
      <c r="BU79" s="239"/>
      <c r="BV79" s="239"/>
      <c r="BW79" s="239"/>
      <c r="BX79" s="238"/>
      <c r="BY79" s="239"/>
      <c r="BZ79" s="239"/>
      <c r="CA79" s="239"/>
      <c r="CB79" s="239"/>
      <c r="CC79" s="239"/>
      <c r="CD79" s="239"/>
      <c r="CE79" s="239"/>
      <c r="CF79" s="236"/>
      <c r="CG79" s="240"/>
      <c r="CL79" s="125"/>
      <c r="CM79" s="129"/>
      <c r="CN79" s="129"/>
      <c r="CO79" s="129"/>
    </row>
    <row r="80" spans="2:93" x14ac:dyDescent="0.25">
      <c r="B80" s="125"/>
      <c r="D80" s="125"/>
      <c r="P80" s="235"/>
      <c r="Q80" s="235"/>
      <c r="R80" s="235"/>
      <c r="S80" s="235"/>
      <c r="T80" s="236"/>
      <c r="U80" s="236"/>
      <c r="V80" s="236"/>
      <c r="W80" s="236"/>
      <c r="X80" s="236"/>
      <c r="Y80" s="236"/>
      <c r="Z80" s="236"/>
      <c r="AA80" s="236"/>
      <c r="AB80" s="236"/>
      <c r="AC80" s="236"/>
      <c r="AD80" s="236"/>
      <c r="AE80" s="236"/>
      <c r="AF80" s="236"/>
      <c r="AG80" s="236"/>
      <c r="AH80" s="236"/>
      <c r="AI80" s="236"/>
      <c r="AJ80" s="236"/>
      <c r="AK80" s="235"/>
      <c r="AL80" s="236"/>
      <c r="AM80" s="235"/>
      <c r="AN80" s="235"/>
      <c r="AO80" s="235"/>
      <c r="AP80" s="236"/>
      <c r="AQ80" s="235"/>
      <c r="AR80" s="235"/>
      <c r="AS80" s="235"/>
      <c r="AT80" s="235"/>
      <c r="AU80" s="236"/>
      <c r="AV80" s="235"/>
      <c r="AW80" s="235"/>
      <c r="AX80" s="235"/>
      <c r="AY80" s="235"/>
      <c r="AZ80" s="236"/>
      <c r="BA80" s="235"/>
      <c r="BB80" s="235"/>
      <c r="BD80" s="237">
        <v>76</v>
      </c>
      <c r="BE80" s="235"/>
      <c r="BF80" s="235"/>
      <c r="BG80" s="235"/>
      <c r="BH80" s="235"/>
      <c r="BI80" s="235"/>
      <c r="BJ80" s="236"/>
      <c r="BK80" s="235"/>
      <c r="BL80" s="236"/>
      <c r="BM80" s="235"/>
      <c r="BN80" s="238"/>
      <c r="BO80" s="238"/>
      <c r="BP80" s="238"/>
      <c r="BQ80" s="238"/>
      <c r="BR80" s="238"/>
      <c r="BS80" s="238"/>
      <c r="BT80" s="239"/>
      <c r="BU80" s="239"/>
      <c r="BV80" s="239"/>
      <c r="BW80" s="239"/>
      <c r="BX80" s="238"/>
      <c r="BY80" s="239"/>
      <c r="BZ80" s="239"/>
      <c r="CA80" s="239"/>
      <c r="CB80" s="239"/>
      <c r="CC80" s="239"/>
      <c r="CD80" s="239"/>
      <c r="CE80" s="239"/>
      <c r="CF80" s="236"/>
      <c r="CG80" s="240"/>
      <c r="CL80" s="125"/>
      <c r="CM80" s="129"/>
      <c r="CN80" s="129"/>
      <c r="CO80" s="129"/>
    </row>
    <row r="81" spans="2:93" x14ac:dyDescent="0.25">
      <c r="B81" s="125"/>
      <c r="D81" s="125"/>
      <c r="P81" s="235"/>
      <c r="Q81" s="235"/>
      <c r="R81" s="235"/>
      <c r="S81" s="235"/>
      <c r="T81" s="236"/>
      <c r="U81" s="236"/>
      <c r="V81" s="236"/>
      <c r="W81" s="236"/>
      <c r="X81" s="236"/>
      <c r="Y81" s="236"/>
      <c r="Z81" s="236"/>
      <c r="AA81" s="236"/>
      <c r="AB81" s="236"/>
      <c r="AC81" s="236"/>
      <c r="AD81" s="236"/>
      <c r="AE81" s="236"/>
      <c r="AF81" s="236"/>
      <c r="AG81" s="236"/>
      <c r="AH81" s="236"/>
      <c r="AI81" s="236"/>
      <c r="AJ81" s="236"/>
      <c r="AK81" s="235"/>
      <c r="AL81" s="236"/>
      <c r="AM81" s="235"/>
      <c r="AN81" s="235"/>
      <c r="AO81" s="235"/>
      <c r="AP81" s="236"/>
      <c r="AQ81" s="235"/>
      <c r="AR81" s="235"/>
      <c r="AS81" s="235"/>
      <c r="AT81" s="235"/>
      <c r="AU81" s="236"/>
      <c r="AV81" s="235"/>
      <c r="AW81" s="235"/>
      <c r="AX81" s="235"/>
      <c r="AY81" s="235"/>
      <c r="AZ81" s="236"/>
      <c r="BA81" s="235"/>
      <c r="BB81" s="235"/>
      <c r="BD81" s="237">
        <v>77</v>
      </c>
      <c r="BE81" s="235"/>
      <c r="BF81" s="235"/>
      <c r="BG81" s="235"/>
      <c r="BH81" s="235"/>
      <c r="BI81" s="235"/>
      <c r="BJ81" s="236"/>
      <c r="BK81" s="235"/>
      <c r="BL81" s="236"/>
      <c r="BM81" s="235"/>
      <c r="BN81" s="238"/>
      <c r="BO81" s="238"/>
      <c r="BP81" s="238"/>
      <c r="BQ81" s="238"/>
      <c r="BR81" s="238"/>
      <c r="BS81" s="238"/>
      <c r="BT81" s="239"/>
      <c r="BU81" s="239"/>
      <c r="BV81" s="239"/>
      <c r="BW81" s="239"/>
      <c r="BX81" s="238"/>
      <c r="BY81" s="239"/>
      <c r="BZ81" s="239"/>
      <c r="CA81" s="239"/>
      <c r="CB81" s="239"/>
      <c r="CC81" s="239"/>
      <c r="CD81" s="239"/>
      <c r="CE81" s="239"/>
      <c r="CF81" s="236"/>
      <c r="CG81" s="240"/>
      <c r="CL81" s="125"/>
      <c r="CM81" s="129"/>
      <c r="CN81" s="129"/>
      <c r="CO81" s="129"/>
    </row>
    <row r="82" spans="2:93" x14ac:dyDescent="0.25">
      <c r="B82" s="125"/>
      <c r="D82" s="125"/>
      <c r="P82" s="235"/>
      <c r="Q82" s="235"/>
      <c r="R82" s="235"/>
      <c r="S82" s="235"/>
      <c r="T82" s="236"/>
      <c r="U82" s="236"/>
      <c r="V82" s="236"/>
      <c r="W82" s="236"/>
      <c r="X82" s="236"/>
      <c r="Y82" s="236"/>
      <c r="Z82" s="236"/>
      <c r="AA82" s="236"/>
      <c r="AB82" s="236"/>
      <c r="AC82" s="236"/>
      <c r="AD82" s="236"/>
      <c r="AE82" s="236"/>
      <c r="AF82" s="236"/>
      <c r="AG82" s="236"/>
      <c r="AH82" s="236"/>
      <c r="AI82" s="236"/>
      <c r="AJ82" s="236"/>
      <c r="AK82" s="235"/>
      <c r="AL82" s="236"/>
      <c r="AM82" s="235"/>
      <c r="AN82" s="235"/>
      <c r="AO82" s="235"/>
      <c r="AP82" s="236"/>
      <c r="AQ82" s="235"/>
      <c r="AR82" s="235"/>
      <c r="AS82" s="235"/>
      <c r="AT82" s="235"/>
      <c r="AU82" s="236"/>
      <c r="AV82" s="235"/>
      <c r="AW82" s="235"/>
      <c r="AX82" s="235"/>
      <c r="AY82" s="235"/>
      <c r="AZ82" s="236"/>
      <c r="BA82" s="235"/>
      <c r="BB82" s="235"/>
      <c r="BD82" s="237">
        <v>78</v>
      </c>
      <c r="BE82" s="235"/>
      <c r="BF82" s="235"/>
      <c r="BG82" s="235"/>
      <c r="BH82" s="235"/>
      <c r="BI82" s="235"/>
      <c r="BJ82" s="236"/>
      <c r="BK82" s="235"/>
      <c r="BL82" s="236"/>
      <c r="BM82" s="235"/>
      <c r="BN82" s="238"/>
      <c r="BO82" s="238"/>
      <c r="BP82" s="238"/>
      <c r="BQ82" s="238"/>
      <c r="BR82" s="238"/>
      <c r="BS82" s="238"/>
      <c r="BT82" s="239"/>
      <c r="BU82" s="239"/>
      <c r="BV82" s="239"/>
      <c r="BW82" s="239"/>
      <c r="BX82" s="238"/>
      <c r="BY82" s="239"/>
      <c r="BZ82" s="239"/>
      <c r="CA82" s="239"/>
      <c r="CB82" s="239"/>
      <c r="CC82" s="239"/>
      <c r="CD82" s="239"/>
      <c r="CE82" s="239"/>
      <c r="CF82" s="236"/>
      <c r="CG82" s="240"/>
      <c r="CL82" s="125"/>
      <c r="CM82" s="129"/>
      <c r="CN82" s="129"/>
      <c r="CO82" s="129"/>
    </row>
    <row r="83" spans="2:93" x14ac:dyDescent="0.25">
      <c r="B83" s="125"/>
      <c r="D83" s="125"/>
      <c r="P83" s="235"/>
      <c r="Q83" s="235"/>
      <c r="R83" s="235"/>
      <c r="S83" s="235"/>
      <c r="T83" s="236"/>
      <c r="U83" s="236"/>
      <c r="V83" s="236"/>
      <c r="W83" s="236"/>
      <c r="X83" s="236"/>
      <c r="Y83" s="236"/>
      <c r="Z83" s="236"/>
      <c r="AA83" s="236"/>
      <c r="AB83" s="236"/>
      <c r="AC83" s="236"/>
      <c r="AD83" s="236"/>
      <c r="AE83" s="236"/>
      <c r="AF83" s="236"/>
      <c r="AG83" s="236"/>
      <c r="AH83" s="236"/>
      <c r="AI83" s="236"/>
      <c r="AJ83" s="236"/>
      <c r="AK83" s="235"/>
      <c r="AL83" s="236"/>
      <c r="AM83" s="235"/>
      <c r="AN83" s="235"/>
      <c r="AO83" s="235"/>
      <c r="AP83" s="236"/>
      <c r="AQ83" s="235"/>
      <c r="AR83" s="235"/>
      <c r="AS83" s="235"/>
      <c r="AT83" s="235"/>
      <c r="AU83" s="236"/>
      <c r="AV83" s="235"/>
      <c r="AW83" s="235"/>
      <c r="AX83" s="235"/>
      <c r="AY83" s="235"/>
      <c r="AZ83" s="236"/>
      <c r="BA83" s="235"/>
      <c r="BB83" s="235"/>
      <c r="BD83" s="237">
        <v>79</v>
      </c>
      <c r="BE83" s="235"/>
      <c r="BF83" s="235"/>
      <c r="BG83" s="235"/>
      <c r="BH83" s="235"/>
      <c r="BI83" s="235"/>
      <c r="BJ83" s="236"/>
      <c r="BK83" s="235"/>
      <c r="BL83" s="236"/>
      <c r="BM83" s="235"/>
      <c r="BN83" s="238"/>
      <c r="BO83" s="238"/>
      <c r="BP83" s="238"/>
      <c r="BQ83" s="238"/>
      <c r="BR83" s="238"/>
      <c r="BS83" s="238"/>
      <c r="BT83" s="239"/>
      <c r="BU83" s="239"/>
      <c r="BV83" s="239"/>
      <c r="BW83" s="239"/>
      <c r="BX83" s="238"/>
      <c r="BY83" s="239"/>
      <c r="BZ83" s="239"/>
      <c r="CA83" s="239"/>
      <c r="CB83" s="239"/>
      <c r="CC83" s="239"/>
      <c r="CD83" s="239"/>
      <c r="CE83" s="239"/>
      <c r="CF83" s="236"/>
      <c r="CG83" s="240"/>
      <c r="CL83" s="125"/>
      <c r="CM83" s="129"/>
      <c r="CN83" s="129"/>
      <c r="CO83" s="129"/>
    </row>
    <row r="84" spans="2:93" x14ac:dyDescent="0.25">
      <c r="B84" s="125"/>
      <c r="D84" s="125"/>
      <c r="P84" s="235"/>
      <c r="Q84" s="235"/>
      <c r="R84" s="235"/>
      <c r="S84" s="235"/>
      <c r="T84" s="236"/>
      <c r="U84" s="236"/>
      <c r="V84" s="236"/>
      <c r="W84" s="236"/>
      <c r="X84" s="236"/>
      <c r="Y84" s="236"/>
      <c r="Z84" s="236"/>
      <c r="AA84" s="236"/>
      <c r="AB84" s="236"/>
      <c r="AC84" s="236"/>
      <c r="AD84" s="236"/>
      <c r="AE84" s="236"/>
      <c r="AF84" s="236"/>
      <c r="AG84" s="236"/>
      <c r="AH84" s="236"/>
      <c r="AI84" s="236"/>
      <c r="AJ84" s="236"/>
      <c r="AK84" s="235"/>
      <c r="AL84" s="236"/>
      <c r="AM84" s="235"/>
      <c r="AN84" s="235"/>
      <c r="AO84" s="235"/>
      <c r="AP84" s="236"/>
      <c r="AQ84" s="235"/>
      <c r="AR84" s="235"/>
      <c r="AS84" s="235"/>
      <c r="AT84" s="235"/>
      <c r="AU84" s="236"/>
      <c r="AV84" s="235"/>
      <c r="AW84" s="235"/>
      <c r="AX84" s="235"/>
      <c r="AY84" s="235"/>
      <c r="AZ84" s="236"/>
      <c r="BA84" s="235"/>
      <c r="BB84" s="235"/>
      <c r="BD84" s="237">
        <v>80</v>
      </c>
      <c r="BE84" s="235"/>
      <c r="BF84" s="235"/>
      <c r="BG84" s="235"/>
      <c r="BH84" s="235"/>
      <c r="BI84" s="235"/>
      <c r="BJ84" s="236"/>
      <c r="BK84" s="235"/>
      <c r="BL84" s="236"/>
      <c r="BM84" s="235"/>
      <c r="BN84" s="238"/>
      <c r="BO84" s="238"/>
      <c r="BP84" s="238"/>
      <c r="BQ84" s="238"/>
      <c r="BR84" s="238"/>
      <c r="BS84" s="238"/>
      <c r="BT84" s="239"/>
      <c r="BU84" s="239"/>
      <c r="BV84" s="239"/>
      <c r="BW84" s="239"/>
      <c r="BX84" s="238"/>
      <c r="BY84" s="239"/>
      <c r="BZ84" s="239"/>
      <c r="CA84" s="239"/>
      <c r="CB84" s="239"/>
      <c r="CC84" s="239"/>
      <c r="CD84" s="239"/>
      <c r="CE84" s="239"/>
      <c r="CF84" s="236"/>
      <c r="CG84" s="240"/>
      <c r="CL84" s="125"/>
      <c r="CM84" s="129"/>
      <c r="CN84" s="129"/>
      <c r="CO84" s="129"/>
    </row>
    <row r="85" spans="2:93" x14ac:dyDescent="0.25">
      <c r="B85" s="125"/>
      <c r="D85" s="125"/>
      <c r="P85" s="235"/>
      <c r="Q85" s="235"/>
      <c r="R85" s="235"/>
      <c r="S85" s="235"/>
      <c r="T85" s="236"/>
      <c r="U85" s="236"/>
      <c r="V85" s="236"/>
      <c r="W85" s="236"/>
      <c r="X85" s="236"/>
      <c r="Y85" s="236"/>
      <c r="Z85" s="236"/>
      <c r="AA85" s="236"/>
      <c r="AB85" s="236"/>
      <c r="AC85" s="236"/>
      <c r="AD85" s="236"/>
      <c r="AE85" s="236"/>
      <c r="AF85" s="236"/>
      <c r="AG85" s="236"/>
      <c r="AH85" s="236"/>
      <c r="AI85" s="236"/>
      <c r="AJ85" s="236"/>
      <c r="AK85" s="235"/>
      <c r="AL85" s="236"/>
      <c r="AM85" s="235"/>
      <c r="AN85" s="235"/>
      <c r="AO85" s="235"/>
      <c r="AP85" s="236"/>
      <c r="AQ85" s="235"/>
      <c r="AR85" s="235"/>
      <c r="AS85" s="235"/>
      <c r="AT85" s="235"/>
      <c r="AU85" s="236"/>
      <c r="AV85" s="235"/>
      <c r="AW85" s="235"/>
      <c r="AX85" s="235"/>
      <c r="AY85" s="235"/>
      <c r="AZ85" s="236"/>
      <c r="BA85" s="235"/>
      <c r="BB85" s="235"/>
      <c r="BD85" s="237">
        <v>81</v>
      </c>
      <c r="BE85" s="235"/>
      <c r="BF85" s="235"/>
      <c r="BG85" s="235"/>
      <c r="BH85" s="235"/>
      <c r="BI85" s="235"/>
      <c r="BJ85" s="236"/>
      <c r="BK85" s="235"/>
      <c r="BL85" s="236"/>
      <c r="BM85" s="235"/>
      <c r="BN85" s="238"/>
      <c r="BO85" s="238"/>
      <c r="BP85" s="238"/>
      <c r="BQ85" s="238"/>
      <c r="BR85" s="238"/>
      <c r="BS85" s="238"/>
      <c r="BT85" s="239"/>
      <c r="BU85" s="239"/>
      <c r="BV85" s="239"/>
      <c r="BW85" s="239"/>
      <c r="BX85" s="238"/>
      <c r="BY85" s="239"/>
      <c r="BZ85" s="239"/>
      <c r="CA85" s="239"/>
      <c r="CB85" s="239"/>
      <c r="CC85" s="239"/>
      <c r="CD85" s="239"/>
      <c r="CE85" s="239"/>
      <c r="CF85" s="236"/>
      <c r="CG85" s="240"/>
      <c r="CL85" s="125"/>
      <c r="CM85" s="129"/>
      <c r="CN85" s="129"/>
      <c r="CO85" s="129"/>
    </row>
    <row r="86" spans="2:93" x14ac:dyDescent="0.25">
      <c r="B86" s="125"/>
      <c r="D86" s="125"/>
      <c r="P86" s="235"/>
      <c r="Q86" s="235"/>
      <c r="R86" s="235"/>
      <c r="S86" s="235"/>
      <c r="T86" s="236"/>
      <c r="U86" s="236"/>
      <c r="V86" s="236"/>
      <c r="W86" s="236"/>
      <c r="X86" s="236"/>
      <c r="Y86" s="236"/>
      <c r="Z86" s="236"/>
      <c r="AA86" s="236"/>
      <c r="AB86" s="236"/>
      <c r="AC86" s="236"/>
      <c r="AD86" s="236"/>
      <c r="AE86" s="236"/>
      <c r="AF86" s="236"/>
      <c r="AG86" s="236"/>
      <c r="AH86" s="236"/>
      <c r="AI86" s="236"/>
      <c r="AJ86" s="236"/>
      <c r="AK86" s="235"/>
      <c r="AL86" s="236"/>
      <c r="AM86" s="235"/>
      <c r="AN86" s="235"/>
      <c r="AO86" s="235"/>
      <c r="AP86" s="236"/>
      <c r="AQ86" s="235"/>
      <c r="AR86" s="235"/>
      <c r="AS86" s="235"/>
      <c r="AT86" s="235"/>
      <c r="AU86" s="236"/>
      <c r="AV86" s="235"/>
      <c r="AW86" s="235"/>
      <c r="AX86" s="235"/>
      <c r="AY86" s="235"/>
      <c r="AZ86" s="236"/>
      <c r="BA86" s="235"/>
      <c r="BB86" s="235"/>
      <c r="BD86" s="237">
        <v>82</v>
      </c>
      <c r="BE86" s="235"/>
      <c r="BF86" s="235"/>
      <c r="BG86" s="235"/>
      <c r="BH86" s="235"/>
      <c r="BI86" s="235"/>
      <c r="BJ86" s="236"/>
      <c r="BK86" s="235"/>
      <c r="BL86" s="236"/>
      <c r="BM86" s="235"/>
      <c r="BN86" s="238"/>
      <c r="BO86" s="238"/>
      <c r="BP86" s="238"/>
      <c r="BQ86" s="238"/>
      <c r="BR86" s="238"/>
      <c r="BS86" s="238"/>
      <c r="BT86" s="239"/>
      <c r="BU86" s="239"/>
      <c r="BV86" s="239"/>
      <c r="BW86" s="239"/>
      <c r="BX86" s="238"/>
      <c r="BY86" s="239"/>
      <c r="BZ86" s="239"/>
      <c r="CA86" s="239"/>
      <c r="CB86" s="239"/>
      <c r="CC86" s="239"/>
      <c r="CD86" s="239"/>
      <c r="CE86" s="239"/>
      <c r="CF86" s="236"/>
      <c r="CG86" s="240"/>
      <c r="CL86" s="125"/>
      <c r="CM86" s="129"/>
      <c r="CN86" s="129"/>
      <c r="CO86" s="129"/>
    </row>
    <row r="87" spans="2:93" x14ac:dyDescent="0.25">
      <c r="B87" s="125"/>
      <c r="D87" s="125"/>
      <c r="P87" s="235"/>
      <c r="Q87" s="235"/>
      <c r="R87" s="235"/>
      <c r="S87" s="235"/>
      <c r="T87" s="236"/>
      <c r="U87" s="236"/>
      <c r="V87" s="236"/>
      <c r="W87" s="236"/>
      <c r="X87" s="236"/>
      <c r="Y87" s="236"/>
      <c r="Z87" s="236"/>
      <c r="AA87" s="236"/>
      <c r="AB87" s="236"/>
      <c r="AC87" s="236"/>
      <c r="AD87" s="236"/>
      <c r="AE87" s="236"/>
      <c r="AF87" s="236"/>
      <c r="AG87" s="236"/>
      <c r="AH87" s="236"/>
      <c r="AI87" s="236"/>
      <c r="AJ87" s="236"/>
      <c r="AK87" s="235"/>
      <c r="AL87" s="236"/>
      <c r="AM87" s="235"/>
      <c r="AN87" s="235"/>
      <c r="AO87" s="235"/>
      <c r="AP87" s="236"/>
      <c r="AQ87" s="235"/>
      <c r="AR87" s="235"/>
      <c r="AS87" s="235"/>
      <c r="AT87" s="235"/>
      <c r="AU87" s="236"/>
      <c r="AV87" s="235"/>
      <c r="AW87" s="235"/>
      <c r="AX87" s="235"/>
      <c r="AY87" s="235"/>
      <c r="AZ87" s="236"/>
      <c r="BA87" s="235"/>
      <c r="BB87" s="235"/>
      <c r="BD87" s="237">
        <v>83</v>
      </c>
      <c r="BE87" s="235"/>
      <c r="BF87" s="235"/>
      <c r="BG87" s="235"/>
      <c r="BH87" s="235"/>
      <c r="BI87" s="235"/>
      <c r="BJ87" s="236"/>
      <c r="BK87" s="235"/>
      <c r="BL87" s="236"/>
      <c r="BM87" s="235"/>
      <c r="BN87" s="238"/>
      <c r="BO87" s="238"/>
      <c r="BP87" s="238"/>
      <c r="BQ87" s="238"/>
      <c r="BR87" s="238"/>
      <c r="BS87" s="238"/>
      <c r="BT87" s="239"/>
      <c r="BU87" s="239"/>
      <c r="BV87" s="239"/>
      <c r="BW87" s="239"/>
      <c r="BX87" s="238"/>
      <c r="BY87" s="239"/>
      <c r="BZ87" s="239"/>
      <c r="CA87" s="239"/>
      <c r="CB87" s="239"/>
      <c r="CC87" s="239"/>
      <c r="CD87" s="239"/>
      <c r="CE87" s="239"/>
      <c r="CF87" s="236"/>
      <c r="CG87" s="240"/>
      <c r="CL87" s="125"/>
      <c r="CM87" s="129"/>
      <c r="CN87" s="129"/>
      <c r="CO87" s="129"/>
    </row>
    <row r="88" spans="2:93" x14ac:dyDescent="0.25">
      <c r="B88" s="125"/>
      <c r="D88" s="125"/>
      <c r="P88" s="235"/>
      <c r="Q88" s="235"/>
      <c r="R88" s="235"/>
      <c r="S88" s="235"/>
      <c r="T88" s="236"/>
      <c r="U88" s="236"/>
      <c r="V88" s="236"/>
      <c r="W88" s="236"/>
      <c r="X88" s="236"/>
      <c r="Y88" s="236"/>
      <c r="Z88" s="236"/>
      <c r="AA88" s="236"/>
      <c r="AB88" s="236"/>
      <c r="AC88" s="236"/>
      <c r="AD88" s="236"/>
      <c r="AE88" s="236"/>
      <c r="AF88" s="236"/>
      <c r="AG88" s="236"/>
      <c r="AH88" s="236"/>
      <c r="AI88" s="236"/>
      <c r="AJ88" s="236"/>
      <c r="AK88" s="235"/>
      <c r="AL88" s="236"/>
      <c r="AM88" s="235"/>
      <c r="AN88" s="235"/>
      <c r="AO88" s="235"/>
      <c r="AP88" s="236"/>
      <c r="AQ88" s="235"/>
      <c r="AR88" s="235"/>
      <c r="AS88" s="235"/>
      <c r="AT88" s="235"/>
      <c r="AU88" s="236"/>
      <c r="AV88" s="235"/>
      <c r="AW88" s="235"/>
      <c r="AX88" s="235"/>
      <c r="AY88" s="235"/>
      <c r="AZ88" s="236"/>
      <c r="BA88" s="235"/>
      <c r="BB88" s="235"/>
      <c r="BD88" s="237">
        <v>84</v>
      </c>
      <c r="BE88" s="235"/>
      <c r="BF88" s="235"/>
      <c r="BG88" s="235"/>
      <c r="BH88" s="235"/>
      <c r="BI88" s="235"/>
      <c r="BJ88" s="236"/>
      <c r="BK88" s="235"/>
      <c r="BL88" s="236"/>
      <c r="BM88" s="235"/>
      <c r="BN88" s="238"/>
      <c r="BO88" s="238"/>
      <c r="BP88" s="238"/>
      <c r="BQ88" s="238"/>
      <c r="BR88" s="238"/>
      <c r="BS88" s="238"/>
      <c r="BT88" s="239"/>
      <c r="BU88" s="239"/>
      <c r="BV88" s="239"/>
      <c r="BW88" s="239"/>
      <c r="BX88" s="238"/>
      <c r="BY88" s="239"/>
      <c r="BZ88" s="239"/>
      <c r="CA88" s="239"/>
      <c r="CB88" s="239"/>
      <c r="CC88" s="239"/>
      <c r="CD88" s="239"/>
      <c r="CE88" s="239"/>
      <c r="CF88" s="236"/>
      <c r="CG88" s="240"/>
      <c r="CL88" s="125"/>
      <c r="CM88" s="129"/>
      <c r="CN88" s="129"/>
      <c r="CO88" s="129"/>
    </row>
    <row r="89" spans="2:93" x14ac:dyDescent="0.25">
      <c r="B89" s="125"/>
      <c r="D89" s="125"/>
      <c r="P89" s="235"/>
      <c r="Q89" s="235"/>
      <c r="R89" s="235"/>
      <c r="S89" s="235"/>
      <c r="T89" s="236"/>
      <c r="U89" s="236"/>
      <c r="V89" s="236"/>
      <c r="W89" s="236"/>
      <c r="X89" s="236"/>
      <c r="Y89" s="236"/>
      <c r="Z89" s="236"/>
      <c r="AA89" s="236"/>
      <c r="AB89" s="236"/>
      <c r="AC89" s="236"/>
      <c r="AD89" s="236"/>
      <c r="AE89" s="236"/>
      <c r="AF89" s="236"/>
      <c r="AG89" s="236"/>
      <c r="AH89" s="236"/>
      <c r="AI89" s="236"/>
      <c r="AJ89" s="236"/>
      <c r="AK89" s="235"/>
      <c r="AL89" s="236"/>
      <c r="AM89" s="235"/>
      <c r="AN89" s="235"/>
      <c r="AO89" s="235"/>
      <c r="AP89" s="236"/>
      <c r="AQ89" s="235"/>
      <c r="AR89" s="235"/>
      <c r="AS89" s="235"/>
      <c r="AT89" s="235"/>
      <c r="AU89" s="236"/>
      <c r="AV89" s="235"/>
      <c r="AW89" s="235"/>
      <c r="AX89" s="235"/>
      <c r="AY89" s="235"/>
      <c r="AZ89" s="236"/>
      <c r="BA89" s="235"/>
      <c r="BB89" s="235"/>
      <c r="BD89" s="237">
        <v>85</v>
      </c>
      <c r="BE89" s="235"/>
      <c r="BF89" s="235"/>
      <c r="BG89" s="235"/>
      <c r="BH89" s="235"/>
      <c r="BI89" s="235"/>
      <c r="BJ89" s="236"/>
      <c r="BK89" s="235"/>
      <c r="BL89" s="236"/>
      <c r="BM89" s="235"/>
      <c r="BN89" s="238"/>
      <c r="BO89" s="238"/>
      <c r="BP89" s="238"/>
      <c r="BQ89" s="238"/>
      <c r="BR89" s="238"/>
      <c r="BS89" s="238"/>
      <c r="BT89" s="239"/>
      <c r="BU89" s="239"/>
      <c r="BV89" s="239"/>
      <c r="BW89" s="239"/>
      <c r="BX89" s="238"/>
      <c r="BY89" s="239"/>
      <c r="BZ89" s="239"/>
      <c r="CA89" s="239"/>
      <c r="CB89" s="239"/>
      <c r="CC89" s="239"/>
      <c r="CD89" s="239"/>
      <c r="CE89" s="239"/>
      <c r="CF89" s="236"/>
      <c r="CG89" s="240"/>
      <c r="CL89" s="125"/>
      <c r="CM89" s="129"/>
      <c r="CN89" s="129"/>
      <c r="CO89" s="129"/>
    </row>
    <row r="90" spans="2:93" x14ac:dyDescent="0.25">
      <c r="B90" s="125"/>
      <c r="D90" s="125"/>
      <c r="P90" s="235"/>
      <c r="Q90" s="235"/>
      <c r="R90" s="235"/>
      <c r="S90" s="235"/>
      <c r="T90" s="236"/>
      <c r="U90" s="236"/>
      <c r="V90" s="236"/>
      <c r="W90" s="236"/>
      <c r="X90" s="236"/>
      <c r="Y90" s="236"/>
      <c r="Z90" s="236"/>
      <c r="AA90" s="236"/>
      <c r="AB90" s="236"/>
      <c r="AC90" s="236"/>
      <c r="AD90" s="236"/>
      <c r="AE90" s="236"/>
      <c r="AF90" s="236"/>
      <c r="AG90" s="236"/>
      <c r="AH90" s="236"/>
      <c r="AI90" s="236"/>
      <c r="AJ90" s="236"/>
      <c r="AK90" s="235"/>
      <c r="AL90" s="236"/>
      <c r="AM90" s="235"/>
      <c r="AN90" s="235"/>
      <c r="AO90" s="235"/>
      <c r="AP90" s="236"/>
      <c r="AQ90" s="235"/>
      <c r="AR90" s="235"/>
      <c r="AS90" s="235"/>
      <c r="AT90" s="235"/>
      <c r="AU90" s="236"/>
      <c r="AV90" s="235"/>
      <c r="AW90" s="235"/>
      <c r="AX90" s="235"/>
      <c r="AY90" s="235"/>
      <c r="AZ90" s="236"/>
      <c r="BA90" s="235"/>
      <c r="BB90" s="235"/>
      <c r="BD90" s="237">
        <v>86</v>
      </c>
      <c r="BE90" s="235"/>
      <c r="BF90" s="235"/>
      <c r="BG90" s="235"/>
      <c r="BH90" s="235"/>
      <c r="BI90" s="235"/>
      <c r="BJ90" s="236"/>
      <c r="BK90" s="235"/>
      <c r="BL90" s="236"/>
      <c r="BM90" s="235"/>
      <c r="BN90" s="238"/>
      <c r="BO90" s="238"/>
      <c r="BP90" s="238"/>
      <c r="BQ90" s="238"/>
      <c r="BR90" s="238"/>
      <c r="BS90" s="238"/>
      <c r="BT90" s="239"/>
      <c r="BU90" s="239"/>
      <c r="BV90" s="239"/>
      <c r="BW90" s="239"/>
      <c r="BX90" s="238"/>
      <c r="BY90" s="239"/>
      <c r="BZ90" s="239"/>
      <c r="CA90" s="239"/>
      <c r="CB90" s="239"/>
      <c r="CC90" s="239"/>
      <c r="CD90" s="239"/>
      <c r="CE90" s="239"/>
      <c r="CF90" s="236"/>
      <c r="CG90" s="240"/>
      <c r="CL90" s="125"/>
      <c r="CM90" s="129"/>
      <c r="CN90" s="129"/>
      <c r="CO90" s="129"/>
    </row>
    <row r="91" spans="2:93" x14ac:dyDescent="0.25">
      <c r="B91" s="125"/>
      <c r="D91" s="125"/>
      <c r="P91" s="235"/>
      <c r="Q91" s="235"/>
      <c r="R91" s="235"/>
      <c r="S91" s="235"/>
      <c r="T91" s="236"/>
      <c r="U91" s="236"/>
      <c r="V91" s="236"/>
      <c r="W91" s="236"/>
      <c r="X91" s="236"/>
      <c r="Y91" s="236"/>
      <c r="Z91" s="236"/>
      <c r="AA91" s="236"/>
      <c r="AB91" s="236"/>
      <c r="AC91" s="236"/>
      <c r="AD91" s="236"/>
      <c r="AE91" s="236"/>
      <c r="AF91" s="236"/>
      <c r="AG91" s="236"/>
      <c r="AH91" s="236"/>
      <c r="AI91" s="236"/>
      <c r="AJ91" s="236"/>
      <c r="AK91" s="235"/>
      <c r="AL91" s="236"/>
      <c r="AM91" s="235"/>
      <c r="AN91" s="235"/>
      <c r="AO91" s="235"/>
      <c r="AP91" s="236"/>
      <c r="AQ91" s="235"/>
      <c r="AR91" s="235"/>
      <c r="AS91" s="235"/>
      <c r="AT91" s="235"/>
      <c r="AU91" s="236"/>
      <c r="AV91" s="235"/>
      <c r="AW91" s="235"/>
      <c r="AX91" s="235"/>
      <c r="AY91" s="235"/>
      <c r="AZ91" s="236"/>
      <c r="BA91" s="235"/>
      <c r="BB91" s="235"/>
      <c r="BD91" s="237">
        <v>87</v>
      </c>
      <c r="BE91" s="235"/>
      <c r="BF91" s="235"/>
      <c r="BG91" s="235"/>
      <c r="BH91" s="235"/>
      <c r="BI91" s="235"/>
      <c r="BJ91" s="236"/>
      <c r="BK91" s="235"/>
      <c r="BL91" s="236"/>
      <c r="BM91" s="235"/>
      <c r="BN91" s="238"/>
      <c r="BO91" s="238"/>
      <c r="BP91" s="238"/>
      <c r="BQ91" s="238"/>
      <c r="BR91" s="238"/>
      <c r="BS91" s="238"/>
      <c r="BT91" s="239"/>
      <c r="BU91" s="239"/>
      <c r="BV91" s="239"/>
      <c r="BW91" s="239"/>
      <c r="BX91" s="238"/>
      <c r="BY91" s="239"/>
      <c r="BZ91" s="239"/>
      <c r="CA91" s="239"/>
      <c r="CB91" s="239"/>
      <c r="CC91" s="239"/>
      <c r="CD91" s="239"/>
      <c r="CE91" s="239"/>
      <c r="CF91" s="236"/>
      <c r="CG91" s="240"/>
      <c r="CL91" s="125"/>
      <c r="CM91" s="129"/>
      <c r="CN91" s="129"/>
      <c r="CO91" s="129"/>
    </row>
    <row r="92" spans="2:93" x14ac:dyDescent="0.25">
      <c r="B92" s="125"/>
      <c r="D92" s="125"/>
      <c r="P92" s="235"/>
      <c r="Q92" s="235"/>
      <c r="R92" s="235"/>
      <c r="S92" s="235"/>
      <c r="T92" s="236"/>
      <c r="U92" s="236"/>
      <c r="V92" s="236"/>
      <c r="W92" s="236"/>
      <c r="X92" s="236"/>
      <c r="Y92" s="236"/>
      <c r="Z92" s="236"/>
      <c r="AA92" s="236"/>
      <c r="AB92" s="236"/>
      <c r="AC92" s="236"/>
      <c r="AD92" s="236"/>
      <c r="AE92" s="236"/>
      <c r="AF92" s="236"/>
      <c r="AG92" s="236"/>
      <c r="AH92" s="236"/>
      <c r="AI92" s="236"/>
      <c r="AJ92" s="236"/>
      <c r="AK92" s="235"/>
      <c r="AL92" s="236"/>
      <c r="AM92" s="235"/>
      <c r="AN92" s="235"/>
      <c r="AO92" s="235"/>
      <c r="AP92" s="236"/>
      <c r="AQ92" s="235"/>
      <c r="AR92" s="235"/>
      <c r="AS92" s="235"/>
      <c r="AT92" s="235"/>
      <c r="AU92" s="236"/>
      <c r="AV92" s="235"/>
      <c r="AW92" s="235"/>
      <c r="AX92" s="235"/>
      <c r="AY92" s="235"/>
      <c r="AZ92" s="236"/>
      <c r="BA92" s="235"/>
      <c r="BB92" s="235"/>
      <c r="BD92" s="237">
        <v>88</v>
      </c>
      <c r="BE92" s="235"/>
      <c r="BF92" s="235"/>
      <c r="BG92" s="235"/>
      <c r="BH92" s="235"/>
      <c r="BI92" s="235"/>
      <c r="BJ92" s="236"/>
      <c r="BK92" s="235"/>
      <c r="BL92" s="236"/>
      <c r="BM92" s="235"/>
      <c r="BN92" s="238"/>
      <c r="BO92" s="238"/>
      <c r="BP92" s="238"/>
      <c r="BQ92" s="238"/>
      <c r="BR92" s="238"/>
      <c r="BS92" s="238"/>
      <c r="BT92" s="239"/>
      <c r="BU92" s="239"/>
      <c r="BV92" s="239"/>
      <c r="BW92" s="239"/>
      <c r="BX92" s="238"/>
      <c r="BY92" s="239"/>
      <c r="BZ92" s="239"/>
      <c r="CA92" s="239"/>
      <c r="CB92" s="239"/>
      <c r="CC92" s="239"/>
      <c r="CD92" s="239"/>
      <c r="CE92" s="239"/>
      <c r="CF92" s="236"/>
      <c r="CG92" s="240"/>
      <c r="CL92" s="125"/>
      <c r="CM92" s="129"/>
      <c r="CN92" s="129"/>
      <c r="CO92" s="129"/>
    </row>
    <row r="93" spans="2:93" x14ac:dyDescent="0.25">
      <c r="B93" s="125"/>
      <c r="D93" s="125"/>
      <c r="P93" s="235"/>
      <c r="Q93" s="235"/>
      <c r="R93" s="235"/>
      <c r="S93" s="235"/>
      <c r="T93" s="236"/>
      <c r="U93" s="236"/>
      <c r="V93" s="236"/>
      <c r="W93" s="236"/>
      <c r="X93" s="236"/>
      <c r="Y93" s="236"/>
      <c r="Z93" s="236"/>
      <c r="AA93" s="236"/>
      <c r="AB93" s="236"/>
      <c r="AC93" s="236"/>
      <c r="AD93" s="236"/>
      <c r="AE93" s="236"/>
      <c r="AF93" s="236"/>
      <c r="AG93" s="236"/>
      <c r="AH93" s="236"/>
      <c r="AI93" s="236"/>
      <c r="AJ93" s="236"/>
      <c r="AK93" s="235"/>
      <c r="AL93" s="236"/>
      <c r="AM93" s="235"/>
      <c r="AN93" s="235"/>
      <c r="AO93" s="235"/>
      <c r="AP93" s="236"/>
      <c r="AQ93" s="235"/>
      <c r="AR93" s="235"/>
      <c r="AS93" s="235"/>
      <c r="AT93" s="235"/>
      <c r="AU93" s="236"/>
      <c r="AV93" s="235"/>
      <c r="AW93" s="235"/>
      <c r="AX93" s="235"/>
      <c r="AY93" s="235"/>
      <c r="AZ93" s="236"/>
      <c r="BA93" s="235"/>
      <c r="BB93" s="235"/>
      <c r="BD93" s="237">
        <v>89</v>
      </c>
      <c r="BE93" s="235"/>
      <c r="BF93" s="235"/>
      <c r="BG93" s="235"/>
      <c r="BH93" s="235"/>
      <c r="BI93" s="235"/>
      <c r="BJ93" s="236"/>
      <c r="BK93" s="235"/>
      <c r="BL93" s="236"/>
      <c r="BM93" s="235"/>
      <c r="BN93" s="238"/>
      <c r="BO93" s="238"/>
      <c r="BP93" s="238"/>
      <c r="BQ93" s="238"/>
      <c r="BR93" s="238"/>
      <c r="BS93" s="238"/>
      <c r="BT93" s="239"/>
      <c r="BU93" s="239"/>
      <c r="BV93" s="239"/>
      <c r="BW93" s="239"/>
      <c r="BX93" s="238"/>
      <c r="BY93" s="239"/>
      <c r="BZ93" s="239"/>
      <c r="CA93" s="239"/>
      <c r="CB93" s="239"/>
      <c r="CC93" s="239"/>
      <c r="CD93" s="239"/>
      <c r="CE93" s="239"/>
      <c r="CF93" s="236"/>
      <c r="CG93" s="240"/>
      <c r="CL93" s="125"/>
      <c r="CM93" s="129"/>
      <c r="CN93" s="129"/>
      <c r="CO93" s="129"/>
    </row>
    <row r="94" spans="2:93" x14ac:dyDescent="0.25">
      <c r="B94" s="125"/>
      <c r="D94" s="125"/>
      <c r="P94" s="235"/>
      <c r="Q94" s="235"/>
      <c r="R94" s="235"/>
      <c r="S94" s="235"/>
      <c r="T94" s="236"/>
      <c r="U94" s="236"/>
      <c r="V94" s="236"/>
      <c r="W94" s="236"/>
      <c r="X94" s="236"/>
      <c r="Y94" s="236"/>
      <c r="Z94" s="236"/>
      <c r="AA94" s="236"/>
      <c r="AB94" s="236"/>
      <c r="AC94" s="236"/>
      <c r="AD94" s="236"/>
      <c r="AE94" s="236"/>
      <c r="AF94" s="236"/>
      <c r="AG94" s="236"/>
      <c r="AH94" s="236"/>
      <c r="AI94" s="236"/>
      <c r="AJ94" s="236"/>
      <c r="AK94" s="235"/>
      <c r="AL94" s="236"/>
      <c r="AM94" s="235"/>
      <c r="AN94" s="235"/>
      <c r="AO94" s="235"/>
      <c r="AP94" s="236"/>
      <c r="AQ94" s="235"/>
      <c r="AR94" s="235"/>
      <c r="AS94" s="235"/>
      <c r="AT94" s="235"/>
      <c r="AU94" s="236"/>
      <c r="AV94" s="235"/>
      <c r="AW94" s="235"/>
      <c r="AX94" s="235"/>
      <c r="AY94" s="235"/>
      <c r="AZ94" s="236"/>
      <c r="BA94" s="235"/>
      <c r="BB94" s="235"/>
      <c r="BD94" s="237">
        <v>90</v>
      </c>
      <c r="BE94" s="235"/>
      <c r="BF94" s="235"/>
      <c r="BG94" s="235"/>
      <c r="BH94" s="235"/>
      <c r="BI94" s="235"/>
      <c r="BJ94" s="236"/>
      <c r="BK94" s="235"/>
      <c r="BL94" s="236"/>
      <c r="BM94" s="235"/>
      <c r="BN94" s="238"/>
      <c r="BO94" s="238"/>
      <c r="BP94" s="238"/>
      <c r="BQ94" s="238"/>
      <c r="BR94" s="238"/>
      <c r="BS94" s="238"/>
      <c r="BT94" s="239"/>
      <c r="BU94" s="239"/>
      <c r="BV94" s="239"/>
      <c r="BW94" s="239"/>
      <c r="BX94" s="238"/>
      <c r="BY94" s="239"/>
      <c r="BZ94" s="239"/>
      <c r="CA94" s="239"/>
      <c r="CB94" s="239"/>
      <c r="CC94" s="239"/>
      <c r="CD94" s="239"/>
      <c r="CE94" s="239"/>
      <c r="CF94" s="236"/>
      <c r="CG94" s="240"/>
      <c r="CL94" s="125"/>
      <c r="CM94" s="129"/>
      <c r="CN94" s="129"/>
      <c r="CO94" s="129"/>
    </row>
    <row r="95" spans="2:93" x14ac:dyDescent="0.25">
      <c r="B95" s="125"/>
      <c r="D95" s="125"/>
      <c r="P95" s="235"/>
      <c r="Q95" s="235"/>
      <c r="R95" s="235"/>
      <c r="S95" s="235"/>
      <c r="T95" s="236"/>
      <c r="U95" s="236"/>
      <c r="V95" s="236"/>
      <c r="W95" s="236"/>
      <c r="X95" s="236"/>
      <c r="Y95" s="236"/>
      <c r="Z95" s="236"/>
      <c r="AA95" s="236"/>
      <c r="AB95" s="236"/>
      <c r="AC95" s="236"/>
      <c r="AD95" s="236"/>
      <c r="AE95" s="236"/>
      <c r="AF95" s="236"/>
      <c r="AG95" s="236"/>
      <c r="AH95" s="236"/>
      <c r="AI95" s="236"/>
      <c r="AJ95" s="236"/>
      <c r="AK95" s="235"/>
      <c r="AL95" s="236"/>
      <c r="AM95" s="235"/>
      <c r="AN95" s="235"/>
      <c r="AO95" s="235"/>
      <c r="AP95" s="236"/>
      <c r="AQ95" s="235"/>
      <c r="AR95" s="235"/>
      <c r="AS95" s="235"/>
      <c r="AT95" s="235"/>
      <c r="AU95" s="236"/>
      <c r="AV95" s="235"/>
      <c r="AW95" s="235"/>
      <c r="AX95" s="235"/>
      <c r="AY95" s="235"/>
      <c r="AZ95" s="236"/>
      <c r="BA95" s="235"/>
      <c r="BB95" s="235"/>
      <c r="BD95" s="237">
        <v>91</v>
      </c>
      <c r="BE95" s="235"/>
      <c r="BF95" s="235"/>
      <c r="BG95" s="235"/>
      <c r="BH95" s="235"/>
      <c r="BI95" s="235"/>
      <c r="BJ95" s="236"/>
      <c r="BK95" s="235"/>
      <c r="BL95" s="236"/>
      <c r="BM95" s="235"/>
      <c r="BN95" s="238"/>
      <c r="BO95" s="238"/>
      <c r="BP95" s="238"/>
      <c r="BQ95" s="238"/>
      <c r="BR95" s="238"/>
      <c r="BS95" s="238"/>
      <c r="BT95" s="239"/>
      <c r="BU95" s="239"/>
      <c r="BV95" s="239"/>
      <c r="BW95" s="239"/>
      <c r="BX95" s="238"/>
      <c r="BY95" s="239"/>
      <c r="BZ95" s="239"/>
      <c r="CA95" s="239"/>
      <c r="CB95" s="239"/>
      <c r="CC95" s="239"/>
      <c r="CD95" s="239"/>
      <c r="CE95" s="239"/>
      <c r="CF95" s="236"/>
      <c r="CG95" s="240"/>
      <c r="CL95" s="125"/>
      <c r="CM95" s="129"/>
      <c r="CN95" s="129"/>
      <c r="CO95" s="129"/>
    </row>
    <row r="96" spans="2:93" x14ac:dyDescent="0.25">
      <c r="B96" s="125"/>
      <c r="D96" s="125"/>
      <c r="P96" s="235"/>
      <c r="Q96" s="235"/>
      <c r="R96" s="235"/>
      <c r="S96" s="235"/>
      <c r="T96" s="236"/>
      <c r="U96" s="236"/>
      <c r="V96" s="236"/>
      <c r="W96" s="236"/>
      <c r="X96" s="236"/>
      <c r="Y96" s="236"/>
      <c r="Z96" s="236"/>
      <c r="AA96" s="236"/>
      <c r="AB96" s="236"/>
      <c r="AC96" s="236"/>
      <c r="AD96" s="236"/>
      <c r="AE96" s="236"/>
      <c r="AF96" s="236"/>
      <c r="AG96" s="236"/>
      <c r="AH96" s="236"/>
      <c r="AI96" s="236"/>
      <c r="AJ96" s="236"/>
      <c r="AK96" s="235"/>
      <c r="AL96" s="236"/>
      <c r="AM96" s="235"/>
      <c r="AN96" s="235"/>
      <c r="AO96" s="235"/>
      <c r="AP96" s="236"/>
      <c r="AQ96" s="235"/>
      <c r="AR96" s="235"/>
      <c r="AS96" s="235"/>
      <c r="AT96" s="235"/>
      <c r="AU96" s="236"/>
      <c r="AV96" s="235"/>
      <c r="AW96" s="235"/>
      <c r="AX96" s="235"/>
      <c r="AY96" s="235"/>
      <c r="AZ96" s="236"/>
      <c r="BA96" s="235"/>
      <c r="BB96" s="235"/>
      <c r="BD96" s="237">
        <v>92</v>
      </c>
      <c r="BE96" s="235"/>
      <c r="BF96" s="235"/>
      <c r="BG96" s="235"/>
      <c r="BH96" s="235"/>
      <c r="BI96" s="235"/>
      <c r="BJ96" s="236"/>
      <c r="BK96" s="235"/>
      <c r="BL96" s="236"/>
      <c r="BM96" s="235"/>
      <c r="BN96" s="238"/>
      <c r="BO96" s="238"/>
      <c r="BP96" s="238"/>
      <c r="BQ96" s="238"/>
      <c r="BR96" s="238"/>
      <c r="BS96" s="238"/>
      <c r="BT96" s="239"/>
      <c r="BU96" s="239"/>
      <c r="BV96" s="239"/>
      <c r="BW96" s="239"/>
      <c r="BX96" s="238"/>
      <c r="BY96" s="239"/>
      <c r="BZ96" s="239"/>
      <c r="CA96" s="239"/>
      <c r="CB96" s="239"/>
      <c r="CC96" s="239"/>
      <c r="CD96" s="239"/>
      <c r="CE96" s="239"/>
      <c r="CF96" s="236"/>
      <c r="CG96" s="240"/>
      <c r="CL96" s="125"/>
      <c r="CM96" s="129"/>
      <c r="CN96" s="129"/>
      <c r="CO96" s="129"/>
    </row>
    <row r="97" spans="2:93" x14ac:dyDescent="0.25">
      <c r="B97" s="125"/>
      <c r="D97" s="125"/>
      <c r="P97" s="235"/>
      <c r="Q97" s="235"/>
      <c r="R97" s="235"/>
      <c r="S97" s="235"/>
      <c r="T97" s="236"/>
      <c r="U97" s="236"/>
      <c r="V97" s="236"/>
      <c r="W97" s="236"/>
      <c r="X97" s="236"/>
      <c r="Y97" s="236"/>
      <c r="Z97" s="236"/>
      <c r="AA97" s="236"/>
      <c r="AB97" s="236"/>
      <c r="AC97" s="236"/>
      <c r="AD97" s="236"/>
      <c r="AE97" s="236"/>
      <c r="AF97" s="236"/>
      <c r="AG97" s="236"/>
      <c r="AH97" s="236"/>
      <c r="AI97" s="236"/>
      <c r="AJ97" s="236"/>
      <c r="AK97" s="235"/>
      <c r="AL97" s="236"/>
      <c r="AM97" s="235"/>
      <c r="AN97" s="235"/>
      <c r="AO97" s="235"/>
      <c r="AP97" s="236"/>
      <c r="AQ97" s="235"/>
      <c r="AR97" s="235"/>
      <c r="AS97" s="235"/>
      <c r="AT97" s="235"/>
      <c r="AU97" s="236"/>
      <c r="AV97" s="235"/>
      <c r="AW97" s="235"/>
      <c r="AX97" s="235"/>
      <c r="AY97" s="235"/>
      <c r="AZ97" s="236"/>
      <c r="BA97" s="235"/>
      <c r="BB97" s="235"/>
      <c r="BD97" s="237">
        <v>93</v>
      </c>
      <c r="BE97" s="235"/>
      <c r="BF97" s="235"/>
      <c r="BG97" s="235"/>
      <c r="BH97" s="235"/>
      <c r="BI97" s="235"/>
      <c r="BJ97" s="236"/>
      <c r="BK97" s="235"/>
      <c r="BL97" s="236"/>
      <c r="BM97" s="235"/>
      <c r="BN97" s="238"/>
      <c r="BO97" s="238"/>
      <c r="BP97" s="238"/>
      <c r="BQ97" s="238"/>
      <c r="BR97" s="238"/>
      <c r="BS97" s="238"/>
      <c r="BT97" s="239"/>
      <c r="BU97" s="239"/>
      <c r="BV97" s="239"/>
      <c r="BW97" s="239"/>
      <c r="BX97" s="238"/>
      <c r="BY97" s="239"/>
      <c r="BZ97" s="239"/>
      <c r="CA97" s="239"/>
      <c r="CB97" s="239"/>
      <c r="CC97" s="239"/>
      <c r="CD97" s="239"/>
      <c r="CE97" s="239"/>
      <c r="CF97" s="236"/>
      <c r="CG97" s="240"/>
      <c r="CL97" s="125"/>
      <c r="CM97" s="129"/>
      <c r="CN97" s="129"/>
      <c r="CO97" s="129"/>
    </row>
    <row r="98" spans="2:93" x14ac:dyDescent="0.25">
      <c r="B98" s="125"/>
      <c r="D98" s="125"/>
      <c r="P98" s="235"/>
      <c r="Q98" s="235"/>
      <c r="R98" s="235"/>
      <c r="S98" s="235"/>
      <c r="T98" s="236"/>
      <c r="U98" s="236"/>
      <c r="V98" s="236"/>
      <c r="W98" s="236"/>
      <c r="X98" s="236"/>
      <c r="Y98" s="236"/>
      <c r="Z98" s="236"/>
      <c r="AA98" s="236"/>
      <c r="AB98" s="236"/>
      <c r="AC98" s="236"/>
      <c r="AD98" s="236"/>
      <c r="AE98" s="236"/>
      <c r="AF98" s="236"/>
      <c r="AG98" s="236"/>
      <c r="AH98" s="236"/>
      <c r="AI98" s="236"/>
      <c r="AJ98" s="236"/>
      <c r="AK98" s="235"/>
      <c r="AL98" s="236"/>
      <c r="AM98" s="235"/>
      <c r="AN98" s="235"/>
      <c r="AO98" s="235"/>
      <c r="AP98" s="236"/>
      <c r="AQ98" s="235"/>
      <c r="AR98" s="235"/>
      <c r="AS98" s="235"/>
      <c r="AT98" s="235"/>
      <c r="AU98" s="236"/>
      <c r="AV98" s="235"/>
      <c r="AW98" s="235"/>
      <c r="AX98" s="235"/>
      <c r="AY98" s="235"/>
      <c r="AZ98" s="236"/>
      <c r="BA98" s="235"/>
      <c r="BB98" s="235"/>
      <c r="BD98" s="237">
        <v>94</v>
      </c>
      <c r="BE98" s="235"/>
      <c r="BF98" s="235"/>
      <c r="BG98" s="235"/>
      <c r="BH98" s="235"/>
      <c r="BI98" s="235"/>
      <c r="BJ98" s="236"/>
      <c r="BK98" s="235"/>
      <c r="BL98" s="236"/>
      <c r="BM98" s="235"/>
      <c r="BN98" s="238"/>
      <c r="BO98" s="238"/>
      <c r="BP98" s="238"/>
      <c r="BQ98" s="238"/>
      <c r="BR98" s="238"/>
      <c r="BS98" s="238"/>
      <c r="BT98" s="239"/>
      <c r="BU98" s="239"/>
      <c r="BV98" s="239"/>
      <c r="BW98" s="239"/>
      <c r="BX98" s="238"/>
      <c r="BY98" s="239"/>
      <c r="BZ98" s="239"/>
      <c r="CA98" s="239"/>
      <c r="CB98" s="239"/>
      <c r="CC98" s="239"/>
      <c r="CD98" s="239"/>
      <c r="CE98" s="239"/>
      <c r="CF98" s="236"/>
      <c r="CG98" s="240"/>
      <c r="CL98" s="125"/>
      <c r="CM98" s="129"/>
      <c r="CN98" s="129"/>
      <c r="CO98" s="129"/>
    </row>
    <row r="99" spans="2:93" x14ac:dyDescent="0.25">
      <c r="B99" s="125"/>
      <c r="D99" s="125"/>
      <c r="P99" s="235"/>
      <c r="Q99" s="235"/>
      <c r="R99" s="235"/>
      <c r="S99" s="235"/>
      <c r="T99" s="236"/>
      <c r="U99" s="236"/>
      <c r="V99" s="236"/>
      <c r="W99" s="236"/>
      <c r="X99" s="236"/>
      <c r="Y99" s="236"/>
      <c r="Z99" s="236"/>
      <c r="AA99" s="236"/>
      <c r="AB99" s="236"/>
      <c r="AC99" s="236"/>
      <c r="AD99" s="236"/>
      <c r="AE99" s="236"/>
      <c r="AF99" s="236"/>
      <c r="AG99" s="236"/>
      <c r="AH99" s="236"/>
      <c r="AI99" s="236"/>
      <c r="AJ99" s="236"/>
      <c r="AK99" s="235"/>
      <c r="AL99" s="236"/>
      <c r="AM99" s="235"/>
      <c r="AN99" s="235"/>
      <c r="AO99" s="235"/>
      <c r="AP99" s="236"/>
      <c r="AQ99" s="235"/>
      <c r="AR99" s="235"/>
      <c r="AS99" s="235"/>
      <c r="AT99" s="235"/>
      <c r="AU99" s="236"/>
      <c r="AV99" s="235"/>
      <c r="AW99" s="235"/>
      <c r="AX99" s="235"/>
      <c r="AY99" s="235"/>
      <c r="AZ99" s="236"/>
      <c r="BA99" s="235"/>
      <c r="BB99" s="235"/>
      <c r="BD99" s="237">
        <v>95</v>
      </c>
      <c r="BE99" s="235"/>
      <c r="BF99" s="235"/>
      <c r="BG99" s="235"/>
      <c r="BH99" s="235"/>
      <c r="BI99" s="235"/>
      <c r="BJ99" s="236"/>
      <c r="BK99" s="235"/>
      <c r="BL99" s="236"/>
      <c r="BM99" s="235"/>
      <c r="BN99" s="238"/>
      <c r="BO99" s="238"/>
      <c r="BP99" s="238"/>
      <c r="BQ99" s="238"/>
      <c r="BR99" s="238"/>
      <c r="BS99" s="238"/>
      <c r="BT99" s="239"/>
      <c r="BU99" s="239"/>
      <c r="BV99" s="239"/>
      <c r="BW99" s="239"/>
      <c r="BX99" s="238"/>
      <c r="BY99" s="239"/>
      <c r="BZ99" s="239"/>
      <c r="CA99" s="239"/>
      <c r="CB99" s="239"/>
      <c r="CC99" s="239"/>
      <c r="CD99" s="239"/>
      <c r="CE99" s="239"/>
      <c r="CF99" s="236"/>
      <c r="CG99" s="240"/>
      <c r="CL99" s="125"/>
      <c r="CM99" s="129"/>
      <c r="CN99" s="129"/>
      <c r="CO99" s="129"/>
    </row>
    <row r="100" spans="2:93" x14ac:dyDescent="0.25">
      <c r="B100" s="125"/>
      <c r="D100" s="125"/>
      <c r="P100" s="235"/>
      <c r="Q100" s="235"/>
      <c r="R100" s="235"/>
      <c r="S100" s="235"/>
      <c r="T100" s="236"/>
      <c r="U100" s="236"/>
      <c r="V100" s="236"/>
      <c r="W100" s="236"/>
      <c r="X100" s="236"/>
      <c r="Y100" s="236"/>
      <c r="Z100" s="236"/>
      <c r="AA100" s="236"/>
      <c r="AB100" s="236"/>
      <c r="AC100" s="236"/>
      <c r="AD100" s="236"/>
      <c r="AE100" s="236"/>
      <c r="AF100" s="236"/>
      <c r="AG100" s="236"/>
      <c r="AH100" s="236"/>
      <c r="AI100" s="236"/>
      <c r="AJ100" s="236"/>
      <c r="AK100" s="235"/>
      <c r="AL100" s="236"/>
      <c r="AM100" s="235"/>
      <c r="AN100" s="235"/>
      <c r="AO100" s="235"/>
      <c r="AP100" s="236"/>
      <c r="AQ100" s="235"/>
      <c r="AR100" s="235"/>
      <c r="AS100" s="235"/>
      <c r="AT100" s="235"/>
      <c r="AU100" s="236"/>
      <c r="AV100" s="235"/>
      <c r="AW100" s="235"/>
      <c r="AX100" s="235"/>
      <c r="AY100" s="235"/>
      <c r="AZ100" s="236"/>
      <c r="BA100" s="235"/>
      <c r="BB100" s="235"/>
      <c r="BD100" s="237">
        <v>96</v>
      </c>
      <c r="BE100" s="235"/>
      <c r="BF100" s="235"/>
      <c r="BG100" s="235"/>
      <c r="BH100" s="235"/>
      <c r="BI100" s="235"/>
      <c r="BJ100" s="236"/>
      <c r="BK100" s="235"/>
      <c r="BL100" s="236"/>
      <c r="BM100" s="235"/>
      <c r="BN100" s="238"/>
      <c r="BO100" s="238"/>
      <c r="BP100" s="238"/>
      <c r="BQ100" s="238"/>
      <c r="BR100" s="238"/>
      <c r="BS100" s="238"/>
      <c r="BT100" s="239"/>
      <c r="BU100" s="239"/>
      <c r="BV100" s="239"/>
      <c r="BW100" s="239"/>
      <c r="BX100" s="238"/>
      <c r="BY100" s="239"/>
      <c r="BZ100" s="239"/>
      <c r="CA100" s="239"/>
      <c r="CB100" s="239"/>
      <c r="CC100" s="239"/>
      <c r="CD100" s="239"/>
      <c r="CE100" s="239"/>
      <c r="CF100" s="236"/>
      <c r="CG100" s="240"/>
      <c r="CL100" s="125"/>
      <c r="CM100" s="129"/>
      <c r="CN100" s="129"/>
      <c r="CO100" s="129"/>
    </row>
    <row r="101" spans="2:93" x14ac:dyDescent="0.25">
      <c r="B101" s="125"/>
      <c r="D101" s="125"/>
      <c r="P101" s="235"/>
      <c r="Q101" s="235"/>
      <c r="R101" s="235"/>
      <c r="S101" s="235"/>
      <c r="T101" s="236"/>
      <c r="U101" s="236"/>
      <c r="V101" s="236"/>
      <c r="W101" s="236"/>
      <c r="X101" s="236"/>
      <c r="Y101" s="236"/>
      <c r="Z101" s="236"/>
      <c r="AA101" s="236"/>
      <c r="AB101" s="236"/>
      <c r="AC101" s="236"/>
      <c r="AD101" s="236"/>
      <c r="AE101" s="236"/>
      <c r="AF101" s="236"/>
      <c r="AG101" s="236"/>
      <c r="AH101" s="236"/>
      <c r="AI101" s="236"/>
      <c r="AJ101" s="236"/>
      <c r="AK101" s="235"/>
      <c r="AL101" s="236"/>
      <c r="AM101" s="235"/>
      <c r="AN101" s="235"/>
      <c r="AO101" s="235"/>
      <c r="AP101" s="236"/>
      <c r="AQ101" s="235"/>
      <c r="AR101" s="235"/>
      <c r="AS101" s="235"/>
      <c r="AT101" s="235"/>
      <c r="AU101" s="236"/>
      <c r="AV101" s="235"/>
      <c r="AW101" s="235"/>
      <c r="AX101" s="235"/>
      <c r="AY101" s="235"/>
      <c r="AZ101" s="236"/>
      <c r="BA101" s="235"/>
      <c r="BB101" s="235"/>
      <c r="BD101" s="237">
        <v>97</v>
      </c>
      <c r="BE101" s="235"/>
      <c r="BF101" s="235"/>
      <c r="BG101" s="235"/>
      <c r="BH101" s="235"/>
      <c r="BI101" s="235"/>
      <c r="BJ101" s="236"/>
      <c r="BK101" s="235"/>
      <c r="BL101" s="236"/>
      <c r="BM101" s="235"/>
      <c r="BN101" s="238"/>
      <c r="BO101" s="238"/>
      <c r="BP101" s="238"/>
      <c r="BQ101" s="238"/>
      <c r="BR101" s="238"/>
      <c r="BS101" s="238"/>
      <c r="BT101" s="239"/>
      <c r="BU101" s="239"/>
      <c r="BV101" s="239"/>
      <c r="BW101" s="239"/>
      <c r="BX101" s="238"/>
      <c r="BY101" s="239"/>
      <c r="BZ101" s="239"/>
      <c r="CA101" s="239"/>
      <c r="CB101" s="239"/>
      <c r="CC101" s="239"/>
      <c r="CD101" s="239"/>
      <c r="CE101" s="239"/>
      <c r="CF101" s="236"/>
      <c r="CG101" s="240"/>
      <c r="CL101" s="125"/>
      <c r="CM101" s="129"/>
      <c r="CN101" s="129"/>
      <c r="CO101" s="129"/>
    </row>
    <row r="102" spans="2:93" x14ac:dyDescent="0.25">
      <c r="B102" s="125"/>
      <c r="D102" s="125"/>
      <c r="P102" s="235"/>
      <c r="Q102" s="235"/>
      <c r="R102" s="235"/>
      <c r="S102" s="235"/>
      <c r="T102" s="236"/>
      <c r="U102" s="236"/>
      <c r="V102" s="236"/>
      <c r="W102" s="236"/>
      <c r="X102" s="236"/>
      <c r="Y102" s="236"/>
      <c r="Z102" s="236"/>
      <c r="AA102" s="236"/>
      <c r="AB102" s="236"/>
      <c r="AC102" s="236"/>
      <c r="AD102" s="236"/>
      <c r="AE102" s="236"/>
      <c r="AF102" s="236"/>
      <c r="AG102" s="236"/>
      <c r="AH102" s="236"/>
      <c r="AI102" s="236"/>
      <c r="AJ102" s="236"/>
      <c r="AK102" s="235"/>
      <c r="AL102" s="236"/>
      <c r="AM102" s="235"/>
      <c r="AN102" s="235"/>
      <c r="AO102" s="235"/>
      <c r="AP102" s="236"/>
      <c r="AQ102" s="235"/>
      <c r="AR102" s="235"/>
      <c r="AS102" s="235"/>
      <c r="AT102" s="235"/>
      <c r="AU102" s="236"/>
      <c r="AV102" s="235"/>
      <c r="AW102" s="235"/>
      <c r="AX102" s="235"/>
      <c r="AY102" s="235"/>
      <c r="AZ102" s="236"/>
      <c r="BA102" s="235"/>
      <c r="BB102" s="235"/>
      <c r="BD102" s="237">
        <v>98</v>
      </c>
      <c r="BE102" s="235"/>
      <c r="BF102" s="235"/>
      <c r="BG102" s="235"/>
      <c r="BH102" s="235"/>
      <c r="BI102" s="235"/>
      <c r="BJ102" s="236"/>
      <c r="BK102" s="235"/>
      <c r="BL102" s="236"/>
      <c r="BM102" s="235"/>
      <c r="BN102" s="238"/>
      <c r="BO102" s="238"/>
      <c r="BP102" s="238"/>
      <c r="BQ102" s="238"/>
      <c r="BR102" s="238"/>
      <c r="BS102" s="238"/>
      <c r="BT102" s="239"/>
      <c r="BU102" s="239"/>
      <c r="BV102" s="239"/>
      <c r="BW102" s="239"/>
      <c r="BX102" s="238"/>
      <c r="BY102" s="239"/>
      <c r="BZ102" s="239"/>
      <c r="CA102" s="239"/>
      <c r="CB102" s="239"/>
      <c r="CC102" s="239"/>
      <c r="CD102" s="239"/>
      <c r="CE102" s="239"/>
      <c r="CF102" s="236"/>
      <c r="CG102" s="240"/>
      <c r="CL102" s="125"/>
      <c r="CM102" s="129"/>
      <c r="CN102" s="129"/>
      <c r="CO102" s="129"/>
    </row>
    <row r="103" spans="2:93" x14ac:dyDescent="0.25">
      <c r="B103" s="125"/>
      <c r="D103" s="125"/>
      <c r="P103" s="235"/>
      <c r="Q103" s="235"/>
      <c r="R103" s="235"/>
      <c r="S103" s="235"/>
      <c r="T103" s="236"/>
      <c r="U103" s="236"/>
      <c r="V103" s="236"/>
      <c r="W103" s="236"/>
      <c r="X103" s="236"/>
      <c r="Y103" s="236"/>
      <c r="Z103" s="236"/>
      <c r="AA103" s="236"/>
      <c r="AB103" s="236"/>
      <c r="AC103" s="236"/>
      <c r="AD103" s="236"/>
      <c r="AE103" s="236"/>
      <c r="AF103" s="236"/>
      <c r="AG103" s="236"/>
      <c r="AH103" s="236"/>
      <c r="AI103" s="236"/>
      <c r="AJ103" s="236"/>
      <c r="AK103" s="235"/>
      <c r="AL103" s="236"/>
      <c r="AM103" s="235"/>
      <c r="AN103" s="235"/>
      <c r="AO103" s="235"/>
      <c r="AP103" s="236"/>
      <c r="AQ103" s="235"/>
      <c r="AR103" s="235"/>
      <c r="AS103" s="235"/>
      <c r="AT103" s="235"/>
      <c r="AU103" s="236"/>
      <c r="AV103" s="235"/>
      <c r="AW103" s="235"/>
      <c r="AX103" s="235"/>
      <c r="AY103" s="235"/>
      <c r="AZ103" s="236"/>
      <c r="BA103" s="235"/>
      <c r="BB103" s="235"/>
      <c r="BD103" s="237">
        <v>99</v>
      </c>
      <c r="BE103" s="235"/>
      <c r="BF103" s="235"/>
      <c r="BG103" s="235"/>
      <c r="BH103" s="235"/>
      <c r="BI103" s="235"/>
      <c r="BJ103" s="236"/>
      <c r="BK103" s="235"/>
      <c r="BL103" s="236"/>
      <c r="BM103" s="235"/>
      <c r="BN103" s="238"/>
      <c r="BO103" s="238"/>
      <c r="BP103" s="238"/>
      <c r="BQ103" s="238"/>
      <c r="BR103" s="238"/>
      <c r="BS103" s="238"/>
      <c r="BT103" s="239"/>
      <c r="BU103" s="239"/>
      <c r="BV103" s="239"/>
      <c r="BW103" s="239"/>
      <c r="BX103" s="238"/>
      <c r="BY103" s="239"/>
      <c r="BZ103" s="239"/>
      <c r="CA103" s="239"/>
      <c r="CB103" s="239"/>
      <c r="CC103" s="239"/>
      <c r="CD103" s="239"/>
      <c r="CE103" s="239"/>
      <c r="CF103" s="236"/>
      <c r="CG103" s="240"/>
      <c r="CL103" s="125"/>
      <c r="CM103" s="129"/>
      <c r="CN103" s="129"/>
      <c r="CO103" s="129"/>
    </row>
    <row r="104" spans="2:93" x14ac:dyDescent="0.25">
      <c r="B104" s="125"/>
      <c r="D104" s="125"/>
      <c r="P104" s="235"/>
      <c r="Q104" s="235"/>
      <c r="R104" s="235"/>
      <c r="S104" s="235"/>
      <c r="T104" s="236"/>
      <c r="U104" s="236"/>
      <c r="V104" s="236"/>
      <c r="W104" s="236"/>
      <c r="X104" s="236"/>
      <c r="Y104" s="236"/>
      <c r="Z104" s="236"/>
      <c r="AA104" s="236"/>
      <c r="AB104" s="236"/>
      <c r="AC104" s="236"/>
      <c r="AD104" s="236"/>
      <c r="AE104" s="236"/>
      <c r="AF104" s="236"/>
      <c r="AG104" s="236"/>
      <c r="AH104" s="236"/>
      <c r="AI104" s="236"/>
      <c r="AJ104" s="236"/>
      <c r="AK104" s="235"/>
      <c r="AL104" s="236"/>
      <c r="AM104" s="235"/>
      <c r="AN104" s="235"/>
      <c r="AO104" s="235"/>
      <c r="AP104" s="236"/>
      <c r="AQ104" s="235"/>
      <c r="AR104" s="235"/>
      <c r="AS104" s="235"/>
      <c r="AT104" s="235"/>
      <c r="AU104" s="236"/>
      <c r="AV104" s="235"/>
      <c r="AW104" s="235"/>
      <c r="AX104" s="235"/>
      <c r="AY104" s="235"/>
      <c r="AZ104" s="236"/>
      <c r="BA104" s="235"/>
      <c r="BB104" s="235"/>
      <c r="BD104" s="237">
        <v>100</v>
      </c>
      <c r="BE104" s="235"/>
      <c r="BF104" s="235"/>
      <c r="BG104" s="235"/>
      <c r="BH104" s="235"/>
      <c r="BI104" s="235"/>
      <c r="BJ104" s="236"/>
      <c r="BK104" s="235"/>
      <c r="BL104" s="236"/>
      <c r="BM104" s="235"/>
      <c r="BN104" s="238"/>
      <c r="BO104" s="238"/>
      <c r="BP104" s="238"/>
      <c r="BQ104" s="238"/>
      <c r="BR104" s="238"/>
      <c r="BS104" s="238"/>
      <c r="BT104" s="239"/>
      <c r="BU104" s="239"/>
      <c r="BV104" s="239"/>
      <c r="BW104" s="239"/>
      <c r="BX104" s="238"/>
      <c r="BY104" s="239"/>
      <c r="BZ104" s="239"/>
      <c r="CA104" s="239"/>
      <c r="CB104" s="239"/>
      <c r="CC104" s="239"/>
      <c r="CD104" s="239"/>
      <c r="CE104" s="239"/>
      <c r="CF104" s="236"/>
      <c r="CG104" s="240"/>
      <c r="CL104" s="125"/>
      <c r="CM104" s="129"/>
      <c r="CN104" s="129"/>
      <c r="CO104" s="129"/>
    </row>
    <row r="105" spans="2:93" x14ac:dyDescent="0.25">
      <c r="B105" s="125"/>
      <c r="D105" s="125"/>
      <c r="P105" s="235"/>
      <c r="Q105" s="235"/>
      <c r="R105" s="235"/>
      <c r="S105" s="235"/>
      <c r="T105" s="236"/>
      <c r="U105" s="236"/>
      <c r="V105" s="236"/>
      <c r="W105" s="236"/>
      <c r="X105" s="236"/>
      <c r="Y105" s="236"/>
      <c r="Z105" s="236"/>
      <c r="AA105" s="236"/>
      <c r="AB105" s="236"/>
      <c r="AC105" s="236"/>
      <c r="AD105" s="236"/>
      <c r="AE105" s="236"/>
      <c r="AF105" s="236"/>
      <c r="AG105" s="236"/>
      <c r="AH105" s="236"/>
      <c r="AI105" s="236"/>
      <c r="AJ105" s="236"/>
      <c r="AK105" s="235"/>
      <c r="AL105" s="236"/>
      <c r="AM105" s="235"/>
      <c r="AN105" s="235"/>
      <c r="AO105" s="235"/>
      <c r="AP105" s="236"/>
      <c r="AQ105" s="235"/>
      <c r="AR105" s="235"/>
      <c r="AS105" s="235"/>
      <c r="AT105" s="235"/>
      <c r="AU105" s="236"/>
      <c r="AV105" s="235"/>
      <c r="AW105" s="235"/>
      <c r="AX105" s="235"/>
      <c r="AY105" s="235"/>
      <c r="AZ105" s="236"/>
      <c r="BA105" s="235"/>
      <c r="BB105" s="235"/>
      <c r="BD105" s="237">
        <v>101</v>
      </c>
      <c r="BE105" s="235"/>
      <c r="BF105" s="235"/>
      <c r="BG105" s="235"/>
      <c r="BH105" s="235"/>
      <c r="BI105" s="235"/>
      <c r="BJ105" s="236"/>
      <c r="BK105" s="235"/>
      <c r="BL105" s="236"/>
      <c r="BM105" s="235"/>
      <c r="BN105" s="238"/>
      <c r="BO105" s="238"/>
      <c r="BP105" s="238"/>
      <c r="BQ105" s="238"/>
      <c r="BR105" s="238"/>
      <c r="BS105" s="238"/>
      <c r="BT105" s="239"/>
      <c r="BU105" s="239"/>
      <c r="BV105" s="239"/>
      <c r="BW105" s="239"/>
      <c r="BX105" s="238"/>
      <c r="BY105" s="239"/>
      <c r="BZ105" s="239"/>
      <c r="CA105" s="239"/>
      <c r="CB105" s="239"/>
      <c r="CC105" s="239"/>
      <c r="CD105" s="239"/>
      <c r="CE105" s="239"/>
      <c r="CF105" s="236"/>
      <c r="CG105" s="240"/>
    </row>
    <row r="106" spans="2:93" x14ac:dyDescent="0.25">
      <c r="B106" s="127">
        <f>MAX(COUNTA(B6:B18)-COUNTBLANK(B5:B18),1)</f>
        <v>5</v>
      </c>
      <c r="D106" s="127">
        <f>MAX(COUNTA(D6:D18)-COUNTBLANK(D5:D18),1)</f>
        <v>10</v>
      </c>
      <c r="P106" s="235"/>
      <c r="Q106" s="235"/>
      <c r="R106" s="235"/>
      <c r="S106" s="235"/>
      <c r="T106" s="236"/>
      <c r="U106" s="236"/>
      <c r="V106" s="236"/>
      <c r="W106" s="236"/>
      <c r="X106" s="236"/>
      <c r="Y106" s="236"/>
      <c r="Z106" s="236"/>
      <c r="AA106" s="236"/>
      <c r="AB106" s="236"/>
      <c r="AC106" s="236"/>
      <c r="AD106" s="236"/>
      <c r="AE106" s="236"/>
      <c r="AF106" s="236"/>
      <c r="AG106" s="236"/>
      <c r="AH106" s="236"/>
      <c r="AI106" s="236"/>
      <c r="AJ106" s="236"/>
      <c r="AK106" s="235"/>
      <c r="AL106" s="236"/>
      <c r="AM106" s="235"/>
      <c r="AN106" s="235"/>
      <c r="AO106" s="235"/>
      <c r="AP106" s="236"/>
      <c r="AQ106" s="235"/>
      <c r="AR106" s="235"/>
      <c r="AS106" s="235"/>
      <c r="AT106" s="235"/>
      <c r="AU106" s="236"/>
      <c r="AV106" s="235"/>
      <c r="AW106" s="235"/>
      <c r="AX106" s="235"/>
      <c r="AY106" s="235"/>
      <c r="AZ106" s="236"/>
      <c r="BA106" s="235"/>
      <c r="BB106" s="235"/>
      <c r="BD106" s="237">
        <v>102</v>
      </c>
      <c r="BE106" s="235"/>
      <c r="BF106" s="235"/>
      <c r="BG106" s="235"/>
      <c r="BH106" s="235"/>
      <c r="BI106" s="235"/>
      <c r="BJ106" s="236"/>
      <c r="BK106" s="235"/>
      <c r="BL106" s="236"/>
      <c r="BM106" s="235"/>
      <c r="BN106" s="238"/>
      <c r="BO106" s="238"/>
      <c r="BP106" s="238"/>
      <c r="BQ106" s="238"/>
      <c r="BR106" s="238"/>
      <c r="BS106" s="238"/>
      <c r="BT106" s="239"/>
      <c r="BU106" s="239"/>
      <c r="BV106" s="239"/>
      <c r="BW106" s="239"/>
      <c r="BX106" s="238"/>
      <c r="BY106" s="239"/>
      <c r="BZ106" s="239"/>
      <c r="CA106" s="239"/>
      <c r="CB106" s="239"/>
      <c r="CC106" s="239"/>
      <c r="CD106" s="239"/>
      <c r="CE106" s="239"/>
      <c r="CF106" s="236"/>
      <c r="CG106" s="240"/>
    </row>
    <row r="107" spans="2:93" x14ac:dyDescent="0.25">
      <c r="P107" s="235"/>
      <c r="Q107" s="235"/>
      <c r="R107" s="235"/>
      <c r="S107" s="235"/>
      <c r="T107" s="236"/>
      <c r="U107" s="236"/>
      <c r="V107" s="236"/>
      <c r="W107" s="236"/>
      <c r="X107" s="236"/>
      <c r="Y107" s="236"/>
      <c r="Z107" s="236"/>
      <c r="AA107" s="236"/>
      <c r="AB107" s="236"/>
      <c r="AC107" s="236"/>
      <c r="AD107" s="236"/>
      <c r="AE107" s="236"/>
      <c r="AF107" s="236"/>
      <c r="AG107" s="236"/>
      <c r="AH107" s="236"/>
      <c r="AI107" s="236"/>
      <c r="AJ107" s="236"/>
      <c r="AK107" s="235"/>
      <c r="AL107" s="236"/>
      <c r="AM107" s="235"/>
      <c r="AN107" s="235"/>
      <c r="AO107" s="235"/>
      <c r="AP107" s="236"/>
      <c r="AQ107" s="235"/>
      <c r="AR107" s="235"/>
      <c r="AS107" s="235"/>
      <c r="AT107" s="235"/>
      <c r="AU107" s="236"/>
      <c r="AV107" s="235"/>
      <c r="AW107" s="235"/>
      <c r="AX107" s="235"/>
      <c r="AY107" s="235"/>
      <c r="AZ107" s="236"/>
      <c r="BA107" s="235"/>
      <c r="BB107" s="235"/>
      <c r="BD107" s="237">
        <v>103</v>
      </c>
      <c r="BE107" s="235"/>
      <c r="BF107" s="235"/>
      <c r="BG107" s="235"/>
      <c r="BH107" s="235"/>
      <c r="BI107" s="235"/>
      <c r="BJ107" s="236"/>
      <c r="BK107" s="235"/>
      <c r="BL107" s="236"/>
      <c r="BM107" s="235"/>
      <c r="BN107" s="238"/>
      <c r="BO107" s="238"/>
      <c r="BP107" s="238"/>
      <c r="BQ107" s="238"/>
      <c r="BR107" s="238"/>
      <c r="BS107" s="238"/>
      <c r="BT107" s="239"/>
      <c r="BU107" s="239"/>
      <c r="BV107" s="239"/>
      <c r="BW107" s="239"/>
      <c r="BX107" s="238"/>
      <c r="BY107" s="239"/>
      <c r="BZ107" s="239"/>
      <c r="CA107" s="239"/>
      <c r="CB107" s="239"/>
      <c r="CC107" s="239"/>
      <c r="CD107" s="239"/>
      <c r="CE107" s="239"/>
      <c r="CF107" s="236"/>
      <c r="CG107" s="240"/>
    </row>
    <row r="108" spans="2:93" x14ac:dyDescent="0.25">
      <c r="P108" s="235"/>
      <c r="Q108" s="235"/>
      <c r="R108" s="235"/>
      <c r="S108" s="235"/>
      <c r="T108" s="236"/>
      <c r="U108" s="236"/>
      <c r="V108" s="236"/>
      <c r="W108" s="236"/>
      <c r="X108" s="236"/>
      <c r="Y108" s="236"/>
      <c r="Z108" s="236"/>
      <c r="AA108" s="236"/>
      <c r="AB108" s="236"/>
      <c r="AC108" s="236"/>
      <c r="AD108" s="236"/>
      <c r="AE108" s="236"/>
      <c r="AF108" s="236"/>
      <c r="AG108" s="236"/>
      <c r="AH108" s="236"/>
      <c r="AI108" s="236"/>
      <c r="AJ108" s="236"/>
      <c r="AK108" s="235"/>
      <c r="AL108" s="236"/>
      <c r="AM108" s="235"/>
      <c r="AN108" s="235"/>
      <c r="AO108" s="235"/>
      <c r="AP108" s="236"/>
      <c r="AQ108" s="235"/>
      <c r="AR108" s="235"/>
      <c r="AS108" s="235"/>
      <c r="AT108" s="235"/>
      <c r="AU108" s="236"/>
      <c r="AV108" s="235"/>
      <c r="AW108" s="235"/>
      <c r="AX108" s="235"/>
      <c r="AY108" s="235"/>
      <c r="AZ108" s="236"/>
      <c r="BA108" s="235"/>
      <c r="BB108" s="235"/>
      <c r="BD108" s="237">
        <v>104</v>
      </c>
      <c r="BE108" s="235"/>
      <c r="BF108" s="235"/>
      <c r="BG108" s="235"/>
      <c r="BH108" s="235"/>
      <c r="BI108" s="235"/>
      <c r="BJ108" s="236"/>
      <c r="BK108" s="235"/>
      <c r="BL108" s="236"/>
      <c r="BM108" s="235"/>
      <c r="BN108" s="238"/>
      <c r="BO108" s="238"/>
      <c r="BP108" s="238"/>
      <c r="BQ108" s="238"/>
      <c r="BR108" s="238"/>
      <c r="BS108" s="238"/>
      <c r="BT108" s="239"/>
      <c r="BU108" s="239"/>
      <c r="BV108" s="239"/>
      <c r="BW108" s="239"/>
      <c r="BX108" s="238"/>
      <c r="BY108" s="239"/>
      <c r="BZ108" s="239"/>
      <c r="CA108" s="239"/>
      <c r="CB108" s="239"/>
      <c r="CC108" s="239"/>
      <c r="CD108" s="239"/>
      <c r="CE108" s="239"/>
      <c r="CF108" s="236"/>
      <c r="CG108" s="240"/>
    </row>
    <row r="109" spans="2:93" x14ac:dyDescent="0.25">
      <c r="P109" s="235"/>
      <c r="Q109" s="235"/>
      <c r="R109" s="235"/>
      <c r="S109" s="235"/>
      <c r="T109" s="236"/>
      <c r="U109" s="236"/>
      <c r="V109" s="236"/>
      <c r="W109" s="236"/>
      <c r="X109" s="236"/>
      <c r="Y109" s="236"/>
      <c r="Z109" s="236"/>
      <c r="AA109" s="236"/>
      <c r="AB109" s="236"/>
      <c r="AC109" s="236"/>
      <c r="AD109" s="236"/>
      <c r="AE109" s="236"/>
      <c r="AF109" s="236"/>
      <c r="AG109" s="236"/>
      <c r="AH109" s="236"/>
      <c r="AI109" s="236"/>
      <c r="AJ109" s="236"/>
      <c r="AK109" s="235"/>
      <c r="AL109" s="236"/>
      <c r="AM109" s="235"/>
      <c r="AN109" s="235"/>
      <c r="AO109" s="235"/>
      <c r="AP109" s="236"/>
      <c r="AQ109" s="235"/>
      <c r="AR109" s="235"/>
      <c r="AS109" s="235"/>
      <c r="AT109" s="235"/>
      <c r="AU109" s="236"/>
      <c r="AV109" s="235"/>
      <c r="AW109" s="235"/>
      <c r="AX109" s="235"/>
      <c r="AY109" s="235"/>
      <c r="AZ109" s="236"/>
      <c r="BA109" s="235"/>
      <c r="BB109" s="235"/>
      <c r="BD109" s="237">
        <v>105</v>
      </c>
      <c r="BE109" s="235"/>
      <c r="BF109" s="235"/>
      <c r="BG109" s="235"/>
      <c r="BH109" s="235"/>
      <c r="BI109" s="235"/>
      <c r="BJ109" s="236"/>
      <c r="BK109" s="235"/>
      <c r="BL109" s="236"/>
      <c r="BM109" s="235"/>
      <c r="BN109" s="238"/>
      <c r="BO109" s="238"/>
      <c r="BP109" s="238"/>
      <c r="BQ109" s="238"/>
      <c r="BR109" s="238"/>
      <c r="BS109" s="238"/>
      <c r="BT109" s="239"/>
      <c r="BU109" s="239"/>
      <c r="BV109" s="239"/>
      <c r="BW109" s="239"/>
      <c r="BX109" s="238"/>
      <c r="BY109" s="239"/>
      <c r="BZ109" s="239"/>
      <c r="CA109" s="239"/>
      <c r="CB109" s="239"/>
      <c r="CC109" s="239"/>
      <c r="CD109" s="239"/>
      <c r="CE109" s="239"/>
      <c r="CF109" s="236"/>
      <c r="CG109" s="240"/>
    </row>
    <row r="110" spans="2:93" x14ac:dyDescent="0.25">
      <c r="P110" s="235"/>
      <c r="Q110" s="235"/>
      <c r="R110" s="235"/>
      <c r="S110" s="235"/>
      <c r="T110" s="236"/>
      <c r="U110" s="236"/>
      <c r="V110" s="236"/>
      <c r="W110" s="236"/>
      <c r="X110" s="236"/>
      <c r="Y110" s="236"/>
      <c r="Z110" s="236"/>
      <c r="AA110" s="236"/>
      <c r="AB110" s="236"/>
      <c r="AC110" s="236"/>
      <c r="AD110" s="236"/>
      <c r="AE110" s="236"/>
      <c r="AF110" s="236"/>
      <c r="AG110" s="236"/>
      <c r="AH110" s="236"/>
      <c r="AI110" s="236"/>
      <c r="AJ110" s="236"/>
      <c r="AK110" s="235"/>
      <c r="AL110" s="236"/>
      <c r="AM110" s="235"/>
      <c r="AN110" s="235"/>
      <c r="AO110" s="235"/>
      <c r="AP110" s="236"/>
      <c r="AQ110" s="235"/>
      <c r="AR110" s="235"/>
      <c r="AS110" s="235"/>
      <c r="AT110" s="235"/>
      <c r="AU110" s="236"/>
      <c r="AV110" s="235"/>
      <c r="AW110" s="235"/>
      <c r="AX110" s="235"/>
      <c r="AY110" s="235"/>
      <c r="AZ110" s="236"/>
      <c r="BA110" s="235"/>
      <c r="BB110" s="235"/>
      <c r="BD110" s="237">
        <v>106</v>
      </c>
      <c r="BE110" s="235"/>
      <c r="BF110" s="235"/>
      <c r="BG110" s="235"/>
      <c r="BH110" s="235"/>
      <c r="BI110" s="235"/>
      <c r="BJ110" s="236"/>
      <c r="BK110" s="235"/>
      <c r="BL110" s="236"/>
      <c r="BM110" s="235"/>
      <c r="BN110" s="238"/>
      <c r="BO110" s="238"/>
      <c r="BP110" s="238"/>
      <c r="BQ110" s="238"/>
      <c r="BR110" s="238"/>
      <c r="BS110" s="238"/>
      <c r="BT110" s="239"/>
      <c r="BU110" s="239"/>
      <c r="BV110" s="239"/>
      <c r="BW110" s="239"/>
      <c r="BX110" s="238"/>
      <c r="BY110" s="239"/>
      <c r="BZ110" s="239"/>
      <c r="CA110" s="239"/>
      <c r="CB110" s="239"/>
      <c r="CC110" s="239"/>
      <c r="CD110" s="239"/>
      <c r="CE110" s="239"/>
      <c r="CF110" s="236"/>
      <c r="CG110" s="240"/>
    </row>
    <row r="111" spans="2:93" x14ac:dyDescent="0.25">
      <c r="P111" s="235"/>
      <c r="Q111" s="235"/>
      <c r="R111" s="235"/>
      <c r="S111" s="235"/>
      <c r="T111" s="236"/>
      <c r="U111" s="236"/>
      <c r="V111" s="236"/>
      <c r="W111" s="236"/>
      <c r="X111" s="236"/>
      <c r="Y111" s="236"/>
      <c r="Z111" s="236"/>
      <c r="AA111" s="236"/>
      <c r="AB111" s="236"/>
      <c r="AC111" s="236"/>
      <c r="AD111" s="236"/>
      <c r="AE111" s="236"/>
      <c r="AF111" s="236"/>
      <c r="AG111" s="236"/>
      <c r="AH111" s="236"/>
      <c r="AI111" s="236"/>
      <c r="AJ111" s="236"/>
      <c r="AK111" s="235"/>
      <c r="AL111" s="236"/>
      <c r="AM111" s="235"/>
      <c r="AN111" s="235"/>
      <c r="AO111" s="235"/>
      <c r="AP111" s="236"/>
      <c r="AQ111" s="235"/>
      <c r="AR111" s="235"/>
      <c r="AS111" s="235"/>
      <c r="AT111" s="235"/>
      <c r="AU111" s="236"/>
      <c r="AV111" s="235"/>
      <c r="AW111" s="235"/>
      <c r="AX111" s="235"/>
      <c r="AY111" s="235"/>
      <c r="AZ111" s="236"/>
      <c r="BA111" s="235"/>
      <c r="BB111" s="235"/>
      <c r="BD111" s="237">
        <v>107</v>
      </c>
      <c r="BE111" s="235"/>
      <c r="BF111" s="235"/>
      <c r="BG111" s="235"/>
      <c r="BH111" s="235"/>
      <c r="BI111" s="235"/>
      <c r="BJ111" s="236"/>
      <c r="BK111" s="235"/>
      <c r="BL111" s="236"/>
      <c r="BM111" s="235"/>
      <c r="BN111" s="238"/>
      <c r="BO111" s="238"/>
      <c r="BP111" s="238"/>
      <c r="BQ111" s="238"/>
      <c r="BR111" s="238"/>
      <c r="BS111" s="238"/>
      <c r="BT111" s="239"/>
      <c r="BU111" s="239"/>
      <c r="BV111" s="239"/>
      <c r="BW111" s="239"/>
      <c r="BX111" s="238"/>
      <c r="BY111" s="239"/>
      <c r="BZ111" s="239"/>
      <c r="CA111" s="239"/>
      <c r="CB111" s="239"/>
      <c r="CC111" s="239"/>
      <c r="CD111" s="239"/>
      <c r="CE111" s="239"/>
      <c r="CF111" s="236"/>
      <c r="CG111" s="240"/>
    </row>
    <row r="112" spans="2:93" x14ac:dyDescent="0.25">
      <c r="P112" s="235"/>
      <c r="Q112" s="235"/>
      <c r="R112" s="235"/>
      <c r="S112" s="235"/>
      <c r="T112" s="236"/>
      <c r="U112" s="236"/>
      <c r="V112" s="236"/>
      <c r="W112" s="236"/>
      <c r="X112" s="236"/>
      <c r="Y112" s="236"/>
      <c r="Z112" s="236"/>
      <c r="AA112" s="236"/>
      <c r="AB112" s="236"/>
      <c r="AC112" s="236"/>
      <c r="AD112" s="236"/>
      <c r="AE112" s="236"/>
      <c r="AF112" s="236"/>
      <c r="AG112" s="236"/>
      <c r="AH112" s="236"/>
      <c r="AI112" s="236"/>
      <c r="AJ112" s="236"/>
      <c r="AK112" s="235"/>
      <c r="AL112" s="236"/>
      <c r="AM112" s="235"/>
      <c r="AN112" s="235"/>
      <c r="AO112" s="235"/>
      <c r="AP112" s="236"/>
      <c r="AQ112" s="235"/>
      <c r="AR112" s="235"/>
      <c r="AS112" s="235"/>
      <c r="AT112" s="235"/>
      <c r="AU112" s="236"/>
      <c r="AV112" s="235"/>
      <c r="AW112" s="235"/>
      <c r="AX112" s="235"/>
      <c r="AY112" s="235"/>
      <c r="AZ112" s="236"/>
      <c r="BA112" s="235"/>
      <c r="BB112" s="235"/>
      <c r="BD112" s="237">
        <v>108</v>
      </c>
      <c r="BE112" s="235"/>
      <c r="BF112" s="235"/>
      <c r="BG112" s="235"/>
      <c r="BH112" s="235"/>
      <c r="BI112" s="235"/>
      <c r="BJ112" s="236"/>
      <c r="BK112" s="235"/>
      <c r="BL112" s="236"/>
      <c r="BM112" s="235"/>
      <c r="BN112" s="238"/>
      <c r="BO112" s="238"/>
      <c r="BP112" s="238"/>
      <c r="BQ112" s="238"/>
      <c r="BR112" s="238"/>
      <c r="BS112" s="238"/>
      <c r="BT112" s="239"/>
      <c r="BU112" s="239"/>
      <c r="BV112" s="239"/>
      <c r="BW112" s="239"/>
      <c r="BX112" s="238"/>
      <c r="BY112" s="239"/>
      <c r="BZ112" s="239"/>
      <c r="CA112" s="239"/>
      <c r="CB112" s="239"/>
      <c r="CC112" s="239"/>
      <c r="CD112" s="239"/>
      <c r="CE112" s="239"/>
      <c r="CF112" s="236"/>
      <c r="CG112" s="240"/>
    </row>
    <row r="113" spans="16:85" x14ac:dyDescent="0.25">
      <c r="P113" s="235"/>
      <c r="Q113" s="235"/>
      <c r="R113" s="235"/>
      <c r="S113" s="235"/>
      <c r="T113" s="236"/>
      <c r="U113" s="236"/>
      <c r="V113" s="236"/>
      <c r="W113" s="236"/>
      <c r="X113" s="236"/>
      <c r="Y113" s="236"/>
      <c r="Z113" s="236"/>
      <c r="AA113" s="236"/>
      <c r="AB113" s="236"/>
      <c r="AC113" s="236"/>
      <c r="AD113" s="236"/>
      <c r="AE113" s="236"/>
      <c r="AF113" s="236"/>
      <c r="AG113" s="236"/>
      <c r="AH113" s="236"/>
      <c r="AI113" s="236"/>
      <c r="AJ113" s="236"/>
      <c r="AK113" s="235"/>
      <c r="AL113" s="236"/>
      <c r="AM113" s="235"/>
      <c r="AN113" s="235"/>
      <c r="AO113" s="235"/>
      <c r="AP113" s="236"/>
      <c r="AQ113" s="235"/>
      <c r="AR113" s="235"/>
      <c r="AS113" s="235"/>
      <c r="AT113" s="235"/>
      <c r="AU113" s="236"/>
      <c r="AV113" s="235"/>
      <c r="AW113" s="235"/>
      <c r="AX113" s="235"/>
      <c r="AY113" s="235"/>
      <c r="AZ113" s="236"/>
      <c r="BA113" s="235"/>
      <c r="BB113" s="235"/>
      <c r="BD113" s="237">
        <v>109</v>
      </c>
      <c r="BE113" s="235"/>
      <c r="BF113" s="235"/>
      <c r="BG113" s="235"/>
      <c r="BH113" s="235"/>
      <c r="BI113" s="235"/>
      <c r="BJ113" s="236"/>
      <c r="BK113" s="235"/>
      <c r="BL113" s="236"/>
      <c r="BM113" s="235"/>
      <c r="BN113" s="238"/>
      <c r="BO113" s="238"/>
      <c r="BP113" s="238"/>
      <c r="BQ113" s="238"/>
      <c r="BR113" s="238"/>
      <c r="BS113" s="238"/>
      <c r="BT113" s="239"/>
      <c r="BU113" s="239"/>
      <c r="BV113" s="239"/>
      <c r="BW113" s="239"/>
      <c r="BX113" s="238"/>
      <c r="BY113" s="239"/>
      <c r="BZ113" s="239"/>
      <c r="CA113" s="239"/>
      <c r="CB113" s="239"/>
      <c r="CC113" s="239"/>
      <c r="CD113" s="239"/>
      <c r="CE113" s="239"/>
      <c r="CF113" s="236"/>
      <c r="CG113" s="240"/>
    </row>
    <row r="114" spans="16:85" x14ac:dyDescent="0.25">
      <c r="P114" s="235"/>
      <c r="Q114" s="235"/>
      <c r="R114" s="235"/>
      <c r="S114" s="235"/>
      <c r="T114" s="236"/>
      <c r="U114" s="236"/>
      <c r="V114" s="236"/>
      <c r="W114" s="236"/>
      <c r="X114" s="236"/>
      <c r="Y114" s="236"/>
      <c r="Z114" s="236"/>
      <c r="AA114" s="236"/>
      <c r="AB114" s="236"/>
      <c r="AC114" s="236"/>
      <c r="AD114" s="236"/>
      <c r="AE114" s="236"/>
      <c r="AF114" s="236"/>
      <c r="AG114" s="236"/>
      <c r="AH114" s="236"/>
      <c r="AI114" s="236"/>
      <c r="AJ114" s="236"/>
      <c r="AK114" s="235"/>
      <c r="AL114" s="236"/>
      <c r="AM114" s="235"/>
      <c r="AN114" s="235"/>
      <c r="AO114" s="235"/>
      <c r="AP114" s="236"/>
      <c r="AQ114" s="235"/>
      <c r="AR114" s="235"/>
      <c r="AS114" s="235"/>
      <c r="AT114" s="235"/>
      <c r="AU114" s="236"/>
      <c r="AV114" s="235"/>
      <c r="AW114" s="235"/>
      <c r="AX114" s="235"/>
      <c r="AY114" s="235"/>
      <c r="AZ114" s="236"/>
      <c r="BA114" s="235"/>
      <c r="BB114" s="235"/>
      <c r="BD114" s="237">
        <v>110</v>
      </c>
      <c r="BE114" s="235"/>
      <c r="BF114" s="235"/>
      <c r="BG114" s="235"/>
      <c r="BH114" s="235"/>
      <c r="BI114" s="235"/>
      <c r="BJ114" s="236"/>
      <c r="BK114" s="235"/>
      <c r="BL114" s="236"/>
      <c r="BM114" s="235"/>
      <c r="BN114" s="238"/>
      <c r="BO114" s="238"/>
      <c r="BP114" s="238"/>
      <c r="BQ114" s="238"/>
      <c r="BR114" s="238"/>
      <c r="BS114" s="238"/>
      <c r="BT114" s="239"/>
      <c r="BU114" s="239"/>
      <c r="BV114" s="239"/>
      <c r="BW114" s="239"/>
      <c r="BX114" s="238"/>
      <c r="BY114" s="239"/>
      <c r="BZ114" s="239"/>
      <c r="CA114" s="239"/>
      <c r="CB114" s="239"/>
      <c r="CC114" s="239"/>
      <c r="CD114" s="239"/>
      <c r="CE114" s="239"/>
      <c r="CF114" s="236"/>
      <c r="CG114" s="240"/>
    </row>
    <row r="115" spans="16:85" x14ac:dyDescent="0.25">
      <c r="P115" s="235"/>
      <c r="Q115" s="235"/>
      <c r="R115" s="235"/>
      <c r="S115" s="235"/>
      <c r="T115" s="236"/>
      <c r="U115" s="236"/>
      <c r="V115" s="236"/>
      <c r="W115" s="236"/>
      <c r="X115" s="236"/>
      <c r="Y115" s="236"/>
      <c r="Z115" s="236"/>
      <c r="AA115" s="236"/>
      <c r="AB115" s="236"/>
      <c r="AC115" s="236"/>
      <c r="AD115" s="236"/>
      <c r="AE115" s="236"/>
      <c r="AF115" s="236"/>
      <c r="AG115" s="236"/>
      <c r="AH115" s="236"/>
      <c r="AI115" s="236"/>
      <c r="AJ115" s="236"/>
      <c r="AK115" s="235"/>
      <c r="AL115" s="236"/>
      <c r="AM115" s="235"/>
      <c r="AN115" s="235"/>
      <c r="AO115" s="235"/>
      <c r="AP115" s="236"/>
      <c r="AQ115" s="235"/>
      <c r="AR115" s="235"/>
      <c r="AS115" s="235"/>
      <c r="AT115" s="235"/>
      <c r="AU115" s="236"/>
      <c r="AV115" s="235"/>
      <c r="AW115" s="235"/>
      <c r="AX115" s="235"/>
      <c r="AY115" s="235"/>
      <c r="AZ115" s="236"/>
      <c r="BA115" s="235"/>
      <c r="BB115" s="235"/>
      <c r="BD115" s="237">
        <v>111</v>
      </c>
      <c r="BE115" s="235"/>
      <c r="BF115" s="235"/>
      <c r="BG115" s="235"/>
      <c r="BH115" s="235"/>
      <c r="BI115" s="235"/>
      <c r="BJ115" s="236"/>
      <c r="BK115" s="235"/>
      <c r="BL115" s="236"/>
      <c r="BM115" s="235"/>
      <c r="BN115" s="238"/>
      <c r="BO115" s="238"/>
      <c r="BP115" s="238"/>
      <c r="BQ115" s="238"/>
      <c r="BR115" s="238"/>
      <c r="BS115" s="238"/>
      <c r="BT115" s="239"/>
      <c r="BU115" s="239"/>
      <c r="BV115" s="239"/>
      <c r="BW115" s="239"/>
      <c r="BX115" s="238"/>
      <c r="BY115" s="239"/>
      <c r="BZ115" s="239"/>
      <c r="CA115" s="239"/>
      <c r="CB115" s="239"/>
      <c r="CC115" s="239"/>
      <c r="CD115" s="239"/>
      <c r="CE115" s="239"/>
      <c r="CF115" s="236"/>
      <c r="CG115" s="240"/>
    </row>
    <row r="116" spans="16:85" x14ac:dyDescent="0.25">
      <c r="P116" s="235"/>
      <c r="Q116" s="235"/>
      <c r="R116" s="235"/>
      <c r="S116" s="235"/>
      <c r="T116" s="236"/>
      <c r="U116" s="236"/>
      <c r="V116" s="236"/>
      <c r="W116" s="236"/>
      <c r="X116" s="236"/>
      <c r="Y116" s="236"/>
      <c r="Z116" s="236"/>
      <c r="AA116" s="236"/>
      <c r="AB116" s="236"/>
      <c r="AC116" s="236"/>
      <c r="AD116" s="236"/>
      <c r="AE116" s="236"/>
      <c r="AF116" s="236"/>
      <c r="AG116" s="236"/>
      <c r="AH116" s="236"/>
      <c r="AI116" s="236"/>
      <c r="AJ116" s="236"/>
      <c r="AK116" s="235"/>
      <c r="AL116" s="236"/>
      <c r="AM116" s="235"/>
      <c r="AN116" s="235"/>
      <c r="AO116" s="235"/>
      <c r="AP116" s="236"/>
      <c r="AQ116" s="235"/>
      <c r="AR116" s="235"/>
      <c r="AS116" s="235"/>
      <c r="AT116" s="235"/>
      <c r="AU116" s="236"/>
      <c r="AV116" s="235"/>
      <c r="AW116" s="235"/>
      <c r="AX116" s="235"/>
      <c r="AY116" s="235"/>
      <c r="AZ116" s="236"/>
      <c r="BA116" s="235"/>
      <c r="BB116" s="235"/>
      <c r="BD116" s="237">
        <v>112</v>
      </c>
      <c r="BE116" s="235"/>
      <c r="BF116" s="235"/>
      <c r="BG116" s="235"/>
      <c r="BH116" s="235"/>
      <c r="BI116" s="235"/>
      <c r="BJ116" s="236"/>
      <c r="BK116" s="235"/>
      <c r="BL116" s="236"/>
      <c r="BM116" s="235"/>
      <c r="BN116" s="238"/>
      <c r="BO116" s="238"/>
      <c r="BP116" s="238"/>
      <c r="BQ116" s="238"/>
      <c r="BR116" s="238"/>
      <c r="BS116" s="238"/>
      <c r="BT116" s="239"/>
      <c r="BU116" s="239"/>
      <c r="BV116" s="239"/>
      <c r="BW116" s="239"/>
      <c r="BX116" s="238"/>
      <c r="BY116" s="239"/>
      <c r="BZ116" s="239"/>
      <c r="CA116" s="239"/>
      <c r="CB116" s="239"/>
      <c r="CC116" s="239"/>
      <c r="CD116" s="239"/>
      <c r="CE116" s="239"/>
      <c r="CF116" s="236"/>
      <c r="CG116" s="240"/>
    </row>
    <row r="117" spans="16:85" x14ac:dyDescent="0.25">
      <c r="P117" s="235"/>
      <c r="Q117" s="235"/>
      <c r="R117" s="235"/>
      <c r="S117" s="235"/>
      <c r="T117" s="236"/>
      <c r="U117" s="236"/>
      <c r="V117" s="236"/>
      <c r="W117" s="236"/>
      <c r="X117" s="236"/>
      <c r="Y117" s="236"/>
      <c r="Z117" s="236"/>
      <c r="AA117" s="236"/>
      <c r="AB117" s="236"/>
      <c r="AC117" s="236"/>
      <c r="AD117" s="236"/>
      <c r="AE117" s="236"/>
      <c r="AF117" s="236"/>
      <c r="AG117" s="236"/>
      <c r="AH117" s="236"/>
      <c r="AI117" s="236"/>
      <c r="AJ117" s="236"/>
      <c r="AK117" s="235"/>
      <c r="AL117" s="236"/>
      <c r="AM117" s="235"/>
      <c r="AN117" s="235"/>
      <c r="AO117" s="235"/>
      <c r="AP117" s="236"/>
      <c r="AQ117" s="235"/>
      <c r="AR117" s="235"/>
      <c r="AS117" s="235"/>
      <c r="AT117" s="235"/>
      <c r="AU117" s="236"/>
      <c r="AV117" s="235"/>
      <c r="AW117" s="235"/>
      <c r="AX117" s="235"/>
      <c r="AY117" s="235"/>
      <c r="AZ117" s="236"/>
      <c r="BA117" s="235"/>
      <c r="BB117" s="235"/>
      <c r="BD117" s="237">
        <v>113</v>
      </c>
      <c r="BE117" s="235"/>
      <c r="BF117" s="235"/>
      <c r="BG117" s="235"/>
      <c r="BH117" s="235"/>
      <c r="BI117" s="235"/>
      <c r="BJ117" s="236"/>
      <c r="BK117" s="235"/>
      <c r="BL117" s="236"/>
      <c r="BM117" s="235"/>
      <c r="BN117" s="238"/>
      <c r="BO117" s="238"/>
      <c r="BP117" s="238"/>
      <c r="BQ117" s="238"/>
      <c r="BR117" s="238"/>
      <c r="BS117" s="238"/>
      <c r="BT117" s="239"/>
      <c r="BU117" s="239"/>
      <c r="BV117" s="239"/>
      <c r="BW117" s="239"/>
      <c r="BX117" s="238"/>
      <c r="BY117" s="239"/>
      <c r="BZ117" s="239"/>
      <c r="CA117" s="239"/>
      <c r="CB117" s="239"/>
      <c r="CC117" s="239"/>
      <c r="CD117" s="239"/>
      <c r="CE117" s="239"/>
      <c r="CF117" s="236"/>
      <c r="CG117" s="240"/>
    </row>
    <row r="118" spans="16:85" x14ac:dyDescent="0.25">
      <c r="P118" s="235"/>
      <c r="Q118" s="235"/>
      <c r="R118" s="235"/>
      <c r="S118" s="235"/>
      <c r="T118" s="236"/>
      <c r="U118" s="236"/>
      <c r="V118" s="236"/>
      <c r="W118" s="236"/>
      <c r="X118" s="236"/>
      <c r="Y118" s="236"/>
      <c r="Z118" s="236"/>
      <c r="AA118" s="236"/>
      <c r="AB118" s="236"/>
      <c r="AC118" s="236"/>
      <c r="AD118" s="236"/>
      <c r="AE118" s="236"/>
      <c r="AF118" s="236"/>
      <c r="AG118" s="236"/>
      <c r="AH118" s="236"/>
      <c r="AI118" s="236"/>
      <c r="AJ118" s="236"/>
      <c r="AK118" s="235"/>
      <c r="AL118" s="236"/>
      <c r="AM118" s="235"/>
      <c r="AN118" s="235"/>
      <c r="AO118" s="235"/>
      <c r="AP118" s="236"/>
      <c r="AQ118" s="235"/>
      <c r="AR118" s="235"/>
      <c r="AS118" s="235"/>
      <c r="AT118" s="235"/>
      <c r="AU118" s="236"/>
      <c r="AV118" s="235"/>
      <c r="AW118" s="235"/>
      <c r="AX118" s="235"/>
      <c r="AY118" s="235"/>
      <c r="AZ118" s="236"/>
      <c r="BA118" s="235"/>
      <c r="BB118" s="235"/>
      <c r="BD118" s="237">
        <v>114</v>
      </c>
      <c r="BE118" s="235"/>
      <c r="BF118" s="235"/>
      <c r="BG118" s="235"/>
      <c r="BH118" s="235"/>
      <c r="BI118" s="235"/>
      <c r="BJ118" s="236"/>
      <c r="BK118" s="235"/>
      <c r="BL118" s="236"/>
      <c r="BM118" s="235"/>
      <c r="BN118" s="238"/>
      <c r="BO118" s="238"/>
      <c r="BP118" s="238"/>
      <c r="BQ118" s="238"/>
      <c r="BR118" s="238"/>
      <c r="BS118" s="238"/>
      <c r="BT118" s="239"/>
      <c r="BU118" s="239"/>
      <c r="BV118" s="239"/>
      <c r="BW118" s="239"/>
      <c r="BX118" s="238"/>
      <c r="BY118" s="239"/>
      <c r="BZ118" s="239"/>
      <c r="CA118" s="239"/>
      <c r="CB118" s="239"/>
      <c r="CC118" s="239"/>
      <c r="CD118" s="239"/>
      <c r="CE118" s="239"/>
      <c r="CF118" s="236"/>
      <c r="CG118" s="240"/>
    </row>
    <row r="119" spans="16:85" x14ac:dyDescent="0.25">
      <c r="P119" s="235"/>
      <c r="Q119" s="235"/>
      <c r="R119" s="235"/>
      <c r="S119" s="235"/>
      <c r="T119" s="236"/>
      <c r="U119" s="236"/>
      <c r="V119" s="236"/>
      <c r="W119" s="236"/>
      <c r="X119" s="236"/>
      <c r="Y119" s="236"/>
      <c r="Z119" s="236"/>
      <c r="AA119" s="236"/>
      <c r="AB119" s="236"/>
      <c r="AC119" s="236"/>
      <c r="AD119" s="236"/>
      <c r="AE119" s="236"/>
      <c r="AF119" s="236"/>
      <c r="AG119" s="236"/>
      <c r="AH119" s="236"/>
      <c r="AI119" s="236"/>
      <c r="AJ119" s="236"/>
      <c r="AK119" s="235"/>
      <c r="AL119" s="236"/>
      <c r="AM119" s="235"/>
      <c r="AN119" s="235"/>
      <c r="AO119" s="235"/>
      <c r="AP119" s="236"/>
      <c r="AQ119" s="235"/>
      <c r="AR119" s="235"/>
      <c r="AS119" s="235"/>
      <c r="AT119" s="235"/>
      <c r="AU119" s="236"/>
      <c r="AV119" s="235"/>
      <c r="AW119" s="235"/>
      <c r="AX119" s="235"/>
      <c r="AY119" s="235"/>
      <c r="AZ119" s="236"/>
      <c r="BA119" s="235"/>
      <c r="BB119" s="235"/>
      <c r="BD119" s="237">
        <v>115</v>
      </c>
      <c r="BE119" s="235"/>
      <c r="BF119" s="235"/>
      <c r="BG119" s="235"/>
      <c r="BH119" s="235"/>
      <c r="BI119" s="235"/>
      <c r="BJ119" s="236"/>
      <c r="BK119" s="235"/>
      <c r="BL119" s="236"/>
      <c r="BM119" s="235"/>
      <c r="BN119" s="238"/>
      <c r="BO119" s="238"/>
      <c r="BP119" s="238"/>
      <c r="BQ119" s="238"/>
      <c r="BR119" s="238"/>
      <c r="BS119" s="238"/>
      <c r="BT119" s="239"/>
      <c r="BU119" s="239"/>
      <c r="BV119" s="239"/>
      <c r="BW119" s="239"/>
      <c r="BX119" s="238"/>
      <c r="BY119" s="239"/>
      <c r="BZ119" s="239"/>
      <c r="CA119" s="239"/>
      <c r="CB119" s="239"/>
      <c r="CC119" s="239"/>
      <c r="CD119" s="239"/>
      <c r="CE119" s="239"/>
      <c r="CF119" s="236"/>
      <c r="CG119" s="240"/>
    </row>
    <row r="120" spans="16:85" x14ac:dyDescent="0.25">
      <c r="P120" s="235"/>
      <c r="Q120" s="235"/>
      <c r="R120" s="235"/>
      <c r="S120" s="235"/>
      <c r="T120" s="236"/>
      <c r="U120" s="236"/>
      <c r="V120" s="236"/>
      <c r="W120" s="236"/>
      <c r="X120" s="236"/>
      <c r="Y120" s="236"/>
      <c r="Z120" s="236"/>
      <c r="AA120" s="236"/>
      <c r="AB120" s="236"/>
      <c r="AC120" s="236"/>
      <c r="AD120" s="236"/>
      <c r="AE120" s="236"/>
      <c r="AF120" s="236"/>
      <c r="AG120" s="236"/>
      <c r="AH120" s="236"/>
      <c r="AI120" s="236"/>
      <c r="AJ120" s="236"/>
      <c r="AK120" s="235"/>
      <c r="AL120" s="236"/>
      <c r="AM120" s="235"/>
      <c r="AN120" s="235"/>
      <c r="AO120" s="235"/>
      <c r="AP120" s="236"/>
      <c r="AQ120" s="235"/>
      <c r="AR120" s="235"/>
      <c r="AS120" s="235"/>
      <c r="AT120" s="235"/>
      <c r="AU120" s="236"/>
      <c r="AV120" s="235"/>
      <c r="AW120" s="235"/>
      <c r="AX120" s="235"/>
      <c r="AY120" s="235"/>
      <c r="AZ120" s="236"/>
      <c r="BA120" s="235"/>
      <c r="BB120" s="235"/>
      <c r="BD120" s="237">
        <v>116</v>
      </c>
      <c r="BE120" s="235"/>
      <c r="BF120" s="235"/>
      <c r="BG120" s="235"/>
      <c r="BH120" s="235"/>
      <c r="BI120" s="235"/>
      <c r="BJ120" s="236"/>
      <c r="BK120" s="235"/>
      <c r="BL120" s="236"/>
      <c r="BM120" s="235"/>
      <c r="BN120" s="238"/>
      <c r="BO120" s="238"/>
      <c r="BP120" s="238"/>
      <c r="BQ120" s="238"/>
      <c r="BR120" s="238"/>
      <c r="BS120" s="238"/>
      <c r="BT120" s="239"/>
      <c r="BU120" s="239"/>
      <c r="BV120" s="239"/>
      <c r="BW120" s="239"/>
      <c r="BX120" s="238"/>
      <c r="BY120" s="239"/>
      <c r="BZ120" s="239"/>
      <c r="CA120" s="239"/>
      <c r="CB120" s="239"/>
      <c r="CC120" s="239"/>
      <c r="CD120" s="239"/>
      <c r="CE120" s="239"/>
      <c r="CF120" s="236"/>
      <c r="CG120" s="240"/>
    </row>
    <row r="121" spans="16:85" x14ac:dyDescent="0.25">
      <c r="P121" s="235"/>
      <c r="Q121" s="235"/>
      <c r="R121" s="235"/>
      <c r="S121" s="235"/>
      <c r="T121" s="236"/>
      <c r="U121" s="236"/>
      <c r="V121" s="236"/>
      <c r="W121" s="236"/>
      <c r="X121" s="236"/>
      <c r="Y121" s="236"/>
      <c r="Z121" s="236"/>
      <c r="AA121" s="236"/>
      <c r="AB121" s="236"/>
      <c r="AC121" s="236"/>
      <c r="AD121" s="236"/>
      <c r="AE121" s="236"/>
      <c r="AF121" s="236"/>
      <c r="AG121" s="236"/>
      <c r="AH121" s="236"/>
      <c r="AI121" s="236"/>
      <c r="AJ121" s="236"/>
      <c r="AK121" s="235"/>
      <c r="AL121" s="236"/>
      <c r="AM121" s="235"/>
      <c r="AN121" s="235"/>
      <c r="AO121" s="235"/>
      <c r="AP121" s="236"/>
      <c r="AQ121" s="235"/>
      <c r="AR121" s="235"/>
      <c r="AS121" s="235"/>
      <c r="AT121" s="235"/>
      <c r="AU121" s="236"/>
      <c r="AV121" s="235"/>
      <c r="AW121" s="235"/>
      <c r="AX121" s="235"/>
      <c r="AY121" s="235"/>
      <c r="AZ121" s="236"/>
      <c r="BA121" s="235"/>
      <c r="BB121" s="235"/>
      <c r="BD121" s="237">
        <v>117</v>
      </c>
      <c r="BE121" s="235"/>
      <c r="BF121" s="235"/>
      <c r="BG121" s="235"/>
      <c r="BH121" s="235"/>
      <c r="BI121" s="235"/>
      <c r="BJ121" s="236"/>
      <c r="BK121" s="235"/>
      <c r="BL121" s="236"/>
      <c r="BM121" s="235"/>
      <c r="BN121" s="238"/>
      <c r="BO121" s="238"/>
      <c r="BP121" s="238"/>
      <c r="BQ121" s="238"/>
      <c r="BR121" s="238"/>
      <c r="BS121" s="238"/>
      <c r="BT121" s="239"/>
      <c r="BU121" s="239"/>
      <c r="BV121" s="239"/>
      <c r="BW121" s="239"/>
      <c r="BX121" s="238"/>
      <c r="BY121" s="239"/>
      <c r="BZ121" s="239"/>
      <c r="CA121" s="239"/>
      <c r="CB121" s="239"/>
      <c r="CC121" s="239"/>
      <c r="CD121" s="239"/>
      <c r="CE121" s="239"/>
      <c r="CF121" s="236"/>
      <c r="CG121" s="240"/>
    </row>
    <row r="122" spans="16:85" x14ac:dyDescent="0.25">
      <c r="P122" s="235"/>
      <c r="Q122" s="235"/>
      <c r="R122" s="235"/>
      <c r="S122" s="235"/>
      <c r="T122" s="236"/>
      <c r="U122" s="236"/>
      <c r="V122" s="236"/>
      <c r="W122" s="236"/>
      <c r="X122" s="236"/>
      <c r="Y122" s="236"/>
      <c r="Z122" s="236"/>
      <c r="AA122" s="236"/>
      <c r="AB122" s="236"/>
      <c r="AC122" s="236"/>
      <c r="AD122" s="236"/>
      <c r="AE122" s="236"/>
      <c r="AF122" s="236"/>
      <c r="AG122" s="236"/>
      <c r="AH122" s="236"/>
      <c r="AI122" s="236"/>
      <c r="AJ122" s="236"/>
      <c r="AK122" s="235"/>
      <c r="AL122" s="236"/>
      <c r="AM122" s="235"/>
      <c r="AN122" s="235"/>
      <c r="AO122" s="235"/>
      <c r="AP122" s="236"/>
      <c r="AQ122" s="235"/>
      <c r="AR122" s="235"/>
      <c r="AS122" s="235"/>
      <c r="AT122" s="235"/>
      <c r="AU122" s="236"/>
      <c r="AV122" s="235"/>
      <c r="AW122" s="235"/>
      <c r="AX122" s="235"/>
      <c r="AY122" s="235"/>
      <c r="AZ122" s="236"/>
      <c r="BA122" s="235"/>
      <c r="BB122" s="235"/>
      <c r="BD122" s="237">
        <v>118</v>
      </c>
      <c r="BE122" s="235"/>
      <c r="BF122" s="235"/>
      <c r="BG122" s="235"/>
      <c r="BH122" s="235"/>
      <c r="BI122" s="235"/>
      <c r="BJ122" s="236"/>
      <c r="BK122" s="235"/>
      <c r="BL122" s="236"/>
      <c r="BM122" s="235"/>
      <c r="BN122" s="238"/>
      <c r="BO122" s="238"/>
      <c r="BP122" s="238"/>
      <c r="BQ122" s="238"/>
      <c r="BR122" s="238"/>
      <c r="BS122" s="238"/>
      <c r="BT122" s="239"/>
      <c r="BU122" s="239"/>
      <c r="BV122" s="239"/>
      <c r="BW122" s="239"/>
      <c r="BX122" s="238"/>
      <c r="BY122" s="239"/>
      <c r="BZ122" s="239"/>
      <c r="CA122" s="239"/>
      <c r="CB122" s="239"/>
      <c r="CC122" s="239"/>
      <c r="CD122" s="239"/>
      <c r="CE122" s="239"/>
      <c r="CF122" s="236"/>
      <c r="CG122" s="240"/>
    </row>
    <row r="123" spans="16:85" x14ac:dyDescent="0.25">
      <c r="P123" s="235"/>
      <c r="Q123" s="235"/>
      <c r="R123" s="235"/>
      <c r="S123" s="235"/>
      <c r="T123" s="236"/>
      <c r="U123" s="236"/>
      <c r="V123" s="236"/>
      <c r="W123" s="236"/>
      <c r="X123" s="236"/>
      <c r="Y123" s="236"/>
      <c r="Z123" s="236"/>
      <c r="AA123" s="236"/>
      <c r="AB123" s="236"/>
      <c r="AC123" s="236"/>
      <c r="AD123" s="236"/>
      <c r="AE123" s="236"/>
      <c r="AF123" s="236"/>
      <c r="AG123" s="236"/>
      <c r="AH123" s="236"/>
      <c r="AI123" s="236"/>
      <c r="AJ123" s="236"/>
      <c r="AK123" s="235"/>
      <c r="AL123" s="236"/>
      <c r="AM123" s="235"/>
      <c r="AN123" s="235"/>
      <c r="AO123" s="235"/>
      <c r="AP123" s="236"/>
      <c r="AQ123" s="235"/>
      <c r="AR123" s="235"/>
      <c r="AS123" s="235"/>
      <c r="AT123" s="235"/>
      <c r="AU123" s="236"/>
      <c r="AV123" s="235"/>
      <c r="AW123" s="235"/>
      <c r="AX123" s="235"/>
      <c r="AY123" s="235"/>
      <c r="AZ123" s="236"/>
      <c r="BA123" s="235"/>
      <c r="BB123" s="235"/>
      <c r="BD123" s="237">
        <v>119</v>
      </c>
      <c r="BE123" s="235"/>
      <c r="BF123" s="235"/>
      <c r="BG123" s="235"/>
      <c r="BH123" s="235"/>
      <c r="BI123" s="235"/>
      <c r="BJ123" s="236"/>
      <c r="BK123" s="235"/>
      <c r="BL123" s="236"/>
      <c r="BM123" s="235"/>
      <c r="BN123" s="238"/>
      <c r="BO123" s="238"/>
      <c r="BP123" s="238"/>
      <c r="BQ123" s="238"/>
      <c r="BR123" s="238"/>
      <c r="BS123" s="238"/>
      <c r="BT123" s="239"/>
      <c r="BU123" s="239"/>
      <c r="BV123" s="239"/>
      <c r="BW123" s="239"/>
      <c r="BX123" s="238"/>
      <c r="BY123" s="239"/>
      <c r="BZ123" s="239"/>
      <c r="CA123" s="239"/>
      <c r="CB123" s="239"/>
      <c r="CC123" s="239"/>
      <c r="CD123" s="239"/>
      <c r="CE123" s="239"/>
      <c r="CF123" s="236"/>
      <c r="CG123" s="240"/>
    </row>
    <row r="124" spans="16:85" x14ac:dyDescent="0.25">
      <c r="P124" s="235"/>
      <c r="Q124" s="235"/>
      <c r="R124" s="235"/>
      <c r="S124" s="235"/>
      <c r="T124" s="236"/>
      <c r="U124" s="236"/>
      <c r="V124" s="236"/>
      <c r="W124" s="236"/>
      <c r="X124" s="236"/>
      <c r="Y124" s="236"/>
      <c r="Z124" s="236"/>
      <c r="AA124" s="236"/>
      <c r="AB124" s="236"/>
      <c r="AC124" s="236"/>
      <c r="AD124" s="236"/>
      <c r="AE124" s="236"/>
      <c r="AF124" s="236"/>
      <c r="AG124" s="236"/>
      <c r="AH124" s="236"/>
      <c r="AI124" s="236"/>
      <c r="AJ124" s="236"/>
      <c r="AK124" s="235"/>
      <c r="AL124" s="236"/>
      <c r="AM124" s="235"/>
      <c r="AN124" s="235"/>
      <c r="AO124" s="235"/>
      <c r="AP124" s="236"/>
      <c r="AQ124" s="235"/>
      <c r="AR124" s="235"/>
      <c r="AS124" s="235"/>
      <c r="AT124" s="235"/>
      <c r="AU124" s="236"/>
      <c r="AV124" s="235"/>
      <c r="AW124" s="235"/>
      <c r="AX124" s="235"/>
      <c r="AY124" s="235"/>
      <c r="AZ124" s="236"/>
      <c r="BA124" s="235"/>
      <c r="BB124" s="235"/>
      <c r="BD124" s="237">
        <v>120</v>
      </c>
      <c r="BE124" s="235"/>
      <c r="BF124" s="235"/>
      <c r="BG124" s="235"/>
      <c r="BH124" s="235"/>
      <c r="BI124" s="235"/>
      <c r="BJ124" s="236"/>
      <c r="BK124" s="235"/>
      <c r="BL124" s="236"/>
      <c r="BM124" s="235"/>
      <c r="BN124" s="238"/>
      <c r="BO124" s="238"/>
      <c r="BP124" s="238"/>
      <c r="BQ124" s="238"/>
      <c r="BR124" s="238"/>
      <c r="BS124" s="238"/>
      <c r="BT124" s="239"/>
      <c r="BU124" s="239"/>
      <c r="BV124" s="239"/>
      <c r="BW124" s="239"/>
      <c r="BX124" s="238"/>
      <c r="BY124" s="239"/>
      <c r="BZ124" s="239"/>
      <c r="CA124" s="239"/>
      <c r="CB124" s="239"/>
      <c r="CC124" s="239"/>
      <c r="CD124" s="239"/>
      <c r="CE124" s="239"/>
      <c r="CF124" s="236"/>
      <c r="CG124" s="240"/>
    </row>
    <row r="125" spans="16:85" x14ac:dyDescent="0.25">
      <c r="P125" s="235"/>
      <c r="Q125" s="235"/>
      <c r="R125" s="235"/>
      <c r="S125" s="235"/>
      <c r="T125" s="236"/>
      <c r="U125" s="236"/>
      <c r="V125" s="236"/>
      <c r="W125" s="236"/>
      <c r="X125" s="236"/>
      <c r="Y125" s="236"/>
      <c r="Z125" s="236"/>
      <c r="AA125" s="236"/>
      <c r="AB125" s="236"/>
      <c r="AC125" s="236"/>
      <c r="AD125" s="236"/>
      <c r="AE125" s="236"/>
      <c r="AF125" s="236"/>
      <c r="AG125" s="236"/>
      <c r="AH125" s="236"/>
      <c r="AI125" s="236"/>
      <c r="AJ125" s="236"/>
      <c r="AK125" s="235"/>
      <c r="AL125" s="236"/>
      <c r="AM125" s="235"/>
      <c r="AN125" s="235"/>
      <c r="AO125" s="235"/>
      <c r="AP125" s="236"/>
      <c r="AQ125" s="235"/>
      <c r="AR125" s="235"/>
      <c r="AS125" s="235"/>
      <c r="AT125" s="235"/>
      <c r="AU125" s="236"/>
      <c r="AV125" s="235"/>
      <c r="AW125" s="235"/>
      <c r="AX125" s="235"/>
      <c r="AY125" s="235"/>
      <c r="AZ125" s="236"/>
      <c r="BA125" s="235"/>
      <c r="BB125" s="235"/>
      <c r="BD125" s="237">
        <v>121</v>
      </c>
      <c r="BE125" s="235"/>
      <c r="BF125" s="235"/>
      <c r="BG125" s="235"/>
      <c r="BH125" s="235"/>
      <c r="BI125" s="235"/>
      <c r="BJ125" s="236"/>
      <c r="BK125" s="235"/>
      <c r="BL125" s="236"/>
      <c r="BM125" s="235"/>
      <c r="BN125" s="238"/>
      <c r="BO125" s="238"/>
      <c r="BP125" s="238"/>
      <c r="BQ125" s="238"/>
      <c r="BR125" s="238"/>
      <c r="BS125" s="238"/>
      <c r="BT125" s="239"/>
      <c r="BU125" s="239"/>
      <c r="BV125" s="239"/>
      <c r="BW125" s="239"/>
      <c r="BX125" s="238"/>
      <c r="BY125" s="239"/>
      <c r="BZ125" s="239"/>
      <c r="CA125" s="239"/>
      <c r="CB125" s="239"/>
      <c r="CC125" s="239"/>
      <c r="CD125" s="239"/>
      <c r="CE125" s="239"/>
      <c r="CF125" s="236"/>
      <c r="CG125" s="240"/>
    </row>
    <row r="126" spans="16:85" x14ac:dyDescent="0.25">
      <c r="P126" s="235"/>
      <c r="Q126" s="235"/>
      <c r="R126" s="235"/>
      <c r="S126" s="235"/>
      <c r="T126" s="236"/>
      <c r="U126" s="236"/>
      <c r="V126" s="236"/>
      <c r="W126" s="236"/>
      <c r="X126" s="236"/>
      <c r="Y126" s="236"/>
      <c r="Z126" s="236"/>
      <c r="AA126" s="236"/>
      <c r="AB126" s="236"/>
      <c r="AC126" s="236"/>
      <c r="AD126" s="236"/>
      <c r="AE126" s="236"/>
      <c r="AF126" s="236"/>
      <c r="AG126" s="236"/>
      <c r="AH126" s="236"/>
      <c r="AI126" s="236"/>
      <c r="AJ126" s="236"/>
      <c r="AK126" s="235"/>
      <c r="AL126" s="236"/>
      <c r="AM126" s="235"/>
      <c r="AN126" s="235"/>
      <c r="AO126" s="235"/>
      <c r="AP126" s="236"/>
      <c r="AQ126" s="235"/>
      <c r="AR126" s="235"/>
      <c r="AS126" s="235"/>
      <c r="AT126" s="235"/>
      <c r="AU126" s="236"/>
      <c r="AV126" s="235"/>
      <c r="AW126" s="235"/>
      <c r="AX126" s="235"/>
      <c r="AY126" s="235"/>
      <c r="AZ126" s="236"/>
      <c r="BA126" s="235"/>
      <c r="BB126" s="235"/>
      <c r="BD126" s="237">
        <v>122</v>
      </c>
      <c r="BE126" s="235"/>
      <c r="BF126" s="235"/>
      <c r="BG126" s="235"/>
      <c r="BH126" s="235"/>
      <c r="BI126" s="235"/>
      <c r="BJ126" s="236"/>
      <c r="BK126" s="235"/>
      <c r="BL126" s="236"/>
      <c r="BM126" s="235"/>
      <c r="BN126" s="238"/>
      <c r="BO126" s="238"/>
      <c r="BP126" s="238"/>
      <c r="BQ126" s="238"/>
      <c r="BR126" s="238"/>
      <c r="BS126" s="238"/>
      <c r="BT126" s="239"/>
      <c r="BU126" s="239"/>
      <c r="BV126" s="239"/>
      <c r="BW126" s="239"/>
      <c r="BX126" s="238"/>
      <c r="BY126" s="239"/>
      <c r="BZ126" s="239"/>
      <c r="CA126" s="239"/>
      <c r="CB126" s="239"/>
      <c r="CC126" s="239"/>
      <c r="CD126" s="239"/>
      <c r="CE126" s="239"/>
      <c r="CF126" s="236"/>
      <c r="CG126" s="240"/>
    </row>
    <row r="127" spans="16:85" x14ac:dyDescent="0.25">
      <c r="P127" s="235"/>
      <c r="Q127" s="235"/>
      <c r="R127" s="235"/>
      <c r="S127" s="235"/>
      <c r="T127" s="236"/>
      <c r="U127" s="236"/>
      <c r="V127" s="236"/>
      <c r="W127" s="236"/>
      <c r="X127" s="236"/>
      <c r="Y127" s="236"/>
      <c r="Z127" s="236"/>
      <c r="AA127" s="236"/>
      <c r="AB127" s="236"/>
      <c r="AC127" s="236"/>
      <c r="AD127" s="236"/>
      <c r="AE127" s="236"/>
      <c r="AF127" s="236"/>
      <c r="AG127" s="236"/>
      <c r="AH127" s="236"/>
      <c r="AI127" s="236"/>
      <c r="AJ127" s="236"/>
      <c r="AK127" s="235"/>
      <c r="AL127" s="236"/>
      <c r="AM127" s="235"/>
      <c r="AN127" s="235"/>
      <c r="AO127" s="235"/>
      <c r="AP127" s="236"/>
      <c r="AQ127" s="235"/>
      <c r="AR127" s="235"/>
      <c r="AS127" s="235"/>
      <c r="AT127" s="235"/>
      <c r="AU127" s="236"/>
      <c r="AV127" s="235"/>
      <c r="AW127" s="235"/>
      <c r="AX127" s="235"/>
      <c r="AY127" s="235"/>
      <c r="AZ127" s="236"/>
      <c r="BA127" s="235"/>
      <c r="BB127" s="235"/>
      <c r="BD127" s="237">
        <v>123</v>
      </c>
      <c r="BE127" s="235"/>
      <c r="BF127" s="235"/>
      <c r="BG127" s="235"/>
      <c r="BH127" s="235"/>
      <c r="BI127" s="235"/>
      <c r="BJ127" s="236"/>
      <c r="BK127" s="235"/>
      <c r="BL127" s="236"/>
      <c r="BM127" s="235"/>
      <c r="BN127" s="238"/>
      <c r="BO127" s="238"/>
      <c r="BP127" s="238"/>
      <c r="BQ127" s="238"/>
      <c r="BR127" s="238"/>
      <c r="BS127" s="238"/>
      <c r="BT127" s="239"/>
      <c r="BU127" s="239"/>
      <c r="BV127" s="239"/>
      <c r="BW127" s="239"/>
      <c r="BX127" s="238"/>
      <c r="BY127" s="239"/>
      <c r="BZ127" s="239"/>
      <c r="CA127" s="239"/>
      <c r="CB127" s="239"/>
      <c r="CC127" s="239"/>
      <c r="CD127" s="239"/>
      <c r="CE127" s="239"/>
      <c r="CF127" s="236"/>
      <c r="CG127" s="240"/>
    </row>
    <row r="128" spans="16:85" x14ac:dyDescent="0.25">
      <c r="P128" s="235"/>
      <c r="Q128" s="235"/>
      <c r="R128" s="235"/>
      <c r="S128" s="235"/>
      <c r="T128" s="236"/>
      <c r="U128" s="236"/>
      <c r="V128" s="236"/>
      <c r="W128" s="236"/>
      <c r="X128" s="236"/>
      <c r="Y128" s="236"/>
      <c r="Z128" s="236"/>
      <c r="AA128" s="236"/>
      <c r="AB128" s="236"/>
      <c r="AC128" s="236"/>
      <c r="AD128" s="236"/>
      <c r="AE128" s="236"/>
      <c r="AF128" s="236"/>
      <c r="AG128" s="236"/>
      <c r="AH128" s="236"/>
      <c r="AI128" s="236"/>
      <c r="AJ128" s="236"/>
      <c r="AK128" s="235"/>
      <c r="AL128" s="236"/>
      <c r="AM128" s="235"/>
      <c r="AN128" s="235"/>
      <c r="AO128" s="235"/>
      <c r="AP128" s="236"/>
      <c r="AQ128" s="235"/>
      <c r="AR128" s="235"/>
      <c r="AS128" s="235"/>
      <c r="AT128" s="235"/>
      <c r="AU128" s="236"/>
      <c r="AV128" s="235"/>
      <c r="AW128" s="235"/>
      <c r="AX128" s="235"/>
      <c r="AY128" s="235"/>
      <c r="AZ128" s="236"/>
      <c r="BA128" s="235"/>
      <c r="BB128" s="235"/>
      <c r="BD128" s="237">
        <v>124</v>
      </c>
      <c r="BE128" s="235"/>
      <c r="BF128" s="235"/>
      <c r="BG128" s="235"/>
      <c r="BH128" s="235"/>
      <c r="BI128" s="235"/>
      <c r="BJ128" s="236"/>
      <c r="BK128" s="235"/>
      <c r="BL128" s="236"/>
      <c r="BM128" s="235"/>
      <c r="BN128" s="238"/>
      <c r="BO128" s="238"/>
      <c r="BP128" s="238"/>
      <c r="BQ128" s="238"/>
      <c r="BR128" s="238"/>
      <c r="BS128" s="238"/>
      <c r="BT128" s="239"/>
      <c r="BU128" s="239"/>
      <c r="BV128" s="239"/>
      <c r="BW128" s="239"/>
      <c r="BX128" s="238"/>
      <c r="BY128" s="239"/>
      <c r="BZ128" s="239"/>
      <c r="CA128" s="239"/>
      <c r="CB128" s="239"/>
      <c r="CC128" s="239"/>
      <c r="CD128" s="239"/>
      <c r="CE128" s="239"/>
      <c r="CF128" s="236"/>
      <c r="CG128" s="240"/>
    </row>
    <row r="129" spans="16:85" x14ac:dyDescent="0.25">
      <c r="P129" s="235"/>
      <c r="Q129" s="235"/>
      <c r="R129" s="235"/>
      <c r="S129" s="235"/>
      <c r="T129" s="236"/>
      <c r="U129" s="236"/>
      <c r="V129" s="236"/>
      <c r="W129" s="236"/>
      <c r="X129" s="236"/>
      <c r="Y129" s="236"/>
      <c r="Z129" s="236"/>
      <c r="AA129" s="236"/>
      <c r="AB129" s="236"/>
      <c r="AC129" s="236"/>
      <c r="AD129" s="236"/>
      <c r="AE129" s="236"/>
      <c r="AF129" s="236"/>
      <c r="AG129" s="236"/>
      <c r="AH129" s="236"/>
      <c r="AI129" s="236"/>
      <c r="AJ129" s="236"/>
      <c r="AK129" s="235"/>
      <c r="AL129" s="236"/>
      <c r="AM129" s="235"/>
      <c r="AN129" s="235"/>
      <c r="AO129" s="235"/>
      <c r="AP129" s="236"/>
      <c r="AQ129" s="235"/>
      <c r="AR129" s="235"/>
      <c r="AS129" s="235"/>
      <c r="AT129" s="235"/>
      <c r="AU129" s="236"/>
      <c r="AV129" s="235"/>
      <c r="AW129" s="235"/>
      <c r="AX129" s="235"/>
      <c r="AY129" s="235"/>
      <c r="AZ129" s="236"/>
      <c r="BA129" s="235"/>
      <c r="BB129" s="235"/>
      <c r="BD129" s="237">
        <v>125</v>
      </c>
      <c r="BE129" s="235"/>
      <c r="BF129" s="235"/>
      <c r="BG129" s="235"/>
      <c r="BH129" s="235"/>
      <c r="BI129" s="235"/>
      <c r="BJ129" s="236"/>
      <c r="BK129" s="235"/>
      <c r="BL129" s="236"/>
      <c r="BM129" s="235"/>
      <c r="BN129" s="238"/>
      <c r="BO129" s="238"/>
      <c r="BP129" s="238"/>
      <c r="BQ129" s="238"/>
      <c r="BR129" s="238"/>
      <c r="BS129" s="238"/>
      <c r="BT129" s="239"/>
      <c r="BU129" s="239"/>
      <c r="BV129" s="239"/>
      <c r="BW129" s="239"/>
      <c r="BX129" s="238"/>
      <c r="BY129" s="239"/>
      <c r="BZ129" s="239"/>
      <c r="CA129" s="239"/>
      <c r="CB129" s="239"/>
      <c r="CC129" s="239"/>
      <c r="CD129" s="239"/>
      <c r="CE129" s="239"/>
      <c r="CF129" s="236"/>
      <c r="CG129" s="240"/>
    </row>
    <row r="130" spans="16:85" x14ac:dyDescent="0.25">
      <c r="P130" s="235"/>
      <c r="Q130" s="235"/>
      <c r="R130" s="235"/>
      <c r="S130" s="235"/>
      <c r="T130" s="236"/>
      <c r="U130" s="236"/>
      <c r="V130" s="236"/>
      <c r="W130" s="236"/>
      <c r="X130" s="236"/>
      <c r="Y130" s="236"/>
      <c r="Z130" s="236"/>
      <c r="AA130" s="236"/>
      <c r="AB130" s="236"/>
      <c r="AC130" s="236"/>
      <c r="AD130" s="236"/>
      <c r="AE130" s="236"/>
      <c r="AF130" s="236"/>
      <c r="AG130" s="236"/>
      <c r="AH130" s="236"/>
      <c r="AI130" s="236"/>
      <c r="AJ130" s="236"/>
      <c r="AK130" s="235"/>
      <c r="AL130" s="236"/>
      <c r="AM130" s="235"/>
      <c r="AN130" s="235"/>
      <c r="AO130" s="235"/>
      <c r="AP130" s="236"/>
      <c r="AQ130" s="235"/>
      <c r="AR130" s="235"/>
      <c r="AS130" s="235"/>
      <c r="AT130" s="235"/>
      <c r="AU130" s="236"/>
      <c r="AV130" s="235"/>
      <c r="AW130" s="235"/>
      <c r="AX130" s="235"/>
      <c r="AY130" s="235"/>
      <c r="AZ130" s="236"/>
      <c r="BA130" s="235"/>
      <c r="BB130" s="235"/>
      <c r="BD130" s="237">
        <v>126</v>
      </c>
      <c r="BE130" s="235"/>
      <c r="BF130" s="235"/>
      <c r="BG130" s="235"/>
      <c r="BH130" s="235"/>
      <c r="BI130" s="235"/>
      <c r="BJ130" s="236"/>
      <c r="BK130" s="235"/>
      <c r="BL130" s="236"/>
      <c r="BM130" s="235"/>
      <c r="BN130" s="238"/>
      <c r="BO130" s="238"/>
      <c r="BP130" s="238"/>
      <c r="BQ130" s="238"/>
      <c r="BR130" s="238"/>
      <c r="BS130" s="238"/>
      <c r="BT130" s="239"/>
      <c r="BU130" s="239"/>
      <c r="BV130" s="239"/>
      <c r="BW130" s="239"/>
      <c r="BX130" s="238"/>
      <c r="BY130" s="239"/>
      <c r="BZ130" s="239"/>
      <c r="CA130" s="239"/>
      <c r="CB130" s="239"/>
      <c r="CC130" s="239"/>
      <c r="CD130" s="239"/>
      <c r="CE130" s="239"/>
      <c r="CF130" s="236"/>
      <c r="CG130" s="240"/>
    </row>
    <row r="131" spans="16:85" x14ac:dyDescent="0.25">
      <c r="P131" s="235"/>
      <c r="Q131" s="235"/>
      <c r="R131" s="235"/>
      <c r="S131" s="235"/>
      <c r="T131" s="236"/>
      <c r="U131" s="236"/>
      <c r="V131" s="236"/>
      <c r="W131" s="236"/>
      <c r="X131" s="236"/>
      <c r="Y131" s="236"/>
      <c r="Z131" s="236"/>
      <c r="AA131" s="236"/>
      <c r="AB131" s="236"/>
      <c r="AC131" s="236"/>
      <c r="AD131" s="236"/>
      <c r="AE131" s="236"/>
      <c r="AF131" s="236"/>
      <c r="AG131" s="236"/>
      <c r="AH131" s="236"/>
      <c r="AI131" s="236"/>
      <c r="AJ131" s="236"/>
      <c r="AK131" s="235"/>
      <c r="AL131" s="236"/>
      <c r="AM131" s="235"/>
      <c r="AN131" s="235"/>
      <c r="AO131" s="235"/>
      <c r="AP131" s="236"/>
      <c r="AQ131" s="235"/>
      <c r="AR131" s="235"/>
      <c r="AS131" s="235"/>
      <c r="AT131" s="235"/>
      <c r="AU131" s="236"/>
      <c r="AV131" s="235"/>
      <c r="AW131" s="235"/>
      <c r="AX131" s="235"/>
      <c r="AY131" s="235"/>
      <c r="AZ131" s="236"/>
      <c r="BA131" s="235"/>
      <c r="BB131" s="235"/>
      <c r="BD131" s="237">
        <v>127</v>
      </c>
      <c r="BE131" s="235"/>
      <c r="BF131" s="235"/>
      <c r="BG131" s="235"/>
      <c r="BH131" s="235"/>
      <c r="BI131" s="235"/>
      <c r="BJ131" s="236"/>
      <c r="BK131" s="235"/>
      <c r="BL131" s="236"/>
      <c r="BM131" s="235"/>
      <c r="BN131" s="238"/>
      <c r="BO131" s="238"/>
      <c r="BP131" s="238"/>
      <c r="BQ131" s="238"/>
      <c r="BR131" s="238"/>
      <c r="BS131" s="238"/>
      <c r="BT131" s="239"/>
      <c r="BU131" s="239"/>
      <c r="BV131" s="239"/>
      <c r="BW131" s="239"/>
      <c r="BX131" s="238"/>
      <c r="BY131" s="239"/>
      <c r="BZ131" s="239"/>
      <c r="CA131" s="239"/>
      <c r="CB131" s="239"/>
      <c r="CC131" s="239"/>
      <c r="CD131" s="239"/>
      <c r="CE131" s="239"/>
      <c r="CF131" s="236"/>
      <c r="CG131" s="240"/>
    </row>
    <row r="132" spans="16:85" x14ac:dyDescent="0.25">
      <c r="P132" s="235"/>
      <c r="Q132" s="235"/>
      <c r="R132" s="235"/>
      <c r="S132" s="235"/>
      <c r="T132" s="236"/>
      <c r="U132" s="236"/>
      <c r="V132" s="236"/>
      <c r="W132" s="236"/>
      <c r="X132" s="236"/>
      <c r="Y132" s="236"/>
      <c r="Z132" s="236"/>
      <c r="AA132" s="236"/>
      <c r="AB132" s="236"/>
      <c r="AC132" s="236"/>
      <c r="AD132" s="236"/>
      <c r="AE132" s="236"/>
      <c r="AF132" s="236"/>
      <c r="AG132" s="236"/>
      <c r="AH132" s="236"/>
      <c r="AI132" s="236"/>
      <c r="AJ132" s="236"/>
      <c r="AK132" s="235"/>
      <c r="AL132" s="236"/>
      <c r="AM132" s="235"/>
      <c r="AN132" s="235"/>
      <c r="AO132" s="235"/>
      <c r="AP132" s="236"/>
      <c r="AQ132" s="235"/>
      <c r="AR132" s="235"/>
      <c r="AS132" s="235"/>
      <c r="AT132" s="235"/>
      <c r="AU132" s="236"/>
      <c r="AV132" s="235"/>
      <c r="AW132" s="235"/>
      <c r="AX132" s="235"/>
      <c r="AY132" s="235"/>
      <c r="AZ132" s="236"/>
      <c r="BA132" s="235"/>
      <c r="BB132" s="235"/>
      <c r="BD132" s="237">
        <v>128</v>
      </c>
      <c r="BE132" s="235"/>
      <c r="BF132" s="235"/>
      <c r="BG132" s="235"/>
      <c r="BH132" s="235"/>
      <c r="BI132" s="235"/>
      <c r="BJ132" s="236"/>
      <c r="BK132" s="235"/>
      <c r="BL132" s="236"/>
      <c r="BM132" s="235"/>
      <c r="BN132" s="238"/>
      <c r="BO132" s="238"/>
      <c r="BP132" s="238"/>
      <c r="BQ132" s="238"/>
      <c r="BR132" s="238"/>
      <c r="BS132" s="238"/>
      <c r="BT132" s="239"/>
      <c r="BU132" s="239"/>
      <c r="BV132" s="239"/>
      <c r="BW132" s="239"/>
      <c r="BX132" s="238"/>
      <c r="BY132" s="239"/>
      <c r="BZ132" s="239"/>
      <c r="CA132" s="239"/>
      <c r="CB132" s="239"/>
      <c r="CC132" s="239"/>
      <c r="CD132" s="239"/>
      <c r="CE132" s="239"/>
      <c r="CF132" s="236"/>
      <c r="CG132" s="240"/>
    </row>
    <row r="133" spans="16:85" x14ac:dyDescent="0.25">
      <c r="P133" s="235"/>
      <c r="Q133" s="235"/>
      <c r="R133" s="235"/>
      <c r="S133" s="235"/>
      <c r="T133" s="236"/>
      <c r="U133" s="236"/>
      <c r="V133" s="236"/>
      <c r="W133" s="236"/>
      <c r="X133" s="236"/>
      <c r="Y133" s="236"/>
      <c r="Z133" s="236"/>
      <c r="AA133" s="236"/>
      <c r="AB133" s="236"/>
      <c r="AC133" s="236"/>
      <c r="AD133" s="236"/>
      <c r="AE133" s="236"/>
      <c r="AF133" s="236"/>
      <c r="AG133" s="236"/>
      <c r="AH133" s="236"/>
      <c r="AI133" s="236"/>
      <c r="AJ133" s="236"/>
      <c r="AK133" s="235"/>
      <c r="AL133" s="236"/>
      <c r="AM133" s="235"/>
      <c r="AN133" s="235"/>
      <c r="AO133" s="235"/>
      <c r="AP133" s="236"/>
      <c r="AQ133" s="235"/>
      <c r="AR133" s="235"/>
      <c r="AS133" s="235"/>
      <c r="AT133" s="235"/>
      <c r="AU133" s="236"/>
      <c r="AV133" s="235"/>
      <c r="AW133" s="235"/>
      <c r="AX133" s="235"/>
      <c r="AY133" s="235"/>
      <c r="AZ133" s="236"/>
      <c r="BA133" s="235"/>
      <c r="BB133" s="235"/>
      <c r="BD133" s="237">
        <v>129</v>
      </c>
      <c r="BE133" s="235"/>
      <c r="BF133" s="235"/>
      <c r="BG133" s="235"/>
      <c r="BH133" s="235"/>
      <c r="BI133" s="235"/>
      <c r="BJ133" s="236"/>
      <c r="BK133" s="235"/>
      <c r="BL133" s="236"/>
      <c r="BM133" s="235"/>
      <c r="BN133" s="238"/>
      <c r="BO133" s="238"/>
      <c r="BP133" s="238"/>
      <c r="BQ133" s="238"/>
      <c r="BR133" s="238"/>
      <c r="BS133" s="238"/>
      <c r="BT133" s="239"/>
      <c r="BU133" s="239"/>
      <c r="BV133" s="239"/>
      <c r="BW133" s="239"/>
      <c r="BX133" s="238"/>
      <c r="BY133" s="239"/>
      <c r="BZ133" s="239"/>
      <c r="CA133" s="239"/>
      <c r="CB133" s="239"/>
      <c r="CC133" s="239"/>
      <c r="CD133" s="239"/>
      <c r="CE133" s="239"/>
      <c r="CF133" s="236"/>
      <c r="CG133" s="240"/>
    </row>
    <row r="134" spans="16:85" x14ac:dyDescent="0.25">
      <c r="P134" s="235"/>
      <c r="Q134" s="235"/>
      <c r="R134" s="235"/>
      <c r="S134" s="235"/>
      <c r="T134" s="236"/>
      <c r="U134" s="236"/>
      <c r="V134" s="236"/>
      <c r="W134" s="236"/>
      <c r="X134" s="236"/>
      <c r="Y134" s="236"/>
      <c r="Z134" s="236"/>
      <c r="AA134" s="236"/>
      <c r="AB134" s="236"/>
      <c r="AC134" s="236"/>
      <c r="AD134" s="236"/>
      <c r="AE134" s="236"/>
      <c r="AF134" s="236"/>
      <c r="AG134" s="236"/>
      <c r="AH134" s="236"/>
      <c r="AI134" s="236"/>
      <c r="AJ134" s="236"/>
      <c r="AK134" s="235"/>
      <c r="AL134" s="236"/>
      <c r="AM134" s="235"/>
      <c r="AN134" s="235"/>
      <c r="AO134" s="235"/>
      <c r="AP134" s="236"/>
      <c r="AQ134" s="235"/>
      <c r="AR134" s="235"/>
      <c r="AS134" s="235"/>
      <c r="AT134" s="235"/>
      <c r="AU134" s="236"/>
      <c r="AV134" s="235"/>
      <c r="AW134" s="235"/>
      <c r="AX134" s="235"/>
      <c r="AY134" s="235"/>
      <c r="AZ134" s="236"/>
      <c r="BA134" s="235"/>
      <c r="BB134" s="235"/>
      <c r="BD134" s="237">
        <v>130</v>
      </c>
      <c r="BE134" s="235"/>
      <c r="BF134" s="235"/>
      <c r="BG134" s="235"/>
      <c r="BH134" s="235"/>
      <c r="BI134" s="235"/>
      <c r="BJ134" s="236"/>
      <c r="BK134" s="235"/>
      <c r="BL134" s="236"/>
      <c r="BM134" s="235"/>
      <c r="BN134" s="238"/>
      <c r="BO134" s="238"/>
      <c r="BP134" s="238"/>
      <c r="BQ134" s="238"/>
      <c r="BR134" s="238"/>
      <c r="BS134" s="238"/>
      <c r="BT134" s="239"/>
      <c r="BU134" s="239"/>
      <c r="BV134" s="239"/>
      <c r="BW134" s="239"/>
      <c r="BX134" s="238"/>
      <c r="BY134" s="239"/>
      <c r="BZ134" s="239"/>
      <c r="CA134" s="239"/>
      <c r="CB134" s="239"/>
      <c r="CC134" s="239"/>
      <c r="CD134" s="239"/>
      <c r="CE134" s="239"/>
      <c r="CF134" s="236"/>
      <c r="CG134" s="240"/>
    </row>
    <row r="135" spans="16:85" x14ac:dyDescent="0.25">
      <c r="P135" s="235"/>
      <c r="Q135" s="235"/>
      <c r="R135" s="235"/>
      <c r="S135" s="235"/>
      <c r="T135" s="236"/>
      <c r="U135" s="236"/>
      <c r="V135" s="236"/>
      <c r="W135" s="236"/>
      <c r="X135" s="236"/>
      <c r="Y135" s="236"/>
      <c r="Z135" s="236"/>
      <c r="AA135" s="236"/>
      <c r="AB135" s="236"/>
      <c r="AC135" s="236"/>
      <c r="AD135" s="236"/>
      <c r="AE135" s="236"/>
      <c r="AF135" s="236"/>
      <c r="AG135" s="236"/>
      <c r="AH135" s="236"/>
      <c r="AI135" s="236"/>
      <c r="AJ135" s="236"/>
      <c r="AK135" s="235"/>
      <c r="AL135" s="236"/>
      <c r="AM135" s="235"/>
      <c r="AN135" s="235"/>
      <c r="AO135" s="235"/>
      <c r="AP135" s="236"/>
      <c r="AQ135" s="235"/>
      <c r="AR135" s="235"/>
      <c r="AS135" s="235"/>
      <c r="AT135" s="235"/>
      <c r="AU135" s="236"/>
      <c r="AV135" s="235"/>
      <c r="AW135" s="235"/>
      <c r="AX135" s="235"/>
      <c r="AY135" s="235"/>
      <c r="AZ135" s="236"/>
      <c r="BA135" s="235"/>
      <c r="BB135" s="235"/>
      <c r="BD135" s="237">
        <v>131</v>
      </c>
      <c r="BE135" s="235"/>
      <c r="BF135" s="235"/>
      <c r="BG135" s="235"/>
      <c r="BH135" s="235"/>
      <c r="BI135" s="235"/>
      <c r="BJ135" s="236"/>
      <c r="BK135" s="235"/>
      <c r="BL135" s="236"/>
      <c r="BM135" s="235"/>
      <c r="BN135" s="238"/>
      <c r="BO135" s="238"/>
      <c r="BP135" s="238"/>
      <c r="BQ135" s="238"/>
      <c r="BR135" s="238"/>
      <c r="BS135" s="238"/>
      <c r="BT135" s="239"/>
      <c r="BU135" s="239"/>
      <c r="BV135" s="239"/>
      <c r="BW135" s="239"/>
      <c r="BX135" s="238"/>
      <c r="BY135" s="239"/>
      <c r="BZ135" s="239"/>
      <c r="CA135" s="239"/>
      <c r="CB135" s="239"/>
      <c r="CC135" s="239"/>
      <c r="CD135" s="239"/>
      <c r="CE135" s="239"/>
      <c r="CF135" s="236"/>
      <c r="CG135" s="240"/>
    </row>
    <row r="136" spans="16:85" x14ac:dyDescent="0.25">
      <c r="P136" s="235"/>
      <c r="Q136" s="235"/>
      <c r="R136" s="235"/>
      <c r="S136" s="235"/>
      <c r="T136" s="236"/>
      <c r="U136" s="236"/>
      <c r="V136" s="236"/>
      <c r="W136" s="236"/>
      <c r="X136" s="236"/>
      <c r="Y136" s="236"/>
      <c r="Z136" s="236"/>
      <c r="AA136" s="236"/>
      <c r="AB136" s="236"/>
      <c r="AC136" s="236"/>
      <c r="AD136" s="236"/>
      <c r="AE136" s="236"/>
      <c r="AF136" s="236"/>
      <c r="AG136" s="236"/>
      <c r="AH136" s="236"/>
      <c r="AI136" s="236"/>
      <c r="AJ136" s="236"/>
      <c r="AK136" s="235"/>
      <c r="AL136" s="236"/>
      <c r="AM136" s="235"/>
      <c r="AN136" s="235"/>
      <c r="AO136" s="235"/>
      <c r="AP136" s="236"/>
      <c r="AQ136" s="235"/>
      <c r="AR136" s="235"/>
      <c r="AS136" s="235"/>
      <c r="AT136" s="235"/>
      <c r="AU136" s="236"/>
      <c r="AV136" s="235"/>
      <c r="AW136" s="235"/>
      <c r="AX136" s="235"/>
      <c r="AY136" s="235"/>
      <c r="AZ136" s="236"/>
      <c r="BA136" s="235"/>
      <c r="BB136" s="235"/>
      <c r="BD136" s="237">
        <v>132</v>
      </c>
      <c r="BE136" s="235"/>
      <c r="BF136" s="235"/>
      <c r="BG136" s="235"/>
      <c r="BH136" s="235"/>
      <c r="BI136" s="235"/>
      <c r="BJ136" s="236"/>
      <c r="BK136" s="235"/>
      <c r="BL136" s="236"/>
      <c r="BM136" s="235"/>
      <c r="BN136" s="238"/>
      <c r="BO136" s="238"/>
      <c r="BP136" s="238"/>
      <c r="BQ136" s="238"/>
      <c r="BR136" s="238"/>
      <c r="BS136" s="238"/>
      <c r="BT136" s="239"/>
      <c r="BU136" s="239"/>
      <c r="BV136" s="239"/>
      <c r="BW136" s="239"/>
      <c r="BX136" s="238"/>
      <c r="BY136" s="239"/>
      <c r="BZ136" s="239"/>
      <c r="CA136" s="239"/>
      <c r="CB136" s="239"/>
      <c r="CC136" s="239"/>
      <c r="CD136" s="239"/>
      <c r="CE136" s="239"/>
      <c r="CF136" s="236"/>
      <c r="CG136" s="240"/>
    </row>
    <row r="137" spans="16:85" x14ac:dyDescent="0.25">
      <c r="P137" s="235"/>
      <c r="Q137" s="235"/>
      <c r="R137" s="235"/>
      <c r="S137" s="235"/>
      <c r="T137" s="236"/>
      <c r="U137" s="236"/>
      <c r="V137" s="236"/>
      <c r="W137" s="236"/>
      <c r="X137" s="236"/>
      <c r="Y137" s="236"/>
      <c r="Z137" s="236"/>
      <c r="AA137" s="236"/>
      <c r="AB137" s="236"/>
      <c r="AC137" s="236"/>
      <c r="AD137" s="236"/>
      <c r="AE137" s="236"/>
      <c r="AF137" s="236"/>
      <c r="AG137" s="236"/>
      <c r="AH137" s="236"/>
      <c r="AI137" s="236"/>
      <c r="AJ137" s="236"/>
      <c r="AK137" s="235"/>
      <c r="AL137" s="236"/>
      <c r="AM137" s="235"/>
      <c r="AN137" s="235"/>
      <c r="AO137" s="235"/>
      <c r="AP137" s="236"/>
      <c r="AQ137" s="235"/>
      <c r="AR137" s="235"/>
      <c r="AS137" s="235"/>
      <c r="AT137" s="235"/>
      <c r="AU137" s="236"/>
      <c r="AV137" s="235"/>
      <c r="AW137" s="235"/>
      <c r="AX137" s="235"/>
      <c r="AY137" s="235"/>
      <c r="AZ137" s="236"/>
      <c r="BA137" s="235"/>
      <c r="BB137" s="235"/>
      <c r="BD137" s="237">
        <v>133</v>
      </c>
      <c r="BE137" s="235"/>
      <c r="BF137" s="235"/>
      <c r="BG137" s="235"/>
      <c r="BH137" s="235"/>
      <c r="BI137" s="235"/>
      <c r="BJ137" s="236"/>
      <c r="BK137" s="235"/>
      <c r="BL137" s="236"/>
      <c r="BM137" s="235"/>
      <c r="BN137" s="238"/>
      <c r="BO137" s="238"/>
      <c r="BP137" s="238"/>
      <c r="BQ137" s="238"/>
      <c r="BR137" s="238"/>
      <c r="BS137" s="238"/>
      <c r="BT137" s="239"/>
      <c r="BU137" s="239"/>
      <c r="BV137" s="239"/>
      <c r="BW137" s="239"/>
      <c r="BX137" s="238"/>
      <c r="BY137" s="239"/>
      <c r="BZ137" s="239"/>
      <c r="CA137" s="239"/>
      <c r="CB137" s="239"/>
      <c r="CC137" s="239"/>
      <c r="CD137" s="239"/>
      <c r="CE137" s="239"/>
      <c r="CF137" s="236"/>
      <c r="CG137" s="240"/>
    </row>
    <row r="138" spans="16:85" x14ac:dyDescent="0.25">
      <c r="P138" s="235"/>
      <c r="Q138" s="235"/>
      <c r="R138" s="235"/>
      <c r="S138" s="235"/>
      <c r="T138" s="236"/>
      <c r="U138" s="236"/>
      <c r="V138" s="236"/>
      <c r="W138" s="236"/>
      <c r="X138" s="236"/>
      <c r="Y138" s="236"/>
      <c r="Z138" s="236"/>
      <c r="AA138" s="236"/>
      <c r="AB138" s="236"/>
      <c r="AC138" s="236"/>
      <c r="AD138" s="236"/>
      <c r="AE138" s="236"/>
      <c r="AF138" s="236"/>
      <c r="AG138" s="236"/>
      <c r="AH138" s="236"/>
      <c r="AI138" s="236"/>
      <c r="AJ138" s="236"/>
      <c r="AK138" s="235"/>
      <c r="AL138" s="236"/>
      <c r="AM138" s="235"/>
      <c r="AN138" s="235"/>
      <c r="AO138" s="235"/>
      <c r="AP138" s="236"/>
      <c r="AQ138" s="235"/>
      <c r="AR138" s="235"/>
      <c r="AS138" s="235"/>
      <c r="AT138" s="235"/>
      <c r="AU138" s="236"/>
      <c r="AV138" s="235"/>
      <c r="AW138" s="235"/>
      <c r="AX138" s="235"/>
      <c r="AY138" s="235"/>
      <c r="AZ138" s="236"/>
      <c r="BA138" s="235"/>
      <c r="BB138" s="235"/>
      <c r="BD138" s="237">
        <v>134</v>
      </c>
      <c r="BE138" s="235"/>
      <c r="BF138" s="235"/>
      <c r="BG138" s="235"/>
      <c r="BH138" s="235"/>
      <c r="BI138" s="235"/>
      <c r="BJ138" s="236"/>
      <c r="BK138" s="235"/>
      <c r="BL138" s="236"/>
      <c r="BM138" s="235"/>
      <c r="BN138" s="238"/>
      <c r="BO138" s="238"/>
      <c r="BP138" s="238"/>
      <c r="BQ138" s="238"/>
      <c r="BR138" s="238"/>
      <c r="BS138" s="238"/>
      <c r="BT138" s="239"/>
      <c r="BU138" s="239"/>
      <c r="BV138" s="239"/>
      <c r="BW138" s="239"/>
      <c r="BX138" s="238"/>
      <c r="BY138" s="239"/>
      <c r="BZ138" s="239"/>
      <c r="CA138" s="239"/>
      <c r="CB138" s="239"/>
      <c r="CC138" s="239"/>
      <c r="CD138" s="239"/>
      <c r="CE138" s="239"/>
      <c r="CF138" s="236"/>
      <c r="CG138" s="240"/>
    </row>
    <row r="139" spans="16:85" x14ac:dyDescent="0.25">
      <c r="P139" s="235"/>
      <c r="Q139" s="235"/>
      <c r="R139" s="235"/>
      <c r="S139" s="235"/>
      <c r="T139" s="236"/>
      <c r="U139" s="236"/>
      <c r="V139" s="236"/>
      <c r="W139" s="236"/>
      <c r="X139" s="236"/>
      <c r="Y139" s="236"/>
      <c r="Z139" s="236"/>
      <c r="AA139" s="236"/>
      <c r="AB139" s="236"/>
      <c r="AC139" s="236"/>
      <c r="AD139" s="236"/>
      <c r="AE139" s="236"/>
      <c r="AF139" s="236"/>
      <c r="AG139" s="236"/>
      <c r="AH139" s="236"/>
      <c r="AI139" s="236"/>
      <c r="AJ139" s="236"/>
      <c r="AK139" s="235"/>
      <c r="AL139" s="236"/>
      <c r="AM139" s="235"/>
      <c r="AN139" s="235"/>
      <c r="AO139" s="235"/>
      <c r="AP139" s="236"/>
      <c r="AQ139" s="235"/>
      <c r="AR139" s="235"/>
      <c r="AS139" s="235"/>
      <c r="AT139" s="235"/>
      <c r="AU139" s="236"/>
      <c r="AV139" s="235"/>
      <c r="AW139" s="235"/>
      <c r="AX139" s="235"/>
      <c r="AY139" s="235"/>
      <c r="AZ139" s="236"/>
      <c r="BA139" s="235"/>
      <c r="BB139" s="235"/>
      <c r="BD139" s="237">
        <v>135</v>
      </c>
      <c r="BE139" s="235"/>
      <c r="BF139" s="235"/>
      <c r="BG139" s="235"/>
      <c r="BH139" s="235"/>
      <c r="BI139" s="235"/>
      <c r="BJ139" s="236"/>
      <c r="BK139" s="235"/>
      <c r="BL139" s="236"/>
      <c r="BM139" s="235"/>
      <c r="BN139" s="238"/>
      <c r="BO139" s="238"/>
      <c r="BP139" s="238"/>
      <c r="BQ139" s="238"/>
      <c r="BR139" s="238"/>
      <c r="BS139" s="238"/>
      <c r="BT139" s="239"/>
      <c r="BU139" s="239"/>
      <c r="BV139" s="239"/>
      <c r="BW139" s="239"/>
      <c r="BX139" s="238"/>
      <c r="BY139" s="239"/>
      <c r="BZ139" s="239"/>
      <c r="CA139" s="239"/>
      <c r="CB139" s="239"/>
      <c r="CC139" s="239"/>
      <c r="CD139" s="239"/>
      <c r="CE139" s="239"/>
      <c r="CF139" s="236"/>
      <c r="CG139" s="240"/>
    </row>
    <row r="140" spans="16:85" x14ac:dyDescent="0.25">
      <c r="P140" s="235"/>
      <c r="Q140" s="235"/>
      <c r="R140" s="235"/>
      <c r="S140" s="235"/>
      <c r="T140" s="236"/>
      <c r="U140" s="236"/>
      <c r="V140" s="236"/>
      <c r="W140" s="236"/>
      <c r="X140" s="236"/>
      <c r="Y140" s="236"/>
      <c r="Z140" s="236"/>
      <c r="AA140" s="236"/>
      <c r="AB140" s="236"/>
      <c r="AC140" s="236"/>
      <c r="AD140" s="236"/>
      <c r="AE140" s="236"/>
      <c r="AF140" s="236"/>
      <c r="AG140" s="236"/>
      <c r="AH140" s="236"/>
      <c r="AI140" s="236"/>
      <c r="AJ140" s="236"/>
      <c r="AK140" s="235"/>
      <c r="AL140" s="236"/>
      <c r="AM140" s="235"/>
      <c r="AN140" s="235"/>
      <c r="AO140" s="235"/>
      <c r="AP140" s="236"/>
      <c r="AQ140" s="235"/>
      <c r="AR140" s="235"/>
      <c r="AS140" s="235"/>
      <c r="AT140" s="235"/>
      <c r="AU140" s="236"/>
      <c r="AV140" s="235"/>
      <c r="AW140" s="235"/>
      <c r="AX140" s="235"/>
      <c r="AY140" s="235"/>
      <c r="AZ140" s="236"/>
      <c r="BA140" s="235"/>
      <c r="BB140" s="235"/>
      <c r="BD140" s="237">
        <v>136</v>
      </c>
      <c r="BE140" s="235"/>
      <c r="BF140" s="235"/>
      <c r="BG140" s="235"/>
      <c r="BH140" s="235"/>
      <c r="BI140" s="235"/>
      <c r="BJ140" s="236"/>
      <c r="BK140" s="235"/>
      <c r="BL140" s="236"/>
      <c r="BM140" s="235"/>
      <c r="BN140" s="238"/>
      <c r="BO140" s="238"/>
      <c r="BP140" s="238"/>
      <c r="BQ140" s="238"/>
      <c r="BR140" s="238"/>
      <c r="BS140" s="238"/>
      <c r="BT140" s="239"/>
      <c r="BU140" s="239"/>
      <c r="BV140" s="239"/>
      <c r="BW140" s="239"/>
      <c r="BX140" s="238"/>
      <c r="BY140" s="239"/>
      <c r="BZ140" s="239"/>
      <c r="CA140" s="239"/>
      <c r="CB140" s="239"/>
      <c r="CC140" s="239"/>
      <c r="CD140" s="239"/>
      <c r="CE140" s="239"/>
      <c r="CF140" s="236"/>
      <c r="CG140" s="240"/>
    </row>
    <row r="141" spans="16:85" x14ac:dyDescent="0.25">
      <c r="P141" s="235"/>
      <c r="Q141" s="235"/>
      <c r="R141" s="235"/>
      <c r="S141" s="235"/>
      <c r="T141" s="236"/>
      <c r="U141" s="236"/>
      <c r="V141" s="236"/>
      <c r="W141" s="236"/>
      <c r="X141" s="236"/>
      <c r="Y141" s="236"/>
      <c r="Z141" s="236"/>
      <c r="AA141" s="236"/>
      <c r="AB141" s="236"/>
      <c r="AC141" s="236"/>
      <c r="AD141" s="236"/>
      <c r="AE141" s="236"/>
      <c r="AF141" s="236"/>
      <c r="AG141" s="236"/>
      <c r="AH141" s="236"/>
      <c r="AI141" s="236"/>
      <c r="AJ141" s="236"/>
      <c r="AK141" s="235"/>
      <c r="AL141" s="236"/>
      <c r="AM141" s="235"/>
      <c r="AN141" s="235"/>
      <c r="AO141" s="235"/>
      <c r="AP141" s="236"/>
      <c r="AQ141" s="235"/>
      <c r="AR141" s="235"/>
      <c r="AS141" s="235"/>
      <c r="AT141" s="235"/>
      <c r="AU141" s="236"/>
      <c r="AV141" s="235"/>
      <c r="AW141" s="235"/>
      <c r="AX141" s="235"/>
      <c r="AY141" s="235"/>
      <c r="AZ141" s="236"/>
      <c r="BA141" s="235"/>
      <c r="BB141" s="235"/>
      <c r="BD141" s="237">
        <v>137</v>
      </c>
      <c r="BE141" s="235"/>
      <c r="BF141" s="235"/>
      <c r="BG141" s="235"/>
      <c r="BH141" s="235"/>
      <c r="BI141" s="235"/>
      <c r="BJ141" s="236"/>
      <c r="BK141" s="235"/>
      <c r="BL141" s="236"/>
      <c r="BM141" s="235"/>
      <c r="BN141" s="238"/>
      <c r="BO141" s="238"/>
      <c r="BP141" s="238"/>
      <c r="BQ141" s="238"/>
      <c r="BR141" s="238"/>
      <c r="BS141" s="238"/>
      <c r="BT141" s="239"/>
      <c r="BU141" s="239"/>
      <c r="BV141" s="239"/>
      <c r="BW141" s="239"/>
      <c r="BX141" s="238"/>
      <c r="BY141" s="239"/>
      <c r="BZ141" s="239"/>
      <c r="CA141" s="239"/>
      <c r="CB141" s="239"/>
      <c r="CC141" s="239"/>
      <c r="CD141" s="239"/>
      <c r="CE141" s="239"/>
      <c r="CF141" s="236"/>
      <c r="CG141" s="240"/>
    </row>
    <row r="142" spans="16:85" x14ac:dyDescent="0.25">
      <c r="P142" s="235"/>
      <c r="Q142" s="235"/>
      <c r="R142" s="235"/>
      <c r="S142" s="235"/>
      <c r="T142" s="236"/>
      <c r="U142" s="236"/>
      <c r="V142" s="236"/>
      <c r="W142" s="236"/>
      <c r="X142" s="236"/>
      <c r="Y142" s="236"/>
      <c r="Z142" s="236"/>
      <c r="AA142" s="236"/>
      <c r="AB142" s="236"/>
      <c r="AC142" s="236"/>
      <c r="AD142" s="236"/>
      <c r="AE142" s="236"/>
      <c r="AF142" s="236"/>
      <c r="AG142" s="236"/>
      <c r="AH142" s="236"/>
      <c r="AI142" s="236"/>
      <c r="AJ142" s="236"/>
      <c r="AK142" s="235"/>
      <c r="AL142" s="236"/>
      <c r="AM142" s="235"/>
      <c r="AN142" s="235"/>
      <c r="AO142" s="235"/>
      <c r="AP142" s="236"/>
      <c r="AQ142" s="235"/>
      <c r="AR142" s="235"/>
      <c r="AS142" s="235"/>
      <c r="AT142" s="235"/>
      <c r="AU142" s="236"/>
      <c r="AV142" s="235"/>
      <c r="AW142" s="235"/>
      <c r="AX142" s="235"/>
      <c r="AY142" s="235"/>
      <c r="AZ142" s="236"/>
      <c r="BA142" s="235"/>
      <c r="BB142" s="235"/>
      <c r="BD142" s="237">
        <v>138</v>
      </c>
      <c r="BE142" s="235"/>
      <c r="BF142" s="235"/>
      <c r="BG142" s="235"/>
      <c r="BH142" s="235"/>
      <c r="BI142" s="235"/>
      <c r="BJ142" s="236"/>
      <c r="BK142" s="235"/>
      <c r="BL142" s="236"/>
      <c r="BM142" s="235"/>
      <c r="BN142" s="238"/>
      <c r="BO142" s="238"/>
      <c r="BP142" s="238"/>
      <c r="BQ142" s="238"/>
      <c r="BR142" s="238"/>
      <c r="BS142" s="238"/>
      <c r="BT142" s="239"/>
      <c r="BU142" s="239"/>
      <c r="BV142" s="239"/>
      <c r="BW142" s="239"/>
      <c r="BX142" s="238"/>
      <c r="BY142" s="239"/>
      <c r="BZ142" s="239"/>
      <c r="CA142" s="239"/>
      <c r="CB142" s="239"/>
      <c r="CC142" s="239"/>
      <c r="CD142" s="239"/>
      <c r="CE142" s="239"/>
      <c r="CF142" s="236"/>
      <c r="CG142" s="240"/>
    </row>
    <row r="143" spans="16:85" x14ac:dyDescent="0.25">
      <c r="P143" s="235"/>
      <c r="Q143" s="235"/>
      <c r="R143" s="235"/>
      <c r="S143" s="235"/>
      <c r="T143" s="236"/>
      <c r="U143" s="236"/>
      <c r="V143" s="236"/>
      <c r="W143" s="236"/>
      <c r="X143" s="236"/>
      <c r="Y143" s="236"/>
      <c r="Z143" s="236"/>
      <c r="AA143" s="236"/>
      <c r="AB143" s="236"/>
      <c r="AC143" s="236"/>
      <c r="AD143" s="236"/>
      <c r="AE143" s="236"/>
      <c r="AF143" s="236"/>
      <c r="AG143" s="236"/>
      <c r="AH143" s="236"/>
      <c r="AI143" s="236"/>
      <c r="AJ143" s="236"/>
      <c r="AK143" s="235"/>
      <c r="AL143" s="236"/>
      <c r="AM143" s="235"/>
      <c r="AN143" s="235"/>
      <c r="AO143" s="235"/>
      <c r="AP143" s="236"/>
      <c r="AQ143" s="235"/>
      <c r="AR143" s="235"/>
      <c r="AS143" s="235"/>
      <c r="AT143" s="235"/>
      <c r="AU143" s="236"/>
      <c r="AV143" s="235"/>
      <c r="AW143" s="235"/>
      <c r="AX143" s="235"/>
      <c r="AY143" s="235"/>
      <c r="AZ143" s="236"/>
      <c r="BA143" s="235"/>
      <c r="BB143" s="235"/>
      <c r="BD143" s="237">
        <v>139</v>
      </c>
      <c r="BE143" s="235"/>
      <c r="BF143" s="235"/>
      <c r="BG143" s="235"/>
      <c r="BH143" s="235"/>
      <c r="BI143" s="235"/>
      <c r="BJ143" s="236"/>
      <c r="BK143" s="235"/>
      <c r="BL143" s="236"/>
      <c r="BM143" s="235"/>
      <c r="BN143" s="238"/>
      <c r="BO143" s="238"/>
      <c r="BP143" s="238"/>
      <c r="BQ143" s="238"/>
      <c r="BR143" s="238"/>
      <c r="BS143" s="238"/>
      <c r="BT143" s="239"/>
      <c r="BU143" s="239"/>
      <c r="BV143" s="239"/>
      <c r="BW143" s="239"/>
      <c r="BX143" s="238"/>
      <c r="BY143" s="239"/>
      <c r="BZ143" s="239"/>
      <c r="CA143" s="239"/>
      <c r="CB143" s="239"/>
      <c r="CC143" s="239"/>
      <c r="CD143" s="239"/>
      <c r="CE143" s="239"/>
      <c r="CF143" s="236"/>
      <c r="CG143" s="240"/>
    </row>
    <row r="144" spans="16:85" x14ac:dyDescent="0.25">
      <c r="P144" s="235"/>
      <c r="Q144" s="235"/>
      <c r="R144" s="235"/>
      <c r="S144" s="235"/>
      <c r="T144" s="236"/>
      <c r="U144" s="236"/>
      <c r="V144" s="236"/>
      <c r="W144" s="236"/>
      <c r="X144" s="236"/>
      <c r="Y144" s="236"/>
      <c r="Z144" s="236"/>
      <c r="AA144" s="236"/>
      <c r="AB144" s="236"/>
      <c r="AC144" s="236"/>
      <c r="AD144" s="236"/>
      <c r="AE144" s="236"/>
      <c r="AF144" s="236"/>
      <c r="AG144" s="236"/>
      <c r="AH144" s="236"/>
      <c r="AI144" s="236"/>
      <c r="AJ144" s="236"/>
      <c r="AK144" s="235"/>
      <c r="AL144" s="236"/>
      <c r="AM144" s="235"/>
      <c r="AN144" s="235"/>
      <c r="AO144" s="235"/>
      <c r="AP144" s="236"/>
      <c r="AQ144" s="235"/>
      <c r="AR144" s="235"/>
      <c r="AS144" s="235"/>
      <c r="AT144" s="235"/>
      <c r="AU144" s="236"/>
      <c r="AV144" s="235"/>
      <c r="AW144" s="235"/>
      <c r="AX144" s="235"/>
      <c r="AY144" s="235"/>
      <c r="AZ144" s="236"/>
      <c r="BA144" s="235"/>
      <c r="BB144" s="235"/>
      <c r="BD144" s="237">
        <v>140</v>
      </c>
      <c r="BE144" s="235"/>
      <c r="BF144" s="235"/>
      <c r="BG144" s="235"/>
      <c r="BH144" s="235"/>
      <c r="BI144" s="235"/>
      <c r="BJ144" s="236"/>
      <c r="BK144" s="235"/>
      <c r="BL144" s="236"/>
      <c r="BM144" s="235"/>
      <c r="BN144" s="238"/>
      <c r="BO144" s="238"/>
      <c r="BP144" s="238"/>
      <c r="BQ144" s="238"/>
      <c r="BR144" s="238"/>
      <c r="BS144" s="238"/>
      <c r="BT144" s="239"/>
      <c r="BU144" s="239"/>
      <c r="BV144" s="239"/>
      <c r="BW144" s="239"/>
      <c r="BX144" s="238"/>
      <c r="BY144" s="239"/>
      <c r="BZ144" s="239"/>
      <c r="CA144" s="239"/>
      <c r="CB144" s="239"/>
      <c r="CC144" s="239"/>
      <c r="CD144" s="239"/>
      <c r="CE144" s="239"/>
      <c r="CF144" s="236"/>
      <c r="CG144" s="240"/>
    </row>
    <row r="145" spans="16:85" x14ac:dyDescent="0.25">
      <c r="P145" s="235"/>
      <c r="Q145" s="235"/>
      <c r="R145" s="235"/>
      <c r="S145" s="235"/>
      <c r="T145" s="236"/>
      <c r="U145" s="236"/>
      <c r="V145" s="236"/>
      <c r="W145" s="236"/>
      <c r="X145" s="236"/>
      <c r="Y145" s="236"/>
      <c r="Z145" s="236"/>
      <c r="AA145" s="236"/>
      <c r="AB145" s="236"/>
      <c r="AC145" s="236"/>
      <c r="AD145" s="236"/>
      <c r="AE145" s="236"/>
      <c r="AF145" s="236"/>
      <c r="AG145" s="236"/>
      <c r="AH145" s="236"/>
      <c r="AI145" s="236"/>
      <c r="AJ145" s="236"/>
      <c r="AK145" s="235"/>
      <c r="AL145" s="236"/>
      <c r="AM145" s="235"/>
      <c r="AN145" s="235"/>
      <c r="AO145" s="235"/>
      <c r="AP145" s="236"/>
      <c r="AQ145" s="235"/>
      <c r="AR145" s="235"/>
      <c r="AS145" s="235"/>
      <c r="AT145" s="235"/>
      <c r="AU145" s="236"/>
      <c r="AV145" s="235"/>
      <c r="AW145" s="235"/>
      <c r="AX145" s="235"/>
      <c r="AY145" s="235"/>
      <c r="AZ145" s="236"/>
      <c r="BA145" s="235"/>
      <c r="BB145" s="235"/>
      <c r="BD145" s="237">
        <v>141</v>
      </c>
      <c r="BE145" s="235"/>
      <c r="BF145" s="235"/>
      <c r="BG145" s="235"/>
      <c r="BH145" s="235"/>
      <c r="BI145" s="235"/>
      <c r="BJ145" s="236"/>
      <c r="BK145" s="235"/>
      <c r="BL145" s="236"/>
      <c r="BM145" s="235"/>
      <c r="BN145" s="238"/>
      <c r="BO145" s="238"/>
      <c r="BP145" s="238"/>
      <c r="BQ145" s="238"/>
      <c r="BR145" s="238"/>
      <c r="BS145" s="238"/>
      <c r="BT145" s="239"/>
      <c r="BU145" s="239"/>
      <c r="BV145" s="239"/>
      <c r="BW145" s="239"/>
      <c r="BX145" s="238"/>
      <c r="BY145" s="239"/>
      <c r="BZ145" s="239"/>
      <c r="CA145" s="239"/>
      <c r="CB145" s="239"/>
      <c r="CC145" s="239"/>
      <c r="CD145" s="239"/>
      <c r="CE145" s="239"/>
      <c r="CF145" s="236"/>
      <c r="CG145" s="240"/>
    </row>
    <row r="146" spans="16:85" x14ac:dyDescent="0.25">
      <c r="P146" s="235"/>
      <c r="Q146" s="235"/>
      <c r="R146" s="235"/>
      <c r="S146" s="235"/>
      <c r="T146" s="236"/>
      <c r="U146" s="236"/>
      <c r="V146" s="236"/>
      <c r="W146" s="236"/>
      <c r="X146" s="236"/>
      <c r="Y146" s="236"/>
      <c r="Z146" s="236"/>
      <c r="AA146" s="236"/>
      <c r="AB146" s="236"/>
      <c r="AC146" s="236"/>
      <c r="AD146" s="236"/>
      <c r="AE146" s="236"/>
      <c r="AF146" s="236"/>
      <c r="AG146" s="236"/>
      <c r="AH146" s="236"/>
      <c r="AI146" s="236"/>
      <c r="AJ146" s="236"/>
      <c r="AK146" s="235"/>
      <c r="AL146" s="236"/>
      <c r="AM146" s="235"/>
      <c r="AN146" s="235"/>
      <c r="AO146" s="235"/>
      <c r="AP146" s="236"/>
      <c r="AQ146" s="235"/>
      <c r="AR146" s="235"/>
      <c r="AS146" s="235"/>
      <c r="AT146" s="235"/>
      <c r="AU146" s="236"/>
      <c r="AV146" s="235"/>
      <c r="AW146" s="235"/>
      <c r="AX146" s="235"/>
      <c r="AY146" s="235"/>
      <c r="AZ146" s="236"/>
      <c r="BA146" s="235"/>
      <c r="BB146" s="235"/>
      <c r="BD146" s="237">
        <v>142</v>
      </c>
      <c r="BE146" s="235"/>
      <c r="BF146" s="235"/>
      <c r="BG146" s="235"/>
      <c r="BH146" s="235"/>
      <c r="BI146" s="235"/>
      <c r="BJ146" s="236"/>
      <c r="BK146" s="235"/>
      <c r="BL146" s="236"/>
      <c r="BM146" s="235"/>
      <c r="BN146" s="238"/>
      <c r="BO146" s="238"/>
      <c r="BP146" s="238"/>
      <c r="BQ146" s="238"/>
      <c r="BR146" s="238"/>
      <c r="BS146" s="238"/>
      <c r="BT146" s="239"/>
      <c r="BU146" s="239"/>
      <c r="BV146" s="239"/>
      <c r="BW146" s="239"/>
      <c r="BX146" s="238"/>
      <c r="BY146" s="239"/>
      <c r="BZ146" s="239"/>
      <c r="CA146" s="239"/>
      <c r="CB146" s="239"/>
      <c r="CC146" s="239"/>
      <c r="CD146" s="239"/>
      <c r="CE146" s="239"/>
      <c r="CF146" s="236"/>
      <c r="CG146" s="240"/>
    </row>
    <row r="147" spans="16:85" x14ac:dyDescent="0.25">
      <c r="P147" s="235"/>
      <c r="Q147" s="235"/>
      <c r="R147" s="235"/>
      <c r="S147" s="235"/>
      <c r="T147" s="236"/>
      <c r="U147" s="236"/>
      <c r="V147" s="236"/>
      <c r="W147" s="236"/>
      <c r="X147" s="236"/>
      <c r="Y147" s="236"/>
      <c r="Z147" s="236"/>
      <c r="AA147" s="236"/>
      <c r="AB147" s="236"/>
      <c r="AC147" s="236"/>
      <c r="AD147" s="236"/>
      <c r="AE147" s="236"/>
      <c r="AF147" s="236"/>
      <c r="AG147" s="236"/>
      <c r="AH147" s="236"/>
      <c r="AI147" s="236"/>
      <c r="AJ147" s="236"/>
      <c r="AK147" s="235"/>
      <c r="AL147" s="236"/>
      <c r="AM147" s="235"/>
      <c r="AN147" s="235"/>
      <c r="AO147" s="235"/>
      <c r="AP147" s="236"/>
      <c r="AQ147" s="235"/>
      <c r="AR147" s="235"/>
      <c r="AS147" s="235"/>
      <c r="AT147" s="235"/>
      <c r="AU147" s="236"/>
      <c r="AV147" s="235"/>
      <c r="AW147" s="235"/>
      <c r="AX147" s="235"/>
      <c r="AY147" s="235"/>
      <c r="AZ147" s="236"/>
      <c r="BA147" s="235"/>
      <c r="BB147" s="235"/>
      <c r="BD147" s="237">
        <v>143</v>
      </c>
      <c r="BE147" s="235"/>
      <c r="BF147" s="235"/>
      <c r="BG147" s="235"/>
      <c r="BH147" s="235"/>
      <c r="BI147" s="235"/>
      <c r="BJ147" s="236"/>
      <c r="BK147" s="235"/>
      <c r="BL147" s="236"/>
      <c r="BM147" s="235"/>
      <c r="BN147" s="238"/>
      <c r="BO147" s="238"/>
      <c r="BP147" s="238"/>
      <c r="BQ147" s="238"/>
      <c r="BR147" s="238"/>
      <c r="BS147" s="238"/>
      <c r="BT147" s="239"/>
      <c r="BU147" s="239"/>
      <c r="BV147" s="239"/>
      <c r="BW147" s="239"/>
      <c r="BX147" s="238"/>
      <c r="BY147" s="239"/>
      <c r="BZ147" s="239"/>
      <c r="CA147" s="239"/>
      <c r="CB147" s="239"/>
      <c r="CC147" s="239"/>
      <c r="CD147" s="239"/>
      <c r="CE147" s="239"/>
      <c r="CF147" s="236"/>
      <c r="CG147" s="240"/>
    </row>
    <row r="148" spans="16:85" x14ac:dyDescent="0.25">
      <c r="P148" s="235"/>
      <c r="Q148" s="235"/>
      <c r="R148" s="235"/>
      <c r="S148" s="235"/>
      <c r="T148" s="236"/>
      <c r="U148" s="236"/>
      <c r="V148" s="236"/>
      <c r="W148" s="236"/>
      <c r="X148" s="236"/>
      <c r="Y148" s="236"/>
      <c r="Z148" s="236"/>
      <c r="AA148" s="236"/>
      <c r="AB148" s="236"/>
      <c r="AC148" s="236"/>
      <c r="AD148" s="236"/>
      <c r="AE148" s="236"/>
      <c r="AF148" s="236"/>
      <c r="AG148" s="236"/>
      <c r="AH148" s="236"/>
      <c r="AI148" s="236"/>
      <c r="AJ148" s="236"/>
      <c r="AK148" s="235"/>
      <c r="AL148" s="236"/>
      <c r="AM148" s="235"/>
      <c r="AN148" s="235"/>
      <c r="AO148" s="235"/>
      <c r="AP148" s="236"/>
      <c r="AQ148" s="235"/>
      <c r="AR148" s="235"/>
      <c r="AS148" s="235"/>
      <c r="AT148" s="235"/>
      <c r="AU148" s="236"/>
      <c r="AV148" s="235"/>
      <c r="AW148" s="235"/>
      <c r="AX148" s="235"/>
      <c r="AY148" s="235"/>
      <c r="AZ148" s="236"/>
      <c r="BA148" s="235"/>
      <c r="BB148" s="235"/>
      <c r="BD148" s="237">
        <v>144</v>
      </c>
      <c r="BE148" s="235"/>
      <c r="BF148" s="235"/>
      <c r="BG148" s="235"/>
      <c r="BH148" s="235"/>
      <c r="BI148" s="235"/>
      <c r="BJ148" s="236"/>
      <c r="BK148" s="235"/>
      <c r="BL148" s="236"/>
      <c r="BM148" s="235"/>
      <c r="BN148" s="238"/>
      <c r="BO148" s="238"/>
      <c r="BP148" s="238"/>
      <c r="BQ148" s="238"/>
      <c r="BR148" s="238"/>
      <c r="BS148" s="238"/>
      <c r="BT148" s="239"/>
      <c r="BU148" s="239"/>
      <c r="BV148" s="239"/>
      <c r="BW148" s="239"/>
      <c r="BX148" s="238"/>
      <c r="BY148" s="239"/>
      <c r="BZ148" s="239"/>
      <c r="CA148" s="239"/>
      <c r="CB148" s="239"/>
      <c r="CC148" s="239"/>
      <c r="CD148" s="239"/>
      <c r="CE148" s="239"/>
      <c r="CF148" s="236"/>
      <c r="CG148" s="240"/>
    </row>
    <row r="149" spans="16:85" x14ac:dyDescent="0.25">
      <c r="P149" s="235"/>
      <c r="Q149" s="235"/>
      <c r="R149" s="235"/>
      <c r="S149" s="235"/>
      <c r="T149" s="236"/>
      <c r="U149" s="236"/>
      <c r="V149" s="236"/>
      <c r="W149" s="236"/>
      <c r="X149" s="236"/>
      <c r="Y149" s="236"/>
      <c r="Z149" s="236"/>
      <c r="AA149" s="236"/>
      <c r="AB149" s="236"/>
      <c r="AC149" s="236"/>
      <c r="AD149" s="236"/>
      <c r="AE149" s="236"/>
      <c r="AF149" s="236"/>
      <c r="AG149" s="236"/>
      <c r="AH149" s="236"/>
      <c r="AI149" s="236"/>
      <c r="AJ149" s="236"/>
      <c r="AK149" s="235"/>
      <c r="AL149" s="236"/>
      <c r="AM149" s="235"/>
      <c r="AN149" s="235"/>
      <c r="AO149" s="235"/>
      <c r="AP149" s="236"/>
      <c r="AQ149" s="235"/>
      <c r="AR149" s="235"/>
      <c r="AS149" s="235"/>
      <c r="AT149" s="235"/>
      <c r="AU149" s="236"/>
      <c r="AV149" s="235"/>
      <c r="AW149" s="235"/>
      <c r="AX149" s="235"/>
      <c r="AY149" s="235"/>
      <c r="AZ149" s="236"/>
      <c r="BA149" s="235"/>
      <c r="BB149" s="235"/>
      <c r="BD149" s="237">
        <v>145</v>
      </c>
      <c r="BE149" s="235"/>
      <c r="BF149" s="235"/>
      <c r="BG149" s="235"/>
      <c r="BH149" s="235"/>
      <c r="BI149" s="235"/>
      <c r="BJ149" s="236"/>
      <c r="BK149" s="235"/>
      <c r="BL149" s="236"/>
      <c r="BM149" s="235"/>
      <c r="BN149" s="238"/>
      <c r="BO149" s="238"/>
      <c r="BP149" s="238"/>
      <c r="BQ149" s="238"/>
      <c r="BR149" s="238"/>
      <c r="BS149" s="238"/>
      <c r="BT149" s="239"/>
      <c r="BU149" s="239"/>
      <c r="BV149" s="239"/>
      <c r="BW149" s="239"/>
      <c r="BX149" s="238"/>
      <c r="BY149" s="239"/>
      <c r="BZ149" s="239"/>
      <c r="CA149" s="239"/>
      <c r="CB149" s="239"/>
      <c r="CC149" s="239"/>
      <c r="CD149" s="239"/>
      <c r="CE149" s="239"/>
      <c r="CF149" s="236"/>
      <c r="CG149" s="240"/>
    </row>
    <row r="150" spans="16:85" x14ac:dyDescent="0.25">
      <c r="P150" s="235"/>
      <c r="Q150" s="235"/>
      <c r="R150" s="235"/>
      <c r="S150" s="235"/>
      <c r="T150" s="236"/>
      <c r="U150" s="236"/>
      <c r="V150" s="236"/>
      <c r="W150" s="236"/>
      <c r="X150" s="236"/>
      <c r="Y150" s="236"/>
      <c r="Z150" s="236"/>
      <c r="AA150" s="236"/>
      <c r="AB150" s="236"/>
      <c r="AC150" s="236"/>
      <c r="AD150" s="236"/>
      <c r="AE150" s="236"/>
      <c r="AF150" s="236"/>
      <c r="AG150" s="236"/>
      <c r="AH150" s="236"/>
      <c r="AI150" s="236"/>
      <c r="AJ150" s="236"/>
      <c r="AK150" s="235"/>
      <c r="AL150" s="236"/>
      <c r="AM150" s="235"/>
      <c r="AN150" s="235"/>
      <c r="AO150" s="235"/>
      <c r="AP150" s="236"/>
      <c r="AQ150" s="235"/>
      <c r="AR150" s="235"/>
      <c r="AS150" s="235"/>
      <c r="AT150" s="235"/>
      <c r="AU150" s="236"/>
      <c r="AV150" s="235"/>
      <c r="AW150" s="235"/>
      <c r="AX150" s="235"/>
      <c r="AY150" s="235"/>
      <c r="AZ150" s="236"/>
      <c r="BA150" s="235"/>
      <c r="BB150" s="235"/>
      <c r="BD150" s="237">
        <v>146</v>
      </c>
      <c r="BE150" s="235"/>
      <c r="BF150" s="235"/>
      <c r="BG150" s="235"/>
      <c r="BH150" s="235"/>
      <c r="BI150" s="235"/>
      <c r="BJ150" s="236"/>
      <c r="BK150" s="235"/>
      <c r="BL150" s="236"/>
      <c r="BM150" s="235"/>
      <c r="BN150" s="238"/>
      <c r="BO150" s="238"/>
      <c r="BP150" s="238"/>
      <c r="BQ150" s="238"/>
      <c r="BR150" s="238"/>
      <c r="BS150" s="238"/>
      <c r="BT150" s="239"/>
      <c r="BU150" s="239"/>
      <c r="BV150" s="239"/>
      <c r="BW150" s="239"/>
      <c r="BX150" s="238"/>
      <c r="BY150" s="239"/>
      <c r="BZ150" s="239"/>
      <c r="CA150" s="239"/>
      <c r="CB150" s="239"/>
      <c r="CC150" s="239"/>
      <c r="CD150" s="239"/>
      <c r="CE150" s="239"/>
      <c r="CF150" s="236"/>
      <c r="CG150" s="240"/>
    </row>
    <row r="151" spans="16:85" x14ac:dyDescent="0.25">
      <c r="P151" s="235"/>
      <c r="Q151" s="235"/>
      <c r="R151" s="235"/>
      <c r="S151" s="235"/>
      <c r="T151" s="236"/>
      <c r="U151" s="236"/>
      <c r="V151" s="236"/>
      <c r="W151" s="236"/>
      <c r="X151" s="236"/>
      <c r="Y151" s="236"/>
      <c r="Z151" s="236"/>
      <c r="AA151" s="236"/>
      <c r="AB151" s="236"/>
      <c r="AC151" s="236"/>
      <c r="AD151" s="236"/>
      <c r="AE151" s="236"/>
      <c r="AF151" s="236"/>
      <c r="AG151" s="236"/>
      <c r="AH151" s="236"/>
      <c r="AI151" s="236"/>
      <c r="AJ151" s="236"/>
      <c r="AK151" s="235"/>
      <c r="AL151" s="236"/>
      <c r="AM151" s="235"/>
      <c r="AN151" s="235"/>
      <c r="AO151" s="235"/>
      <c r="AP151" s="236"/>
      <c r="AQ151" s="235"/>
      <c r="AR151" s="235"/>
      <c r="AS151" s="235"/>
      <c r="AT151" s="235"/>
      <c r="AU151" s="236"/>
      <c r="AV151" s="235"/>
      <c r="AW151" s="235"/>
      <c r="AX151" s="235"/>
      <c r="AY151" s="235"/>
      <c r="AZ151" s="236"/>
      <c r="BA151" s="235"/>
      <c r="BB151" s="235"/>
      <c r="BD151" s="237">
        <v>147</v>
      </c>
      <c r="BE151" s="235"/>
      <c r="BF151" s="235"/>
      <c r="BG151" s="235"/>
      <c r="BH151" s="235"/>
      <c r="BI151" s="235"/>
      <c r="BJ151" s="236"/>
      <c r="BK151" s="235"/>
      <c r="BL151" s="236"/>
      <c r="BM151" s="235"/>
      <c r="BN151" s="238"/>
      <c r="BO151" s="238"/>
      <c r="BP151" s="238"/>
      <c r="BQ151" s="238"/>
      <c r="BR151" s="238"/>
      <c r="BS151" s="238"/>
      <c r="BT151" s="239"/>
      <c r="BU151" s="239"/>
      <c r="BV151" s="239"/>
      <c r="BW151" s="239"/>
      <c r="BX151" s="238"/>
      <c r="BY151" s="239"/>
      <c r="BZ151" s="239"/>
      <c r="CA151" s="239"/>
      <c r="CB151" s="239"/>
      <c r="CC151" s="239"/>
      <c r="CD151" s="239"/>
      <c r="CE151" s="239"/>
      <c r="CF151" s="236"/>
      <c r="CG151" s="240"/>
    </row>
    <row r="152" spans="16:85" x14ac:dyDescent="0.25">
      <c r="P152" s="235"/>
      <c r="Q152" s="235"/>
      <c r="R152" s="235"/>
      <c r="S152" s="235"/>
      <c r="T152" s="236"/>
      <c r="U152" s="236"/>
      <c r="V152" s="236"/>
      <c r="W152" s="236"/>
      <c r="X152" s="236"/>
      <c r="Y152" s="236"/>
      <c r="Z152" s="236"/>
      <c r="AA152" s="236"/>
      <c r="AB152" s="236"/>
      <c r="AC152" s="236"/>
      <c r="AD152" s="236"/>
      <c r="AE152" s="236"/>
      <c r="AF152" s="236"/>
      <c r="AG152" s="236"/>
      <c r="AH152" s="236"/>
      <c r="AI152" s="236"/>
      <c r="AJ152" s="236"/>
      <c r="AK152" s="235"/>
      <c r="AL152" s="236"/>
      <c r="AM152" s="235"/>
      <c r="AN152" s="235"/>
      <c r="AO152" s="235"/>
      <c r="AP152" s="236"/>
      <c r="AQ152" s="235"/>
      <c r="AR152" s="235"/>
      <c r="AS152" s="235"/>
      <c r="AT152" s="235"/>
      <c r="AU152" s="236"/>
      <c r="AV152" s="235"/>
      <c r="AW152" s="235"/>
      <c r="AX152" s="235"/>
      <c r="AY152" s="235"/>
      <c r="AZ152" s="236"/>
      <c r="BA152" s="235"/>
      <c r="BB152" s="235"/>
      <c r="BD152" s="237">
        <v>148</v>
      </c>
      <c r="BE152" s="235"/>
      <c r="BF152" s="235"/>
      <c r="BG152" s="235"/>
      <c r="BH152" s="235"/>
      <c r="BI152" s="235"/>
      <c r="BJ152" s="236"/>
      <c r="BK152" s="235"/>
      <c r="BL152" s="236"/>
      <c r="BM152" s="235"/>
      <c r="BN152" s="238"/>
      <c r="BO152" s="238"/>
      <c r="BP152" s="238"/>
      <c r="BQ152" s="238"/>
      <c r="BR152" s="238"/>
      <c r="BS152" s="238"/>
      <c r="BT152" s="239"/>
      <c r="BU152" s="239"/>
      <c r="BV152" s="239"/>
      <c r="BW152" s="239"/>
      <c r="BX152" s="238"/>
      <c r="BY152" s="239"/>
      <c r="BZ152" s="239"/>
      <c r="CA152" s="239"/>
      <c r="CB152" s="239"/>
      <c r="CC152" s="239"/>
      <c r="CD152" s="239"/>
      <c r="CE152" s="239"/>
      <c r="CF152" s="236"/>
      <c r="CG152" s="240"/>
    </row>
    <row r="153" spans="16:85" x14ac:dyDescent="0.25">
      <c r="P153" s="235"/>
      <c r="Q153" s="235"/>
      <c r="R153" s="235"/>
      <c r="S153" s="235"/>
      <c r="T153" s="236"/>
      <c r="U153" s="236"/>
      <c r="V153" s="236"/>
      <c r="W153" s="236"/>
      <c r="X153" s="236"/>
      <c r="Y153" s="236"/>
      <c r="Z153" s="236"/>
      <c r="AA153" s="236"/>
      <c r="AB153" s="236"/>
      <c r="AC153" s="236"/>
      <c r="AD153" s="236"/>
      <c r="AE153" s="236"/>
      <c r="AF153" s="236"/>
      <c r="AG153" s="236"/>
      <c r="AH153" s="236"/>
      <c r="AI153" s="236"/>
      <c r="AJ153" s="236"/>
      <c r="AK153" s="235"/>
      <c r="AL153" s="236"/>
      <c r="AM153" s="235"/>
      <c r="AN153" s="235"/>
      <c r="AO153" s="235"/>
      <c r="AP153" s="236"/>
      <c r="AQ153" s="235"/>
      <c r="AR153" s="235"/>
      <c r="AS153" s="235"/>
      <c r="AT153" s="235"/>
      <c r="AU153" s="236"/>
      <c r="AV153" s="235"/>
      <c r="AW153" s="235"/>
      <c r="AX153" s="235"/>
      <c r="AY153" s="235"/>
      <c r="AZ153" s="236"/>
      <c r="BA153" s="235"/>
      <c r="BB153" s="235"/>
      <c r="BD153" s="237">
        <v>149</v>
      </c>
      <c r="BE153" s="235"/>
      <c r="BF153" s="235"/>
      <c r="BG153" s="235"/>
      <c r="BH153" s="235"/>
      <c r="BI153" s="235"/>
      <c r="BJ153" s="236"/>
      <c r="BK153" s="235"/>
      <c r="BL153" s="236"/>
      <c r="BM153" s="235"/>
      <c r="BN153" s="238"/>
      <c r="BO153" s="238"/>
      <c r="BP153" s="238"/>
      <c r="BQ153" s="238"/>
      <c r="BR153" s="238"/>
      <c r="BS153" s="238"/>
      <c r="BT153" s="239"/>
      <c r="BU153" s="239"/>
      <c r="BV153" s="239"/>
      <c r="BW153" s="239"/>
      <c r="BX153" s="238"/>
      <c r="BY153" s="239"/>
      <c r="BZ153" s="239"/>
      <c r="CA153" s="239"/>
      <c r="CB153" s="239"/>
      <c r="CC153" s="239"/>
      <c r="CD153" s="239"/>
      <c r="CE153" s="239"/>
      <c r="CF153" s="236"/>
      <c r="CG153" s="240"/>
    </row>
    <row r="154" spans="16:85" x14ac:dyDescent="0.25">
      <c r="P154" s="235"/>
      <c r="Q154" s="235"/>
      <c r="R154" s="235"/>
      <c r="S154" s="235"/>
      <c r="T154" s="236"/>
      <c r="U154" s="236"/>
      <c r="V154" s="236"/>
      <c r="W154" s="236"/>
      <c r="X154" s="236"/>
      <c r="Y154" s="236"/>
      <c r="Z154" s="236"/>
      <c r="AA154" s="236"/>
      <c r="AB154" s="236"/>
      <c r="AC154" s="236"/>
      <c r="AD154" s="236"/>
      <c r="AE154" s="236"/>
      <c r="AF154" s="236"/>
      <c r="AG154" s="236"/>
      <c r="AH154" s="236"/>
      <c r="AI154" s="236"/>
      <c r="AJ154" s="236"/>
      <c r="AK154" s="235"/>
      <c r="AL154" s="236"/>
      <c r="AM154" s="235"/>
      <c r="AN154" s="235"/>
      <c r="AO154" s="235"/>
      <c r="AP154" s="236"/>
      <c r="AQ154" s="235"/>
      <c r="AR154" s="235"/>
      <c r="AS154" s="235"/>
      <c r="AT154" s="235"/>
      <c r="AU154" s="236"/>
      <c r="AV154" s="235"/>
      <c r="AW154" s="235"/>
      <c r="AX154" s="235"/>
      <c r="AY154" s="235"/>
      <c r="AZ154" s="236"/>
      <c r="BA154" s="235"/>
      <c r="BB154" s="235"/>
      <c r="BD154" s="237">
        <v>150</v>
      </c>
      <c r="BE154" s="235"/>
      <c r="BF154" s="235"/>
      <c r="BG154" s="235"/>
      <c r="BH154" s="235"/>
      <c r="BI154" s="235"/>
      <c r="BJ154" s="236"/>
      <c r="BK154" s="235"/>
      <c r="BL154" s="236"/>
      <c r="BM154" s="235"/>
      <c r="BN154" s="238"/>
      <c r="BO154" s="238"/>
      <c r="BP154" s="238"/>
      <c r="BQ154" s="238"/>
      <c r="BR154" s="238"/>
      <c r="BS154" s="238"/>
      <c r="BT154" s="239"/>
      <c r="BU154" s="239"/>
      <c r="BV154" s="239"/>
      <c r="BW154" s="239"/>
      <c r="BX154" s="238"/>
      <c r="BY154" s="239"/>
      <c r="BZ154" s="239"/>
      <c r="CA154" s="239"/>
      <c r="CB154" s="239"/>
      <c r="CC154" s="239"/>
      <c r="CD154" s="239"/>
      <c r="CE154" s="239"/>
      <c r="CF154" s="236"/>
      <c r="CG154" s="240"/>
    </row>
    <row r="155" spans="16:85" x14ac:dyDescent="0.25">
      <c r="P155" s="235"/>
      <c r="Q155" s="235"/>
      <c r="R155" s="235"/>
      <c r="S155" s="235"/>
      <c r="T155" s="236"/>
      <c r="U155" s="236"/>
      <c r="V155" s="236"/>
      <c r="W155" s="236"/>
      <c r="X155" s="236"/>
      <c r="Y155" s="236"/>
      <c r="Z155" s="236"/>
      <c r="AA155" s="236"/>
      <c r="AB155" s="236"/>
      <c r="AC155" s="236"/>
      <c r="AD155" s="236"/>
      <c r="AE155" s="236"/>
      <c r="AF155" s="236"/>
      <c r="AG155" s="236"/>
      <c r="AH155" s="236"/>
      <c r="AI155" s="236"/>
      <c r="AJ155" s="236"/>
      <c r="AK155" s="235"/>
      <c r="AL155" s="236"/>
      <c r="AM155" s="235"/>
      <c r="AN155" s="235"/>
      <c r="AO155" s="235"/>
      <c r="AP155" s="236"/>
      <c r="AQ155" s="235"/>
      <c r="AR155" s="235"/>
      <c r="AS155" s="235"/>
      <c r="AT155" s="235"/>
      <c r="AU155" s="236"/>
      <c r="AV155" s="235"/>
      <c r="AW155" s="235"/>
      <c r="AX155" s="235"/>
      <c r="AY155" s="235"/>
      <c r="AZ155" s="236"/>
      <c r="BA155" s="235"/>
      <c r="BB155" s="235"/>
      <c r="BD155" s="237">
        <v>151</v>
      </c>
      <c r="BE155" s="235"/>
      <c r="BF155" s="235"/>
      <c r="BG155" s="235"/>
      <c r="BH155" s="235"/>
      <c r="BI155" s="235"/>
      <c r="BJ155" s="236"/>
      <c r="BK155" s="235"/>
      <c r="BL155" s="236"/>
      <c r="BM155" s="235"/>
      <c r="BN155" s="238"/>
      <c r="BO155" s="238"/>
      <c r="BP155" s="238"/>
      <c r="BQ155" s="238"/>
      <c r="BR155" s="238"/>
      <c r="BS155" s="238"/>
      <c r="BT155" s="239"/>
      <c r="BU155" s="239"/>
      <c r="BV155" s="239"/>
      <c r="BW155" s="239"/>
      <c r="BX155" s="238"/>
      <c r="BY155" s="239"/>
      <c r="BZ155" s="239"/>
      <c r="CA155" s="239"/>
      <c r="CB155" s="239"/>
      <c r="CC155" s="239"/>
      <c r="CD155" s="239"/>
      <c r="CE155" s="239"/>
      <c r="CF155" s="236"/>
      <c r="CG155" s="240"/>
    </row>
    <row r="156" spans="16:85" x14ac:dyDescent="0.25">
      <c r="P156" s="235"/>
      <c r="Q156" s="235"/>
      <c r="R156" s="235"/>
      <c r="S156" s="235"/>
      <c r="T156" s="236"/>
      <c r="U156" s="236"/>
      <c r="V156" s="236"/>
      <c r="W156" s="236"/>
      <c r="X156" s="236"/>
      <c r="Y156" s="236"/>
      <c r="Z156" s="236"/>
      <c r="AA156" s="236"/>
      <c r="AB156" s="236"/>
      <c r="AC156" s="236"/>
      <c r="AD156" s="236"/>
      <c r="AE156" s="236"/>
      <c r="AF156" s="236"/>
      <c r="AG156" s="236"/>
      <c r="AH156" s="236"/>
      <c r="AI156" s="236"/>
      <c r="AJ156" s="236"/>
      <c r="AK156" s="235"/>
      <c r="AL156" s="236"/>
      <c r="AM156" s="235"/>
      <c r="AN156" s="235"/>
      <c r="AO156" s="235"/>
      <c r="AP156" s="236"/>
      <c r="AQ156" s="235"/>
      <c r="AR156" s="235"/>
      <c r="AS156" s="235"/>
      <c r="AT156" s="235"/>
      <c r="AU156" s="236"/>
      <c r="AV156" s="235"/>
      <c r="AW156" s="235"/>
      <c r="AX156" s="235"/>
      <c r="AY156" s="235"/>
      <c r="AZ156" s="236"/>
      <c r="BA156" s="235"/>
      <c r="BB156" s="235"/>
      <c r="BD156" s="237">
        <v>152</v>
      </c>
      <c r="BE156" s="235"/>
      <c r="BF156" s="235"/>
      <c r="BG156" s="235"/>
      <c r="BH156" s="235"/>
      <c r="BI156" s="235"/>
      <c r="BJ156" s="236"/>
      <c r="BK156" s="235"/>
      <c r="BL156" s="236"/>
      <c r="BM156" s="235"/>
      <c r="BN156" s="238"/>
      <c r="BO156" s="238"/>
      <c r="BP156" s="238"/>
      <c r="BQ156" s="238"/>
      <c r="BR156" s="238"/>
      <c r="BS156" s="238"/>
      <c r="BT156" s="239"/>
      <c r="BU156" s="239"/>
      <c r="BV156" s="239"/>
      <c r="BW156" s="239"/>
      <c r="BX156" s="238"/>
      <c r="BY156" s="239"/>
      <c r="BZ156" s="239"/>
      <c r="CA156" s="239"/>
      <c r="CB156" s="239"/>
      <c r="CC156" s="239"/>
      <c r="CD156" s="239"/>
      <c r="CE156" s="239"/>
      <c r="CF156" s="236"/>
      <c r="CG156" s="240"/>
    </row>
    <row r="157" spans="16:85" x14ac:dyDescent="0.25">
      <c r="P157" s="235"/>
      <c r="Q157" s="235"/>
      <c r="R157" s="235"/>
      <c r="S157" s="235"/>
      <c r="T157" s="236"/>
      <c r="U157" s="236"/>
      <c r="V157" s="236"/>
      <c r="W157" s="236"/>
      <c r="X157" s="236"/>
      <c r="Y157" s="236"/>
      <c r="Z157" s="236"/>
      <c r="AA157" s="236"/>
      <c r="AB157" s="236"/>
      <c r="AC157" s="236"/>
      <c r="AD157" s="236"/>
      <c r="AE157" s="236"/>
      <c r="AF157" s="236"/>
      <c r="AG157" s="236"/>
      <c r="AH157" s="236"/>
      <c r="AI157" s="236"/>
      <c r="AJ157" s="236"/>
      <c r="AK157" s="235"/>
      <c r="AL157" s="236"/>
      <c r="AM157" s="235"/>
      <c r="AN157" s="235"/>
      <c r="AO157" s="235"/>
      <c r="AP157" s="236"/>
      <c r="AQ157" s="235"/>
      <c r="AR157" s="235"/>
      <c r="AS157" s="235"/>
      <c r="AT157" s="235"/>
      <c r="AU157" s="236"/>
      <c r="AV157" s="235"/>
      <c r="AW157" s="235"/>
      <c r="AX157" s="235"/>
      <c r="AY157" s="235"/>
      <c r="AZ157" s="236"/>
      <c r="BA157" s="235"/>
      <c r="BB157" s="235"/>
      <c r="BD157" s="237">
        <v>153</v>
      </c>
      <c r="BE157" s="235"/>
      <c r="BF157" s="235"/>
      <c r="BG157" s="235"/>
      <c r="BH157" s="235"/>
      <c r="BI157" s="235"/>
      <c r="BJ157" s="236"/>
      <c r="BK157" s="235"/>
      <c r="BL157" s="236"/>
      <c r="BM157" s="235"/>
      <c r="BN157" s="238"/>
      <c r="BO157" s="238"/>
      <c r="BP157" s="238"/>
      <c r="BQ157" s="238"/>
      <c r="BR157" s="238"/>
      <c r="BS157" s="238"/>
      <c r="BT157" s="239"/>
      <c r="BU157" s="239"/>
      <c r="BV157" s="239"/>
      <c r="BW157" s="239"/>
      <c r="BX157" s="238"/>
      <c r="BY157" s="239"/>
      <c r="BZ157" s="239"/>
      <c r="CA157" s="239"/>
      <c r="CB157" s="239"/>
      <c r="CC157" s="239"/>
      <c r="CD157" s="239"/>
      <c r="CE157" s="239"/>
      <c r="CF157" s="236"/>
      <c r="CG157" s="240"/>
    </row>
    <row r="158" spans="16:85" x14ac:dyDescent="0.25">
      <c r="P158" s="235"/>
      <c r="Q158" s="235"/>
      <c r="R158" s="235"/>
      <c r="S158" s="235"/>
      <c r="T158" s="236"/>
      <c r="U158" s="236"/>
      <c r="V158" s="236"/>
      <c r="W158" s="236"/>
      <c r="X158" s="236"/>
      <c r="Y158" s="236"/>
      <c r="Z158" s="236"/>
      <c r="AA158" s="236"/>
      <c r="AB158" s="236"/>
      <c r="AC158" s="236"/>
      <c r="AD158" s="236"/>
      <c r="AE158" s="236"/>
      <c r="AF158" s="236"/>
      <c r="AG158" s="236"/>
      <c r="AH158" s="236"/>
      <c r="AI158" s="236"/>
      <c r="AJ158" s="236"/>
      <c r="AK158" s="235"/>
      <c r="AL158" s="236"/>
      <c r="AM158" s="235"/>
      <c r="AN158" s="235"/>
      <c r="AO158" s="235"/>
      <c r="AP158" s="236"/>
      <c r="AQ158" s="235"/>
      <c r="AR158" s="235"/>
      <c r="AS158" s="235"/>
      <c r="AT158" s="235"/>
      <c r="AU158" s="236"/>
      <c r="AV158" s="235"/>
      <c r="AW158" s="235"/>
      <c r="AX158" s="235"/>
      <c r="AY158" s="235"/>
      <c r="AZ158" s="236"/>
      <c r="BA158" s="235"/>
      <c r="BB158" s="235"/>
      <c r="BD158" s="237">
        <v>154</v>
      </c>
      <c r="BE158" s="235"/>
      <c r="BF158" s="235"/>
      <c r="BG158" s="235"/>
      <c r="BH158" s="235"/>
      <c r="BI158" s="235"/>
      <c r="BJ158" s="236"/>
      <c r="BK158" s="235"/>
      <c r="BL158" s="236"/>
      <c r="BM158" s="235"/>
      <c r="BN158" s="238"/>
      <c r="BO158" s="238"/>
      <c r="BP158" s="238"/>
      <c r="BQ158" s="238"/>
      <c r="BR158" s="238"/>
      <c r="BS158" s="238"/>
      <c r="BT158" s="239"/>
      <c r="BU158" s="239"/>
      <c r="BV158" s="239"/>
      <c r="BW158" s="239"/>
      <c r="BX158" s="238"/>
      <c r="BY158" s="239"/>
      <c r="BZ158" s="239"/>
      <c r="CA158" s="239"/>
      <c r="CB158" s="239"/>
      <c r="CC158" s="239"/>
      <c r="CD158" s="239"/>
      <c r="CE158" s="239"/>
      <c r="CF158" s="236"/>
      <c r="CG158" s="240"/>
    </row>
    <row r="159" spans="16:85" x14ac:dyDescent="0.25">
      <c r="P159" s="235"/>
      <c r="Q159" s="235"/>
      <c r="R159" s="235"/>
      <c r="S159" s="235"/>
      <c r="T159" s="236"/>
      <c r="U159" s="236"/>
      <c r="V159" s="236"/>
      <c r="W159" s="236"/>
      <c r="X159" s="236"/>
      <c r="Y159" s="236"/>
      <c r="Z159" s="236"/>
      <c r="AA159" s="236"/>
      <c r="AB159" s="236"/>
      <c r="AC159" s="236"/>
      <c r="AD159" s="236"/>
      <c r="AE159" s="236"/>
      <c r="AF159" s="236"/>
      <c r="AG159" s="236"/>
      <c r="AH159" s="236"/>
      <c r="AI159" s="236"/>
      <c r="AJ159" s="236"/>
      <c r="AK159" s="235"/>
      <c r="AL159" s="236"/>
      <c r="AM159" s="235"/>
      <c r="AN159" s="235"/>
      <c r="AO159" s="235"/>
      <c r="AP159" s="236"/>
      <c r="AQ159" s="235"/>
      <c r="AR159" s="235"/>
      <c r="AS159" s="235"/>
      <c r="AT159" s="235"/>
      <c r="AU159" s="236"/>
      <c r="AV159" s="235"/>
      <c r="AW159" s="235"/>
      <c r="AX159" s="235"/>
      <c r="AY159" s="235"/>
      <c r="AZ159" s="236"/>
      <c r="BA159" s="235"/>
      <c r="BB159" s="235"/>
      <c r="BD159" s="237">
        <v>155</v>
      </c>
      <c r="BE159" s="235"/>
      <c r="BF159" s="235"/>
      <c r="BG159" s="235"/>
      <c r="BH159" s="235"/>
      <c r="BI159" s="235"/>
      <c r="BJ159" s="236"/>
      <c r="BK159" s="235"/>
      <c r="BL159" s="236"/>
      <c r="BM159" s="235"/>
      <c r="BN159" s="238"/>
      <c r="BO159" s="238"/>
      <c r="BP159" s="238"/>
      <c r="BQ159" s="238"/>
      <c r="BR159" s="238"/>
      <c r="BS159" s="238"/>
      <c r="BT159" s="239"/>
      <c r="BU159" s="239"/>
      <c r="BV159" s="239"/>
      <c r="BW159" s="239"/>
      <c r="BX159" s="238"/>
      <c r="BY159" s="239"/>
      <c r="BZ159" s="239"/>
      <c r="CA159" s="239"/>
      <c r="CB159" s="239"/>
      <c r="CC159" s="239"/>
      <c r="CD159" s="239"/>
      <c r="CE159" s="239"/>
      <c r="CF159" s="236"/>
      <c r="CG159" s="240"/>
    </row>
    <row r="160" spans="16:85" x14ac:dyDescent="0.25">
      <c r="P160" s="235"/>
      <c r="Q160" s="235"/>
      <c r="R160" s="235"/>
      <c r="S160" s="235"/>
      <c r="T160" s="236"/>
      <c r="U160" s="236"/>
      <c r="V160" s="236"/>
      <c r="W160" s="236"/>
      <c r="X160" s="236"/>
      <c r="Y160" s="236"/>
      <c r="Z160" s="236"/>
      <c r="AA160" s="236"/>
      <c r="AB160" s="236"/>
      <c r="AC160" s="236"/>
      <c r="AD160" s="236"/>
      <c r="AE160" s="236"/>
      <c r="AF160" s="236"/>
      <c r="AG160" s="236"/>
      <c r="AH160" s="236"/>
      <c r="AI160" s="236"/>
      <c r="AJ160" s="236"/>
      <c r="AK160" s="235"/>
      <c r="AL160" s="236"/>
      <c r="AM160" s="235"/>
      <c r="AN160" s="235"/>
      <c r="AO160" s="235"/>
      <c r="AP160" s="236"/>
      <c r="AQ160" s="235"/>
      <c r="AR160" s="235"/>
      <c r="AS160" s="235"/>
      <c r="AT160" s="235"/>
      <c r="AU160" s="236"/>
      <c r="AV160" s="235"/>
      <c r="AW160" s="235"/>
      <c r="AX160" s="235"/>
      <c r="AY160" s="235"/>
      <c r="AZ160" s="236"/>
      <c r="BA160" s="235"/>
      <c r="BB160" s="235"/>
      <c r="BD160" s="237">
        <v>156</v>
      </c>
      <c r="BE160" s="235"/>
      <c r="BF160" s="235"/>
      <c r="BG160" s="235"/>
      <c r="BH160" s="235"/>
      <c r="BI160" s="235"/>
      <c r="BJ160" s="236"/>
      <c r="BK160" s="235"/>
      <c r="BL160" s="236"/>
      <c r="BM160" s="235"/>
      <c r="BN160" s="238"/>
      <c r="BO160" s="238"/>
      <c r="BP160" s="238"/>
      <c r="BQ160" s="238"/>
      <c r="BR160" s="238"/>
      <c r="BS160" s="238"/>
      <c r="BT160" s="239"/>
      <c r="BU160" s="239"/>
      <c r="BV160" s="239"/>
      <c r="BW160" s="239"/>
      <c r="BX160" s="238"/>
      <c r="BY160" s="239"/>
      <c r="BZ160" s="239"/>
      <c r="CA160" s="239"/>
      <c r="CB160" s="239"/>
      <c r="CC160" s="239"/>
      <c r="CD160" s="239"/>
      <c r="CE160" s="239"/>
      <c r="CF160" s="236"/>
      <c r="CG160" s="240"/>
    </row>
    <row r="161" spans="16:85" x14ac:dyDescent="0.25">
      <c r="P161" s="235"/>
      <c r="Q161" s="235"/>
      <c r="R161" s="235"/>
      <c r="S161" s="235"/>
      <c r="T161" s="236"/>
      <c r="U161" s="236"/>
      <c r="V161" s="236"/>
      <c r="W161" s="236"/>
      <c r="X161" s="236"/>
      <c r="Y161" s="236"/>
      <c r="Z161" s="236"/>
      <c r="AA161" s="236"/>
      <c r="AB161" s="236"/>
      <c r="AC161" s="236"/>
      <c r="AD161" s="236"/>
      <c r="AE161" s="236"/>
      <c r="AF161" s="236"/>
      <c r="AG161" s="236"/>
      <c r="AH161" s="236"/>
      <c r="AI161" s="236"/>
      <c r="AJ161" s="236"/>
      <c r="AK161" s="235"/>
      <c r="AL161" s="236"/>
      <c r="AM161" s="235"/>
      <c r="AN161" s="235"/>
      <c r="AO161" s="235"/>
      <c r="AP161" s="236"/>
      <c r="AQ161" s="235"/>
      <c r="AR161" s="235"/>
      <c r="AS161" s="235"/>
      <c r="AT161" s="235"/>
      <c r="AU161" s="236"/>
      <c r="AV161" s="235"/>
      <c r="AW161" s="235"/>
      <c r="AX161" s="235"/>
      <c r="AY161" s="235"/>
      <c r="AZ161" s="236"/>
      <c r="BA161" s="235"/>
      <c r="BB161" s="235"/>
      <c r="BD161" s="237">
        <v>157</v>
      </c>
      <c r="BE161" s="235"/>
      <c r="BF161" s="235"/>
      <c r="BG161" s="235"/>
      <c r="BH161" s="235"/>
      <c r="BI161" s="235"/>
      <c r="BJ161" s="236"/>
      <c r="BK161" s="235"/>
      <c r="BL161" s="236"/>
      <c r="BM161" s="235"/>
      <c r="BN161" s="238"/>
      <c r="BO161" s="238"/>
      <c r="BP161" s="238"/>
      <c r="BQ161" s="238"/>
      <c r="BR161" s="238"/>
      <c r="BS161" s="238"/>
      <c r="BT161" s="239"/>
      <c r="BU161" s="239"/>
      <c r="BV161" s="239"/>
      <c r="BW161" s="239"/>
      <c r="BX161" s="238"/>
      <c r="BY161" s="239"/>
      <c r="BZ161" s="239"/>
      <c r="CA161" s="239"/>
      <c r="CB161" s="239"/>
      <c r="CC161" s="239"/>
      <c r="CD161" s="239"/>
      <c r="CE161" s="239"/>
      <c r="CF161" s="236"/>
      <c r="CG161" s="240"/>
    </row>
    <row r="162" spans="16:85" x14ac:dyDescent="0.25">
      <c r="P162" s="235"/>
      <c r="Q162" s="235"/>
      <c r="R162" s="235"/>
      <c r="S162" s="235"/>
      <c r="T162" s="236"/>
      <c r="U162" s="236"/>
      <c r="V162" s="236"/>
      <c r="W162" s="236"/>
      <c r="X162" s="236"/>
      <c r="Y162" s="236"/>
      <c r="Z162" s="236"/>
      <c r="AA162" s="236"/>
      <c r="AB162" s="236"/>
      <c r="AC162" s="236"/>
      <c r="AD162" s="236"/>
      <c r="AE162" s="236"/>
      <c r="AF162" s="236"/>
      <c r="AG162" s="236"/>
      <c r="AH162" s="236"/>
      <c r="AI162" s="236"/>
      <c r="AJ162" s="236"/>
      <c r="AK162" s="235"/>
      <c r="AL162" s="236"/>
      <c r="AM162" s="235"/>
      <c r="AN162" s="235"/>
      <c r="AO162" s="235"/>
      <c r="AP162" s="236"/>
      <c r="AQ162" s="235"/>
      <c r="AR162" s="235"/>
      <c r="AS162" s="235"/>
      <c r="AT162" s="235"/>
      <c r="AU162" s="236"/>
      <c r="AV162" s="235"/>
      <c r="AW162" s="235"/>
      <c r="AX162" s="235"/>
      <c r="AY162" s="235"/>
      <c r="AZ162" s="236"/>
      <c r="BA162" s="235"/>
      <c r="BB162" s="235"/>
      <c r="BD162" s="237">
        <v>158</v>
      </c>
      <c r="BE162" s="235"/>
      <c r="BF162" s="235"/>
      <c r="BG162" s="235"/>
      <c r="BH162" s="235"/>
      <c r="BI162" s="235"/>
      <c r="BJ162" s="236"/>
      <c r="BK162" s="235"/>
      <c r="BL162" s="236"/>
      <c r="BM162" s="235"/>
      <c r="BN162" s="238"/>
      <c r="BO162" s="238"/>
      <c r="BP162" s="238"/>
      <c r="BQ162" s="238"/>
      <c r="BR162" s="238"/>
      <c r="BS162" s="238"/>
      <c r="BT162" s="239"/>
      <c r="BU162" s="239"/>
      <c r="BV162" s="239"/>
      <c r="BW162" s="239"/>
      <c r="BX162" s="238"/>
      <c r="BY162" s="239"/>
      <c r="BZ162" s="239"/>
      <c r="CA162" s="239"/>
      <c r="CB162" s="239"/>
      <c r="CC162" s="239"/>
      <c r="CD162" s="239"/>
      <c r="CE162" s="239"/>
      <c r="CF162" s="236"/>
      <c r="CG162" s="240"/>
    </row>
    <row r="163" spans="16:85" x14ac:dyDescent="0.25">
      <c r="P163" s="235"/>
      <c r="Q163" s="235"/>
      <c r="R163" s="235"/>
      <c r="S163" s="235"/>
      <c r="T163" s="236"/>
      <c r="U163" s="236"/>
      <c r="V163" s="236"/>
      <c r="W163" s="236"/>
      <c r="X163" s="236"/>
      <c r="Y163" s="236"/>
      <c r="Z163" s="236"/>
      <c r="AA163" s="236"/>
      <c r="AB163" s="236"/>
      <c r="AC163" s="236"/>
      <c r="AD163" s="236"/>
      <c r="AE163" s="236"/>
      <c r="AF163" s="236"/>
      <c r="AG163" s="236"/>
      <c r="AH163" s="236"/>
      <c r="AI163" s="236"/>
      <c r="AJ163" s="236"/>
      <c r="AK163" s="235"/>
      <c r="AL163" s="236"/>
      <c r="AM163" s="235"/>
      <c r="AN163" s="235"/>
      <c r="AO163" s="235"/>
      <c r="AP163" s="236"/>
      <c r="AQ163" s="235"/>
      <c r="AR163" s="235"/>
      <c r="AS163" s="235"/>
      <c r="AT163" s="235"/>
      <c r="AU163" s="236"/>
      <c r="AV163" s="235"/>
      <c r="AW163" s="235"/>
      <c r="AX163" s="235"/>
      <c r="AY163" s="235"/>
      <c r="AZ163" s="236"/>
      <c r="BA163" s="235"/>
      <c r="BB163" s="235"/>
      <c r="BD163" s="237">
        <v>159</v>
      </c>
      <c r="BE163" s="235"/>
      <c r="BF163" s="235"/>
      <c r="BG163" s="235"/>
      <c r="BH163" s="235"/>
      <c r="BI163" s="235"/>
      <c r="BJ163" s="236"/>
      <c r="BK163" s="235"/>
      <c r="BL163" s="236"/>
      <c r="BM163" s="235"/>
      <c r="BN163" s="238"/>
      <c r="BO163" s="238"/>
      <c r="BP163" s="238"/>
      <c r="BQ163" s="238"/>
      <c r="BR163" s="238"/>
      <c r="BS163" s="238"/>
      <c r="BT163" s="239"/>
      <c r="BU163" s="239"/>
      <c r="BV163" s="239"/>
      <c r="BW163" s="239"/>
      <c r="BX163" s="238"/>
      <c r="BY163" s="239"/>
      <c r="BZ163" s="239"/>
      <c r="CA163" s="239"/>
      <c r="CB163" s="239"/>
      <c r="CC163" s="239"/>
      <c r="CD163" s="239"/>
      <c r="CE163" s="239"/>
      <c r="CF163" s="236"/>
      <c r="CG163" s="240"/>
    </row>
    <row r="164" spans="16:85" x14ac:dyDescent="0.25">
      <c r="P164" s="235"/>
      <c r="Q164" s="235"/>
      <c r="R164" s="235"/>
      <c r="S164" s="235"/>
      <c r="T164" s="236"/>
      <c r="U164" s="236"/>
      <c r="V164" s="236"/>
      <c r="W164" s="236"/>
      <c r="X164" s="236"/>
      <c r="Y164" s="236"/>
      <c r="Z164" s="236"/>
      <c r="AA164" s="236"/>
      <c r="AB164" s="236"/>
      <c r="AC164" s="236"/>
      <c r="AD164" s="236"/>
      <c r="AE164" s="236"/>
      <c r="AF164" s="236"/>
      <c r="AG164" s="236"/>
      <c r="AH164" s="236"/>
      <c r="AI164" s="236"/>
      <c r="AJ164" s="236"/>
      <c r="AK164" s="235"/>
      <c r="AL164" s="236"/>
      <c r="AM164" s="235"/>
      <c r="AN164" s="235"/>
      <c r="AO164" s="235"/>
      <c r="AP164" s="236"/>
      <c r="AQ164" s="235"/>
      <c r="AR164" s="235"/>
      <c r="AS164" s="235"/>
      <c r="AT164" s="235"/>
      <c r="AU164" s="236"/>
      <c r="AV164" s="235"/>
      <c r="AW164" s="235"/>
      <c r="AX164" s="235"/>
      <c r="AY164" s="235"/>
      <c r="AZ164" s="236"/>
      <c r="BA164" s="235"/>
      <c r="BB164" s="235"/>
      <c r="BD164" s="237">
        <v>160</v>
      </c>
      <c r="BE164" s="235"/>
      <c r="BF164" s="235"/>
      <c r="BG164" s="235"/>
      <c r="BH164" s="235"/>
      <c r="BI164" s="235"/>
      <c r="BJ164" s="236"/>
      <c r="BK164" s="235"/>
      <c r="BL164" s="236"/>
      <c r="BM164" s="235"/>
      <c r="BN164" s="238"/>
      <c r="BO164" s="238"/>
      <c r="BP164" s="238"/>
      <c r="BQ164" s="238"/>
      <c r="BR164" s="238"/>
      <c r="BS164" s="238"/>
      <c r="BT164" s="239"/>
      <c r="BU164" s="239"/>
      <c r="BV164" s="239"/>
      <c r="BW164" s="239"/>
      <c r="BX164" s="238"/>
      <c r="BY164" s="239"/>
      <c r="BZ164" s="239"/>
      <c r="CA164" s="239"/>
      <c r="CB164" s="239"/>
      <c r="CC164" s="239"/>
      <c r="CD164" s="239"/>
      <c r="CE164" s="239"/>
      <c r="CF164" s="236"/>
      <c r="CG164" s="240"/>
    </row>
    <row r="165" spans="16:85" x14ac:dyDescent="0.25">
      <c r="P165" s="235"/>
      <c r="Q165" s="235"/>
      <c r="R165" s="235"/>
      <c r="S165" s="235"/>
      <c r="T165" s="236"/>
      <c r="U165" s="236"/>
      <c r="V165" s="236"/>
      <c r="W165" s="236"/>
      <c r="X165" s="236"/>
      <c r="Y165" s="236"/>
      <c r="Z165" s="236"/>
      <c r="AA165" s="236"/>
      <c r="AB165" s="236"/>
      <c r="AC165" s="236"/>
      <c r="AD165" s="236"/>
      <c r="AE165" s="236"/>
      <c r="AF165" s="236"/>
      <c r="AG165" s="236"/>
      <c r="AH165" s="236"/>
      <c r="AI165" s="236"/>
      <c r="AJ165" s="236"/>
      <c r="AK165" s="235"/>
      <c r="AL165" s="236"/>
      <c r="AM165" s="235"/>
      <c r="AN165" s="235"/>
      <c r="AO165" s="235"/>
      <c r="AP165" s="236"/>
      <c r="AQ165" s="235"/>
      <c r="AR165" s="235"/>
      <c r="AS165" s="235"/>
      <c r="AT165" s="235"/>
      <c r="AU165" s="236"/>
      <c r="AV165" s="235"/>
      <c r="AW165" s="235"/>
      <c r="AX165" s="235"/>
      <c r="AY165" s="235"/>
      <c r="AZ165" s="236"/>
      <c r="BA165" s="235"/>
      <c r="BB165" s="235"/>
      <c r="BD165" s="237">
        <v>161</v>
      </c>
      <c r="BE165" s="235"/>
      <c r="BF165" s="235"/>
      <c r="BG165" s="235"/>
      <c r="BH165" s="235"/>
      <c r="BI165" s="235"/>
      <c r="BJ165" s="236"/>
      <c r="BK165" s="235"/>
      <c r="BL165" s="236"/>
      <c r="BM165" s="235"/>
      <c r="BN165" s="238"/>
      <c r="BO165" s="238"/>
      <c r="BP165" s="238"/>
      <c r="BQ165" s="238"/>
      <c r="BR165" s="238"/>
      <c r="BS165" s="238"/>
      <c r="BT165" s="239"/>
      <c r="BU165" s="239"/>
      <c r="BV165" s="239"/>
      <c r="BW165" s="239"/>
      <c r="BX165" s="238"/>
      <c r="BY165" s="239"/>
      <c r="BZ165" s="239"/>
      <c r="CA165" s="239"/>
      <c r="CB165" s="239"/>
      <c r="CC165" s="239"/>
      <c r="CD165" s="239"/>
      <c r="CE165" s="239"/>
      <c r="CF165" s="236"/>
      <c r="CG165" s="240"/>
    </row>
    <row r="166" spans="16:85" x14ac:dyDescent="0.25">
      <c r="P166" s="235"/>
      <c r="Q166" s="235"/>
      <c r="R166" s="235"/>
      <c r="S166" s="235"/>
      <c r="T166" s="236"/>
      <c r="U166" s="236"/>
      <c r="V166" s="236"/>
      <c r="W166" s="236"/>
      <c r="X166" s="236"/>
      <c r="Y166" s="236"/>
      <c r="Z166" s="236"/>
      <c r="AA166" s="236"/>
      <c r="AB166" s="236"/>
      <c r="AC166" s="236"/>
      <c r="AD166" s="236"/>
      <c r="AE166" s="236"/>
      <c r="AF166" s="236"/>
      <c r="AG166" s="236"/>
      <c r="AH166" s="236"/>
      <c r="AI166" s="236"/>
      <c r="AJ166" s="236"/>
      <c r="AK166" s="235"/>
      <c r="AL166" s="236"/>
      <c r="AM166" s="235"/>
      <c r="AN166" s="235"/>
      <c r="AO166" s="235"/>
      <c r="AP166" s="236"/>
      <c r="AQ166" s="235"/>
      <c r="AR166" s="235"/>
      <c r="AS166" s="235"/>
      <c r="AT166" s="235"/>
      <c r="AU166" s="236"/>
      <c r="AV166" s="235"/>
      <c r="AW166" s="235"/>
      <c r="AX166" s="235"/>
      <c r="AY166" s="235"/>
      <c r="AZ166" s="236"/>
      <c r="BA166" s="235"/>
      <c r="BB166" s="235"/>
      <c r="BD166" s="237">
        <v>162</v>
      </c>
      <c r="BE166" s="235"/>
      <c r="BF166" s="235"/>
      <c r="BG166" s="235"/>
      <c r="BH166" s="235"/>
      <c r="BI166" s="235"/>
      <c r="BJ166" s="236"/>
      <c r="BK166" s="235"/>
      <c r="BL166" s="236"/>
      <c r="BM166" s="235"/>
      <c r="BN166" s="238"/>
      <c r="BO166" s="238"/>
      <c r="BP166" s="238"/>
      <c r="BQ166" s="238"/>
      <c r="BR166" s="238"/>
      <c r="BS166" s="238"/>
      <c r="BT166" s="239"/>
      <c r="BU166" s="239"/>
      <c r="BV166" s="239"/>
      <c r="BW166" s="239"/>
      <c r="BX166" s="238"/>
      <c r="BY166" s="239"/>
      <c r="BZ166" s="239"/>
      <c r="CA166" s="239"/>
      <c r="CB166" s="239"/>
      <c r="CC166" s="239"/>
      <c r="CD166" s="239"/>
      <c r="CE166" s="239"/>
      <c r="CF166" s="236"/>
      <c r="CG166" s="240"/>
    </row>
    <row r="167" spans="16:85" x14ac:dyDescent="0.25">
      <c r="P167" s="235"/>
      <c r="Q167" s="235"/>
      <c r="R167" s="235"/>
      <c r="S167" s="235"/>
      <c r="T167" s="236"/>
      <c r="U167" s="236"/>
      <c r="V167" s="236"/>
      <c r="W167" s="236"/>
      <c r="X167" s="236"/>
      <c r="Y167" s="236"/>
      <c r="Z167" s="236"/>
      <c r="AA167" s="236"/>
      <c r="AB167" s="236"/>
      <c r="AC167" s="236"/>
      <c r="AD167" s="236"/>
      <c r="AE167" s="236"/>
      <c r="AF167" s="236"/>
      <c r="AG167" s="236"/>
      <c r="AH167" s="236"/>
      <c r="AI167" s="236"/>
      <c r="AJ167" s="236"/>
      <c r="AK167" s="235"/>
      <c r="AL167" s="236"/>
      <c r="AM167" s="235"/>
      <c r="AN167" s="235"/>
      <c r="AO167" s="235"/>
      <c r="AP167" s="236"/>
      <c r="AQ167" s="235"/>
      <c r="AR167" s="235"/>
      <c r="AS167" s="235"/>
      <c r="AT167" s="235"/>
      <c r="AU167" s="236"/>
      <c r="AV167" s="235"/>
      <c r="AW167" s="235"/>
      <c r="AX167" s="235"/>
      <c r="AY167" s="235"/>
      <c r="AZ167" s="236"/>
      <c r="BA167" s="235"/>
      <c r="BB167" s="235"/>
      <c r="BD167" s="237">
        <v>163</v>
      </c>
      <c r="BE167" s="235"/>
      <c r="BF167" s="235"/>
      <c r="BG167" s="235"/>
      <c r="BH167" s="235"/>
      <c r="BI167" s="235"/>
      <c r="BJ167" s="236"/>
      <c r="BK167" s="235"/>
      <c r="BL167" s="236"/>
      <c r="BM167" s="235"/>
      <c r="BN167" s="238"/>
      <c r="BO167" s="238"/>
      <c r="BP167" s="238"/>
      <c r="BQ167" s="238"/>
      <c r="BR167" s="238"/>
      <c r="BS167" s="238"/>
      <c r="BT167" s="239"/>
      <c r="BU167" s="239"/>
      <c r="BV167" s="239"/>
      <c r="BW167" s="239"/>
      <c r="BX167" s="238"/>
      <c r="BY167" s="239"/>
      <c r="BZ167" s="239"/>
      <c r="CA167" s="239"/>
      <c r="CB167" s="239"/>
      <c r="CC167" s="239"/>
      <c r="CD167" s="239"/>
      <c r="CE167" s="239"/>
      <c r="CF167" s="236"/>
      <c r="CG167" s="240"/>
    </row>
    <row r="168" spans="16:85" x14ac:dyDescent="0.25">
      <c r="P168" s="235"/>
      <c r="Q168" s="235"/>
      <c r="R168" s="235"/>
      <c r="S168" s="235"/>
      <c r="T168" s="236"/>
      <c r="U168" s="236"/>
      <c r="V168" s="236"/>
      <c r="W168" s="236"/>
      <c r="X168" s="236"/>
      <c r="Y168" s="236"/>
      <c r="Z168" s="236"/>
      <c r="AA168" s="236"/>
      <c r="AB168" s="236"/>
      <c r="AC168" s="236"/>
      <c r="AD168" s="236"/>
      <c r="AE168" s="236"/>
      <c r="AF168" s="236"/>
      <c r="AG168" s="236"/>
      <c r="AH168" s="236"/>
      <c r="AI168" s="236"/>
      <c r="AJ168" s="236"/>
      <c r="AK168" s="235"/>
      <c r="AL168" s="236"/>
      <c r="AM168" s="235"/>
      <c r="AN168" s="235"/>
      <c r="AO168" s="235"/>
      <c r="AP168" s="236"/>
      <c r="AQ168" s="235"/>
      <c r="AR168" s="235"/>
      <c r="AS168" s="235"/>
      <c r="AT168" s="235"/>
      <c r="AU168" s="236"/>
      <c r="AV168" s="235"/>
      <c r="AW168" s="235"/>
      <c r="AX168" s="235"/>
      <c r="AY168" s="235"/>
      <c r="AZ168" s="236"/>
      <c r="BA168" s="235"/>
      <c r="BB168" s="235"/>
      <c r="BD168" s="237">
        <v>164</v>
      </c>
      <c r="BE168" s="235"/>
      <c r="BF168" s="235"/>
      <c r="BG168" s="235"/>
      <c r="BH168" s="235"/>
      <c r="BI168" s="235"/>
      <c r="BJ168" s="236"/>
      <c r="BK168" s="235"/>
      <c r="BL168" s="236"/>
      <c r="BM168" s="235"/>
      <c r="BN168" s="238"/>
      <c r="BO168" s="238"/>
      <c r="BP168" s="238"/>
      <c r="BQ168" s="238"/>
      <c r="BR168" s="238"/>
      <c r="BS168" s="238"/>
      <c r="BT168" s="239"/>
      <c r="BU168" s="239"/>
      <c r="BV168" s="239"/>
      <c r="BW168" s="239"/>
      <c r="BX168" s="238"/>
      <c r="BY168" s="239"/>
      <c r="BZ168" s="239"/>
      <c r="CA168" s="239"/>
      <c r="CB168" s="239"/>
      <c r="CC168" s="239"/>
      <c r="CD168" s="239"/>
      <c r="CE168" s="239"/>
      <c r="CF168" s="236"/>
      <c r="CG168" s="240"/>
    </row>
    <row r="169" spans="16:85" x14ac:dyDescent="0.25">
      <c r="P169" s="235"/>
      <c r="Q169" s="235"/>
      <c r="R169" s="235"/>
      <c r="S169" s="235"/>
      <c r="T169" s="236"/>
      <c r="U169" s="236"/>
      <c r="V169" s="236"/>
      <c r="W169" s="236"/>
      <c r="X169" s="236"/>
      <c r="Y169" s="236"/>
      <c r="Z169" s="236"/>
      <c r="AA169" s="236"/>
      <c r="AB169" s="236"/>
      <c r="AC169" s="236"/>
      <c r="AD169" s="236"/>
      <c r="AE169" s="236"/>
      <c r="AF169" s="236"/>
      <c r="AG169" s="236"/>
      <c r="AH169" s="236"/>
      <c r="AI169" s="236"/>
      <c r="AJ169" s="236"/>
      <c r="AK169" s="235"/>
      <c r="AL169" s="236"/>
      <c r="AM169" s="235"/>
      <c r="AN169" s="235"/>
      <c r="AO169" s="235"/>
      <c r="AP169" s="236"/>
      <c r="AQ169" s="235"/>
      <c r="AR169" s="235"/>
      <c r="AS169" s="235"/>
      <c r="AT169" s="235"/>
      <c r="AU169" s="236"/>
      <c r="AV169" s="235"/>
      <c r="AW169" s="235"/>
      <c r="AX169" s="235"/>
      <c r="AY169" s="235"/>
      <c r="AZ169" s="236"/>
      <c r="BA169" s="235"/>
      <c r="BB169" s="235"/>
      <c r="BD169" s="237">
        <v>165</v>
      </c>
      <c r="BE169" s="235"/>
      <c r="BF169" s="235"/>
      <c r="BG169" s="235"/>
      <c r="BH169" s="235"/>
      <c r="BI169" s="235"/>
      <c r="BJ169" s="236"/>
      <c r="BK169" s="235"/>
      <c r="BL169" s="236"/>
      <c r="BM169" s="235"/>
      <c r="BN169" s="238"/>
      <c r="BO169" s="238"/>
      <c r="BP169" s="238"/>
      <c r="BQ169" s="238"/>
      <c r="BR169" s="238"/>
      <c r="BS169" s="238"/>
      <c r="BT169" s="239"/>
      <c r="BU169" s="239"/>
      <c r="BV169" s="239"/>
      <c r="BW169" s="239"/>
      <c r="BX169" s="238"/>
      <c r="BY169" s="239"/>
      <c r="BZ169" s="239"/>
      <c r="CA169" s="239"/>
      <c r="CB169" s="239"/>
      <c r="CC169" s="239"/>
      <c r="CD169" s="239"/>
      <c r="CE169" s="239"/>
      <c r="CF169" s="236"/>
      <c r="CG169" s="240"/>
    </row>
    <row r="170" spans="16:85" x14ac:dyDescent="0.25">
      <c r="P170" s="235"/>
      <c r="Q170" s="235"/>
      <c r="R170" s="235"/>
      <c r="S170" s="235"/>
      <c r="T170" s="236"/>
      <c r="U170" s="236"/>
      <c r="V170" s="236"/>
      <c r="W170" s="236"/>
      <c r="X170" s="236"/>
      <c r="Y170" s="236"/>
      <c r="Z170" s="236"/>
      <c r="AA170" s="236"/>
      <c r="AB170" s="236"/>
      <c r="AC170" s="236"/>
      <c r="AD170" s="236"/>
      <c r="AE170" s="236"/>
      <c r="AF170" s="236"/>
      <c r="AG170" s="236"/>
      <c r="AH170" s="236"/>
      <c r="AI170" s="236"/>
      <c r="AJ170" s="236"/>
      <c r="AK170" s="235"/>
      <c r="AL170" s="236"/>
      <c r="AM170" s="235"/>
      <c r="AN170" s="235"/>
      <c r="AO170" s="235"/>
      <c r="AP170" s="236"/>
      <c r="AQ170" s="235"/>
      <c r="AR170" s="235"/>
      <c r="AS170" s="235"/>
      <c r="AT170" s="235"/>
      <c r="AU170" s="236"/>
      <c r="AV170" s="235"/>
      <c r="AW170" s="235"/>
      <c r="AX170" s="235"/>
      <c r="AY170" s="235"/>
      <c r="AZ170" s="236"/>
      <c r="BA170" s="235"/>
      <c r="BB170" s="235"/>
      <c r="BD170" s="237">
        <v>166</v>
      </c>
      <c r="BE170" s="235"/>
      <c r="BF170" s="235"/>
      <c r="BG170" s="235"/>
      <c r="BH170" s="235"/>
      <c r="BI170" s="235"/>
      <c r="BJ170" s="236"/>
      <c r="BK170" s="235"/>
      <c r="BL170" s="236"/>
      <c r="BM170" s="235"/>
      <c r="BN170" s="238"/>
      <c r="BO170" s="238"/>
      <c r="BP170" s="238"/>
      <c r="BQ170" s="238"/>
      <c r="BR170" s="238"/>
      <c r="BS170" s="238"/>
      <c r="BT170" s="239"/>
      <c r="BU170" s="239"/>
      <c r="BV170" s="239"/>
      <c r="BW170" s="239"/>
      <c r="BX170" s="238"/>
      <c r="BY170" s="239"/>
      <c r="BZ170" s="239"/>
      <c r="CA170" s="239"/>
      <c r="CB170" s="239"/>
      <c r="CC170" s="239"/>
      <c r="CD170" s="239"/>
      <c r="CE170" s="239"/>
      <c r="CF170" s="236"/>
      <c r="CG170" s="240"/>
    </row>
    <row r="171" spans="16:85" x14ac:dyDescent="0.25">
      <c r="P171" s="235"/>
      <c r="Q171" s="235"/>
      <c r="R171" s="235"/>
      <c r="S171" s="235"/>
      <c r="T171" s="236"/>
      <c r="U171" s="236"/>
      <c r="V171" s="236"/>
      <c r="W171" s="236"/>
      <c r="X171" s="236"/>
      <c r="Y171" s="236"/>
      <c r="Z171" s="236"/>
      <c r="AA171" s="236"/>
      <c r="AB171" s="236"/>
      <c r="AC171" s="236"/>
      <c r="AD171" s="236"/>
      <c r="AE171" s="236"/>
      <c r="AF171" s="236"/>
      <c r="AG171" s="236"/>
      <c r="AH171" s="236"/>
      <c r="AI171" s="236"/>
      <c r="AJ171" s="236"/>
      <c r="AK171" s="235"/>
      <c r="AL171" s="236"/>
      <c r="AM171" s="235"/>
      <c r="AN171" s="235"/>
      <c r="AO171" s="235"/>
      <c r="AP171" s="236"/>
      <c r="AQ171" s="235"/>
      <c r="AR171" s="235"/>
      <c r="AS171" s="235"/>
      <c r="AT171" s="235"/>
      <c r="AU171" s="236"/>
      <c r="AV171" s="235"/>
      <c r="AW171" s="235"/>
      <c r="AX171" s="235"/>
      <c r="AY171" s="235"/>
      <c r="AZ171" s="236"/>
      <c r="BA171" s="235"/>
      <c r="BB171" s="235"/>
      <c r="BD171" s="237">
        <v>167</v>
      </c>
      <c r="BE171" s="235"/>
      <c r="BF171" s="235"/>
      <c r="BG171" s="235"/>
      <c r="BH171" s="235"/>
      <c r="BI171" s="235"/>
      <c r="BJ171" s="236"/>
      <c r="BK171" s="235"/>
      <c r="BL171" s="236"/>
      <c r="BM171" s="235"/>
      <c r="BN171" s="238"/>
      <c r="BO171" s="238"/>
      <c r="BP171" s="238"/>
      <c r="BQ171" s="238"/>
      <c r="BR171" s="238"/>
      <c r="BS171" s="238"/>
      <c r="BT171" s="239"/>
      <c r="BU171" s="239"/>
      <c r="BV171" s="239"/>
      <c r="BW171" s="239"/>
      <c r="BX171" s="238"/>
      <c r="BY171" s="239"/>
      <c r="BZ171" s="239"/>
      <c r="CA171" s="239"/>
      <c r="CB171" s="239"/>
      <c r="CC171" s="239"/>
      <c r="CD171" s="239"/>
      <c r="CE171" s="239"/>
      <c r="CF171" s="236"/>
      <c r="CG171" s="240"/>
    </row>
    <row r="172" spans="16:85" x14ac:dyDescent="0.25">
      <c r="P172" s="235"/>
      <c r="Q172" s="235"/>
      <c r="R172" s="235"/>
      <c r="S172" s="235"/>
      <c r="T172" s="236"/>
      <c r="U172" s="236"/>
      <c r="V172" s="236"/>
      <c r="W172" s="236"/>
      <c r="X172" s="236"/>
      <c r="Y172" s="236"/>
      <c r="Z172" s="236"/>
      <c r="AA172" s="236"/>
      <c r="AB172" s="236"/>
      <c r="AC172" s="236"/>
      <c r="AD172" s="236"/>
      <c r="AE172" s="236"/>
      <c r="AF172" s="236"/>
      <c r="AG172" s="236"/>
      <c r="AH172" s="236"/>
      <c r="AI172" s="236"/>
      <c r="AJ172" s="236"/>
      <c r="AK172" s="235"/>
      <c r="AL172" s="236"/>
      <c r="AM172" s="235"/>
      <c r="AN172" s="235"/>
      <c r="AO172" s="235"/>
      <c r="AP172" s="236"/>
      <c r="AQ172" s="235"/>
      <c r="AR172" s="235"/>
      <c r="AS172" s="235"/>
      <c r="AT172" s="235"/>
      <c r="AU172" s="236"/>
      <c r="AV172" s="235"/>
      <c r="AW172" s="235"/>
      <c r="AX172" s="235"/>
      <c r="AY172" s="235"/>
      <c r="AZ172" s="236"/>
      <c r="BA172" s="235"/>
      <c r="BB172" s="235"/>
      <c r="BD172" s="237">
        <v>168</v>
      </c>
      <c r="BE172" s="235"/>
      <c r="BF172" s="235"/>
      <c r="BG172" s="235"/>
      <c r="BH172" s="235"/>
      <c r="BI172" s="235"/>
      <c r="BJ172" s="236"/>
      <c r="BK172" s="235"/>
      <c r="BL172" s="236"/>
      <c r="BM172" s="235"/>
      <c r="BN172" s="238"/>
      <c r="BO172" s="238"/>
      <c r="BP172" s="238"/>
      <c r="BQ172" s="238"/>
      <c r="BR172" s="238"/>
      <c r="BS172" s="238"/>
      <c r="BT172" s="239"/>
      <c r="BU172" s="239"/>
      <c r="BV172" s="239"/>
      <c r="BW172" s="239"/>
      <c r="BX172" s="238"/>
      <c r="BY172" s="239"/>
      <c r="BZ172" s="239"/>
      <c r="CA172" s="239"/>
      <c r="CB172" s="239"/>
      <c r="CC172" s="239"/>
      <c r="CD172" s="239"/>
      <c r="CE172" s="239"/>
      <c r="CF172" s="236"/>
      <c r="CG172" s="240"/>
    </row>
    <row r="173" spans="16:85" x14ac:dyDescent="0.25">
      <c r="P173" s="235"/>
      <c r="Q173" s="235"/>
      <c r="R173" s="235"/>
      <c r="S173" s="235"/>
      <c r="T173" s="236"/>
      <c r="U173" s="236"/>
      <c r="V173" s="236"/>
      <c r="W173" s="236"/>
      <c r="X173" s="236"/>
      <c r="Y173" s="236"/>
      <c r="Z173" s="236"/>
      <c r="AA173" s="236"/>
      <c r="AB173" s="236"/>
      <c r="AC173" s="236"/>
      <c r="AD173" s="236"/>
      <c r="AE173" s="236"/>
      <c r="AF173" s="236"/>
      <c r="AG173" s="236"/>
      <c r="AH173" s="236"/>
      <c r="AI173" s="236"/>
      <c r="AJ173" s="236"/>
      <c r="AK173" s="235"/>
      <c r="AL173" s="236"/>
      <c r="AM173" s="235"/>
      <c r="AN173" s="235"/>
      <c r="AO173" s="235"/>
      <c r="AP173" s="236"/>
      <c r="AQ173" s="235"/>
      <c r="AR173" s="235"/>
      <c r="AS173" s="235"/>
      <c r="AT173" s="235"/>
      <c r="AU173" s="236"/>
      <c r="AV173" s="235"/>
      <c r="AW173" s="235"/>
      <c r="AX173" s="235"/>
      <c r="AY173" s="235"/>
      <c r="AZ173" s="236"/>
      <c r="BA173" s="235"/>
      <c r="BB173" s="235"/>
      <c r="BD173" s="237">
        <v>169</v>
      </c>
      <c r="BE173" s="235"/>
      <c r="BF173" s="235"/>
      <c r="BG173" s="235"/>
      <c r="BH173" s="235"/>
      <c r="BI173" s="235"/>
      <c r="BJ173" s="236"/>
      <c r="BK173" s="235"/>
      <c r="BL173" s="236"/>
      <c r="BM173" s="235"/>
      <c r="BN173" s="238"/>
      <c r="BO173" s="238"/>
      <c r="BP173" s="238"/>
      <c r="BQ173" s="238"/>
      <c r="BR173" s="238"/>
      <c r="BS173" s="238"/>
      <c r="BT173" s="239"/>
      <c r="BU173" s="239"/>
      <c r="BV173" s="239"/>
      <c r="BW173" s="239"/>
      <c r="BX173" s="238"/>
      <c r="BY173" s="239"/>
      <c r="BZ173" s="239"/>
      <c r="CA173" s="239"/>
      <c r="CB173" s="239"/>
      <c r="CC173" s="239"/>
      <c r="CD173" s="239"/>
      <c r="CE173" s="239"/>
      <c r="CF173" s="236"/>
      <c r="CG173" s="240"/>
    </row>
    <row r="174" spans="16:85" x14ac:dyDescent="0.25">
      <c r="P174" s="235"/>
      <c r="Q174" s="235"/>
      <c r="R174" s="235"/>
      <c r="S174" s="235"/>
      <c r="T174" s="236"/>
      <c r="U174" s="236"/>
      <c r="V174" s="236"/>
      <c r="W174" s="236"/>
      <c r="X174" s="236"/>
      <c r="Y174" s="236"/>
      <c r="Z174" s="236"/>
      <c r="AA174" s="236"/>
      <c r="AB174" s="236"/>
      <c r="AC174" s="236"/>
      <c r="AD174" s="236"/>
      <c r="AE174" s="236"/>
      <c r="AF174" s="236"/>
      <c r="AG174" s="236"/>
      <c r="AH174" s="236"/>
      <c r="AI174" s="236"/>
      <c r="AJ174" s="236"/>
      <c r="AK174" s="235"/>
      <c r="AL174" s="236"/>
      <c r="AM174" s="235"/>
      <c r="AN174" s="235"/>
      <c r="AO174" s="235"/>
      <c r="AP174" s="236"/>
      <c r="AQ174" s="235"/>
      <c r="AR174" s="235"/>
      <c r="AS174" s="235"/>
      <c r="AT174" s="235"/>
      <c r="AU174" s="236"/>
      <c r="AV174" s="235"/>
      <c r="AW174" s="235"/>
      <c r="AX174" s="235"/>
      <c r="AY174" s="235"/>
      <c r="AZ174" s="236"/>
      <c r="BA174" s="235"/>
      <c r="BB174" s="235"/>
      <c r="BD174" s="237">
        <v>170</v>
      </c>
      <c r="BE174" s="235"/>
      <c r="BF174" s="235"/>
      <c r="BG174" s="235"/>
      <c r="BH174" s="235"/>
      <c r="BI174" s="235"/>
      <c r="BJ174" s="236"/>
      <c r="BK174" s="235"/>
      <c r="BL174" s="236"/>
      <c r="BM174" s="235"/>
      <c r="BN174" s="238"/>
      <c r="BO174" s="238"/>
      <c r="BP174" s="238"/>
      <c r="BQ174" s="238"/>
      <c r="BR174" s="238"/>
      <c r="BS174" s="238"/>
      <c r="BT174" s="239"/>
      <c r="BU174" s="239"/>
      <c r="BV174" s="239"/>
      <c r="BW174" s="239"/>
      <c r="BX174" s="238"/>
      <c r="BY174" s="239"/>
      <c r="BZ174" s="239"/>
      <c r="CA174" s="239"/>
      <c r="CB174" s="239"/>
      <c r="CC174" s="239"/>
      <c r="CD174" s="239"/>
      <c r="CE174" s="239"/>
      <c r="CF174" s="236"/>
      <c r="CG174" s="240"/>
    </row>
    <row r="175" spans="16:85" x14ac:dyDescent="0.25">
      <c r="P175" s="235"/>
      <c r="Q175" s="235"/>
      <c r="R175" s="235"/>
      <c r="S175" s="235"/>
      <c r="T175" s="236"/>
      <c r="U175" s="236"/>
      <c r="V175" s="236"/>
      <c r="W175" s="236"/>
      <c r="X175" s="236"/>
      <c r="Y175" s="236"/>
      <c r="Z175" s="236"/>
      <c r="AA175" s="236"/>
      <c r="AB175" s="236"/>
      <c r="AC175" s="236"/>
      <c r="AD175" s="236"/>
      <c r="AE175" s="236"/>
      <c r="AF175" s="236"/>
      <c r="AG175" s="236"/>
      <c r="AH175" s="236"/>
      <c r="AI175" s="236"/>
      <c r="AJ175" s="236"/>
      <c r="AK175" s="235"/>
      <c r="AL175" s="236"/>
      <c r="AM175" s="235"/>
      <c r="AN175" s="235"/>
      <c r="AO175" s="235"/>
      <c r="AP175" s="236"/>
      <c r="AQ175" s="235"/>
      <c r="AR175" s="235"/>
      <c r="AS175" s="235"/>
      <c r="AT175" s="235"/>
      <c r="AU175" s="236"/>
      <c r="AV175" s="235"/>
      <c r="AW175" s="235"/>
      <c r="AX175" s="235"/>
      <c r="AY175" s="235"/>
      <c r="AZ175" s="236"/>
      <c r="BA175" s="235"/>
      <c r="BB175" s="235"/>
      <c r="BD175" s="237">
        <v>171</v>
      </c>
      <c r="BE175" s="235"/>
      <c r="BF175" s="235"/>
      <c r="BG175" s="235"/>
      <c r="BH175" s="235"/>
      <c r="BI175" s="235"/>
      <c r="BJ175" s="236"/>
      <c r="BK175" s="235"/>
      <c r="BL175" s="236"/>
      <c r="BM175" s="235"/>
      <c r="BN175" s="238"/>
      <c r="BO175" s="238"/>
      <c r="BP175" s="238"/>
      <c r="BQ175" s="238"/>
      <c r="BR175" s="238"/>
      <c r="BS175" s="238"/>
      <c r="BT175" s="239"/>
      <c r="BU175" s="239"/>
      <c r="BV175" s="239"/>
      <c r="BW175" s="239"/>
      <c r="BX175" s="238"/>
      <c r="BY175" s="239"/>
      <c r="BZ175" s="239"/>
      <c r="CA175" s="239"/>
      <c r="CB175" s="239"/>
      <c r="CC175" s="239"/>
      <c r="CD175" s="239"/>
      <c r="CE175" s="239"/>
      <c r="CF175" s="236"/>
      <c r="CG175" s="240"/>
    </row>
    <row r="176" spans="16:85" x14ac:dyDescent="0.25">
      <c r="P176" s="235"/>
      <c r="Q176" s="235"/>
      <c r="R176" s="235"/>
      <c r="S176" s="235"/>
      <c r="T176" s="236"/>
      <c r="U176" s="236"/>
      <c r="V176" s="236"/>
      <c r="W176" s="236"/>
      <c r="X176" s="236"/>
      <c r="Y176" s="236"/>
      <c r="Z176" s="236"/>
      <c r="AA176" s="236"/>
      <c r="AB176" s="236"/>
      <c r="AC176" s="236"/>
      <c r="AD176" s="236"/>
      <c r="AE176" s="236"/>
      <c r="AF176" s="236"/>
      <c r="AG176" s="236"/>
      <c r="AH176" s="236"/>
      <c r="AI176" s="236"/>
      <c r="AJ176" s="236"/>
      <c r="AK176" s="235"/>
      <c r="AL176" s="236"/>
      <c r="AM176" s="235"/>
      <c r="AN176" s="235"/>
      <c r="AO176" s="235"/>
      <c r="AP176" s="236"/>
      <c r="AQ176" s="235"/>
      <c r="AR176" s="235"/>
      <c r="AS176" s="235"/>
      <c r="AT176" s="235"/>
      <c r="AU176" s="236"/>
      <c r="AV176" s="235"/>
      <c r="AW176" s="235"/>
      <c r="AX176" s="235"/>
      <c r="AY176" s="235"/>
      <c r="AZ176" s="236"/>
      <c r="BA176" s="235"/>
      <c r="BB176" s="235"/>
      <c r="BD176" s="237">
        <v>172</v>
      </c>
      <c r="BE176" s="235"/>
      <c r="BF176" s="235"/>
      <c r="BG176" s="235"/>
      <c r="BH176" s="235"/>
      <c r="BI176" s="235"/>
      <c r="BJ176" s="236"/>
      <c r="BK176" s="235"/>
      <c r="BL176" s="236"/>
      <c r="BM176" s="235"/>
      <c r="BN176" s="238"/>
      <c r="BO176" s="238"/>
      <c r="BP176" s="238"/>
      <c r="BQ176" s="238"/>
      <c r="BR176" s="238"/>
      <c r="BS176" s="238"/>
      <c r="BT176" s="239"/>
      <c r="BU176" s="239"/>
      <c r="BV176" s="239"/>
      <c r="BW176" s="239"/>
      <c r="BX176" s="238"/>
      <c r="BY176" s="239"/>
      <c r="BZ176" s="239"/>
      <c r="CA176" s="239"/>
      <c r="CB176" s="239"/>
      <c r="CC176" s="239"/>
      <c r="CD176" s="239"/>
      <c r="CE176" s="239"/>
      <c r="CF176" s="236"/>
      <c r="CG176" s="240"/>
    </row>
    <row r="177" spans="16:85" x14ac:dyDescent="0.25">
      <c r="P177" s="235"/>
      <c r="Q177" s="235"/>
      <c r="R177" s="235"/>
      <c r="S177" s="235"/>
      <c r="T177" s="236"/>
      <c r="U177" s="236"/>
      <c r="V177" s="236"/>
      <c r="W177" s="236"/>
      <c r="X177" s="236"/>
      <c r="Y177" s="236"/>
      <c r="Z177" s="236"/>
      <c r="AA177" s="236"/>
      <c r="AB177" s="236"/>
      <c r="AC177" s="236"/>
      <c r="AD177" s="236"/>
      <c r="AE177" s="236"/>
      <c r="AF177" s="236"/>
      <c r="AG177" s="236"/>
      <c r="AH177" s="236"/>
      <c r="AI177" s="236"/>
      <c r="AJ177" s="236"/>
      <c r="AK177" s="235"/>
      <c r="AL177" s="236"/>
      <c r="AM177" s="235"/>
      <c r="AN177" s="235"/>
      <c r="AO177" s="235"/>
      <c r="AP177" s="236"/>
      <c r="AQ177" s="235"/>
      <c r="AR177" s="235"/>
      <c r="AS177" s="235"/>
      <c r="AT177" s="235"/>
      <c r="AU177" s="236"/>
      <c r="AV177" s="235"/>
      <c r="AW177" s="235"/>
      <c r="AX177" s="235"/>
      <c r="AY177" s="235"/>
      <c r="AZ177" s="236"/>
      <c r="BA177" s="235"/>
      <c r="BB177" s="235"/>
      <c r="BD177" s="237">
        <v>173</v>
      </c>
      <c r="BE177" s="235"/>
      <c r="BF177" s="235"/>
      <c r="BG177" s="235"/>
      <c r="BH177" s="235"/>
      <c r="BI177" s="235"/>
      <c r="BJ177" s="236"/>
      <c r="BK177" s="235"/>
      <c r="BL177" s="236"/>
      <c r="BM177" s="235"/>
      <c r="BN177" s="238"/>
      <c r="BO177" s="238"/>
      <c r="BP177" s="238"/>
      <c r="BQ177" s="238"/>
      <c r="BR177" s="238"/>
      <c r="BS177" s="238"/>
      <c r="BT177" s="239"/>
      <c r="BU177" s="239"/>
      <c r="BV177" s="239"/>
      <c r="BW177" s="239"/>
      <c r="BX177" s="238"/>
      <c r="BY177" s="239"/>
      <c r="BZ177" s="239"/>
      <c r="CA177" s="239"/>
      <c r="CB177" s="239"/>
      <c r="CC177" s="239"/>
      <c r="CD177" s="239"/>
      <c r="CE177" s="239"/>
      <c r="CF177" s="236"/>
      <c r="CG177" s="240"/>
    </row>
    <row r="178" spans="16:85" x14ac:dyDescent="0.25">
      <c r="P178" s="235"/>
      <c r="Q178" s="235"/>
      <c r="R178" s="235"/>
      <c r="S178" s="235"/>
      <c r="T178" s="236"/>
      <c r="U178" s="236"/>
      <c r="V178" s="236"/>
      <c r="W178" s="236"/>
      <c r="X178" s="236"/>
      <c r="Y178" s="236"/>
      <c r="Z178" s="236"/>
      <c r="AA178" s="236"/>
      <c r="AB178" s="236"/>
      <c r="AC178" s="236"/>
      <c r="AD178" s="236"/>
      <c r="AE178" s="236"/>
      <c r="AF178" s="236"/>
      <c r="AG178" s="236"/>
      <c r="AH178" s="236"/>
      <c r="AI178" s="236"/>
      <c r="AJ178" s="236"/>
      <c r="AK178" s="235"/>
      <c r="AL178" s="236"/>
      <c r="AM178" s="235"/>
      <c r="AN178" s="235"/>
      <c r="AO178" s="235"/>
      <c r="AP178" s="236"/>
      <c r="AQ178" s="235"/>
      <c r="AR178" s="235"/>
      <c r="AS178" s="235"/>
      <c r="AT178" s="235"/>
      <c r="AU178" s="236"/>
      <c r="AV178" s="235"/>
      <c r="AW178" s="235"/>
      <c r="AX178" s="235"/>
      <c r="AY178" s="235"/>
      <c r="AZ178" s="236"/>
      <c r="BA178" s="235"/>
      <c r="BB178" s="235"/>
      <c r="BD178" s="237">
        <v>174</v>
      </c>
      <c r="BE178" s="235"/>
      <c r="BF178" s="235"/>
      <c r="BG178" s="235"/>
      <c r="BH178" s="235"/>
      <c r="BI178" s="235"/>
      <c r="BJ178" s="236"/>
      <c r="BK178" s="235"/>
      <c r="BL178" s="236"/>
      <c r="BM178" s="235"/>
      <c r="BN178" s="238"/>
      <c r="BO178" s="238"/>
      <c r="BP178" s="238"/>
      <c r="BQ178" s="238"/>
      <c r="BR178" s="238"/>
      <c r="BS178" s="238"/>
      <c r="BT178" s="239"/>
      <c r="BU178" s="239"/>
      <c r="BV178" s="239"/>
      <c r="BW178" s="239"/>
      <c r="BX178" s="238"/>
      <c r="BY178" s="239"/>
      <c r="BZ178" s="239"/>
      <c r="CA178" s="239"/>
      <c r="CB178" s="239"/>
      <c r="CC178" s="239"/>
      <c r="CD178" s="239"/>
      <c r="CE178" s="239"/>
      <c r="CF178" s="236"/>
      <c r="CG178" s="240"/>
    </row>
    <row r="179" spans="16:85" x14ac:dyDescent="0.25">
      <c r="P179" s="235"/>
      <c r="Q179" s="235"/>
      <c r="R179" s="235"/>
      <c r="S179" s="235"/>
      <c r="T179" s="236"/>
      <c r="U179" s="236"/>
      <c r="V179" s="236"/>
      <c r="W179" s="236"/>
      <c r="X179" s="236"/>
      <c r="Y179" s="236"/>
      <c r="Z179" s="236"/>
      <c r="AA179" s="236"/>
      <c r="AB179" s="236"/>
      <c r="AC179" s="236"/>
      <c r="AD179" s="236"/>
      <c r="AE179" s="236"/>
      <c r="AF179" s="236"/>
      <c r="AG179" s="236"/>
      <c r="AH179" s="236"/>
      <c r="AI179" s="236"/>
      <c r="AJ179" s="236"/>
      <c r="AK179" s="235"/>
      <c r="AL179" s="236"/>
      <c r="AM179" s="235"/>
      <c r="AN179" s="235"/>
      <c r="AO179" s="235"/>
      <c r="AP179" s="236"/>
      <c r="AQ179" s="235"/>
      <c r="AR179" s="235"/>
      <c r="AS179" s="235"/>
      <c r="AT179" s="235"/>
      <c r="AU179" s="236"/>
      <c r="AV179" s="235"/>
      <c r="AW179" s="235"/>
      <c r="AX179" s="235"/>
      <c r="AY179" s="235"/>
      <c r="AZ179" s="236"/>
      <c r="BA179" s="235"/>
      <c r="BB179" s="235"/>
      <c r="BD179" s="237">
        <v>175</v>
      </c>
      <c r="BE179" s="235"/>
      <c r="BF179" s="235"/>
      <c r="BG179" s="235"/>
      <c r="BH179" s="235"/>
      <c r="BI179" s="235"/>
      <c r="BJ179" s="236"/>
      <c r="BK179" s="235"/>
      <c r="BL179" s="236"/>
      <c r="BM179" s="235"/>
      <c r="BN179" s="238"/>
      <c r="BO179" s="238"/>
      <c r="BP179" s="238"/>
      <c r="BQ179" s="238"/>
      <c r="BR179" s="238"/>
      <c r="BS179" s="238"/>
      <c r="BT179" s="239"/>
      <c r="BU179" s="239"/>
      <c r="BV179" s="239"/>
      <c r="BW179" s="239"/>
      <c r="BX179" s="238"/>
      <c r="BY179" s="239"/>
      <c r="BZ179" s="239"/>
      <c r="CA179" s="239"/>
      <c r="CB179" s="239"/>
      <c r="CC179" s="239"/>
      <c r="CD179" s="239"/>
      <c r="CE179" s="239"/>
      <c r="CF179" s="236"/>
      <c r="CG179" s="240"/>
    </row>
    <row r="180" spans="16:85" x14ac:dyDescent="0.25">
      <c r="P180" s="235"/>
      <c r="Q180" s="235"/>
      <c r="R180" s="235"/>
      <c r="S180" s="235"/>
      <c r="T180" s="236"/>
      <c r="U180" s="236"/>
      <c r="V180" s="236"/>
      <c r="W180" s="236"/>
      <c r="X180" s="236"/>
      <c r="Y180" s="236"/>
      <c r="Z180" s="236"/>
      <c r="AA180" s="236"/>
      <c r="AB180" s="236"/>
      <c r="AC180" s="236"/>
      <c r="AD180" s="236"/>
      <c r="AE180" s="236"/>
      <c r="AF180" s="236"/>
      <c r="AG180" s="236"/>
      <c r="AH180" s="236"/>
      <c r="AI180" s="236"/>
      <c r="AJ180" s="236"/>
      <c r="AK180" s="235"/>
      <c r="AL180" s="236"/>
      <c r="AM180" s="235"/>
      <c r="AN180" s="235"/>
      <c r="AO180" s="235"/>
      <c r="AP180" s="236"/>
      <c r="AQ180" s="235"/>
      <c r="AR180" s="235"/>
      <c r="AS180" s="235"/>
      <c r="AT180" s="235"/>
      <c r="AU180" s="236"/>
      <c r="AV180" s="235"/>
      <c r="AW180" s="235"/>
      <c r="AX180" s="235"/>
      <c r="AY180" s="235"/>
      <c r="AZ180" s="236"/>
      <c r="BA180" s="235"/>
      <c r="BB180" s="235"/>
      <c r="BD180" s="237">
        <v>176</v>
      </c>
      <c r="BE180" s="235"/>
      <c r="BF180" s="235"/>
      <c r="BG180" s="235"/>
      <c r="BH180" s="235"/>
      <c r="BI180" s="235"/>
      <c r="BJ180" s="236"/>
      <c r="BK180" s="235"/>
      <c r="BL180" s="236"/>
      <c r="BM180" s="235"/>
      <c r="BN180" s="238"/>
      <c r="BO180" s="238"/>
      <c r="BP180" s="238"/>
      <c r="BQ180" s="238"/>
      <c r="BR180" s="238"/>
      <c r="BS180" s="238"/>
      <c r="BT180" s="239"/>
      <c r="BU180" s="239"/>
      <c r="BV180" s="239"/>
      <c r="BW180" s="239"/>
      <c r="BX180" s="238"/>
      <c r="BY180" s="239"/>
      <c r="BZ180" s="239"/>
      <c r="CA180" s="239"/>
      <c r="CB180" s="239"/>
      <c r="CC180" s="239"/>
      <c r="CD180" s="239"/>
      <c r="CE180" s="239"/>
      <c r="CF180" s="236"/>
      <c r="CG180" s="240"/>
    </row>
    <row r="181" spans="16:85" x14ac:dyDescent="0.25">
      <c r="P181" s="235"/>
      <c r="Q181" s="235"/>
      <c r="R181" s="235"/>
      <c r="S181" s="235"/>
      <c r="T181" s="236"/>
      <c r="U181" s="236"/>
      <c r="V181" s="236"/>
      <c r="W181" s="236"/>
      <c r="X181" s="236"/>
      <c r="Y181" s="236"/>
      <c r="Z181" s="236"/>
      <c r="AA181" s="236"/>
      <c r="AB181" s="236"/>
      <c r="AC181" s="236"/>
      <c r="AD181" s="236"/>
      <c r="AE181" s="236"/>
      <c r="AF181" s="236"/>
      <c r="AG181" s="236"/>
      <c r="AH181" s="236"/>
      <c r="AI181" s="236"/>
      <c r="AJ181" s="236"/>
      <c r="AK181" s="235"/>
      <c r="AL181" s="236"/>
      <c r="AM181" s="235"/>
      <c r="AN181" s="235"/>
      <c r="AO181" s="235"/>
      <c r="AP181" s="236"/>
      <c r="AQ181" s="235"/>
      <c r="AR181" s="235"/>
      <c r="AS181" s="235"/>
      <c r="AT181" s="235"/>
      <c r="AU181" s="236"/>
      <c r="AV181" s="235"/>
      <c r="AW181" s="235"/>
      <c r="AX181" s="235"/>
      <c r="AY181" s="235"/>
      <c r="AZ181" s="236"/>
      <c r="BA181" s="235"/>
      <c r="BB181" s="235"/>
      <c r="BD181" s="237">
        <v>177</v>
      </c>
      <c r="BE181" s="235"/>
      <c r="BF181" s="235"/>
      <c r="BG181" s="235"/>
      <c r="BH181" s="235"/>
      <c r="BI181" s="235"/>
      <c r="BJ181" s="236"/>
      <c r="BK181" s="235"/>
      <c r="BL181" s="236"/>
      <c r="BM181" s="235"/>
      <c r="BN181" s="238"/>
      <c r="BO181" s="238"/>
      <c r="BP181" s="238"/>
      <c r="BQ181" s="238"/>
      <c r="BR181" s="238"/>
      <c r="BS181" s="238"/>
      <c r="BT181" s="239"/>
      <c r="BU181" s="239"/>
      <c r="BV181" s="239"/>
      <c r="BW181" s="239"/>
      <c r="BX181" s="238"/>
      <c r="BY181" s="239"/>
      <c r="BZ181" s="239"/>
      <c r="CA181" s="239"/>
      <c r="CB181" s="239"/>
      <c r="CC181" s="239"/>
      <c r="CD181" s="239"/>
      <c r="CE181" s="239"/>
      <c r="CF181" s="236"/>
      <c r="CG181" s="240"/>
    </row>
    <row r="182" spans="16:85" x14ac:dyDescent="0.25">
      <c r="P182" s="235"/>
      <c r="Q182" s="235"/>
      <c r="R182" s="235"/>
      <c r="S182" s="235"/>
      <c r="T182" s="236"/>
      <c r="U182" s="236"/>
      <c r="V182" s="236"/>
      <c r="W182" s="236"/>
      <c r="X182" s="236"/>
      <c r="Y182" s="236"/>
      <c r="Z182" s="236"/>
      <c r="AA182" s="236"/>
      <c r="AB182" s="236"/>
      <c r="AC182" s="236"/>
      <c r="AD182" s="236"/>
      <c r="AE182" s="236"/>
      <c r="AF182" s="236"/>
      <c r="AG182" s="236"/>
      <c r="AH182" s="236"/>
      <c r="AI182" s="236"/>
      <c r="AJ182" s="236"/>
      <c r="AK182" s="235"/>
      <c r="AL182" s="236"/>
      <c r="AM182" s="235"/>
      <c r="AN182" s="235"/>
      <c r="AO182" s="235"/>
      <c r="AP182" s="236"/>
      <c r="AQ182" s="235"/>
      <c r="AR182" s="235"/>
      <c r="AS182" s="235"/>
      <c r="AT182" s="235"/>
      <c r="AU182" s="236"/>
      <c r="AV182" s="235"/>
      <c r="AW182" s="235"/>
      <c r="AX182" s="235"/>
      <c r="AY182" s="235"/>
      <c r="AZ182" s="236"/>
      <c r="BA182" s="235"/>
      <c r="BB182" s="235"/>
      <c r="BD182" s="237">
        <v>178</v>
      </c>
      <c r="BE182" s="235"/>
      <c r="BF182" s="235"/>
      <c r="BG182" s="235"/>
      <c r="BH182" s="235"/>
      <c r="BI182" s="235"/>
      <c r="BJ182" s="236"/>
      <c r="BK182" s="235"/>
      <c r="BL182" s="236"/>
      <c r="BM182" s="235"/>
      <c r="BN182" s="238"/>
      <c r="BO182" s="238"/>
      <c r="BP182" s="238"/>
      <c r="BQ182" s="238"/>
      <c r="BR182" s="238"/>
      <c r="BS182" s="238"/>
      <c r="BT182" s="239"/>
      <c r="BU182" s="239"/>
      <c r="BV182" s="239"/>
      <c r="BW182" s="239"/>
      <c r="BX182" s="238"/>
      <c r="BY182" s="239"/>
      <c r="BZ182" s="239"/>
      <c r="CA182" s="239"/>
      <c r="CB182" s="239"/>
      <c r="CC182" s="239"/>
      <c r="CD182" s="239"/>
      <c r="CE182" s="239"/>
      <c r="CF182" s="236"/>
      <c r="CG182" s="240"/>
    </row>
    <row r="183" spans="16:85" x14ac:dyDescent="0.25">
      <c r="P183" s="235"/>
      <c r="Q183" s="235"/>
      <c r="R183" s="235"/>
      <c r="S183" s="235"/>
      <c r="T183" s="236"/>
      <c r="U183" s="236"/>
      <c r="V183" s="236"/>
      <c r="W183" s="236"/>
      <c r="X183" s="236"/>
      <c r="Y183" s="236"/>
      <c r="Z183" s="236"/>
      <c r="AA183" s="236"/>
      <c r="AB183" s="236"/>
      <c r="AC183" s="236"/>
      <c r="AD183" s="236"/>
      <c r="AE183" s="236"/>
      <c r="AF183" s="236"/>
      <c r="AG183" s="236"/>
      <c r="AH183" s="236"/>
      <c r="AI183" s="236"/>
      <c r="AJ183" s="236"/>
      <c r="AK183" s="235"/>
      <c r="AL183" s="236"/>
      <c r="AM183" s="235"/>
      <c r="AN183" s="235"/>
      <c r="AO183" s="235"/>
      <c r="AP183" s="236"/>
      <c r="AQ183" s="235"/>
      <c r="AR183" s="235"/>
      <c r="AS183" s="235"/>
      <c r="AT183" s="235"/>
      <c r="AU183" s="236"/>
      <c r="AV183" s="235"/>
      <c r="AW183" s="235"/>
      <c r="AX183" s="235"/>
      <c r="AY183" s="235"/>
      <c r="AZ183" s="236"/>
      <c r="BA183" s="235"/>
      <c r="BB183" s="235"/>
      <c r="BD183" s="237">
        <v>179</v>
      </c>
      <c r="BE183" s="235"/>
      <c r="BF183" s="235"/>
      <c r="BG183" s="235"/>
      <c r="BH183" s="235"/>
      <c r="BI183" s="235"/>
      <c r="BJ183" s="236"/>
      <c r="BK183" s="235"/>
      <c r="BL183" s="236"/>
      <c r="BM183" s="235"/>
      <c r="BN183" s="238"/>
      <c r="BO183" s="238"/>
      <c r="BP183" s="238"/>
      <c r="BQ183" s="238"/>
      <c r="BR183" s="238"/>
      <c r="BS183" s="238"/>
      <c r="BT183" s="239"/>
      <c r="BU183" s="239"/>
      <c r="BV183" s="239"/>
      <c r="BW183" s="239"/>
      <c r="BX183" s="238"/>
      <c r="BY183" s="239"/>
      <c r="BZ183" s="239"/>
      <c r="CA183" s="239"/>
      <c r="CB183" s="239"/>
      <c r="CC183" s="239"/>
      <c r="CD183" s="239"/>
      <c r="CE183" s="239"/>
      <c r="CF183" s="236"/>
      <c r="CG183" s="240"/>
    </row>
    <row r="184" spans="16:85" x14ac:dyDescent="0.25">
      <c r="P184" s="235"/>
      <c r="Q184" s="235"/>
      <c r="R184" s="235"/>
      <c r="S184" s="235"/>
      <c r="T184" s="236"/>
      <c r="U184" s="236"/>
      <c r="V184" s="236"/>
      <c r="W184" s="236"/>
      <c r="X184" s="236"/>
      <c r="Y184" s="236"/>
      <c r="Z184" s="236"/>
      <c r="AA184" s="236"/>
      <c r="AB184" s="236"/>
      <c r="AC184" s="236"/>
      <c r="AD184" s="236"/>
      <c r="AE184" s="236"/>
      <c r="AF184" s="236"/>
      <c r="AG184" s="236"/>
      <c r="AH184" s="236"/>
      <c r="AI184" s="236"/>
      <c r="AJ184" s="236"/>
      <c r="AK184" s="235"/>
      <c r="AL184" s="236"/>
      <c r="AM184" s="235"/>
      <c r="AN184" s="235"/>
      <c r="AO184" s="235"/>
      <c r="AP184" s="236"/>
      <c r="AQ184" s="235"/>
      <c r="AR184" s="235"/>
      <c r="AS184" s="235"/>
      <c r="AT184" s="235"/>
      <c r="AU184" s="236"/>
      <c r="AV184" s="235"/>
      <c r="AW184" s="235"/>
      <c r="AX184" s="235"/>
      <c r="AY184" s="235"/>
      <c r="AZ184" s="236"/>
      <c r="BA184" s="235"/>
      <c r="BB184" s="235"/>
      <c r="BD184" s="237">
        <v>180</v>
      </c>
      <c r="BE184" s="235"/>
      <c r="BF184" s="235"/>
      <c r="BG184" s="235"/>
      <c r="BH184" s="235"/>
      <c r="BI184" s="235"/>
      <c r="BJ184" s="236"/>
      <c r="BK184" s="235"/>
      <c r="BL184" s="236"/>
      <c r="BM184" s="235"/>
      <c r="BN184" s="238"/>
      <c r="BO184" s="238"/>
      <c r="BP184" s="238"/>
      <c r="BQ184" s="238"/>
      <c r="BR184" s="238"/>
      <c r="BS184" s="238"/>
      <c r="BT184" s="239"/>
      <c r="BU184" s="239"/>
      <c r="BV184" s="239"/>
      <c r="BW184" s="239"/>
      <c r="BX184" s="238"/>
      <c r="BY184" s="239"/>
      <c r="BZ184" s="239"/>
      <c r="CA184" s="239"/>
      <c r="CB184" s="239"/>
      <c r="CC184" s="239"/>
      <c r="CD184" s="239"/>
      <c r="CE184" s="239"/>
      <c r="CF184" s="236"/>
      <c r="CG184" s="240"/>
    </row>
    <row r="185" spans="16:85" x14ac:dyDescent="0.25">
      <c r="P185" s="235"/>
      <c r="Q185" s="235"/>
      <c r="R185" s="235"/>
      <c r="S185" s="235"/>
      <c r="T185" s="236"/>
      <c r="U185" s="236"/>
      <c r="V185" s="236"/>
      <c r="W185" s="236"/>
      <c r="X185" s="236"/>
      <c r="Y185" s="236"/>
      <c r="Z185" s="236"/>
      <c r="AA185" s="236"/>
      <c r="AB185" s="236"/>
      <c r="AC185" s="236"/>
      <c r="AD185" s="236"/>
      <c r="AE185" s="236"/>
      <c r="AF185" s="236"/>
      <c r="AG185" s="236"/>
      <c r="AH185" s="236"/>
      <c r="AI185" s="236"/>
      <c r="AJ185" s="236"/>
      <c r="AK185" s="235"/>
      <c r="AL185" s="236"/>
      <c r="AM185" s="235"/>
      <c r="AN185" s="235"/>
      <c r="AO185" s="235"/>
      <c r="AP185" s="236"/>
      <c r="AQ185" s="235"/>
      <c r="AR185" s="235"/>
      <c r="AS185" s="235"/>
      <c r="AT185" s="235"/>
      <c r="AU185" s="236"/>
      <c r="AV185" s="235"/>
      <c r="AW185" s="235"/>
      <c r="AX185" s="235"/>
      <c r="AY185" s="235"/>
      <c r="AZ185" s="236"/>
      <c r="BA185" s="235"/>
      <c r="BB185" s="235"/>
      <c r="BD185" s="237">
        <v>181</v>
      </c>
      <c r="BE185" s="235"/>
      <c r="BF185" s="235"/>
      <c r="BG185" s="235"/>
      <c r="BH185" s="235"/>
      <c r="BI185" s="235"/>
      <c r="BJ185" s="236"/>
      <c r="BK185" s="235"/>
      <c r="BL185" s="236"/>
      <c r="BM185" s="235"/>
      <c r="BN185" s="238"/>
      <c r="BO185" s="238"/>
      <c r="BP185" s="238"/>
      <c r="BQ185" s="238"/>
      <c r="BR185" s="238"/>
      <c r="BS185" s="238"/>
      <c r="BT185" s="239"/>
      <c r="BU185" s="239"/>
      <c r="BV185" s="239"/>
      <c r="BW185" s="239"/>
      <c r="BX185" s="238"/>
      <c r="BY185" s="239"/>
      <c r="BZ185" s="239"/>
      <c r="CA185" s="239"/>
      <c r="CB185" s="239"/>
      <c r="CC185" s="239"/>
      <c r="CD185" s="239"/>
      <c r="CE185" s="239"/>
      <c r="CF185" s="236"/>
      <c r="CG185" s="240"/>
    </row>
    <row r="186" spans="16:85" x14ac:dyDescent="0.25">
      <c r="P186" s="235"/>
      <c r="Q186" s="235"/>
      <c r="R186" s="235"/>
      <c r="S186" s="235"/>
      <c r="T186" s="236"/>
      <c r="U186" s="236"/>
      <c r="V186" s="236"/>
      <c r="W186" s="236"/>
      <c r="X186" s="236"/>
      <c r="Y186" s="236"/>
      <c r="Z186" s="236"/>
      <c r="AA186" s="236"/>
      <c r="AB186" s="236"/>
      <c r="AC186" s="236"/>
      <c r="AD186" s="236"/>
      <c r="AE186" s="236"/>
      <c r="AF186" s="236"/>
      <c r="AG186" s="236"/>
      <c r="AH186" s="236"/>
      <c r="AI186" s="236"/>
      <c r="AJ186" s="236"/>
      <c r="AK186" s="235"/>
      <c r="AL186" s="236"/>
      <c r="AM186" s="235"/>
      <c r="AN186" s="235"/>
      <c r="AO186" s="235"/>
      <c r="AP186" s="236"/>
      <c r="AQ186" s="235"/>
      <c r="AR186" s="235"/>
      <c r="AS186" s="235"/>
      <c r="AT186" s="235"/>
      <c r="AU186" s="236"/>
      <c r="AV186" s="235"/>
      <c r="AW186" s="235"/>
      <c r="AX186" s="235"/>
      <c r="AY186" s="235"/>
      <c r="AZ186" s="236"/>
      <c r="BA186" s="235"/>
      <c r="BB186" s="235"/>
      <c r="BD186" s="237">
        <v>182</v>
      </c>
      <c r="BE186" s="235"/>
      <c r="BF186" s="235"/>
      <c r="BG186" s="235"/>
      <c r="BH186" s="235"/>
      <c r="BI186" s="235"/>
      <c r="BJ186" s="236"/>
      <c r="BK186" s="235"/>
      <c r="BL186" s="236"/>
      <c r="BM186" s="235"/>
      <c r="BN186" s="238"/>
      <c r="BO186" s="238"/>
      <c r="BP186" s="238"/>
      <c r="BQ186" s="238"/>
      <c r="BR186" s="238"/>
      <c r="BS186" s="238"/>
      <c r="BT186" s="239"/>
      <c r="BU186" s="239"/>
      <c r="BV186" s="239"/>
      <c r="BW186" s="239"/>
      <c r="BX186" s="238"/>
      <c r="BY186" s="239"/>
      <c r="BZ186" s="239"/>
      <c r="CA186" s="239"/>
      <c r="CB186" s="239"/>
      <c r="CC186" s="239"/>
      <c r="CD186" s="239"/>
      <c r="CE186" s="239"/>
      <c r="CF186" s="236"/>
      <c r="CG186" s="240"/>
    </row>
    <row r="187" spans="16:85" x14ac:dyDescent="0.25">
      <c r="P187" s="235"/>
      <c r="Q187" s="235"/>
      <c r="R187" s="235"/>
      <c r="S187" s="235"/>
      <c r="T187" s="236"/>
      <c r="U187" s="236"/>
      <c r="V187" s="236"/>
      <c r="W187" s="236"/>
      <c r="X187" s="236"/>
      <c r="Y187" s="236"/>
      <c r="Z187" s="236"/>
      <c r="AA187" s="236"/>
      <c r="AB187" s="236"/>
      <c r="AC187" s="236"/>
      <c r="AD187" s="236"/>
      <c r="AE187" s="236"/>
      <c r="AF187" s="236"/>
      <c r="AG187" s="236"/>
      <c r="AH187" s="236"/>
      <c r="AI187" s="236"/>
      <c r="AJ187" s="236"/>
      <c r="AK187" s="235"/>
      <c r="AL187" s="236"/>
      <c r="AM187" s="235"/>
      <c r="AN187" s="235"/>
      <c r="AO187" s="235"/>
      <c r="AP187" s="236"/>
      <c r="AQ187" s="235"/>
      <c r="AR187" s="235"/>
      <c r="AS187" s="235"/>
      <c r="AT187" s="235"/>
      <c r="AU187" s="236"/>
      <c r="AV187" s="235"/>
      <c r="AW187" s="235"/>
      <c r="AX187" s="235"/>
      <c r="AY187" s="235"/>
      <c r="AZ187" s="236"/>
      <c r="BA187" s="235"/>
      <c r="BB187" s="235"/>
      <c r="BD187" s="237">
        <v>183</v>
      </c>
      <c r="BE187" s="235"/>
      <c r="BF187" s="235"/>
      <c r="BG187" s="235"/>
      <c r="BH187" s="235"/>
      <c r="BI187" s="235"/>
      <c r="BJ187" s="236"/>
      <c r="BK187" s="235"/>
      <c r="BL187" s="236"/>
      <c r="BM187" s="235"/>
      <c r="BN187" s="238"/>
      <c r="BO187" s="238"/>
      <c r="BP187" s="238"/>
      <c r="BQ187" s="238"/>
      <c r="BR187" s="238"/>
      <c r="BS187" s="238"/>
      <c r="BT187" s="239"/>
      <c r="BU187" s="239"/>
      <c r="BV187" s="239"/>
      <c r="BW187" s="239"/>
      <c r="BX187" s="238"/>
      <c r="BY187" s="239"/>
      <c r="BZ187" s="239"/>
      <c r="CA187" s="239"/>
      <c r="CB187" s="239"/>
      <c r="CC187" s="239"/>
      <c r="CD187" s="239"/>
      <c r="CE187" s="239"/>
      <c r="CF187" s="236"/>
      <c r="CG187" s="240"/>
    </row>
    <row r="188" spans="16:85" x14ac:dyDescent="0.25">
      <c r="P188" s="235"/>
      <c r="Q188" s="235"/>
      <c r="R188" s="235"/>
      <c r="S188" s="235"/>
      <c r="T188" s="236"/>
      <c r="U188" s="236"/>
      <c r="V188" s="236"/>
      <c r="W188" s="236"/>
      <c r="X188" s="236"/>
      <c r="Y188" s="236"/>
      <c r="Z188" s="236"/>
      <c r="AA188" s="236"/>
      <c r="AB188" s="236"/>
      <c r="AC188" s="236"/>
      <c r="AD188" s="236"/>
      <c r="AE188" s="236"/>
      <c r="AF188" s="236"/>
      <c r="AG188" s="236"/>
      <c r="AH188" s="236"/>
      <c r="AI188" s="236"/>
      <c r="AJ188" s="236"/>
      <c r="AK188" s="235"/>
      <c r="AL188" s="236"/>
      <c r="AM188" s="235"/>
      <c r="AN188" s="235"/>
      <c r="AO188" s="235"/>
      <c r="AP188" s="236"/>
      <c r="AQ188" s="235"/>
      <c r="AR188" s="235"/>
      <c r="AS188" s="235"/>
      <c r="AT188" s="235"/>
      <c r="AU188" s="236"/>
      <c r="AV188" s="235"/>
      <c r="AW188" s="235"/>
      <c r="AX188" s="235"/>
      <c r="AY188" s="235"/>
      <c r="AZ188" s="236"/>
      <c r="BA188" s="235"/>
      <c r="BB188" s="235"/>
      <c r="BD188" s="237">
        <v>184</v>
      </c>
      <c r="BE188" s="235"/>
      <c r="BF188" s="235"/>
      <c r="BG188" s="235"/>
      <c r="BH188" s="235"/>
      <c r="BI188" s="235"/>
      <c r="BJ188" s="236"/>
      <c r="BK188" s="235"/>
      <c r="BL188" s="236"/>
      <c r="BM188" s="235"/>
      <c r="BN188" s="238"/>
      <c r="BO188" s="238"/>
      <c r="BP188" s="238"/>
      <c r="BQ188" s="238"/>
      <c r="BR188" s="238"/>
      <c r="BS188" s="238"/>
      <c r="BT188" s="239"/>
      <c r="BU188" s="239"/>
      <c r="BV188" s="239"/>
      <c r="BW188" s="239"/>
      <c r="BX188" s="238"/>
      <c r="BY188" s="239"/>
      <c r="BZ188" s="239"/>
      <c r="CA188" s="239"/>
      <c r="CB188" s="239"/>
      <c r="CC188" s="239"/>
      <c r="CD188" s="239"/>
      <c r="CE188" s="239"/>
      <c r="CF188" s="236"/>
      <c r="CG188" s="240"/>
    </row>
    <row r="189" spans="16:85" x14ac:dyDescent="0.25">
      <c r="P189" s="235"/>
      <c r="Q189" s="235"/>
      <c r="R189" s="235"/>
      <c r="S189" s="235"/>
      <c r="T189" s="236"/>
      <c r="U189" s="236"/>
      <c r="V189" s="236"/>
      <c r="W189" s="236"/>
      <c r="X189" s="236"/>
      <c r="Y189" s="236"/>
      <c r="Z189" s="236"/>
      <c r="AA189" s="236"/>
      <c r="AB189" s="236"/>
      <c r="AC189" s="236"/>
      <c r="AD189" s="236"/>
      <c r="AE189" s="236"/>
      <c r="AF189" s="236"/>
      <c r="AG189" s="236"/>
      <c r="AH189" s="236"/>
      <c r="AI189" s="236"/>
      <c r="AJ189" s="236"/>
      <c r="AK189" s="235"/>
      <c r="AL189" s="236"/>
      <c r="AM189" s="235"/>
      <c r="AN189" s="235"/>
      <c r="AO189" s="235"/>
      <c r="AP189" s="236"/>
      <c r="AQ189" s="235"/>
      <c r="AR189" s="235"/>
      <c r="AS189" s="235"/>
      <c r="AT189" s="235"/>
      <c r="AU189" s="236"/>
      <c r="AV189" s="235"/>
      <c r="AW189" s="235"/>
      <c r="AX189" s="235"/>
      <c r="AY189" s="235"/>
      <c r="AZ189" s="236"/>
      <c r="BA189" s="235"/>
      <c r="BB189" s="235"/>
      <c r="BD189" s="237">
        <v>185</v>
      </c>
      <c r="BE189" s="235"/>
      <c r="BF189" s="235"/>
      <c r="BG189" s="235"/>
      <c r="BH189" s="235"/>
      <c r="BI189" s="235"/>
      <c r="BJ189" s="236"/>
      <c r="BK189" s="235"/>
      <c r="BL189" s="236"/>
      <c r="BM189" s="235"/>
      <c r="BN189" s="238"/>
      <c r="BO189" s="238"/>
      <c r="BP189" s="238"/>
      <c r="BQ189" s="238"/>
      <c r="BR189" s="238"/>
      <c r="BS189" s="238"/>
      <c r="BT189" s="239"/>
      <c r="BU189" s="239"/>
      <c r="BV189" s="239"/>
      <c r="BW189" s="239"/>
      <c r="BX189" s="238"/>
      <c r="BY189" s="239"/>
      <c r="BZ189" s="239"/>
      <c r="CA189" s="239"/>
      <c r="CB189" s="239"/>
      <c r="CC189" s="239"/>
      <c r="CD189" s="239"/>
      <c r="CE189" s="239"/>
      <c r="CF189" s="236"/>
      <c r="CG189" s="240"/>
    </row>
    <row r="190" spans="16:85" x14ac:dyDescent="0.25">
      <c r="P190" s="235"/>
      <c r="Q190" s="235"/>
      <c r="R190" s="235"/>
      <c r="S190" s="235"/>
      <c r="T190" s="236"/>
      <c r="U190" s="236"/>
      <c r="V190" s="236"/>
      <c r="W190" s="236"/>
      <c r="X190" s="236"/>
      <c r="Y190" s="236"/>
      <c r="Z190" s="236"/>
      <c r="AA190" s="236"/>
      <c r="AB190" s="236"/>
      <c r="AC190" s="236"/>
      <c r="AD190" s="236"/>
      <c r="AE190" s="236"/>
      <c r="AF190" s="236"/>
      <c r="AG190" s="236"/>
      <c r="AH190" s="236"/>
      <c r="AI190" s="236"/>
      <c r="AJ190" s="236"/>
      <c r="AK190" s="235"/>
      <c r="AL190" s="236"/>
      <c r="AM190" s="235"/>
      <c r="AN190" s="235"/>
      <c r="AO190" s="235"/>
      <c r="AP190" s="236"/>
      <c r="AQ190" s="235"/>
      <c r="AR190" s="235"/>
      <c r="AS190" s="235"/>
      <c r="AT190" s="235"/>
      <c r="AU190" s="236"/>
      <c r="AV190" s="235"/>
      <c r="AW190" s="235"/>
      <c r="AX190" s="235"/>
      <c r="AY190" s="235"/>
      <c r="AZ190" s="236"/>
      <c r="BA190" s="235"/>
      <c r="BB190" s="235"/>
      <c r="BD190" s="237">
        <v>186</v>
      </c>
      <c r="BE190" s="235"/>
      <c r="BF190" s="235"/>
      <c r="BG190" s="235"/>
      <c r="BH190" s="235"/>
      <c r="BI190" s="235"/>
      <c r="BJ190" s="236"/>
      <c r="BK190" s="235"/>
      <c r="BL190" s="236"/>
      <c r="BM190" s="235"/>
      <c r="BN190" s="238"/>
      <c r="BO190" s="238"/>
      <c r="BP190" s="238"/>
      <c r="BQ190" s="238"/>
      <c r="BR190" s="238"/>
      <c r="BS190" s="238"/>
      <c r="BT190" s="239"/>
      <c r="BU190" s="239"/>
      <c r="BV190" s="239"/>
      <c r="BW190" s="239"/>
      <c r="BX190" s="238"/>
      <c r="BY190" s="239"/>
      <c r="BZ190" s="239"/>
      <c r="CA190" s="239"/>
      <c r="CB190" s="239"/>
      <c r="CC190" s="239"/>
      <c r="CD190" s="239"/>
      <c r="CE190" s="239"/>
      <c r="CF190" s="236"/>
      <c r="CG190" s="240"/>
    </row>
    <row r="191" spans="16:85" x14ac:dyDescent="0.25">
      <c r="P191" s="235"/>
      <c r="Q191" s="235"/>
      <c r="R191" s="235"/>
      <c r="S191" s="235"/>
      <c r="T191" s="236"/>
      <c r="U191" s="236"/>
      <c r="V191" s="236"/>
      <c r="W191" s="236"/>
      <c r="X191" s="236"/>
      <c r="Y191" s="236"/>
      <c r="Z191" s="236"/>
      <c r="AA191" s="236"/>
      <c r="AB191" s="236"/>
      <c r="AC191" s="236"/>
      <c r="AD191" s="236"/>
      <c r="AE191" s="236"/>
      <c r="AF191" s="236"/>
      <c r="AG191" s="236"/>
      <c r="AH191" s="236"/>
      <c r="AI191" s="236"/>
      <c r="AJ191" s="236"/>
      <c r="AK191" s="235"/>
      <c r="AL191" s="236"/>
      <c r="AM191" s="235"/>
      <c r="AN191" s="235"/>
      <c r="AO191" s="235"/>
      <c r="AP191" s="236"/>
      <c r="AQ191" s="235"/>
      <c r="AR191" s="235"/>
      <c r="AS191" s="235"/>
      <c r="AT191" s="235"/>
      <c r="AU191" s="236"/>
      <c r="AV191" s="235"/>
      <c r="AW191" s="235"/>
      <c r="AX191" s="235"/>
      <c r="AY191" s="235"/>
      <c r="AZ191" s="236"/>
      <c r="BA191" s="235"/>
      <c r="BB191" s="235"/>
      <c r="BD191" s="237">
        <v>187</v>
      </c>
      <c r="BE191" s="235"/>
      <c r="BF191" s="235"/>
      <c r="BG191" s="235"/>
      <c r="BH191" s="235"/>
      <c r="BI191" s="235"/>
      <c r="BJ191" s="236"/>
      <c r="BK191" s="235"/>
      <c r="BL191" s="236"/>
      <c r="BM191" s="235"/>
      <c r="BN191" s="238"/>
      <c r="BO191" s="238"/>
      <c r="BP191" s="238"/>
      <c r="BQ191" s="238"/>
      <c r="BR191" s="238"/>
      <c r="BS191" s="238"/>
      <c r="BT191" s="239"/>
      <c r="BU191" s="239"/>
      <c r="BV191" s="239"/>
      <c r="BW191" s="239"/>
      <c r="BX191" s="238"/>
      <c r="BY191" s="239"/>
      <c r="BZ191" s="239"/>
      <c r="CA191" s="239"/>
      <c r="CB191" s="239"/>
      <c r="CC191" s="239"/>
      <c r="CD191" s="239"/>
      <c r="CE191" s="239"/>
      <c r="CF191" s="236"/>
      <c r="CG191" s="240"/>
    </row>
    <row r="192" spans="16:85" x14ac:dyDescent="0.25">
      <c r="P192" s="235"/>
      <c r="Q192" s="235"/>
      <c r="R192" s="235"/>
      <c r="S192" s="235"/>
      <c r="T192" s="236"/>
      <c r="U192" s="236"/>
      <c r="V192" s="236"/>
      <c r="W192" s="236"/>
      <c r="X192" s="236"/>
      <c r="Y192" s="236"/>
      <c r="Z192" s="236"/>
      <c r="AA192" s="236"/>
      <c r="AB192" s="236"/>
      <c r="AC192" s="236"/>
      <c r="AD192" s="236"/>
      <c r="AE192" s="236"/>
      <c r="AF192" s="236"/>
      <c r="AG192" s="236"/>
      <c r="AH192" s="236"/>
      <c r="AI192" s="236"/>
      <c r="AJ192" s="236"/>
      <c r="AK192" s="235"/>
      <c r="AL192" s="236"/>
      <c r="AM192" s="235"/>
      <c r="AN192" s="235"/>
      <c r="AO192" s="235"/>
      <c r="AP192" s="236"/>
      <c r="AQ192" s="235"/>
      <c r="AR192" s="235"/>
      <c r="AS192" s="235"/>
      <c r="AT192" s="235"/>
      <c r="AU192" s="236"/>
      <c r="AV192" s="235"/>
      <c r="AW192" s="235"/>
      <c r="AX192" s="235"/>
      <c r="AY192" s="235"/>
      <c r="AZ192" s="236"/>
      <c r="BA192" s="235"/>
      <c r="BB192" s="235"/>
      <c r="BD192" s="237">
        <v>188</v>
      </c>
      <c r="BE192" s="235"/>
      <c r="BF192" s="235"/>
      <c r="BG192" s="235"/>
      <c r="BH192" s="235"/>
      <c r="BI192" s="235"/>
      <c r="BJ192" s="236"/>
      <c r="BK192" s="235"/>
      <c r="BL192" s="236"/>
      <c r="BM192" s="235"/>
      <c r="BN192" s="238"/>
      <c r="BO192" s="238"/>
      <c r="BP192" s="238"/>
      <c r="BQ192" s="238"/>
      <c r="BR192" s="238"/>
      <c r="BS192" s="238"/>
      <c r="BT192" s="239"/>
      <c r="BU192" s="239"/>
      <c r="BV192" s="239"/>
      <c r="BW192" s="239"/>
      <c r="BX192" s="238"/>
      <c r="BY192" s="239"/>
      <c r="BZ192" s="239"/>
      <c r="CA192" s="239"/>
      <c r="CB192" s="239"/>
      <c r="CC192" s="239"/>
      <c r="CD192" s="239"/>
      <c r="CE192" s="239"/>
      <c r="CF192" s="236"/>
      <c r="CG192" s="240"/>
    </row>
    <row r="193" spans="16:85" x14ac:dyDescent="0.25">
      <c r="P193" s="235"/>
      <c r="Q193" s="235"/>
      <c r="R193" s="235"/>
      <c r="S193" s="235"/>
      <c r="T193" s="236"/>
      <c r="U193" s="236"/>
      <c r="V193" s="236"/>
      <c r="W193" s="236"/>
      <c r="X193" s="236"/>
      <c r="Y193" s="236"/>
      <c r="Z193" s="236"/>
      <c r="AA193" s="236"/>
      <c r="AB193" s="236"/>
      <c r="AC193" s="236"/>
      <c r="AD193" s="236"/>
      <c r="AE193" s="236"/>
      <c r="AF193" s="236"/>
      <c r="AG193" s="236"/>
      <c r="AH193" s="236"/>
      <c r="AI193" s="236"/>
      <c r="AJ193" s="236"/>
      <c r="AK193" s="235"/>
      <c r="AL193" s="236"/>
      <c r="AM193" s="235"/>
      <c r="AN193" s="235"/>
      <c r="AO193" s="235"/>
      <c r="AP193" s="236"/>
      <c r="AQ193" s="235"/>
      <c r="AR193" s="235"/>
      <c r="AS193" s="235"/>
      <c r="AT193" s="235"/>
      <c r="AU193" s="236"/>
      <c r="AV193" s="235"/>
      <c r="AW193" s="235"/>
      <c r="AX193" s="235"/>
      <c r="AY193" s="235"/>
      <c r="AZ193" s="236"/>
      <c r="BA193" s="235"/>
      <c r="BB193" s="235"/>
      <c r="BD193" s="237">
        <v>189</v>
      </c>
      <c r="BE193" s="235"/>
      <c r="BF193" s="235"/>
      <c r="BG193" s="235"/>
      <c r="BH193" s="235"/>
      <c r="BI193" s="235"/>
      <c r="BJ193" s="236"/>
      <c r="BK193" s="235"/>
      <c r="BL193" s="236"/>
      <c r="BM193" s="235"/>
      <c r="BN193" s="238"/>
      <c r="BO193" s="238"/>
      <c r="BP193" s="238"/>
      <c r="BQ193" s="238"/>
      <c r="BR193" s="238"/>
      <c r="BS193" s="238"/>
      <c r="BT193" s="239"/>
      <c r="BU193" s="239"/>
      <c r="BV193" s="239"/>
      <c r="BW193" s="239"/>
      <c r="BX193" s="238"/>
      <c r="BY193" s="239"/>
      <c r="BZ193" s="239"/>
      <c r="CA193" s="239"/>
      <c r="CB193" s="239"/>
      <c r="CC193" s="239"/>
      <c r="CD193" s="239"/>
      <c r="CE193" s="239"/>
      <c r="CF193" s="236"/>
      <c r="CG193" s="240"/>
    </row>
    <row r="194" spans="16:85" x14ac:dyDescent="0.25">
      <c r="P194" s="235"/>
      <c r="Q194" s="235"/>
      <c r="R194" s="235"/>
      <c r="S194" s="235"/>
      <c r="T194" s="236"/>
      <c r="U194" s="236"/>
      <c r="V194" s="236"/>
      <c r="W194" s="236"/>
      <c r="X194" s="236"/>
      <c r="Y194" s="236"/>
      <c r="Z194" s="236"/>
      <c r="AA194" s="236"/>
      <c r="AB194" s="236"/>
      <c r="AC194" s="236"/>
      <c r="AD194" s="236"/>
      <c r="AE194" s="236"/>
      <c r="AF194" s="236"/>
      <c r="AG194" s="236"/>
      <c r="AH194" s="236"/>
      <c r="AI194" s="236"/>
      <c r="AJ194" s="236"/>
      <c r="AK194" s="235"/>
      <c r="AL194" s="236"/>
      <c r="AM194" s="235"/>
      <c r="AN194" s="235"/>
      <c r="AO194" s="235"/>
      <c r="AP194" s="236"/>
      <c r="AQ194" s="235"/>
      <c r="AR194" s="235"/>
      <c r="AS194" s="235"/>
      <c r="AT194" s="235"/>
      <c r="AU194" s="236"/>
      <c r="AV194" s="235"/>
      <c r="AW194" s="235"/>
      <c r="AX194" s="235"/>
      <c r="AY194" s="235"/>
      <c r="AZ194" s="236"/>
      <c r="BA194" s="235"/>
      <c r="BB194" s="235"/>
      <c r="BD194" s="237">
        <v>190</v>
      </c>
      <c r="BE194" s="235"/>
      <c r="BF194" s="235"/>
      <c r="BG194" s="235"/>
      <c r="BH194" s="235"/>
      <c r="BI194" s="235"/>
      <c r="BJ194" s="236"/>
      <c r="BK194" s="235"/>
      <c r="BL194" s="236"/>
      <c r="BM194" s="235"/>
      <c r="BN194" s="238"/>
      <c r="BO194" s="238"/>
      <c r="BP194" s="238"/>
      <c r="BQ194" s="238"/>
      <c r="BR194" s="238"/>
      <c r="BS194" s="238"/>
      <c r="BT194" s="239"/>
      <c r="BU194" s="239"/>
      <c r="BV194" s="239"/>
      <c r="BW194" s="239"/>
      <c r="BX194" s="238"/>
      <c r="BY194" s="239"/>
      <c r="BZ194" s="239"/>
      <c r="CA194" s="239"/>
      <c r="CB194" s="239"/>
      <c r="CC194" s="239"/>
      <c r="CD194" s="239"/>
      <c r="CE194" s="239"/>
      <c r="CF194" s="236"/>
      <c r="CG194" s="240"/>
    </row>
    <row r="195" spans="16:85" x14ac:dyDescent="0.25">
      <c r="P195" s="235"/>
      <c r="Q195" s="235"/>
      <c r="R195" s="235"/>
      <c r="S195" s="235"/>
      <c r="T195" s="236"/>
      <c r="U195" s="236"/>
      <c r="V195" s="236"/>
      <c r="W195" s="236"/>
      <c r="X195" s="236"/>
      <c r="Y195" s="236"/>
      <c r="Z195" s="236"/>
      <c r="AA195" s="236"/>
      <c r="AB195" s="236"/>
      <c r="AC195" s="236"/>
      <c r="AD195" s="236"/>
      <c r="AE195" s="236"/>
      <c r="AF195" s="236"/>
      <c r="AG195" s="236"/>
      <c r="AH195" s="236"/>
      <c r="AI195" s="236"/>
      <c r="AJ195" s="236"/>
      <c r="AK195" s="235"/>
      <c r="AL195" s="236"/>
      <c r="AM195" s="235"/>
      <c r="AN195" s="235"/>
      <c r="AO195" s="235"/>
      <c r="AP195" s="236"/>
      <c r="AQ195" s="235"/>
      <c r="AR195" s="235"/>
      <c r="AS195" s="235"/>
      <c r="AT195" s="235"/>
      <c r="AU195" s="236"/>
      <c r="AV195" s="235"/>
      <c r="AW195" s="235"/>
      <c r="AX195" s="235"/>
      <c r="AY195" s="235"/>
      <c r="AZ195" s="236"/>
      <c r="BA195" s="235"/>
      <c r="BB195" s="235"/>
      <c r="BD195" s="237">
        <v>191</v>
      </c>
      <c r="BE195" s="235"/>
      <c r="BF195" s="235"/>
      <c r="BG195" s="235"/>
      <c r="BH195" s="235"/>
      <c r="BI195" s="235"/>
      <c r="BJ195" s="236"/>
      <c r="BK195" s="235"/>
      <c r="BL195" s="236"/>
      <c r="BM195" s="235"/>
      <c r="BN195" s="238"/>
      <c r="BO195" s="238"/>
      <c r="BP195" s="238"/>
      <c r="BQ195" s="238"/>
      <c r="BR195" s="238"/>
      <c r="BS195" s="238"/>
      <c r="BT195" s="239"/>
      <c r="BU195" s="239"/>
      <c r="BV195" s="239"/>
      <c r="BW195" s="239"/>
      <c r="BX195" s="238"/>
      <c r="BY195" s="239"/>
      <c r="BZ195" s="239"/>
      <c r="CA195" s="239"/>
      <c r="CB195" s="239"/>
      <c r="CC195" s="239"/>
      <c r="CD195" s="239"/>
      <c r="CE195" s="239"/>
      <c r="CF195" s="236"/>
      <c r="CG195" s="240"/>
    </row>
    <row r="196" spans="16:85" x14ac:dyDescent="0.25">
      <c r="P196" s="235"/>
      <c r="Q196" s="235"/>
      <c r="R196" s="235"/>
      <c r="S196" s="235"/>
      <c r="T196" s="236"/>
      <c r="U196" s="236"/>
      <c r="V196" s="236"/>
      <c r="W196" s="236"/>
      <c r="X196" s="236"/>
      <c r="Y196" s="236"/>
      <c r="Z196" s="236"/>
      <c r="AA196" s="236"/>
      <c r="AB196" s="236"/>
      <c r="AC196" s="236"/>
      <c r="AD196" s="236"/>
      <c r="AE196" s="236"/>
      <c r="AF196" s="236"/>
      <c r="AG196" s="236"/>
      <c r="AH196" s="236"/>
      <c r="AI196" s="236"/>
      <c r="AJ196" s="236"/>
      <c r="AK196" s="235"/>
      <c r="AL196" s="236"/>
      <c r="AM196" s="235"/>
      <c r="AN196" s="235"/>
      <c r="AO196" s="235"/>
      <c r="AP196" s="236"/>
      <c r="AQ196" s="235"/>
      <c r="AR196" s="235"/>
      <c r="AS196" s="235"/>
      <c r="AT196" s="235"/>
      <c r="AU196" s="236"/>
      <c r="AV196" s="235"/>
      <c r="AW196" s="235"/>
      <c r="AX196" s="235"/>
      <c r="AY196" s="235"/>
      <c r="AZ196" s="236"/>
      <c r="BA196" s="235"/>
      <c r="BB196" s="235"/>
      <c r="BD196" s="237">
        <v>192</v>
      </c>
      <c r="BE196" s="235"/>
      <c r="BF196" s="235"/>
      <c r="BG196" s="235"/>
      <c r="BH196" s="235"/>
      <c r="BI196" s="235"/>
      <c r="BJ196" s="236"/>
      <c r="BK196" s="235"/>
      <c r="BL196" s="236"/>
      <c r="BM196" s="235"/>
      <c r="BN196" s="238"/>
      <c r="BO196" s="238"/>
      <c r="BP196" s="238"/>
      <c r="BQ196" s="238"/>
      <c r="BR196" s="238"/>
      <c r="BS196" s="238"/>
      <c r="BT196" s="239"/>
      <c r="BU196" s="239"/>
      <c r="BV196" s="239"/>
      <c r="BW196" s="239"/>
      <c r="BX196" s="238"/>
      <c r="BY196" s="239"/>
      <c r="BZ196" s="239"/>
      <c r="CA196" s="239"/>
      <c r="CB196" s="239"/>
      <c r="CC196" s="239"/>
      <c r="CD196" s="239"/>
      <c r="CE196" s="239"/>
      <c r="CF196" s="236"/>
      <c r="CG196" s="240"/>
    </row>
    <row r="197" spans="16:85" x14ac:dyDescent="0.25">
      <c r="P197" s="235"/>
      <c r="Q197" s="235"/>
      <c r="R197" s="235"/>
      <c r="S197" s="235"/>
      <c r="T197" s="236"/>
      <c r="U197" s="236"/>
      <c r="V197" s="236"/>
      <c r="W197" s="236"/>
      <c r="X197" s="236"/>
      <c r="Y197" s="236"/>
      <c r="Z197" s="236"/>
      <c r="AA197" s="236"/>
      <c r="AB197" s="236"/>
      <c r="AC197" s="236"/>
      <c r="AD197" s="236"/>
      <c r="AE197" s="236"/>
      <c r="AF197" s="236"/>
      <c r="AG197" s="236"/>
      <c r="AH197" s="236"/>
      <c r="AI197" s="236"/>
      <c r="AJ197" s="236"/>
      <c r="AK197" s="235"/>
      <c r="AL197" s="236"/>
      <c r="AM197" s="235"/>
      <c r="AN197" s="235"/>
      <c r="AO197" s="235"/>
      <c r="AP197" s="236"/>
      <c r="AQ197" s="235"/>
      <c r="AR197" s="235"/>
      <c r="AS197" s="235"/>
      <c r="AT197" s="235"/>
      <c r="AU197" s="236"/>
      <c r="AV197" s="235"/>
      <c r="AW197" s="235"/>
      <c r="AX197" s="235"/>
      <c r="AY197" s="235"/>
      <c r="AZ197" s="236"/>
      <c r="BA197" s="235"/>
      <c r="BB197" s="235"/>
      <c r="BD197" s="237">
        <v>193</v>
      </c>
      <c r="BE197" s="235"/>
      <c r="BF197" s="235"/>
      <c r="BG197" s="235"/>
      <c r="BH197" s="235"/>
      <c r="BI197" s="235"/>
      <c r="BJ197" s="236"/>
      <c r="BK197" s="235"/>
      <c r="BL197" s="236"/>
      <c r="BM197" s="235"/>
      <c r="BN197" s="238"/>
      <c r="BO197" s="238"/>
      <c r="BP197" s="238"/>
      <c r="BQ197" s="238"/>
      <c r="BR197" s="238"/>
      <c r="BS197" s="238"/>
      <c r="BT197" s="239"/>
      <c r="BU197" s="239"/>
      <c r="BV197" s="239"/>
      <c r="BW197" s="239"/>
      <c r="BX197" s="238"/>
      <c r="BY197" s="239"/>
      <c r="BZ197" s="239"/>
      <c r="CA197" s="239"/>
      <c r="CB197" s="239"/>
      <c r="CC197" s="239"/>
      <c r="CD197" s="239"/>
      <c r="CE197" s="239"/>
      <c r="CF197" s="236"/>
      <c r="CG197" s="240"/>
    </row>
    <row r="198" spans="16:85" x14ac:dyDescent="0.25">
      <c r="P198" s="235"/>
      <c r="Q198" s="235"/>
      <c r="R198" s="235"/>
      <c r="S198" s="235"/>
      <c r="T198" s="236"/>
      <c r="U198" s="236"/>
      <c r="V198" s="236"/>
      <c r="W198" s="236"/>
      <c r="X198" s="236"/>
      <c r="Y198" s="236"/>
      <c r="Z198" s="236"/>
      <c r="AA198" s="236"/>
      <c r="AB198" s="236"/>
      <c r="AC198" s="236"/>
      <c r="AD198" s="236"/>
      <c r="AE198" s="236"/>
      <c r="AF198" s="236"/>
      <c r="AG198" s="236"/>
      <c r="AH198" s="236"/>
      <c r="AI198" s="236"/>
      <c r="AJ198" s="236"/>
      <c r="AK198" s="235"/>
      <c r="AL198" s="236"/>
      <c r="AM198" s="235"/>
      <c r="AN198" s="235"/>
      <c r="AO198" s="235"/>
      <c r="AP198" s="236"/>
      <c r="AQ198" s="235"/>
      <c r="AR198" s="235"/>
      <c r="AS198" s="235"/>
      <c r="AT198" s="235"/>
      <c r="AU198" s="236"/>
      <c r="AV198" s="235"/>
      <c r="AW198" s="235"/>
      <c r="AX198" s="235"/>
      <c r="AY198" s="235"/>
      <c r="AZ198" s="236"/>
      <c r="BA198" s="235"/>
      <c r="BB198" s="235"/>
      <c r="BD198" s="237">
        <v>194</v>
      </c>
      <c r="BE198" s="235"/>
      <c r="BF198" s="235"/>
      <c r="BG198" s="235"/>
      <c r="BH198" s="235"/>
      <c r="BI198" s="235"/>
      <c r="BJ198" s="236"/>
      <c r="BK198" s="235"/>
      <c r="BL198" s="236"/>
      <c r="BM198" s="235"/>
      <c r="BN198" s="238"/>
      <c r="BO198" s="238"/>
      <c r="BP198" s="238"/>
      <c r="BQ198" s="238"/>
      <c r="BR198" s="238"/>
      <c r="BS198" s="238"/>
      <c r="BT198" s="239"/>
      <c r="BU198" s="239"/>
      <c r="BV198" s="239"/>
      <c r="BW198" s="239"/>
      <c r="BX198" s="238"/>
      <c r="BY198" s="239"/>
      <c r="BZ198" s="239"/>
      <c r="CA198" s="239"/>
      <c r="CB198" s="239"/>
      <c r="CC198" s="239"/>
      <c r="CD198" s="239"/>
      <c r="CE198" s="239"/>
      <c r="CF198" s="236"/>
      <c r="CG198" s="240"/>
    </row>
    <row r="199" spans="16:85" x14ac:dyDescent="0.25">
      <c r="P199" s="235"/>
      <c r="Q199" s="235"/>
      <c r="R199" s="235"/>
      <c r="S199" s="235"/>
      <c r="T199" s="236"/>
      <c r="U199" s="236"/>
      <c r="V199" s="236"/>
      <c r="W199" s="236"/>
      <c r="X199" s="236"/>
      <c r="Y199" s="236"/>
      <c r="Z199" s="236"/>
      <c r="AA199" s="236"/>
      <c r="AB199" s="236"/>
      <c r="AC199" s="236"/>
      <c r="AD199" s="236"/>
      <c r="AE199" s="236"/>
      <c r="AF199" s="236"/>
      <c r="AG199" s="236"/>
      <c r="AH199" s="236"/>
      <c r="AI199" s="236"/>
      <c r="AJ199" s="236"/>
      <c r="AK199" s="235"/>
      <c r="AL199" s="236"/>
      <c r="AM199" s="235"/>
      <c r="AN199" s="235"/>
      <c r="AO199" s="235"/>
      <c r="AP199" s="236"/>
      <c r="AQ199" s="235"/>
      <c r="AR199" s="235"/>
      <c r="AS199" s="235"/>
      <c r="AT199" s="235"/>
      <c r="AU199" s="236"/>
      <c r="AV199" s="235"/>
      <c r="AW199" s="235"/>
      <c r="AX199" s="235"/>
      <c r="AY199" s="235"/>
      <c r="AZ199" s="236"/>
      <c r="BA199" s="235"/>
      <c r="BB199" s="235"/>
      <c r="BD199" s="237">
        <v>195</v>
      </c>
      <c r="BE199" s="235"/>
      <c r="BF199" s="235"/>
      <c r="BG199" s="235"/>
      <c r="BH199" s="235"/>
      <c r="BI199" s="235"/>
      <c r="BJ199" s="236"/>
      <c r="BK199" s="235"/>
      <c r="BL199" s="236"/>
      <c r="BM199" s="235"/>
      <c r="BN199" s="238"/>
      <c r="BO199" s="238"/>
      <c r="BP199" s="238"/>
      <c r="BQ199" s="238"/>
      <c r="BR199" s="238"/>
      <c r="BS199" s="238"/>
      <c r="BT199" s="239"/>
      <c r="BU199" s="239"/>
      <c r="BV199" s="239"/>
      <c r="BW199" s="239"/>
      <c r="BX199" s="238"/>
      <c r="BY199" s="239"/>
      <c r="BZ199" s="239"/>
      <c r="CA199" s="239"/>
      <c r="CB199" s="239"/>
      <c r="CC199" s="239"/>
      <c r="CD199" s="239"/>
      <c r="CE199" s="239"/>
      <c r="CF199" s="236"/>
      <c r="CG199" s="240"/>
    </row>
    <row r="200" spans="16:85" x14ac:dyDescent="0.25">
      <c r="P200" s="235"/>
      <c r="Q200" s="235"/>
      <c r="R200" s="235"/>
      <c r="S200" s="235"/>
      <c r="T200" s="236"/>
      <c r="U200" s="236"/>
      <c r="V200" s="236"/>
      <c r="W200" s="236"/>
      <c r="X200" s="236"/>
      <c r="Y200" s="236"/>
      <c r="Z200" s="236"/>
      <c r="AA200" s="236"/>
      <c r="AB200" s="236"/>
      <c r="AC200" s="236"/>
      <c r="AD200" s="236"/>
      <c r="AE200" s="236"/>
      <c r="AF200" s="236"/>
      <c r="AG200" s="236"/>
      <c r="AH200" s="236"/>
      <c r="AI200" s="236"/>
      <c r="AJ200" s="236"/>
      <c r="AK200" s="235"/>
      <c r="AL200" s="236"/>
      <c r="AM200" s="235"/>
      <c r="AN200" s="235"/>
      <c r="AO200" s="235"/>
      <c r="AP200" s="236"/>
      <c r="AQ200" s="235"/>
      <c r="AR200" s="235"/>
      <c r="AS200" s="235"/>
      <c r="AT200" s="235"/>
      <c r="AU200" s="236"/>
      <c r="AV200" s="235"/>
      <c r="AW200" s="235"/>
      <c r="AX200" s="235"/>
      <c r="AY200" s="235"/>
      <c r="AZ200" s="236"/>
      <c r="BA200" s="235"/>
      <c r="BB200" s="235"/>
      <c r="BD200" s="237">
        <v>196</v>
      </c>
      <c r="BE200" s="235"/>
      <c r="BF200" s="235"/>
      <c r="BG200" s="235"/>
      <c r="BH200" s="235"/>
      <c r="BI200" s="235"/>
      <c r="BJ200" s="236"/>
      <c r="BK200" s="235"/>
      <c r="BL200" s="236"/>
      <c r="BM200" s="235"/>
      <c r="BN200" s="238"/>
      <c r="BO200" s="238"/>
      <c r="BP200" s="238"/>
      <c r="BQ200" s="238"/>
      <c r="BR200" s="238"/>
      <c r="BS200" s="238"/>
      <c r="BT200" s="239"/>
      <c r="BU200" s="239"/>
      <c r="BV200" s="239"/>
      <c r="BW200" s="239"/>
      <c r="BX200" s="238"/>
      <c r="BY200" s="239"/>
      <c r="BZ200" s="239"/>
      <c r="CA200" s="239"/>
      <c r="CB200" s="239"/>
      <c r="CC200" s="239"/>
      <c r="CD200" s="239"/>
      <c r="CE200" s="239"/>
      <c r="CF200" s="236"/>
      <c r="CG200" s="240"/>
    </row>
    <row r="201" spans="16:85" x14ac:dyDescent="0.25">
      <c r="P201" s="235"/>
      <c r="Q201" s="235"/>
      <c r="R201" s="235"/>
      <c r="S201" s="235"/>
      <c r="T201" s="236"/>
      <c r="U201" s="236"/>
      <c r="V201" s="236"/>
      <c r="W201" s="236"/>
      <c r="X201" s="236"/>
      <c r="Y201" s="236"/>
      <c r="Z201" s="236"/>
      <c r="AA201" s="236"/>
      <c r="AB201" s="236"/>
      <c r="AC201" s="236"/>
      <c r="AD201" s="236"/>
      <c r="AE201" s="236"/>
      <c r="AF201" s="236"/>
      <c r="AG201" s="236"/>
      <c r="AH201" s="236"/>
      <c r="AI201" s="236"/>
      <c r="AJ201" s="236"/>
      <c r="AK201" s="235"/>
      <c r="AL201" s="236"/>
      <c r="AM201" s="235"/>
      <c r="AN201" s="235"/>
      <c r="AO201" s="235"/>
      <c r="AP201" s="236"/>
      <c r="AQ201" s="235"/>
      <c r="AR201" s="235"/>
      <c r="AS201" s="235"/>
      <c r="AT201" s="235"/>
      <c r="AU201" s="236"/>
      <c r="AV201" s="235"/>
      <c r="AW201" s="235"/>
      <c r="AX201" s="235"/>
      <c r="AY201" s="235"/>
      <c r="AZ201" s="236"/>
      <c r="BA201" s="235"/>
      <c r="BB201" s="235"/>
      <c r="BD201" s="237">
        <v>197</v>
      </c>
      <c r="BE201" s="235"/>
      <c r="BF201" s="235"/>
      <c r="BG201" s="235"/>
      <c r="BH201" s="235"/>
      <c r="BI201" s="235"/>
      <c r="BJ201" s="236"/>
      <c r="BK201" s="235"/>
      <c r="BL201" s="236"/>
      <c r="BM201" s="235"/>
      <c r="BN201" s="238"/>
      <c r="BO201" s="238"/>
      <c r="BP201" s="238"/>
      <c r="BQ201" s="238"/>
      <c r="BR201" s="238"/>
      <c r="BS201" s="238"/>
      <c r="BT201" s="239"/>
      <c r="BU201" s="239"/>
      <c r="BV201" s="239"/>
      <c r="BW201" s="239"/>
      <c r="BX201" s="238"/>
      <c r="BY201" s="239"/>
      <c r="BZ201" s="239"/>
      <c r="CA201" s="239"/>
      <c r="CB201" s="239"/>
      <c r="CC201" s="239"/>
      <c r="CD201" s="239"/>
      <c r="CE201" s="239"/>
      <c r="CF201" s="236"/>
      <c r="CG201" s="240"/>
    </row>
    <row r="202" spans="16:85" x14ac:dyDescent="0.25">
      <c r="P202" s="235"/>
      <c r="Q202" s="235"/>
      <c r="R202" s="235"/>
      <c r="S202" s="235"/>
      <c r="T202" s="236"/>
      <c r="U202" s="236"/>
      <c r="V202" s="236"/>
      <c r="W202" s="236"/>
      <c r="X202" s="236"/>
      <c r="Y202" s="236"/>
      <c r="Z202" s="236"/>
      <c r="AA202" s="236"/>
      <c r="AB202" s="236"/>
      <c r="AC202" s="236"/>
      <c r="AD202" s="236"/>
      <c r="AE202" s="236"/>
      <c r="AF202" s="236"/>
      <c r="AG202" s="236"/>
      <c r="AH202" s="236"/>
      <c r="AI202" s="236"/>
      <c r="AJ202" s="236"/>
      <c r="AK202" s="235"/>
      <c r="AL202" s="236"/>
      <c r="AM202" s="235"/>
      <c r="AN202" s="235"/>
      <c r="AO202" s="235"/>
      <c r="AP202" s="236"/>
      <c r="AQ202" s="235"/>
      <c r="AR202" s="235"/>
      <c r="AS202" s="235"/>
      <c r="AT202" s="235"/>
      <c r="AU202" s="236"/>
      <c r="AV202" s="235"/>
      <c r="AW202" s="235"/>
      <c r="AX202" s="235"/>
      <c r="AY202" s="235"/>
      <c r="AZ202" s="236"/>
      <c r="BA202" s="235"/>
      <c r="BB202" s="235"/>
      <c r="BD202" s="237">
        <v>198</v>
      </c>
      <c r="BE202" s="235"/>
      <c r="BF202" s="235"/>
      <c r="BG202" s="235"/>
      <c r="BH202" s="235"/>
      <c r="BI202" s="235"/>
      <c r="BJ202" s="236"/>
      <c r="BK202" s="235"/>
      <c r="BL202" s="236"/>
      <c r="BM202" s="235"/>
      <c r="BN202" s="238"/>
      <c r="BO202" s="238"/>
      <c r="BP202" s="238"/>
      <c r="BQ202" s="238"/>
      <c r="BR202" s="238"/>
      <c r="BS202" s="238"/>
      <c r="BT202" s="239"/>
      <c r="BU202" s="239"/>
      <c r="BV202" s="239"/>
      <c r="BW202" s="239"/>
      <c r="BX202" s="238"/>
      <c r="BY202" s="239"/>
      <c r="BZ202" s="239"/>
      <c r="CA202" s="239"/>
      <c r="CB202" s="239"/>
      <c r="CC202" s="239"/>
      <c r="CD202" s="239"/>
      <c r="CE202" s="239"/>
      <c r="CF202" s="236"/>
      <c r="CG202" s="240"/>
    </row>
    <row r="203" spans="16:85" x14ac:dyDescent="0.25">
      <c r="P203" s="235"/>
      <c r="Q203" s="235"/>
      <c r="R203" s="235"/>
      <c r="S203" s="235"/>
      <c r="T203" s="236"/>
      <c r="U203" s="236"/>
      <c r="V203" s="236"/>
      <c r="W203" s="236"/>
      <c r="X203" s="236"/>
      <c r="Y203" s="236"/>
      <c r="Z203" s="236"/>
      <c r="AA203" s="236"/>
      <c r="AB203" s="236"/>
      <c r="AC203" s="236"/>
      <c r="AD203" s="236"/>
      <c r="AE203" s="236"/>
      <c r="AF203" s="236"/>
      <c r="AG203" s="236"/>
      <c r="AH203" s="236"/>
      <c r="AI203" s="236"/>
      <c r="AJ203" s="236"/>
      <c r="AK203" s="235"/>
      <c r="AL203" s="236"/>
      <c r="AM203" s="235"/>
      <c r="AN203" s="235"/>
      <c r="AO203" s="235"/>
      <c r="AP203" s="236"/>
      <c r="AQ203" s="235"/>
      <c r="AR203" s="235"/>
      <c r="AS203" s="235"/>
      <c r="AT203" s="235"/>
      <c r="AU203" s="236"/>
      <c r="AV203" s="235"/>
      <c r="AW203" s="235"/>
      <c r="AX203" s="235"/>
      <c r="AY203" s="235"/>
      <c r="AZ203" s="236"/>
      <c r="BA203" s="235"/>
      <c r="BB203" s="235"/>
      <c r="BD203" s="237">
        <v>199</v>
      </c>
      <c r="BE203" s="235"/>
      <c r="BF203" s="235"/>
      <c r="BG203" s="235"/>
      <c r="BH203" s="235"/>
      <c r="BI203" s="235"/>
      <c r="BJ203" s="236"/>
      <c r="BK203" s="235"/>
      <c r="BL203" s="236"/>
      <c r="BM203" s="235"/>
      <c r="BN203" s="238"/>
      <c r="BO203" s="238"/>
      <c r="BP203" s="238"/>
      <c r="BQ203" s="238"/>
      <c r="BR203" s="238"/>
      <c r="BS203" s="238"/>
      <c r="BT203" s="239"/>
      <c r="BU203" s="239"/>
      <c r="BV203" s="239"/>
      <c r="BW203" s="239"/>
      <c r="BX203" s="238"/>
      <c r="BY203" s="239"/>
      <c r="BZ203" s="239"/>
      <c r="CA203" s="239"/>
      <c r="CB203" s="239"/>
      <c r="CC203" s="239"/>
      <c r="CD203" s="239"/>
      <c r="CE203" s="239"/>
      <c r="CF203" s="236"/>
      <c r="CG203" s="240"/>
    </row>
    <row r="204" spans="16:85" x14ac:dyDescent="0.25">
      <c r="P204" s="235"/>
      <c r="Q204" s="235"/>
      <c r="R204" s="235"/>
      <c r="S204" s="235"/>
      <c r="T204" s="236"/>
      <c r="U204" s="236"/>
      <c r="V204" s="236"/>
      <c r="W204" s="236"/>
      <c r="X204" s="236"/>
      <c r="Y204" s="236"/>
      <c r="Z204" s="236"/>
      <c r="AA204" s="236"/>
      <c r="AB204" s="236"/>
      <c r="AC204" s="236"/>
      <c r="AD204" s="236"/>
      <c r="AE204" s="236"/>
      <c r="AF204" s="236"/>
      <c r="AG204" s="236"/>
      <c r="AH204" s="236"/>
      <c r="AI204" s="236"/>
      <c r="AJ204" s="236"/>
      <c r="AK204" s="235"/>
      <c r="AL204" s="236"/>
      <c r="AM204" s="235"/>
      <c r="AN204" s="235"/>
      <c r="AO204" s="235"/>
      <c r="AP204" s="236"/>
      <c r="AQ204" s="235"/>
      <c r="AR204" s="235"/>
      <c r="AS204" s="235"/>
      <c r="AT204" s="235"/>
      <c r="AU204" s="236"/>
      <c r="AV204" s="235"/>
      <c r="AW204" s="235"/>
      <c r="AX204" s="235"/>
      <c r="AY204" s="235"/>
      <c r="AZ204" s="236"/>
      <c r="BA204" s="235"/>
      <c r="BB204" s="235"/>
      <c r="BD204" s="237">
        <v>200</v>
      </c>
      <c r="BE204" s="235"/>
      <c r="BF204" s="235"/>
      <c r="BG204" s="235"/>
      <c r="BH204" s="235"/>
      <c r="BI204" s="235"/>
      <c r="BJ204" s="236"/>
      <c r="BK204" s="235"/>
      <c r="BL204" s="236"/>
      <c r="BM204" s="235"/>
      <c r="BN204" s="238"/>
      <c r="BO204" s="238"/>
      <c r="BP204" s="238"/>
      <c r="BQ204" s="238"/>
      <c r="BR204" s="238"/>
      <c r="BS204" s="238"/>
      <c r="BT204" s="239"/>
      <c r="BU204" s="239"/>
      <c r="BV204" s="239"/>
      <c r="BW204" s="239"/>
      <c r="BX204" s="238"/>
      <c r="BY204" s="239"/>
      <c r="BZ204" s="239"/>
      <c r="CA204" s="239"/>
      <c r="CB204" s="239"/>
      <c r="CC204" s="239"/>
      <c r="CD204" s="239"/>
      <c r="CE204" s="239"/>
      <c r="CF204" s="236"/>
      <c r="CG204" s="240"/>
    </row>
    <row r="205" spans="16:85" x14ac:dyDescent="0.25">
      <c r="P205" s="235"/>
      <c r="Q205" s="235"/>
      <c r="R205" s="235"/>
      <c r="S205" s="235"/>
      <c r="T205" s="236"/>
      <c r="U205" s="236"/>
      <c r="V205" s="236"/>
      <c r="W205" s="236"/>
      <c r="X205" s="236"/>
      <c r="Y205" s="236"/>
      <c r="Z205" s="236"/>
      <c r="AA205" s="236"/>
      <c r="AB205" s="236"/>
      <c r="AC205" s="236"/>
      <c r="AD205" s="236"/>
      <c r="AE205" s="236"/>
      <c r="AF205" s="236"/>
      <c r="AG205" s="236"/>
      <c r="AH205" s="236"/>
      <c r="AI205" s="236"/>
      <c r="AJ205" s="236"/>
      <c r="AK205" s="235"/>
      <c r="AL205" s="236"/>
      <c r="AM205" s="235"/>
      <c r="AN205" s="235"/>
      <c r="AO205" s="235"/>
      <c r="AP205" s="236"/>
      <c r="AQ205" s="235"/>
      <c r="AR205" s="235"/>
      <c r="AS205" s="235"/>
      <c r="AT205" s="235"/>
      <c r="AU205" s="236"/>
      <c r="AV205" s="235"/>
      <c r="AW205" s="235"/>
      <c r="AX205" s="235"/>
      <c r="AY205" s="235"/>
      <c r="AZ205" s="236"/>
      <c r="BA205" s="235"/>
      <c r="BB205" s="235"/>
      <c r="BD205" s="237">
        <v>201</v>
      </c>
      <c r="BE205" s="235"/>
      <c r="BF205" s="235"/>
      <c r="BG205" s="235"/>
      <c r="BH205" s="235"/>
      <c r="BI205" s="235"/>
      <c r="BJ205" s="236"/>
      <c r="BK205" s="235"/>
      <c r="BL205" s="236"/>
      <c r="BM205" s="235"/>
      <c r="BN205" s="238"/>
      <c r="BO205" s="238"/>
      <c r="BP205" s="238"/>
      <c r="BQ205" s="238"/>
      <c r="BR205" s="238"/>
      <c r="BS205" s="238"/>
      <c r="BT205" s="239"/>
      <c r="BU205" s="239"/>
      <c r="BV205" s="239"/>
      <c r="BW205" s="239"/>
      <c r="BX205" s="238"/>
      <c r="BY205" s="239"/>
      <c r="BZ205" s="239"/>
      <c r="CA205" s="239"/>
      <c r="CB205" s="239"/>
      <c r="CC205" s="239"/>
      <c r="CD205" s="239"/>
      <c r="CE205" s="239"/>
      <c r="CF205" s="236"/>
      <c r="CG205" s="240"/>
    </row>
    <row r="206" spans="16:85" x14ac:dyDescent="0.25">
      <c r="P206" s="235"/>
      <c r="Q206" s="235"/>
      <c r="R206" s="235"/>
      <c r="S206" s="235"/>
      <c r="T206" s="236"/>
      <c r="U206" s="236"/>
      <c r="V206" s="236"/>
      <c r="W206" s="236"/>
      <c r="X206" s="236"/>
      <c r="Y206" s="236"/>
      <c r="Z206" s="236"/>
      <c r="AA206" s="236"/>
      <c r="AB206" s="236"/>
      <c r="AC206" s="236"/>
      <c r="AD206" s="236"/>
      <c r="AE206" s="236"/>
      <c r="AF206" s="236"/>
      <c r="AG206" s="236"/>
      <c r="AH206" s="236"/>
      <c r="AI206" s="236"/>
      <c r="AJ206" s="236"/>
      <c r="AK206" s="235"/>
      <c r="AL206" s="236"/>
      <c r="AM206" s="235"/>
      <c r="AN206" s="235"/>
      <c r="AO206" s="235"/>
      <c r="AP206" s="236"/>
      <c r="AQ206" s="235"/>
      <c r="AR206" s="235"/>
      <c r="AS206" s="235"/>
      <c r="AT206" s="235"/>
      <c r="AU206" s="236"/>
      <c r="AV206" s="235"/>
      <c r="AW206" s="235"/>
      <c r="AX206" s="235"/>
      <c r="AY206" s="235"/>
      <c r="AZ206" s="236"/>
      <c r="BA206" s="235"/>
      <c r="BB206" s="235"/>
      <c r="BD206" s="237">
        <v>202</v>
      </c>
      <c r="BE206" s="235"/>
      <c r="BF206" s="235"/>
      <c r="BG206" s="235"/>
      <c r="BH206" s="235"/>
      <c r="BI206" s="235"/>
      <c r="BJ206" s="236"/>
      <c r="BK206" s="235"/>
      <c r="BL206" s="236"/>
      <c r="BM206" s="235"/>
      <c r="BN206" s="238"/>
      <c r="BO206" s="238"/>
      <c r="BP206" s="238"/>
      <c r="BQ206" s="238"/>
      <c r="BR206" s="238"/>
      <c r="BS206" s="238"/>
      <c r="BT206" s="239"/>
      <c r="BU206" s="239"/>
      <c r="BV206" s="239"/>
      <c r="BW206" s="239"/>
      <c r="BX206" s="238"/>
      <c r="BY206" s="239"/>
      <c r="BZ206" s="239"/>
      <c r="CA206" s="239"/>
      <c r="CB206" s="239"/>
      <c r="CC206" s="239"/>
      <c r="CD206" s="239"/>
      <c r="CE206" s="239"/>
      <c r="CF206" s="236"/>
      <c r="CG206" s="240"/>
    </row>
    <row r="207" spans="16:85" x14ac:dyDescent="0.25">
      <c r="P207" s="235"/>
      <c r="Q207" s="235"/>
      <c r="R207" s="235"/>
      <c r="S207" s="235"/>
      <c r="T207" s="236"/>
      <c r="U207" s="236"/>
      <c r="V207" s="236"/>
      <c r="W207" s="236"/>
      <c r="X207" s="236"/>
      <c r="Y207" s="236"/>
      <c r="Z207" s="236"/>
      <c r="AA207" s="236"/>
      <c r="AB207" s="236"/>
      <c r="AC207" s="236"/>
      <c r="AD207" s="236"/>
      <c r="AE207" s="236"/>
      <c r="AF207" s="236"/>
      <c r="AG207" s="236"/>
      <c r="AH207" s="236"/>
      <c r="AI207" s="236"/>
      <c r="AJ207" s="236"/>
      <c r="AK207" s="235"/>
      <c r="AL207" s="236"/>
      <c r="AM207" s="235"/>
      <c r="AN207" s="235"/>
      <c r="AO207" s="235"/>
      <c r="AP207" s="236"/>
      <c r="AQ207" s="235"/>
      <c r="AR207" s="235"/>
      <c r="AS207" s="235"/>
      <c r="AT207" s="235"/>
      <c r="AU207" s="236"/>
      <c r="AV207" s="235"/>
      <c r="AW207" s="235"/>
      <c r="AX207" s="235"/>
      <c r="AY207" s="235"/>
      <c r="AZ207" s="236"/>
      <c r="BA207" s="235"/>
      <c r="BB207" s="235"/>
      <c r="BD207" s="237">
        <v>203</v>
      </c>
      <c r="BE207" s="235"/>
      <c r="BF207" s="235"/>
      <c r="BG207" s="235"/>
      <c r="BH207" s="235"/>
      <c r="BI207" s="235"/>
      <c r="BJ207" s="236"/>
      <c r="BK207" s="235"/>
      <c r="BL207" s="236"/>
      <c r="BM207" s="235"/>
      <c r="BN207" s="238"/>
      <c r="BO207" s="238"/>
      <c r="BP207" s="238"/>
      <c r="BQ207" s="238"/>
      <c r="BR207" s="238"/>
      <c r="BS207" s="238"/>
      <c r="BT207" s="239"/>
      <c r="BU207" s="239"/>
      <c r="BV207" s="239"/>
      <c r="BW207" s="239"/>
      <c r="BX207" s="238"/>
      <c r="BY207" s="239"/>
      <c r="BZ207" s="239"/>
      <c r="CA207" s="239"/>
      <c r="CB207" s="239"/>
      <c r="CC207" s="239"/>
      <c r="CD207" s="239"/>
      <c r="CE207" s="239"/>
      <c r="CF207" s="236"/>
      <c r="CG207" s="240"/>
    </row>
    <row r="208" spans="16:85" x14ac:dyDescent="0.25">
      <c r="P208" s="235"/>
      <c r="Q208" s="235"/>
      <c r="R208" s="235"/>
      <c r="S208" s="235"/>
      <c r="T208" s="236"/>
      <c r="U208" s="236"/>
      <c r="V208" s="236"/>
      <c r="W208" s="236"/>
      <c r="X208" s="236"/>
      <c r="Y208" s="236"/>
      <c r="Z208" s="236"/>
      <c r="AA208" s="236"/>
      <c r="AB208" s="236"/>
      <c r="AC208" s="236"/>
      <c r="AD208" s="236"/>
      <c r="AE208" s="236"/>
      <c r="AF208" s="236"/>
      <c r="AG208" s="236"/>
      <c r="AH208" s="236"/>
      <c r="AI208" s="236"/>
      <c r="AJ208" s="236"/>
      <c r="AK208" s="235"/>
      <c r="AL208" s="236"/>
      <c r="AM208" s="235"/>
      <c r="AN208" s="235"/>
      <c r="AO208" s="235"/>
      <c r="AP208" s="236"/>
      <c r="AQ208" s="235"/>
      <c r="AR208" s="235"/>
      <c r="AS208" s="235"/>
      <c r="AT208" s="235"/>
      <c r="AU208" s="236"/>
      <c r="AV208" s="235"/>
      <c r="AW208" s="235"/>
      <c r="AX208" s="235"/>
      <c r="AY208" s="235"/>
      <c r="AZ208" s="236"/>
      <c r="BA208" s="235"/>
      <c r="BB208" s="235"/>
      <c r="BD208" s="237">
        <v>204</v>
      </c>
      <c r="BE208" s="235"/>
      <c r="BF208" s="235"/>
      <c r="BG208" s="235"/>
      <c r="BH208" s="235"/>
      <c r="BI208" s="235"/>
      <c r="BJ208" s="236"/>
      <c r="BK208" s="235"/>
      <c r="BL208" s="236"/>
      <c r="BM208" s="235"/>
      <c r="BN208" s="238"/>
      <c r="BO208" s="238"/>
      <c r="BP208" s="238"/>
      <c r="BQ208" s="238"/>
      <c r="BR208" s="238"/>
      <c r="BS208" s="238"/>
      <c r="BT208" s="239"/>
      <c r="BU208" s="239"/>
      <c r="BV208" s="239"/>
      <c r="BW208" s="239"/>
      <c r="BX208" s="238"/>
      <c r="BY208" s="239"/>
      <c r="BZ208" s="239"/>
      <c r="CA208" s="239"/>
      <c r="CB208" s="239"/>
      <c r="CC208" s="239"/>
      <c r="CD208" s="239"/>
      <c r="CE208" s="239"/>
      <c r="CF208" s="236"/>
      <c r="CG208" s="240"/>
    </row>
    <row r="209" spans="16:85" x14ac:dyDescent="0.25">
      <c r="P209" s="235"/>
      <c r="Q209" s="235"/>
      <c r="R209" s="235"/>
      <c r="S209" s="235"/>
      <c r="T209" s="236"/>
      <c r="U209" s="236"/>
      <c r="V209" s="236"/>
      <c r="W209" s="236"/>
      <c r="X209" s="236"/>
      <c r="Y209" s="236"/>
      <c r="Z209" s="236"/>
      <c r="AA209" s="236"/>
      <c r="AB209" s="236"/>
      <c r="AC209" s="236"/>
      <c r="AD209" s="236"/>
      <c r="AE209" s="236"/>
      <c r="AF209" s="236"/>
      <c r="AG209" s="236"/>
      <c r="AH209" s="236"/>
      <c r="AI209" s="236"/>
      <c r="AJ209" s="236"/>
      <c r="AK209" s="235"/>
      <c r="AL209" s="236"/>
      <c r="AM209" s="235"/>
      <c r="AN209" s="235"/>
      <c r="AO209" s="235"/>
      <c r="AP209" s="236"/>
      <c r="AQ209" s="235"/>
      <c r="AR209" s="235"/>
      <c r="AS209" s="235"/>
      <c r="AT209" s="235"/>
      <c r="AU209" s="236"/>
      <c r="AV209" s="235"/>
      <c r="AW209" s="235"/>
      <c r="AX209" s="235"/>
      <c r="AY209" s="235"/>
      <c r="AZ209" s="236"/>
      <c r="BA209" s="235"/>
      <c r="BB209" s="235"/>
      <c r="BD209" s="237">
        <v>205</v>
      </c>
      <c r="BE209" s="235"/>
      <c r="BF209" s="235"/>
      <c r="BG209" s="235"/>
      <c r="BH209" s="235"/>
      <c r="BI209" s="235"/>
      <c r="BJ209" s="236"/>
      <c r="BK209" s="235"/>
      <c r="BL209" s="236"/>
      <c r="BM209" s="235"/>
      <c r="BN209" s="238"/>
      <c r="BO209" s="238"/>
      <c r="BP209" s="238"/>
      <c r="BQ209" s="238"/>
      <c r="BR209" s="238"/>
      <c r="BS209" s="238"/>
      <c r="BT209" s="239"/>
      <c r="BU209" s="239"/>
      <c r="BV209" s="239"/>
      <c r="BW209" s="239"/>
      <c r="BX209" s="238"/>
      <c r="BY209" s="239"/>
      <c r="BZ209" s="239"/>
      <c r="CA209" s="239"/>
      <c r="CB209" s="239"/>
      <c r="CC209" s="239"/>
      <c r="CD209" s="239"/>
      <c r="CE209" s="239"/>
      <c r="CF209" s="236"/>
      <c r="CG209" s="240"/>
    </row>
    <row r="210" spans="16:85" x14ac:dyDescent="0.25">
      <c r="P210" s="235"/>
      <c r="Q210" s="235"/>
      <c r="R210" s="235"/>
      <c r="S210" s="235"/>
      <c r="T210" s="236"/>
      <c r="U210" s="236"/>
      <c r="V210" s="236"/>
      <c r="W210" s="236"/>
      <c r="X210" s="236"/>
      <c r="Y210" s="236"/>
      <c r="Z210" s="236"/>
      <c r="AA210" s="236"/>
      <c r="AB210" s="236"/>
      <c r="AC210" s="236"/>
      <c r="AD210" s="236"/>
      <c r="AE210" s="236"/>
      <c r="AF210" s="236"/>
      <c r="AG210" s="236"/>
      <c r="AH210" s="236"/>
      <c r="AI210" s="236"/>
      <c r="AJ210" s="236"/>
      <c r="AK210" s="235"/>
      <c r="AL210" s="236"/>
      <c r="AM210" s="235"/>
      <c r="AN210" s="235"/>
      <c r="AO210" s="235"/>
      <c r="AP210" s="236"/>
      <c r="AQ210" s="235"/>
      <c r="AR210" s="235"/>
      <c r="AS210" s="235"/>
      <c r="AT210" s="235"/>
      <c r="AU210" s="236"/>
      <c r="AV210" s="235"/>
      <c r="AW210" s="235"/>
      <c r="AX210" s="235"/>
      <c r="AY210" s="235"/>
      <c r="AZ210" s="236"/>
      <c r="BA210" s="235"/>
      <c r="BB210" s="235"/>
      <c r="BD210" s="237">
        <v>206</v>
      </c>
      <c r="BE210" s="235"/>
      <c r="BF210" s="235"/>
      <c r="BG210" s="235"/>
      <c r="BH210" s="235"/>
      <c r="BI210" s="235"/>
      <c r="BJ210" s="236"/>
      <c r="BK210" s="235"/>
      <c r="BL210" s="236"/>
      <c r="BM210" s="235"/>
      <c r="BN210" s="238"/>
      <c r="BO210" s="238"/>
      <c r="BP210" s="238"/>
      <c r="BQ210" s="238"/>
      <c r="BR210" s="238"/>
      <c r="BS210" s="238"/>
      <c r="BT210" s="239"/>
      <c r="BU210" s="239"/>
      <c r="BV210" s="239"/>
      <c r="BW210" s="239"/>
      <c r="BX210" s="238"/>
      <c r="BY210" s="239"/>
      <c r="BZ210" s="239"/>
      <c r="CA210" s="239"/>
      <c r="CB210" s="239"/>
      <c r="CC210" s="239"/>
      <c r="CD210" s="239"/>
      <c r="CE210" s="239"/>
      <c r="CF210" s="236"/>
      <c r="CG210" s="240"/>
    </row>
    <row r="211" spans="16:85" x14ac:dyDescent="0.25">
      <c r="P211" s="235"/>
      <c r="Q211" s="235"/>
      <c r="R211" s="235"/>
      <c r="S211" s="235"/>
      <c r="T211" s="236"/>
      <c r="U211" s="236"/>
      <c r="V211" s="236"/>
      <c r="W211" s="236"/>
      <c r="X211" s="236"/>
      <c r="Y211" s="236"/>
      <c r="Z211" s="236"/>
      <c r="AA211" s="236"/>
      <c r="AB211" s="236"/>
      <c r="AC211" s="236"/>
      <c r="AD211" s="236"/>
      <c r="AE211" s="236"/>
      <c r="AF211" s="236"/>
      <c r="AG211" s="236"/>
      <c r="AH211" s="236"/>
      <c r="AI211" s="236"/>
      <c r="AJ211" s="236"/>
      <c r="AK211" s="235"/>
      <c r="AL211" s="236"/>
      <c r="AM211" s="235"/>
      <c r="AN211" s="235"/>
      <c r="AO211" s="235"/>
      <c r="AP211" s="236"/>
      <c r="AQ211" s="235"/>
      <c r="AR211" s="235"/>
      <c r="AS211" s="235"/>
      <c r="AT211" s="235"/>
      <c r="AU211" s="236"/>
      <c r="AV211" s="235"/>
      <c r="AW211" s="235"/>
      <c r="AX211" s="235"/>
      <c r="AY211" s="235"/>
      <c r="AZ211" s="236"/>
      <c r="BA211" s="235"/>
      <c r="BB211" s="235"/>
      <c r="BD211" s="237">
        <v>207</v>
      </c>
      <c r="BE211" s="235"/>
      <c r="BF211" s="235"/>
      <c r="BG211" s="235"/>
      <c r="BH211" s="235"/>
      <c r="BI211" s="235"/>
      <c r="BJ211" s="236"/>
      <c r="BK211" s="235"/>
      <c r="BL211" s="236"/>
      <c r="BM211" s="235"/>
      <c r="BN211" s="238"/>
      <c r="BO211" s="238"/>
      <c r="BP211" s="238"/>
      <c r="BQ211" s="238"/>
      <c r="BR211" s="238"/>
      <c r="BS211" s="238"/>
      <c r="BT211" s="239"/>
      <c r="BU211" s="239"/>
      <c r="BV211" s="239"/>
      <c r="BW211" s="239"/>
      <c r="BX211" s="238"/>
      <c r="BY211" s="239"/>
      <c r="BZ211" s="239"/>
      <c r="CA211" s="239"/>
      <c r="CB211" s="239"/>
      <c r="CC211" s="239"/>
      <c r="CD211" s="239"/>
      <c r="CE211" s="239"/>
      <c r="CF211" s="236"/>
      <c r="CG211" s="240"/>
    </row>
    <row r="212" spans="16:85" x14ac:dyDescent="0.25">
      <c r="P212" s="235"/>
      <c r="Q212" s="235"/>
      <c r="R212" s="235"/>
      <c r="S212" s="235"/>
      <c r="T212" s="236"/>
      <c r="U212" s="236"/>
      <c r="V212" s="236"/>
      <c r="W212" s="236"/>
      <c r="X212" s="236"/>
      <c r="Y212" s="236"/>
      <c r="Z212" s="236"/>
      <c r="AA212" s="236"/>
      <c r="AB212" s="236"/>
      <c r="AC212" s="236"/>
      <c r="AD212" s="236"/>
      <c r="AE212" s="236"/>
      <c r="AF212" s="236"/>
      <c r="AG212" s="236"/>
      <c r="AH212" s="236"/>
      <c r="AI212" s="236"/>
      <c r="AJ212" s="236"/>
      <c r="AK212" s="235"/>
      <c r="AL212" s="236"/>
      <c r="AM212" s="235"/>
      <c r="AN212" s="235"/>
      <c r="AO212" s="235"/>
      <c r="AP212" s="236"/>
      <c r="AQ212" s="235"/>
      <c r="AR212" s="235"/>
      <c r="AS212" s="235"/>
      <c r="AT212" s="235"/>
      <c r="AU212" s="236"/>
      <c r="AV212" s="235"/>
      <c r="AW212" s="235"/>
      <c r="AX212" s="235"/>
      <c r="AY212" s="235"/>
      <c r="AZ212" s="236"/>
      <c r="BA212" s="235"/>
      <c r="BB212" s="235"/>
      <c r="BD212" s="237">
        <v>208</v>
      </c>
      <c r="BE212" s="235"/>
      <c r="BF212" s="235"/>
      <c r="BG212" s="235"/>
      <c r="BH212" s="235"/>
      <c r="BI212" s="235"/>
      <c r="BJ212" s="236"/>
      <c r="BK212" s="235"/>
      <c r="BL212" s="236"/>
      <c r="BM212" s="235"/>
      <c r="BN212" s="238"/>
      <c r="BO212" s="238"/>
      <c r="BP212" s="238"/>
      <c r="BQ212" s="238"/>
      <c r="BR212" s="238"/>
      <c r="BS212" s="238"/>
      <c r="BT212" s="239"/>
      <c r="BU212" s="239"/>
      <c r="BV212" s="239"/>
      <c r="BW212" s="239"/>
      <c r="BX212" s="238"/>
      <c r="BY212" s="239"/>
      <c r="BZ212" s="239"/>
      <c r="CA212" s="239"/>
      <c r="CB212" s="239"/>
      <c r="CC212" s="239"/>
      <c r="CD212" s="239"/>
      <c r="CE212" s="239"/>
      <c r="CF212" s="236"/>
      <c r="CG212" s="240"/>
    </row>
    <row r="213" spans="16:85" x14ac:dyDescent="0.25">
      <c r="P213" s="235"/>
      <c r="Q213" s="235"/>
      <c r="R213" s="235"/>
      <c r="S213" s="235"/>
      <c r="T213" s="236"/>
      <c r="U213" s="236"/>
      <c r="V213" s="236"/>
      <c r="W213" s="236"/>
      <c r="X213" s="236"/>
      <c r="Y213" s="236"/>
      <c r="Z213" s="236"/>
      <c r="AA213" s="236"/>
      <c r="AB213" s="236"/>
      <c r="AC213" s="236"/>
      <c r="AD213" s="236"/>
      <c r="AE213" s="236"/>
      <c r="AF213" s="236"/>
      <c r="AG213" s="236"/>
      <c r="AH213" s="236"/>
      <c r="AI213" s="236"/>
      <c r="AJ213" s="236"/>
      <c r="AK213" s="235"/>
      <c r="AL213" s="236"/>
      <c r="AM213" s="235"/>
      <c r="AN213" s="235"/>
      <c r="AO213" s="235"/>
      <c r="AP213" s="236"/>
      <c r="AQ213" s="235"/>
      <c r="AR213" s="235"/>
      <c r="AS213" s="235"/>
      <c r="AT213" s="235"/>
      <c r="AU213" s="236"/>
      <c r="AV213" s="235"/>
      <c r="AW213" s="235"/>
      <c r="AX213" s="235"/>
      <c r="AY213" s="235"/>
      <c r="AZ213" s="236"/>
      <c r="BA213" s="235"/>
      <c r="BB213" s="235"/>
      <c r="BD213" s="237">
        <v>209</v>
      </c>
      <c r="BE213" s="235"/>
      <c r="BF213" s="235"/>
      <c r="BG213" s="235"/>
      <c r="BH213" s="235"/>
      <c r="BI213" s="235"/>
      <c r="BJ213" s="236"/>
      <c r="BK213" s="235"/>
      <c r="BL213" s="236"/>
      <c r="BM213" s="235"/>
      <c r="BN213" s="238"/>
      <c r="BO213" s="238"/>
      <c r="BP213" s="238"/>
      <c r="BQ213" s="238"/>
      <c r="BR213" s="238"/>
      <c r="BS213" s="238"/>
      <c r="BT213" s="239"/>
      <c r="BU213" s="239"/>
      <c r="BV213" s="239"/>
      <c r="BW213" s="239"/>
      <c r="BX213" s="238"/>
      <c r="BY213" s="239"/>
      <c r="BZ213" s="239"/>
      <c r="CA213" s="239"/>
      <c r="CB213" s="239"/>
      <c r="CC213" s="239"/>
      <c r="CD213" s="239"/>
      <c r="CE213" s="239"/>
      <c r="CF213" s="236"/>
      <c r="CG213" s="240"/>
    </row>
    <row r="214" spans="16:85" x14ac:dyDescent="0.25">
      <c r="P214" s="235"/>
      <c r="Q214" s="235"/>
      <c r="R214" s="235"/>
      <c r="S214" s="235"/>
      <c r="T214" s="236"/>
      <c r="U214" s="236"/>
      <c r="V214" s="236"/>
      <c r="W214" s="236"/>
      <c r="X214" s="236"/>
      <c r="Y214" s="236"/>
      <c r="Z214" s="236"/>
      <c r="AA214" s="236"/>
      <c r="AB214" s="236"/>
      <c r="AC214" s="236"/>
      <c r="AD214" s="236"/>
      <c r="AE214" s="236"/>
      <c r="AF214" s="236"/>
      <c r="AG214" s="236"/>
      <c r="AH214" s="236"/>
      <c r="AI214" s="236"/>
      <c r="AJ214" s="236"/>
      <c r="AK214" s="235"/>
      <c r="AL214" s="236"/>
      <c r="AM214" s="235"/>
      <c r="AN214" s="235"/>
      <c r="AO214" s="235"/>
      <c r="AP214" s="236"/>
      <c r="AQ214" s="235"/>
      <c r="AR214" s="235"/>
      <c r="AS214" s="235"/>
      <c r="AT214" s="235"/>
      <c r="AU214" s="236"/>
      <c r="AV214" s="235"/>
      <c r="AW214" s="235"/>
      <c r="AX214" s="235"/>
      <c r="AY214" s="235"/>
      <c r="AZ214" s="236"/>
      <c r="BA214" s="235"/>
      <c r="BB214" s="235"/>
      <c r="BD214" s="237">
        <v>210</v>
      </c>
      <c r="BE214" s="235"/>
      <c r="BF214" s="235"/>
      <c r="BG214" s="235"/>
      <c r="BH214" s="235"/>
      <c r="BI214" s="235"/>
      <c r="BJ214" s="236"/>
      <c r="BK214" s="235"/>
      <c r="BL214" s="236"/>
      <c r="BM214" s="235"/>
      <c r="BN214" s="238"/>
      <c r="BO214" s="238"/>
      <c r="BP214" s="238"/>
      <c r="BQ214" s="238"/>
      <c r="BR214" s="238"/>
      <c r="BS214" s="238"/>
      <c r="BT214" s="239"/>
      <c r="BU214" s="239"/>
      <c r="BV214" s="239"/>
      <c r="BW214" s="239"/>
      <c r="BX214" s="238"/>
      <c r="BY214" s="239"/>
      <c r="BZ214" s="239"/>
      <c r="CA214" s="239"/>
      <c r="CB214" s="239"/>
      <c r="CC214" s="239"/>
      <c r="CD214" s="239"/>
      <c r="CE214" s="239"/>
      <c r="CF214" s="236"/>
      <c r="CG214" s="240"/>
    </row>
    <row r="215" spans="16:85" x14ac:dyDescent="0.25">
      <c r="P215" s="235"/>
      <c r="Q215" s="235"/>
      <c r="R215" s="235"/>
      <c r="S215" s="235"/>
      <c r="T215" s="236"/>
      <c r="U215" s="236"/>
      <c r="V215" s="236"/>
      <c r="W215" s="236"/>
      <c r="X215" s="236"/>
      <c r="Y215" s="236"/>
      <c r="Z215" s="236"/>
      <c r="AA215" s="236"/>
      <c r="AB215" s="236"/>
      <c r="AC215" s="236"/>
      <c r="AD215" s="236"/>
      <c r="AE215" s="236"/>
      <c r="AF215" s="236"/>
      <c r="AG215" s="236"/>
      <c r="AH215" s="236"/>
      <c r="AI215" s="236"/>
      <c r="AJ215" s="236"/>
      <c r="AK215" s="235"/>
      <c r="AL215" s="236"/>
      <c r="AM215" s="235"/>
      <c r="AN215" s="235"/>
      <c r="AO215" s="235"/>
      <c r="AP215" s="236"/>
      <c r="AQ215" s="235"/>
      <c r="AR215" s="235"/>
      <c r="AS215" s="235"/>
      <c r="AT215" s="235"/>
      <c r="AU215" s="236"/>
      <c r="AV215" s="235"/>
      <c r="AW215" s="235"/>
      <c r="AX215" s="235"/>
      <c r="AY215" s="235"/>
      <c r="AZ215" s="236"/>
      <c r="BA215" s="235"/>
      <c r="BB215" s="235"/>
      <c r="BD215" s="237">
        <v>211</v>
      </c>
      <c r="BE215" s="235"/>
      <c r="BF215" s="235"/>
      <c r="BG215" s="235"/>
      <c r="BH215" s="235"/>
      <c r="BI215" s="235"/>
      <c r="BJ215" s="236"/>
      <c r="BK215" s="235"/>
      <c r="BL215" s="236"/>
      <c r="BM215" s="235"/>
      <c r="BN215" s="238"/>
      <c r="BO215" s="238"/>
      <c r="BP215" s="238"/>
      <c r="BQ215" s="238"/>
      <c r="BR215" s="238"/>
      <c r="BS215" s="238"/>
      <c r="BT215" s="239"/>
      <c r="BU215" s="239"/>
      <c r="BV215" s="239"/>
      <c r="BW215" s="239"/>
      <c r="BX215" s="238"/>
      <c r="BY215" s="239"/>
      <c r="BZ215" s="239"/>
      <c r="CA215" s="239"/>
      <c r="CB215" s="239"/>
      <c r="CC215" s="239"/>
      <c r="CD215" s="239"/>
      <c r="CE215" s="239"/>
      <c r="CF215" s="236"/>
      <c r="CG215" s="240"/>
    </row>
    <row r="216" spans="16:85" x14ac:dyDescent="0.25">
      <c r="P216" s="235"/>
      <c r="Q216" s="235"/>
      <c r="R216" s="235"/>
      <c r="S216" s="235"/>
      <c r="T216" s="236"/>
      <c r="U216" s="236"/>
      <c r="V216" s="236"/>
      <c r="W216" s="236"/>
      <c r="X216" s="236"/>
      <c r="Y216" s="236"/>
      <c r="Z216" s="236"/>
      <c r="AA216" s="236"/>
      <c r="AB216" s="236"/>
      <c r="AC216" s="236"/>
      <c r="AD216" s="236"/>
      <c r="AE216" s="236"/>
      <c r="AF216" s="236"/>
      <c r="AG216" s="236"/>
      <c r="AH216" s="236"/>
      <c r="AI216" s="236"/>
      <c r="AJ216" s="236"/>
      <c r="AK216" s="235"/>
      <c r="AL216" s="236"/>
      <c r="AM216" s="235"/>
      <c r="AN216" s="235"/>
      <c r="AO216" s="235"/>
      <c r="AP216" s="236"/>
      <c r="AQ216" s="235"/>
      <c r="AR216" s="235"/>
      <c r="AS216" s="235"/>
      <c r="AT216" s="235"/>
      <c r="AU216" s="236"/>
      <c r="AV216" s="235"/>
      <c r="AW216" s="235"/>
      <c r="AX216" s="235"/>
      <c r="AY216" s="235"/>
      <c r="AZ216" s="236"/>
      <c r="BA216" s="235"/>
      <c r="BB216" s="235"/>
      <c r="BD216" s="237">
        <v>212</v>
      </c>
      <c r="BE216" s="235"/>
      <c r="BF216" s="235"/>
      <c r="BG216" s="235"/>
      <c r="BH216" s="235"/>
      <c r="BI216" s="235"/>
      <c r="BJ216" s="236"/>
      <c r="BK216" s="235"/>
      <c r="BL216" s="236"/>
      <c r="BM216" s="235"/>
      <c r="BN216" s="238"/>
      <c r="BO216" s="238"/>
      <c r="BP216" s="238"/>
      <c r="BQ216" s="238"/>
      <c r="BR216" s="238"/>
      <c r="BS216" s="238"/>
      <c r="BT216" s="239"/>
      <c r="BU216" s="239"/>
      <c r="BV216" s="239"/>
      <c r="BW216" s="239"/>
      <c r="BX216" s="238"/>
      <c r="BY216" s="239"/>
      <c r="BZ216" s="239"/>
      <c r="CA216" s="239"/>
      <c r="CB216" s="239"/>
      <c r="CC216" s="239"/>
      <c r="CD216" s="239"/>
      <c r="CE216" s="239"/>
      <c r="CF216" s="236"/>
      <c r="CG216" s="240"/>
    </row>
    <row r="217" spans="16:85" x14ac:dyDescent="0.25">
      <c r="P217" s="235"/>
      <c r="Q217" s="235"/>
      <c r="R217" s="235"/>
      <c r="S217" s="235"/>
      <c r="T217" s="236"/>
      <c r="U217" s="236"/>
      <c r="V217" s="236"/>
      <c r="W217" s="236"/>
      <c r="X217" s="236"/>
      <c r="Y217" s="236"/>
      <c r="Z217" s="236"/>
      <c r="AA217" s="236"/>
      <c r="AB217" s="236"/>
      <c r="AC217" s="236"/>
      <c r="AD217" s="236"/>
      <c r="AE217" s="236"/>
      <c r="AF217" s="236"/>
      <c r="AG217" s="236"/>
      <c r="AH217" s="236"/>
      <c r="AI217" s="236"/>
      <c r="AJ217" s="236"/>
      <c r="AK217" s="235"/>
      <c r="AL217" s="236"/>
      <c r="AM217" s="235"/>
      <c r="AN217" s="235"/>
      <c r="AO217" s="235"/>
      <c r="AP217" s="236"/>
      <c r="AQ217" s="235"/>
      <c r="AR217" s="235"/>
      <c r="AS217" s="235"/>
      <c r="AT217" s="235"/>
      <c r="AU217" s="236"/>
      <c r="AV217" s="235"/>
      <c r="AW217" s="235"/>
      <c r="AX217" s="235"/>
      <c r="AY217" s="235"/>
      <c r="AZ217" s="236"/>
      <c r="BA217" s="235"/>
      <c r="BB217" s="235"/>
      <c r="BD217" s="237">
        <v>213</v>
      </c>
      <c r="BE217" s="235"/>
      <c r="BF217" s="235"/>
      <c r="BG217" s="235"/>
      <c r="BH217" s="235"/>
      <c r="BI217" s="235"/>
      <c r="BJ217" s="236"/>
      <c r="BK217" s="235"/>
      <c r="BL217" s="236"/>
      <c r="BM217" s="235"/>
      <c r="BN217" s="238"/>
      <c r="BO217" s="238"/>
      <c r="BP217" s="238"/>
      <c r="BQ217" s="238"/>
      <c r="BR217" s="238"/>
      <c r="BS217" s="238"/>
      <c r="BT217" s="239"/>
      <c r="BU217" s="239"/>
      <c r="BV217" s="239"/>
      <c r="BW217" s="239"/>
      <c r="BX217" s="238"/>
      <c r="BY217" s="239"/>
      <c r="BZ217" s="239"/>
      <c r="CA217" s="239"/>
      <c r="CB217" s="239"/>
      <c r="CC217" s="239"/>
      <c r="CD217" s="239"/>
      <c r="CE217" s="239"/>
      <c r="CF217" s="236"/>
      <c r="CG217" s="240"/>
    </row>
    <row r="218" spans="16:85" x14ac:dyDescent="0.25">
      <c r="P218" s="235"/>
      <c r="Q218" s="235"/>
      <c r="R218" s="235"/>
      <c r="S218" s="235"/>
      <c r="T218" s="236"/>
      <c r="U218" s="236"/>
      <c r="V218" s="236"/>
      <c r="W218" s="236"/>
      <c r="X218" s="236"/>
      <c r="Y218" s="236"/>
      <c r="Z218" s="236"/>
      <c r="AA218" s="236"/>
      <c r="AB218" s="236"/>
      <c r="AC218" s="236"/>
      <c r="AD218" s="236"/>
      <c r="AE218" s="236"/>
      <c r="AF218" s="236"/>
      <c r="AG218" s="236"/>
      <c r="AH218" s="236"/>
      <c r="AI218" s="236"/>
      <c r="AJ218" s="236"/>
      <c r="AK218" s="235"/>
      <c r="AL218" s="236"/>
      <c r="AM218" s="235"/>
      <c r="AN218" s="235"/>
      <c r="AO218" s="235"/>
      <c r="AP218" s="236"/>
      <c r="AQ218" s="235"/>
      <c r="AR218" s="235"/>
      <c r="AS218" s="235"/>
      <c r="AT218" s="235"/>
      <c r="AU218" s="236"/>
      <c r="AV218" s="235"/>
      <c r="AW218" s="235"/>
      <c r="AX218" s="235"/>
      <c r="AY218" s="235"/>
      <c r="AZ218" s="236"/>
      <c r="BA218" s="235"/>
      <c r="BB218" s="235"/>
      <c r="BD218" s="237">
        <v>214</v>
      </c>
      <c r="BE218" s="235"/>
      <c r="BF218" s="235"/>
      <c r="BG218" s="235"/>
      <c r="BH218" s="235"/>
      <c r="BI218" s="235"/>
      <c r="BJ218" s="236"/>
      <c r="BK218" s="235"/>
      <c r="BL218" s="236"/>
      <c r="BM218" s="235"/>
      <c r="BN218" s="238"/>
      <c r="BO218" s="238"/>
      <c r="BP218" s="238"/>
      <c r="BQ218" s="238"/>
      <c r="BR218" s="238"/>
      <c r="BS218" s="238"/>
      <c r="BT218" s="239"/>
      <c r="BU218" s="239"/>
      <c r="BV218" s="239"/>
      <c r="BW218" s="239"/>
      <c r="BX218" s="238"/>
      <c r="BY218" s="239"/>
      <c r="BZ218" s="239"/>
      <c r="CA218" s="239"/>
      <c r="CB218" s="239"/>
      <c r="CC218" s="239"/>
      <c r="CD218" s="239"/>
      <c r="CE218" s="239"/>
      <c r="CF218" s="236"/>
      <c r="CG218" s="240"/>
    </row>
    <row r="219" spans="16:85" x14ac:dyDescent="0.25">
      <c r="P219" s="235"/>
      <c r="Q219" s="235"/>
      <c r="R219" s="235"/>
      <c r="S219" s="235"/>
      <c r="T219" s="236"/>
      <c r="U219" s="236"/>
      <c r="V219" s="236"/>
      <c r="W219" s="236"/>
      <c r="X219" s="236"/>
      <c r="Y219" s="236"/>
      <c r="Z219" s="236"/>
      <c r="AA219" s="236"/>
      <c r="AB219" s="236"/>
      <c r="AC219" s="236"/>
      <c r="AD219" s="236"/>
      <c r="AE219" s="236"/>
      <c r="AF219" s="236"/>
      <c r="AG219" s="236"/>
      <c r="AH219" s="236"/>
      <c r="AI219" s="236"/>
      <c r="AJ219" s="236"/>
      <c r="AK219" s="235"/>
      <c r="AL219" s="236"/>
      <c r="AM219" s="235"/>
      <c r="AN219" s="235"/>
      <c r="AO219" s="235"/>
      <c r="AP219" s="236"/>
      <c r="AQ219" s="235"/>
      <c r="AR219" s="235"/>
      <c r="AS219" s="235"/>
      <c r="AT219" s="235"/>
      <c r="AU219" s="236"/>
      <c r="AV219" s="235"/>
      <c r="AW219" s="235"/>
      <c r="AX219" s="235"/>
      <c r="AY219" s="235"/>
      <c r="AZ219" s="236"/>
      <c r="BA219" s="235"/>
      <c r="BB219" s="235"/>
      <c r="BD219" s="237">
        <v>215</v>
      </c>
      <c r="BE219" s="235"/>
      <c r="BF219" s="235"/>
      <c r="BG219" s="235"/>
      <c r="BH219" s="235"/>
      <c r="BI219" s="235"/>
      <c r="BJ219" s="236"/>
      <c r="BK219" s="235"/>
      <c r="BL219" s="236"/>
      <c r="BM219" s="235"/>
      <c r="BN219" s="238"/>
      <c r="BO219" s="238"/>
      <c r="BP219" s="238"/>
      <c r="BQ219" s="238"/>
      <c r="BR219" s="238"/>
      <c r="BS219" s="238"/>
      <c r="BT219" s="239"/>
      <c r="BU219" s="239"/>
      <c r="BV219" s="239"/>
      <c r="BW219" s="239"/>
      <c r="BX219" s="238"/>
      <c r="BY219" s="239"/>
      <c r="BZ219" s="239"/>
      <c r="CA219" s="239"/>
      <c r="CB219" s="239"/>
      <c r="CC219" s="239"/>
      <c r="CD219" s="239"/>
      <c r="CE219" s="239"/>
      <c r="CF219" s="236"/>
      <c r="CG219" s="240"/>
    </row>
    <row r="220" spans="16:85" x14ac:dyDescent="0.25">
      <c r="P220" s="235"/>
      <c r="Q220" s="235"/>
      <c r="R220" s="235"/>
      <c r="S220" s="235"/>
      <c r="T220" s="236"/>
      <c r="U220" s="236"/>
      <c r="V220" s="236"/>
      <c r="W220" s="236"/>
      <c r="X220" s="236"/>
      <c r="Y220" s="236"/>
      <c r="Z220" s="236"/>
      <c r="AA220" s="236"/>
      <c r="AB220" s="236"/>
      <c r="AC220" s="236"/>
      <c r="AD220" s="236"/>
      <c r="AE220" s="236"/>
      <c r="AF220" s="236"/>
      <c r="AG220" s="236"/>
      <c r="AH220" s="236"/>
      <c r="AI220" s="236"/>
      <c r="AJ220" s="236"/>
      <c r="AK220" s="235"/>
      <c r="AL220" s="236"/>
      <c r="AM220" s="235"/>
      <c r="AN220" s="235"/>
      <c r="AO220" s="235"/>
      <c r="AP220" s="236"/>
      <c r="AQ220" s="235"/>
      <c r="AR220" s="235"/>
      <c r="AS220" s="235"/>
      <c r="AT220" s="235"/>
      <c r="AU220" s="236"/>
      <c r="AV220" s="235"/>
      <c r="AW220" s="235"/>
      <c r="AX220" s="235"/>
      <c r="AY220" s="235"/>
      <c r="AZ220" s="236"/>
      <c r="BA220" s="235"/>
      <c r="BB220" s="235"/>
      <c r="BD220" s="237">
        <v>216</v>
      </c>
      <c r="BE220" s="235"/>
      <c r="BF220" s="235"/>
      <c r="BG220" s="235"/>
      <c r="BH220" s="235"/>
      <c r="BI220" s="235"/>
      <c r="BJ220" s="236"/>
      <c r="BK220" s="235"/>
      <c r="BL220" s="236"/>
      <c r="BM220" s="235"/>
      <c r="BN220" s="238"/>
      <c r="BO220" s="238"/>
      <c r="BP220" s="238"/>
      <c r="BQ220" s="238"/>
      <c r="BR220" s="238"/>
      <c r="BS220" s="238"/>
      <c r="BT220" s="239"/>
      <c r="BU220" s="239"/>
      <c r="BV220" s="239"/>
      <c r="BW220" s="239"/>
      <c r="BX220" s="238"/>
      <c r="BY220" s="239"/>
      <c r="BZ220" s="239"/>
      <c r="CA220" s="239"/>
      <c r="CB220" s="239"/>
      <c r="CC220" s="239"/>
      <c r="CD220" s="239"/>
      <c r="CE220" s="239"/>
      <c r="CF220" s="236"/>
      <c r="CG220" s="240"/>
    </row>
    <row r="221" spans="16:85" x14ac:dyDescent="0.25">
      <c r="P221" s="235"/>
      <c r="Q221" s="235"/>
      <c r="R221" s="235"/>
      <c r="S221" s="235"/>
      <c r="T221" s="236"/>
      <c r="U221" s="236"/>
      <c r="V221" s="236"/>
      <c r="W221" s="236"/>
      <c r="X221" s="236"/>
      <c r="Y221" s="236"/>
      <c r="Z221" s="236"/>
      <c r="AA221" s="236"/>
      <c r="AB221" s="236"/>
      <c r="AC221" s="236"/>
      <c r="AD221" s="236"/>
      <c r="AE221" s="236"/>
      <c r="AF221" s="236"/>
      <c r="AG221" s="236"/>
      <c r="AH221" s="236"/>
      <c r="AI221" s="236"/>
      <c r="AJ221" s="236"/>
      <c r="AK221" s="235"/>
      <c r="AL221" s="236"/>
      <c r="AM221" s="235"/>
      <c r="AN221" s="235"/>
      <c r="AO221" s="235"/>
      <c r="AP221" s="236"/>
      <c r="AQ221" s="235"/>
      <c r="AR221" s="235"/>
      <c r="AS221" s="235"/>
      <c r="AT221" s="235"/>
      <c r="AU221" s="236"/>
      <c r="AV221" s="235"/>
      <c r="AW221" s="235"/>
      <c r="AX221" s="235"/>
      <c r="AY221" s="235"/>
      <c r="AZ221" s="236"/>
      <c r="BA221" s="235"/>
      <c r="BB221" s="235"/>
      <c r="BD221" s="237">
        <v>217</v>
      </c>
      <c r="BE221" s="235"/>
      <c r="BF221" s="235"/>
      <c r="BG221" s="235"/>
      <c r="BH221" s="235"/>
      <c r="BI221" s="235"/>
      <c r="BJ221" s="236"/>
      <c r="BK221" s="235"/>
      <c r="BL221" s="236"/>
      <c r="BM221" s="235"/>
      <c r="BN221" s="238"/>
      <c r="BO221" s="238"/>
      <c r="BP221" s="238"/>
      <c r="BQ221" s="238"/>
      <c r="BR221" s="238"/>
      <c r="BS221" s="238"/>
      <c r="BT221" s="239"/>
      <c r="BU221" s="239"/>
      <c r="BV221" s="239"/>
      <c r="BW221" s="239"/>
      <c r="BX221" s="238"/>
      <c r="BY221" s="239"/>
      <c r="BZ221" s="239"/>
      <c r="CA221" s="239"/>
      <c r="CB221" s="239"/>
      <c r="CC221" s="239"/>
      <c r="CD221" s="239"/>
      <c r="CE221" s="239"/>
      <c r="CF221" s="236"/>
      <c r="CG221" s="240"/>
    </row>
    <row r="222" spans="16:85" x14ac:dyDescent="0.25">
      <c r="P222" s="235"/>
      <c r="Q222" s="235"/>
      <c r="R222" s="235"/>
      <c r="S222" s="235"/>
      <c r="T222" s="236"/>
      <c r="U222" s="236"/>
      <c r="V222" s="236"/>
      <c r="W222" s="236"/>
      <c r="X222" s="236"/>
      <c r="Y222" s="236"/>
      <c r="Z222" s="236"/>
      <c r="AA222" s="236"/>
      <c r="AB222" s="236"/>
      <c r="AC222" s="236"/>
      <c r="AD222" s="236"/>
      <c r="AE222" s="236"/>
      <c r="AF222" s="236"/>
      <c r="AG222" s="236"/>
      <c r="AH222" s="236"/>
      <c r="AI222" s="236"/>
      <c r="AJ222" s="236"/>
      <c r="AK222" s="235"/>
      <c r="AL222" s="236"/>
      <c r="AM222" s="235"/>
      <c r="AN222" s="235"/>
      <c r="AO222" s="235"/>
      <c r="AP222" s="236"/>
      <c r="AQ222" s="235"/>
      <c r="AR222" s="235"/>
      <c r="AS222" s="235"/>
      <c r="AT222" s="235"/>
      <c r="AU222" s="236"/>
      <c r="AV222" s="235"/>
      <c r="AW222" s="235"/>
      <c r="AX222" s="235"/>
      <c r="AY222" s="235"/>
      <c r="AZ222" s="236"/>
      <c r="BA222" s="235"/>
      <c r="BB222" s="235"/>
      <c r="BD222" s="237">
        <v>218</v>
      </c>
      <c r="BE222" s="235"/>
      <c r="BF222" s="235"/>
      <c r="BG222" s="235"/>
      <c r="BH222" s="235"/>
      <c r="BI222" s="235"/>
      <c r="BJ222" s="236"/>
      <c r="BK222" s="235"/>
      <c r="BL222" s="236"/>
      <c r="BM222" s="235"/>
      <c r="BN222" s="238"/>
      <c r="BO222" s="238"/>
      <c r="BP222" s="238"/>
      <c r="BQ222" s="238"/>
      <c r="BR222" s="238"/>
      <c r="BS222" s="238"/>
      <c r="BT222" s="239"/>
      <c r="BU222" s="239"/>
      <c r="BV222" s="239"/>
      <c r="BW222" s="239"/>
      <c r="BX222" s="238"/>
      <c r="BY222" s="239"/>
      <c r="BZ222" s="239"/>
      <c r="CA222" s="239"/>
      <c r="CB222" s="239"/>
      <c r="CC222" s="239"/>
      <c r="CD222" s="239"/>
      <c r="CE222" s="239"/>
      <c r="CF222" s="236"/>
      <c r="CG222" s="240"/>
    </row>
    <row r="223" spans="16:85" x14ac:dyDescent="0.25">
      <c r="P223" s="235"/>
      <c r="Q223" s="235"/>
      <c r="R223" s="235"/>
      <c r="S223" s="235"/>
      <c r="T223" s="236"/>
      <c r="U223" s="236"/>
      <c r="V223" s="236"/>
      <c r="W223" s="236"/>
      <c r="X223" s="236"/>
      <c r="Y223" s="236"/>
      <c r="Z223" s="236"/>
      <c r="AA223" s="236"/>
      <c r="AB223" s="236"/>
      <c r="AC223" s="236"/>
      <c r="AD223" s="236"/>
      <c r="AE223" s="236"/>
      <c r="AF223" s="236"/>
      <c r="AG223" s="236"/>
      <c r="AH223" s="236"/>
      <c r="AI223" s="236"/>
      <c r="AJ223" s="236"/>
      <c r="AK223" s="235"/>
      <c r="AL223" s="236"/>
      <c r="AM223" s="235"/>
      <c r="AN223" s="235"/>
      <c r="AO223" s="235"/>
      <c r="AP223" s="236"/>
      <c r="AQ223" s="235"/>
      <c r="AR223" s="235"/>
      <c r="AS223" s="235"/>
      <c r="AT223" s="235"/>
      <c r="AU223" s="236"/>
      <c r="AV223" s="235"/>
      <c r="AW223" s="235"/>
      <c r="AX223" s="235"/>
      <c r="AY223" s="235"/>
      <c r="AZ223" s="236"/>
      <c r="BA223" s="235"/>
      <c r="BB223" s="235"/>
      <c r="BD223" s="237">
        <v>219</v>
      </c>
      <c r="BE223" s="235"/>
      <c r="BF223" s="235"/>
      <c r="BG223" s="235"/>
      <c r="BH223" s="235"/>
      <c r="BI223" s="235"/>
      <c r="BJ223" s="236"/>
      <c r="BK223" s="235"/>
      <c r="BL223" s="236"/>
      <c r="BM223" s="235"/>
      <c r="BN223" s="238"/>
      <c r="BO223" s="238"/>
      <c r="BP223" s="238"/>
      <c r="BQ223" s="238"/>
      <c r="BR223" s="238"/>
      <c r="BS223" s="238"/>
      <c r="BT223" s="239"/>
      <c r="BU223" s="239"/>
      <c r="BV223" s="239"/>
      <c r="BW223" s="239"/>
      <c r="BX223" s="238"/>
      <c r="BY223" s="239"/>
      <c r="BZ223" s="239"/>
      <c r="CA223" s="239"/>
      <c r="CB223" s="239"/>
      <c r="CC223" s="239"/>
      <c r="CD223" s="239"/>
      <c r="CE223" s="239"/>
      <c r="CF223" s="236"/>
      <c r="CG223" s="240"/>
    </row>
    <row r="224" spans="16:85" x14ac:dyDescent="0.25">
      <c r="P224" s="235"/>
      <c r="Q224" s="235"/>
      <c r="R224" s="235"/>
      <c r="S224" s="235"/>
      <c r="T224" s="236"/>
      <c r="U224" s="236"/>
      <c r="V224" s="236"/>
      <c r="W224" s="236"/>
      <c r="X224" s="236"/>
      <c r="Y224" s="236"/>
      <c r="Z224" s="236"/>
      <c r="AA224" s="236"/>
      <c r="AB224" s="236"/>
      <c r="AC224" s="236"/>
      <c r="AD224" s="236"/>
      <c r="AE224" s="236"/>
      <c r="AF224" s="236"/>
      <c r="AG224" s="236"/>
      <c r="AH224" s="236"/>
      <c r="AI224" s="236"/>
      <c r="AJ224" s="236"/>
      <c r="AK224" s="235"/>
      <c r="AL224" s="236"/>
      <c r="AM224" s="235"/>
      <c r="AN224" s="235"/>
      <c r="AO224" s="235"/>
      <c r="AP224" s="236"/>
      <c r="AQ224" s="235"/>
      <c r="AR224" s="235"/>
      <c r="AS224" s="235"/>
      <c r="AT224" s="235"/>
      <c r="AU224" s="236"/>
      <c r="AV224" s="235"/>
      <c r="AW224" s="235"/>
      <c r="AX224" s="235"/>
      <c r="AY224" s="235"/>
      <c r="AZ224" s="236"/>
      <c r="BA224" s="235"/>
      <c r="BB224" s="235"/>
      <c r="BD224" s="237">
        <v>220</v>
      </c>
      <c r="BE224" s="235"/>
      <c r="BF224" s="235"/>
      <c r="BG224" s="235"/>
      <c r="BH224" s="235"/>
      <c r="BI224" s="235"/>
      <c r="BJ224" s="236"/>
      <c r="BK224" s="235"/>
      <c r="BL224" s="236"/>
      <c r="BM224" s="235"/>
      <c r="BN224" s="238"/>
      <c r="BO224" s="238"/>
      <c r="BP224" s="238"/>
      <c r="BQ224" s="238"/>
      <c r="BR224" s="238"/>
      <c r="BS224" s="238"/>
      <c r="BT224" s="239"/>
      <c r="BU224" s="239"/>
      <c r="BV224" s="239"/>
      <c r="BW224" s="239"/>
      <c r="BX224" s="238"/>
      <c r="BY224" s="239"/>
      <c r="BZ224" s="239"/>
      <c r="CA224" s="239"/>
      <c r="CB224" s="239"/>
      <c r="CC224" s="239"/>
      <c r="CD224" s="239"/>
      <c r="CE224" s="239"/>
      <c r="CF224" s="236"/>
      <c r="CG224" s="240"/>
    </row>
    <row r="225" spans="16:85" x14ac:dyDescent="0.25">
      <c r="P225" s="235"/>
      <c r="Q225" s="235"/>
      <c r="R225" s="235"/>
      <c r="S225" s="235"/>
      <c r="T225" s="236"/>
      <c r="U225" s="236"/>
      <c r="V225" s="236"/>
      <c r="W225" s="236"/>
      <c r="X225" s="236"/>
      <c r="Y225" s="236"/>
      <c r="Z225" s="236"/>
      <c r="AA225" s="236"/>
      <c r="AB225" s="236"/>
      <c r="AC225" s="236"/>
      <c r="AD225" s="236"/>
      <c r="AE225" s="236"/>
      <c r="AF225" s="236"/>
      <c r="AG225" s="236"/>
      <c r="AH225" s="236"/>
      <c r="AI225" s="236"/>
      <c r="AJ225" s="236"/>
      <c r="AK225" s="235"/>
      <c r="AL225" s="236"/>
      <c r="AM225" s="235"/>
      <c r="AN225" s="235"/>
      <c r="AO225" s="235"/>
      <c r="AP225" s="236"/>
      <c r="AQ225" s="235"/>
      <c r="AR225" s="235"/>
      <c r="AS225" s="235"/>
      <c r="AT225" s="235"/>
      <c r="AU225" s="236"/>
      <c r="AV225" s="235"/>
      <c r="AW225" s="235"/>
      <c r="AX225" s="235"/>
      <c r="AY225" s="235"/>
      <c r="AZ225" s="236"/>
      <c r="BA225" s="235"/>
      <c r="BB225" s="235"/>
      <c r="BD225" s="237">
        <v>221</v>
      </c>
      <c r="BE225" s="235"/>
      <c r="BF225" s="235"/>
      <c r="BG225" s="235"/>
      <c r="BH225" s="235"/>
      <c r="BI225" s="235"/>
      <c r="BJ225" s="236"/>
      <c r="BK225" s="235"/>
      <c r="BL225" s="236"/>
      <c r="BM225" s="235"/>
      <c r="BN225" s="238"/>
      <c r="BO225" s="238"/>
      <c r="BP225" s="238"/>
      <c r="BQ225" s="238"/>
      <c r="BR225" s="238"/>
      <c r="BS225" s="238"/>
      <c r="BT225" s="239"/>
      <c r="BU225" s="239"/>
      <c r="BV225" s="239"/>
      <c r="BW225" s="239"/>
      <c r="BX225" s="238"/>
      <c r="BY225" s="239"/>
      <c r="BZ225" s="239"/>
      <c r="CA225" s="239"/>
      <c r="CB225" s="239"/>
      <c r="CC225" s="239"/>
      <c r="CD225" s="239"/>
      <c r="CE225" s="239"/>
      <c r="CF225" s="236"/>
      <c r="CG225" s="240"/>
    </row>
    <row r="226" spans="16:85" x14ac:dyDescent="0.25">
      <c r="P226" s="235"/>
      <c r="Q226" s="235"/>
      <c r="R226" s="235"/>
      <c r="S226" s="235"/>
      <c r="T226" s="236"/>
      <c r="U226" s="236"/>
      <c r="V226" s="236"/>
      <c r="W226" s="236"/>
      <c r="X226" s="236"/>
      <c r="Y226" s="236"/>
      <c r="Z226" s="236"/>
      <c r="AA226" s="236"/>
      <c r="AB226" s="236"/>
      <c r="AC226" s="236"/>
      <c r="AD226" s="236"/>
      <c r="AE226" s="236"/>
      <c r="AF226" s="236"/>
      <c r="AG226" s="236"/>
      <c r="AH226" s="236"/>
      <c r="AI226" s="236"/>
      <c r="AJ226" s="236"/>
      <c r="AK226" s="235"/>
      <c r="AL226" s="236"/>
      <c r="AM226" s="235"/>
      <c r="AN226" s="235"/>
      <c r="AO226" s="235"/>
      <c r="AP226" s="236"/>
      <c r="AQ226" s="235"/>
      <c r="AR226" s="235"/>
      <c r="AS226" s="235"/>
      <c r="AT226" s="235"/>
      <c r="AU226" s="236"/>
      <c r="AV226" s="235"/>
      <c r="AW226" s="235"/>
      <c r="AX226" s="235"/>
      <c r="AY226" s="235"/>
      <c r="AZ226" s="236"/>
      <c r="BA226" s="235"/>
      <c r="BB226" s="235"/>
      <c r="BD226" s="237">
        <v>222</v>
      </c>
      <c r="BE226" s="235"/>
      <c r="BF226" s="235"/>
      <c r="BG226" s="235"/>
      <c r="BH226" s="235"/>
      <c r="BI226" s="235"/>
      <c r="BJ226" s="236"/>
      <c r="BK226" s="235"/>
      <c r="BL226" s="236"/>
      <c r="BM226" s="235"/>
      <c r="BN226" s="238"/>
      <c r="BO226" s="238"/>
      <c r="BP226" s="238"/>
      <c r="BQ226" s="238"/>
      <c r="BR226" s="238"/>
      <c r="BS226" s="238"/>
      <c r="BT226" s="239"/>
      <c r="BU226" s="239"/>
      <c r="BV226" s="239"/>
      <c r="BW226" s="239"/>
      <c r="BX226" s="238"/>
      <c r="BY226" s="239"/>
      <c r="BZ226" s="239"/>
      <c r="CA226" s="239"/>
      <c r="CB226" s="239"/>
      <c r="CC226" s="239"/>
      <c r="CD226" s="239"/>
      <c r="CE226" s="239"/>
      <c r="CF226" s="236"/>
      <c r="CG226" s="240"/>
    </row>
    <row r="227" spans="16:85" x14ac:dyDescent="0.25">
      <c r="P227" s="235"/>
      <c r="Q227" s="235"/>
      <c r="R227" s="235"/>
      <c r="S227" s="235"/>
      <c r="T227" s="236"/>
      <c r="U227" s="236"/>
      <c r="V227" s="236"/>
      <c r="W227" s="236"/>
      <c r="X227" s="236"/>
      <c r="Y227" s="236"/>
      <c r="Z227" s="236"/>
      <c r="AA227" s="236"/>
      <c r="AB227" s="236"/>
      <c r="AC227" s="236"/>
      <c r="AD227" s="236"/>
      <c r="AE227" s="236"/>
      <c r="AF227" s="236"/>
      <c r="AG227" s="236"/>
      <c r="AH227" s="236"/>
      <c r="AI227" s="236"/>
      <c r="AJ227" s="236"/>
      <c r="AK227" s="235"/>
      <c r="AL227" s="236"/>
      <c r="AM227" s="235"/>
      <c r="AN227" s="235"/>
      <c r="AO227" s="235"/>
      <c r="AP227" s="236"/>
      <c r="AQ227" s="235"/>
      <c r="AR227" s="235"/>
      <c r="AS227" s="235"/>
      <c r="AT227" s="235"/>
      <c r="AU227" s="236"/>
      <c r="AV227" s="235"/>
      <c r="AW227" s="235"/>
      <c r="AX227" s="235"/>
      <c r="AY227" s="235"/>
      <c r="AZ227" s="236"/>
      <c r="BA227" s="235"/>
      <c r="BB227" s="235"/>
      <c r="BD227" s="237">
        <v>223</v>
      </c>
      <c r="BE227" s="235"/>
      <c r="BF227" s="235"/>
      <c r="BG227" s="235"/>
      <c r="BH227" s="235"/>
      <c r="BI227" s="235"/>
      <c r="BJ227" s="236"/>
      <c r="BK227" s="235"/>
      <c r="BL227" s="236"/>
      <c r="BM227" s="235"/>
      <c r="BN227" s="238"/>
      <c r="BO227" s="238"/>
      <c r="BP227" s="238"/>
      <c r="BQ227" s="238"/>
      <c r="BR227" s="238"/>
      <c r="BS227" s="238"/>
      <c r="BT227" s="239"/>
      <c r="BU227" s="239"/>
      <c r="BV227" s="239"/>
      <c r="BW227" s="239"/>
      <c r="BX227" s="238"/>
      <c r="BY227" s="239"/>
      <c r="BZ227" s="239"/>
      <c r="CA227" s="239"/>
      <c r="CB227" s="239"/>
      <c r="CC227" s="239"/>
      <c r="CD227" s="239"/>
      <c r="CE227" s="239"/>
      <c r="CF227" s="236"/>
      <c r="CG227" s="240"/>
    </row>
    <row r="228" spans="16:85" x14ac:dyDescent="0.25">
      <c r="P228" s="235"/>
      <c r="Q228" s="235"/>
      <c r="R228" s="235"/>
      <c r="S228" s="235"/>
      <c r="T228" s="236"/>
      <c r="U228" s="236"/>
      <c r="V228" s="236"/>
      <c r="W228" s="236"/>
      <c r="X228" s="236"/>
      <c r="Y228" s="236"/>
      <c r="Z228" s="236"/>
      <c r="AA228" s="236"/>
      <c r="AB228" s="236"/>
      <c r="AC228" s="236"/>
      <c r="AD228" s="236"/>
      <c r="AE228" s="236"/>
      <c r="AF228" s="236"/>
      <c r="AG228" s="236"/>
      <c r="AH228" s="236"/>
      <c r="AI228" s="236"/>
      <c r="AJ228" s="236"/>
      <c r="AK228" s="235"/>
      <c r="AL228" s="236"/>
      <c r="AM228" s="235"/>
      <c r="AN228" s="235"/>
      <c r="AO228" s="235"/>
      <c r="AP228" s="236"/>
      <c r="AQ228" s="235"/>
      <c r="AR228" s="235"/>
      <c r="AS228" s="235"/>
      <c r="AT228" s="235"/>
      <c r="AU228" s="236"/>
      <c r="AV228" s="235"/>
      <c r="AW228" s="235"/>
      <c r="AX228" s="235"/>
      <c r="AY228" s="235"/>
      <c r="AZ228" s="236"/>
      <c r="BA228" s="235"/>
      <c r="BB228" s="235"/>
      <c r="BD228" s="237">
        <v>224</v>
      </c>
      <c r="BE228" s="235"/>
      <c r="BF228" s="235"/>
      <c r="BG228" s="235"/>
      <c r="BH228" s="235"/>
      <c r="BI228" s="235"/>
      <c r="BJ228" s="236"/>
      <c r="BK228" s="235"/>
      <c r="BL228" s="236"/>
      <c r="BM228" s="235"/>
      <c r="BN228" s="238"/>
      <c r="BO228" s="238"/>
      <c r="BP228" s="238"/>
      <c r="BQ228" s="238"/>
      <c r="BR228" s="238"/>
      <c r="BS228" s="238"/>
      <c r="BT228" s="239"/>
      <c r="BU228" s="239"/>
      <c r="BV228" s="239"/>
      <c r="BW228" s="239"/>
      <c r="BX228" s="238"/>
      <c r="BY228" s="239"/>
      <c r="BZ228" s="239"/>
      <c r="CA228" s="239"/>
      <c r="CB228" s="239"/>
      <c r="CC228" s="239"/>
      <c r="CD228" s="239"/>
      <c r="CE228" s="239"/>
      <c r="CF228" s="236"/>
      <c r="CG228" s="240"/>
    </row>
    <row r="229" spans="16:85" x14ac:dyDescent="0.25">
      <c r="P229" s="235"/>
      <c r="Q229" s="235"/>
      <c r="R229" s="235"/>
      <c r="S229" s="235"/>
      <c r="T229" s="236"/>
      <c r="U229" s="236"/>
      <c r="V229" s="236"/>
      <c r="W229" s="236"/>
      <c r="X229" s="236"/>
      <c r="Y229" s="236"/>
      <c r="Z229" s="236"/>
      <c r="AA229" s="236"/>
      <c r="AB229" s="236"/>
      <c r="AC229" s="236"/>
      <c r="AD229" s="236"/>
      <c r="AE229" s="236"/>
      <c r="AF229" s="236"/>
      <c r="AG229" s="236"/>
      <c r="AH229" s="236"/>
      <c r="AI229" s="236"/>
      <c r="AJ229" s="236"/>
      <c r="AK229" s="235"/>
      <c r="AL229" s="236"/>
      <c r="AM229" s="235"/>
      <c r="AN229" s="235"/>
      <c r="AO229" s="235"/>
      <c r="AP229" s="236"/>
      <c r="AQ229" s="235"/>
      <c r="AR229" s="235"/>
      <c r="AS229" s="235"/>
      <c r="AT229" s="235"/>
      <c r="AU229" s="236"/>
      <c r="AV229" s="235"/>
      <c r="AW229" s="235"/>
      <c r="AX229" s="235"/>
      <c r="AY229" s="235"/>
      <c r="AZ229" s="236"/>
      <c r="BA229" s="235"/>
      <c r="BB229" s="235"/>
      <c r="BD229" s="237">
        <v>225</v>
      </c>
      <c r="BE229" s="235"/>
      <c r="BF229" s="235"/>
      <c r="BG229" s="235"/>
      <c r="BH229" s="235"/>
      <c r="BI229" s="235"/>
      <c r="BJ229" s="236"/>
      <c r="BK229" s="235"/>
      <c r="BL229" s="236"/>
      <c r="BM229" s="235"/>
      <c r="BN229" s="238"/>
      <c r="BO229" s="238"/>
      <c r="BP229" s="238"/>
      <c r="BQ229" s="238"/>
      <c r="BR229" s="238"/>
      <c r="BS229" s="238"/>
      <c r="BT229" s="239"/>
      <c r="BU229" s="239"/>
      <c r="BV229" s="239"/>
      <c r="BW229" s="239"/>
      <c r="BX229" s="238"/>
      <c r="BY229" s="239"/>
      <c r="BZ229" s="239"/>
      <c r="CA229" s="239"/>
      <c r="CB229" s="239"/>
      <c r="CC229" s="239"/>
      <c r="CD229" s="239"/>
      <c r="CE229" s="239"/>
      <c r="CF229" s="236"/>
      <c r="CG229" s="240"/>
    </row>
    <row r="230" spans="16:85" x14ac:dyDescent="0.25">
      <c r="P230" s="235"/>
      <c r="Q230" s="235"/>
      <c r="R230" s="235"/>
      <c r="S230" s="235"/>
      <c r="T230" s="236"/>
      <c r="U230" s="236"/>
      <c r="V230" s="236"/>
      <c r="W230" s="236"/>
      <c r="X230" s="236"/>
      <c r="Y230" s="236"/>
      <c r="Z230" s="236"/>
      <c r="AA230" s="236"/>
      <c r="AB230" s="236"/>
      <c r="AC230" s="236"/>
      <c r="AD230" s="236"/>
      <c r="AE230" s="236"/>
      <c r="AF230" s="236"/>
      <c r="AG230" s="236"/>
      <c r="AH230" s="236"/>
      <c r="AI230" s="236"/>
      <c r="AJ230" s="236"/>
      <c r="AK230" s="235"/>
      <c r="AL230" s="236"/>
      <c r="AM230" s="235"/>
      <c r="AN230" s="235"/>
      <c r="AO230" s="235"/>
      <c r="AP230" s="236"/>
      <c r="AQ230" s="235"/>
      <c r="AR230" s="235"/>
      <c r="AS230" s="235"/>
      <c r="AT230" s="235"/>
      <c r="AU230" s="236"/>
      <c r="AV230" s="235"/>
      <c r="AW230" s="235"/>
      <c r="AX230" s="235"/>
      <c r="AY230" s="235"/>
      <c r="AZ230" s="236"/>
      <c r="BA230" s="235"/>
      <c r="BB230" s="235"/>
      <c r="BD230" s="237">
        <v>226</v>
      </c>
      <c r="BE230" s="235"/>
      <c r="BF230" s="235"/>
      <c r="BG230" s="235"/>
      <c r="BH230" s="235"/>
      <c r="BI230" s="235"/>
      <c r="BJ230" s="236"/>
      <c r="BK230" s="235"/>
      <c r="BL230" s="236"/>
      <c r="BM230" s="235"/>
      <c r="BN230" s="238"/>
      <c r="BO230" s="238"/>
      <c r="BP230" s="238"/>
      <c r="BQ230" s="238"/>
      <c r="BR230" s="238"/>
      <c r="BS230" s="238"/>
      <c r="BT230" s="239"/>
      <c r="BU230" s="239"/>
      <c r="BV230" s="239"/>
      <c r="BW230" s="239"/>
      <c r="BX230" s="238"/>
      <c r="BY230" s="239"/>
      <c r="BZ230" s="239"/>
      <c r="CA230" s="239"/>
      <c r="CB230" s="239"/>
      <c r="CC230" s="239"/>
      <c r="CD230" s="239"/>
      <c r="CE230" s="239"/>
      <c r="CF230" s="236"/>
      <c r="CG230" s="240"/>
    </row>
    <row r="231" spans="16:85" x14ac:dyDescent="0.25">
      <c r="P231" s="235"/>
      <c r="Q231" s="235"/>
      <c r="R231" s="235"/>
      <c r="S231" s="235"/>
      <c r="T231" s="236"/>
      <c r="U231" s="236"/>
      <c r="V231" s="236"/>
      <c r="W231" s="236"/>
      <c r="X231" s="236"/>
      <c r="Y231" s="236"/>
      <c r="Z231" s="236"/>
      <c r="AA231" s="236"/>
      <c r="AB231" s="236"/>
      <c r="AC231" s="236"/>
      <c r="AD231" s="236"/>
      <c r="AE231" s="236"/>
      <c r="AF231" s="236"/>
      <c r="AG231" s="236"/>
      <c r="AH231" s="236"/>
      <c r="AI231" s="236"/>
      <c r="AJ231" s="236"/>
      <c r="AK231" s="235"/>
      <c r="AL231" s="236"/>
      <c r="AM231" s="235"/>
      <c r="AN231" s="235"/>
      <c r="AO231" s="235"/>
      <c r="AP231" s="236"/>
      <c r="AQ231" s="235"/>
      <c r="AR231" s="235"/>
      <c r="AS231" s="235"/>
      <c r="AT231" s="235"/>
      <c r="AU231" s="236"/>
      <c r="AV231" s="235"/>
      <c r="AW231" s="235"/>
      <c r="AX231" s="235"/>
      <c r="AY231" s="235"/>
      <c r="AZ231" s="236"/>
      <c r="BA231" s="235"/>
      <c r="BB231" s="235"/>
      <c r="BD231" s="237">
        <v>227</v>
      </c>
      <c r="BE231" s="235"/>
      <c r="BF231" s="235"/>
      <c r="BG231" s="235"/>
      <c r="BH231" s="235"/>
      <c r="BI231" s="235"/>
      <c r="BJ231" s="236"/>
      <c r="BK231" s="235"/>
      <c r="BL231" s="236"/>
      <c r="BM231" s="235"/>
      <c r="BN231" s="238"/>
      <c r="BO231" s="238"/>
      <c r="BP231" s="238"/>
      <c r="BQ231" s="238"/>
      <c r="BR231" s="238"/>
      <c r="BS231" s="238"/>
      <c r="BT231" s="239"/>
      <c r="BU231" s="239"/>
      <c r="BV231" s="239"/>
      <c r="BW231" s="239"/>
      <c r="BX231" s="238"/>
      <c r="BY231" s="239"/>
      <c r="BZ231" s="239"/>
      <c r="CA231" s="239"/>
      <c r="CB231" s="239"/>
      <c r="CC231" s="239"/>
      <c r="CD231" s="239"/>
      <c r="CE231" s="239"/>
      <c r="CF231" s="236"/>
      <c r="CG231" s="240"/>
    </row>
    <row r="232" spans="16:85" x14ac:dyDescent="0.25">
      <c r="P232" s="235"/>
      <c r="Q232" s="235"/>
      <c r="R232" s="235"/>
      <c r="S232" s="235"/>
      <c r="T232" s="236"/>
      <c r="U232" s="236"/>
      <c r="V232" s="236"/>
      <c r="W232" s="236"/>
      <c r="X232" s="236"/>
      <c r="Y232" s="236"/>
      <c r="Z232" s="236"/>
      <c r="AA232" s="236"/>
      <c r="AB232" s="236"/>
      <c r="AC232" s="236"/>
      <c r="AD232" s="236"/>
      <c r="AE232" s="236"/>
      <c r="AF232" s="236"/>
      <c r="AG232" s="236"/>
      <c r="AH232" s="236"/>
      <c r="AI232" s="236"/>
      <c r="AJ232" s="236"/>
      <c r="AK232" s="235"/>
      <c r="AL232" s="236"/>
      <c r="AM232" s="235"/>
      <c r="AN232" s="235"/>
      <c r="AO232" s="235"/>
      <c r="AP232" s="236"/>
      <c r="AQ232" s="235"/>
      <c r="AR232" s="235"/>
      <c r="AS232" s="235"/>
      <c r="AT232" s="235"/>
      <c r="AU232" s="236"/>
      <c r="AV232" s="235"/>
      <c r="AW232" s="235"/>
      <c r="AX232" s="235"/>
      <c r="AY232" s="235"/>
      <c r="AZ232" s="236"/>
      <c r="BA232" s="235"/>
      <c r="BB232" s="235"/>
      <c r="BD232" s="237">
        <v>228</v>
      </c>
      <c r="BE232" s="235"/>
      <c r="BF232" s="235"/>
      <c r="BG232" s="235"/>
      <c r="BH232" s="235"/>
      <c r="BI232" s="235"/>
      <c r="BJ232" s="236"/>
      <c r="BK232" s="235"/>
      <c r="BL232" s="236"/>
      <c r="BM232" s="235"/>
      <c r="BN232" s="238"/>
      <c r="BO232" s="238"/>
      <c r="BP232" s="238"/>
      <c r="BQ232" s="238"/>
      <c r="BR232" s="238"/>
      <c r="BS232" s="238"/>
      <c r="BT232" s="239"/>
      <c r="BU232" s="239"/>
      <c r="BV232" s="239"/>
      <c r="BW232" s="239"/>
      <c r="BX232" s="238"/>
      <c r="BY232" s="239"/>
      <c r="BZ232" s="239"/>
      <c r="CA232" s="239"/>
      <c r="CB232" s="239"/>
      <c r="CC232" s="239"/>
      <c r="CD232" s="239"/>
      <c r="CE232" s="239"/>
      <c r="CF232" s="236"/>
      <c r="CG232" s="240"/>
    </row>
    <row r="233" spans="16:85" x14ac:dyDescent="0.25">
      <c r="P233" s="235"/>
      <c r="Q233" s="235"/>
      <c r="R233" s="235"/>
      <c r="S233" s="235"/>
      <c r="T233" s="236"/>
      <c r="U233" s="236"/>
      <c r="V233" s="236"/>
      <c r="W233" s="236"/>
      <c r="X233" s="236"/>
      <c r="Y233" s="236"/>
      <c r="Z233" s="236"/>
      <c r="AA233" s="236"/>
      <c r="AB233" s="236"/>
      <c r="AC233" s="236"/>
      <c r="AD233" s="236"/>
      <c r="AE233" s="236"/>
      <c r="AF233" s="236"/>
      <c r="AG233" s="236"/>
      <c r="AH233" s="236"/>
      <c r="AI233" s="236"/>
      <c r="AJ233" s="236"/>
      <c r="AK233" s="235"/>
      <c r="AL233" s="236"/>
      <c r="AM233" s="235"/>
      <c r="AN233" s="235"/>
      <c r="AO233" s="235"/>
      <c r="AP233" s="236"/>
      <c r="AQ233" s="235"/>
      <c r="AR233" s="235"/>
      <c r="AS233" s="235"/>
      <c r="AT233" s="235"/>
      <c r="AU233" s="236"/>
      <c r="AV233" s="235"/>
      <c r="AW233" s="235"/>
      <c r="AX233" s="235"/>
      <c r="AY233" s="235"/>
      <c r="AZ233" s="236"/>
      <c r="BA233" s="235"/>
      <c r="BB233" s="235"/>
      <c r="BD233" s="237">
        <v>229</v>
      </c>
      <c r="BE233" s="235"/>
      <c r="BF233" s="235"/>
      <c r="BG233" s="235"/>
      <c r="BH233" s="235"/>
      <c r="BI233" s="235"/>
      <c r="BJ233" s="236"/>
      <c r="BK233" s="235"/>
      <c r="BL233" s="236"/>
      <c r="BM233" s="235"/>
      <c r="BN233" s="238"/>
      <c r="BO233" s="238"/>
      <c r="BP233" s="238"/>
      <c r="BQ233" s="238"/>
      <c r="BR233" s="238"/>
      <c r="BS233" s="238"/>
      <c r="BT233" s="239"/>
      <c r="BU233" s="239"/>
      <c r="BV233" s="239"/>
      <c r="BW233" s="239"/>
      <c r="BX233" s="238"/>
      <c r="BY233" s="239"/>
      <c r="BZ233" s="239"/>
      <c r="CA233" s="239"/>
      <c r="CB233" s="239"/>
      <c r="CC233" s="239"/>
      <c r="CD233" s="239"/>
      <c r="CE233" s="239"/>
      <c r="CF233" s="236"/>
      <c r="CG233" s="240"/>
    </row>
    <row r="234" spans="16:85" x14ac:dyDescent="0.25">
      <c r="P234" s="235"/>
      <c r="Q234" s="235"/>
      <c r="R234" s="235"/>
      <c r="S234" s="235"/>
      <c r="T234" s="236"/>
      <c r="U234" s="236"/>
      <c r="V234" s="236"/>
      <c r="W234" s="236"/>
      <c r="X234" s="236"/>
      <c r="Y234" s="236"/>
      <c r="Z234" s="236"/>
      <c r="AA234" s="236"/>
      <c r="AB234" s="236"/>
      <c r="AC234" s="236"/>
      <c r="AD234" s="236"/>
      <c r="AE234" s="236"/>
      <c r="AF234" s="236"/>
      <c r="AG234" s="236"/>
      <c r="AH234" s="236"/>
      <c r="AI234" s="236"/>
      <c r="AJ234" s="236"/>
      <c r="AK234" s="235"/>
      <c r="AL234" s="236"/>
      <c r="AM234" s="235"/>
      <c r="AN234" s="235"/>
      <c r="AO234" s="235"/>
      <c r="AP234" s="236"/>
      <c r="AQ234" s="235"/>
      <c r="AR234" s="235"/>
      <c r="AS234" s="235"/>
      <c r="AT234" s="235"/>
      <c r="AU234" s="236"/>
      <c r="AV234" s="235"/>
      <c r="AW234" s="235"/>
      <c r="AX234" s="235"/>
      <c r="AY234" s="235"/>
      <c r="AZ234" s="236"/>
      <c r="BA234" s="235"/>
      <c r="BB234" s="235"/>
      <c r="BD234" s="237">
        <v>230</v>
      </c>
      <c r="BE234" s="235"/>
      <c r="BF234" s="235"/>
      <c r="BG234" s="235"/>
      <c r="BH234" s="235"/>
      <c r="BI234" s="235"/>
      <c r="BJ234" s="236"/>
      <c r="BK234" s="235"/>
      <c r="BL234" s="236"/>
      <c r="BM234" s="235"/>
      <c r="BN234" s="238"/>
      <c r="BO234" s="238"/>
      <c r="BP234" s="238"/>
      <c r="BQ234" s="238"/>
      <c r="BR234" s="238"/>
      <c r="BS234" s="238"/>
      <c r="BT234" s="239"/>
      <c r="BU234" s="239"/>
      <c r="BV234" s="239"/>
      <c r="BW234" s="239"/>
      <c r="BX234" s="238"/>
      <c r="BY234" s="239"/>
      <c r="BZ234" s="239"/>
      <c r="CA234" s="239"/>
      <c r="CB234" s="239"/>
      <c r="CC234" s="239"/>
      <c r="CD234" s="239"/>
      <c r="CE234" s="239"/>
      <c r="CF234" s="236"/>
      <c r="CG234" s="240"/>
    </row>
    <row r="235" spans="16:85" x14ac:dyDescent="0.25">
      <c r="P235" s="235"/>
      <c r="Q235" s="235"/>
      <c r="R235" s="235"/>
      <c r="S235" s="235"/>
      <c r="T235" s="236"/>
      <c r="U235" s="236"/>
      <c r="V235" s="236"/>
      <c r="W235" s="236"/>
      <c r="X235" s="236"/>
      <c r="Y235" s="236"/>
      <c r="Z235" s="236"/>
      <c r="AA235" s="236"/>
      <c r="AB235" s="236"/>
      <c r="AC235" s="236"/>
      <c r="AD235" s="236"/>
      <c r="AE235" s="236"/>
      <c r="AF235" s="236"/>
      <c r="AG235" s="236"/>
      <c r="AH235" s="236"/>
      <c r="AI235" s="236"/>
      <c r="AJ235" s="236"/>
      <c r="AK235" s="235"/>
      <c r="AL235" s="236"/>
      <c r="AM235" s="235"/>
      <c r="AN235" s="235"/>
      <c r="AO235" s="235"/>
      <c r="AP235" s="236"/>
      <c r="AQ235" s="235"/>
      <c r="AR235" s="235"/>
      <c r="AS235" s="235"/>
      <c r="AT235" s="235"/>
      <c r="AU235" s="236"/>
      <c r="AV235" s="235"/>
      <c r="AW235" s="235"/>
      <c r="AX235" s="235"/>
      <c r="AY235" s="235"/>
      <c r="AZ235" s="236"/>
      <c r="BA235" s="235"/>
      <c r="BB235" s="235"/>
      <c r="BD235" s="237">
        <v>231</v>
      </c>
      <c r="BE235" s="235"/>
      <c r="BF235" s="235"/>
      <c r="BG235" s="235"/>
      <c r="BH235" s="235"/>
      <c r="BI235" s="235"/>
      <c r="BJ235" s="236"/>
      <c r="BK235" s="235"/>
      <c r="BL235" s="236"/>
      <c r="BM235" s="235"/>
      <c r="BN235" s="238"/>
      <c r="BO235" s="238"/>
      <c r="BP235" s="238"/>
      <c r="BQ235" s="238"/>
      <c r="BR235" s="238"/>
      <c r="BS235" s="238"/>
      <c r="BT235" s="239"/>
      <c r="BU235" s="239"/>
      <c r="BV235" s="239"/>
      <c r="BW235" s="239"/>
      <c r="BX235" s="238"/>
      <c r="BY235" s="239"/>
      <c r="BZ235" s="239"/>
      <c r="CA235" s="239"/>
      <c r="CB235" s="239"/>
      <c r="CC235" s="239"/>
      <c r="CD235" s="239"/>
      <c r="CE235" s="239"/>
      <c r="CF235" s="236"/>
      <c r="CG235" s="240"/>
    </row>
    <row r="236" spans="16:85" x14ac:dyDescent="0.25">
      <c r="P236" s="235"/>
      <c r="Q236" s="235"/>
      <c r="R236" s="235"/>
      <c r="S236" s="235"/>
      <c r="T236" s="236"/>
      <c r="U236" s="236"/>
      <c r="V236" s="236"/>
      <c r="W236" s="236"/>
      <c r="X236" s="236"/>
      <c r="Y236" s="236"/>
      <c r="Z236" s="236"/>
      <c r="AA236" s="236"/>
      <c r="AB236" s="236"/>
      <c r="AC236" s="236"/>
      <c r="AD236" s="236"/>
      <c r="AE236" s="236"/>
      <c r="AF236" s="236"/>
      <c r="AG236" s="236"/>
      <c r="AH236" s="236"/>
      <c r="AI236" s="236"/>
      <c r="AJ236" s="236"/>
      <c r="AK236" s="235"/>
      <c r="AL236" s="236"/>
      <c r="AM236" s="235"/>
      <c r="AN236" s="235"/>
      <c r="AO236" s="235"/>
      <c r="AP236" s="236"/>
      <c r="AQ236" s="235"/>
      <c r="AR236" s="235"/>
      <c r="AS236" s="235"/>
      <c r="AT236" s="235"/>
      <c r="AU236" s="236"/>
      <c r="AV236" s="235"/>
      <c r="AW236" s="235"/>
      <c r="AX236" s="235"/>
      <c r="AY236" s="235"/>
      <c r="AZ236" s="236"/>
      <c r="BA236" s="235"/>
      <c r="BB236" s="235"/>
      <c r="BD236" s="237">
        <v>232</v>
      </c>
      <c r="BE236" s="235"/>
      <c r="BF236" s="235"/>
      <c r="BG236" s="235"/>
      <c r="BH236" s="235"/>
      <c r="BI236" s="235"/>
      <c r="BJ236" s="236"/>
      <c r="BK236" s="235"/>
      <c r="BL236" s="236"/>
      <c r="BM236" s="235"/>
      <c r="BN236" s="238"/>
      <c r="BO236" s="238"/>
      <c r="BP236" s="238"/>
      <c r="BQ236" s="238"/>
      <c r="BR236" s="238"/>
      <c r="BS236" s="238"/>
      <c r="BT236" s="239"/>
      <c r="BU236" s="239"/>
      <c r="BV236" s="239"/>
      <c r="BW236" s="239"/>
      <c r="BX236" s="238"/>
      <c r="BY236" s="239"/>
      <c r="BZ236" s="239"/>
      <c r="CA236" s="239"/>
      <c r="CB236" s="239"/>
      <c r="CC236" s="239"/>
      <c r="CD236" s="239"/>
      <c r="CE236" s="239"/>
      <c r="CF236" s="236"/>
      <c r="CG236" s="240"/>
    </row>
    <row r="237" spans="16:85" x14ac:dyDescent="0.25">
      <c r="P237" s="235"/>
      <c r="Q237" s="235"/>
      <c r="R237" s="235"/>
      <c r="S237" s="235"/>
      <c r="T237" s="236"/>
      <c r="U237" s="236"/>
      <c r="V237" s="236"/>
      <c r="W237" s="236"/>
      <c r="X237" s="236"/>
      <c r="Y237" s="236"/>
      <c r="Z237" s="236"/>
      <c r="AA237" s="236"/>
      <c r="AB237" s="236"/>
      <c r="AC237" s="236"/>
      <c r="AD237" s="236"/>
      <c r="AE237" s="236"/>
      <c r="AF237" s="236"/>
      <c r="AG237" s="236"/>
      <c r="AH237" s="236"/>
      <c r="AI237" s="236"/>
      <c r="AJ237" s="236"/>
      <c r="AK237" s="235"/>
      <c r="AL237" s="236"/>
      <c r="AM237" s="235"/>
      <c r="AN237" s="235"/>
      <c r="AO237" s="235"/>
      <c r="AP237" s="236"/>
      <c r="AQ237" s="235"/>
      <c r="AR237" s="235"/>
      <c r="AS237" s="235"/>
      <c r="AT237" s="235"/>
      <c r="AU237" s="236"/>
      <c r="AV237" s="235"/>
      <c r="AW237" s="235"/>
      <c r="AX237" s="235"/>
      <c r="AY237" s="235"/>
      <c r="AZ237" s="236"/>
      <c r="BA237" s="235"/>
      <c r="BB237" s="235"/>
      <c r="BD237" s="237">
        <v>233</v>
      </c>
      <c r="BE237" s="235"/>
      <c r="BF237" s="235"/>
      <c r="BG237" s="235"/>
      <c r="BH237" s="235"/>
      <c r="BI237" s="235"/>
      <c r="BJ237" s="236"/>
      <c r="BK237" s="235"/>
      <c r="BL237" s="236"/>
      <c r="BM237" s="235"/>
      <c r="BN237" s="238"/>
      <c r="BO237" s="238"/>
      <c r="BP237" s="238"/>
      <c r="BQ237" s="238"/>
      <c r="BR237" s="238"/>
      <c r="BS237" s="238"/>
      <c r="BT237" s="239"/>
      <c r="BU237" s="239"/>
      <c r="BV237" s="239"/>
      <c r="BW237" s="239"/>
      <c r="BX237" s="238"/>
      <c r="BY237" s="239"/>
      <c r="BZ237" s="239"/>
      <c r="CA237" s="239"/>
      <c r="CB237" s="239"/>
      <c r="CC237" s="239"/>
      <c r="CD237" s="239"/>
      <c r="CE237" s="239"/>
      <c r="CF237" s="236"/>
      <c r="CG237" s="240"/>
    </row>
    <row r="238" spans="16:85" x14ac:dyDescent="0.25">
      <c r="P238" s="235"/>
      <c r="Q238" s="235"/>
      <c r="R238" s="235"/>
      <c r="S238" s="235"/>
      <c r="T238" s="236"/>
      <c r="U238" s="236"/>
      <c r="V238" s="236"/>
      <c r="W238" s="236"/>
      <c r="X238" s="236"/>
      <c r="Y238" s="236"/>
      <c r="Z238" s="236"/>
      <c r="AA238" s="236"/>
      <c r="AB238" s="236"/>
      <c r="AC238" s="236"/>
      <c r="AD238" s="236"/>
      <c r="AE238" s="236"/>
      <c r="AF238" s="236"/>
      <c r="AG238" s="236"/>
      <c r="AH238" s="236"/>
      <c r="AI238" s="236"/>
      <c r="AJ238" s="236"/>
      <c r="AK238" s="235"/>
      <c r="AL238" s="236"/>
      <c r="AM238" s="235"/>
      <c r="AN238" s="235"/>
      <c r="AO238" s="235"/>
      <c r="AP238" s="236"/>
      <c r="AQ238" s="235"/>
      <c r="AR238" s="235"/>
      <c r="AS238" s="235"/>
      <c r="AT238" s="235"/>
      <c r="AU238" s="236"/>
      <c r="AV238" s="235"/>
      <c r="AW238" s="235"/>
      <c r="AX238" s="235"/>
      <c r="AY238" s="235"/>
      <c r="AZ238" s="236"/>
      <c r="BA238" s="235"/>
      <c r="BB238" s="235"/>
      <c r="BD238" s="237">
        <v>234</v>
      </c>
      <c r="BE238" s="235"/>
      <c r="BF238" s="235"/>
      <c r="BG238" s="235"/>
      <c r="BH238" s="235"/>
      <c r="BI238" s="235"/>
      <c r="BJ238" s="236"/>
      <c r="BK238" s="235"/>
      <c r="BL238" s="236"/>
      <c r="BM238" s="235"/>
      <c r="BN238" s="238"/>
      <c r="BO238" s="238"/>
      <c r="BP238" s="238"/>
      <c r="BQ238" s="238"/>
      <c r="BR238" s="238"/>
      <c r="BS238" s="238"/>
      <c r="BT238" s="239"/>
      <c r="BU238" s="239"/>
      <c r="BV238" s="239"/>
      <c r="BW238" s="239"/>
      <c r="BX238" s="238"/>
      <c r="BY238" s="239"/>
      <c r="BZ238" s="239"/>
      <c r="CA238" s="239"/>
      <c r="CB238" s="239"/>
      <c r="CC238" s="239"/>
      <c r="CD238" s="239"/>
      <c r="CE238" s="239"/>
      <c r="CF238" s="236"/>
      <c r="CG238" s="240"/>
    </row>
    <row r="239" spans="16:85" x14ac:dyDescent="0.25">
      <c r="P239" s="235"/>
      <c r="Q239" s="235"/>
      <c r="R239" s="235"/>
      <c r="S239" s="235"/>
      <c r="T239" s="236"/>
      <c r="U239" s="236"/>
      <c r="V239" s="236"/>
      <c r="W239" s="236"/>
      <c r="X239" s="236"/>
      <c r="Y239" s="236"/>
      <c r="Z239" s="236"/>
      <c r="AA239" s="236"/>
      <c r="AB239" s="236"/>
      <c r="AC239" s="236"/>
      <c r="AD239" s="236"/>
      <c r="AE239" s="236"/>
      <c r="AF239" s="236"/>
      <c r="AG239" s="236"/>
      <c r="AH239" s="236"/>
      <c r="AI239" s="236"/>
      <c r="AJ239" s="236"/>
      <c r="AK239" s="235"/>
      <c r="AL239" s="236"/>
      <c r="AM239" s="235"/>
      <c r="AN239" s="235"/>
      <c r="AO239" s="235"/>
      <c r="AP239" s="236"/>
      <c r="AQ239" s="235"/>
      <c r="AR239" s="235"/>
      <c r="AS239" s="235"/>
      <c r="AT239" s="235"/>
      <c r="AU239" s="236"/>
      <c r="AV239" s="235"/>
      <c r="AW239" s="235"/>
      <c r="AX239" s="235"/>
      <c r="AY239" s="235"/>
      <c r="AZ239" s="236"/>
      <c r="BA239" s="235"/>
      <c r="BB239" s="235"/>
      <c r="BD239" s="237">
        <v>235</v>
      </c>
      <c r="BE239" s="235"/>
      <c r="BF239" s="235"/>
      <c r="BG239" s="235"/>
      <c r="BH239" s="235"/>
      <c r="BI239" s="235"/>
      <c r="BJ239" s="236"/>
      <c r="BK239" s="235"/>
      <c r="BL239" s="236"/>
      <c r="BM239" s="235"/>
      <c r="BN239" s="238"/>
      <c r="BO239" s="238"/>
      <c r="BP239" s="238"/>
      <c r="BQ239" s="238"/>
      <c r="BR239" s="238"/>
      <c r="BS239" s="238"/>
      <c r="BT239" s="239"/>
      <c r="BU239" s="239"/>
      <c r="BV239" s="239"/>
      <c r="BW239" s="239"/>
      <c r="BX239" s="238"/>
      <c r="BY239" s="239"/>
      <c r="BZ239" s="239"/>
      <c r="CA239" s="239"/>
      <c r="CB239" s="239"/>
      <c r="CC239" s="239"/>
      <c r="CD239" s="239"/>
      <c r="CE239" s="239"/>
      <c r="CF239" s="236"/>
      <c r="CG239" s="240"/>
    </row>
    <row r="240" spans="16:85" x14ac:dyDescent="0.25">
      <c r="P240" s="235"/>
      <c r="Q240" s="235"/>
      <c r="R240" s="235"/>
      <c r="S240" s="235"/>
      <c r="T240" s="236"/>
      <c r="U240" s="236"/>
      <c r="V240" s="236"/>
      <c r="W240" s="236"/>
      <c r="X240" s="236"/>
      <c r="Y240" s="236"/>
      <c r="Z240" s="236"/>
      <c r="AA240" s="236"/>
      <c r="AB240" s="236"/>
      <c r="AC240" s="236"/>
      <c r="AD240" s="236"/>
      <c r="AE240" s="236"/>
      <c r="AF240" s="236"/>
      <c r="AG240" s="236"/>
      <c r="AH240" s="236"/>
      <c r="AI240" s="236"/>
      <c r="AJ240" s="236"/>
      <c r="AK240" s="235"/>
      <c r="AL240" s="236"/>
      <c r="AM240" s="235"/>
      <c r="AN240" s="235"/>
      <c r="AO240" s="235"/>
      <c r="AP240" s="236"/>
      <c r="AQ240" s="235"/>
      <c r="AR240" s="235"/>
      <c r="AS240" s="235"/>
      <c r="AT240" s="235"/>
      <c r="AU240" s="236"/>
      <c r="AV240" s="235"/>
      <c r="AW240" s="235"/>
      <c r="AX240" s="235"/>
      <c r="AY240" s="235"/>
      <c r="AZ240" s="236"/>
      <c r="BA240" s="235"/>
      <c r="BB240" s="235"/>
      <c r="BD240" s="237">
        <v>236</v>
      </c>
      <c r="BE240" s="235"/>
      <c r="BF240" s="235"/>
      <c r="BG240" s="235"/>
      <c r="BH240" s="235"/>
      <c r="BI240" s="235"/>
      <c r="BJ240" s="236"/>
      <c r="BK240" s="235"/>
      <c r="BL240" s="236"/>
      <c r="BM240" s="235"/>
      <c r="BN240" s="238"/>
      <c r="BO240" s="238"/>
      <c r="BP240" s="238"/>
      <c r="BQ240" s="238"/>
      <c r="BR240" s="238"/>
      <c r="BS240" s="238"/>
      <c r="BT240" s="239"/>
      <c r="BU240" s="239"/>
      <c r="BV240" s="239"/>
      <c r="BW240" s="239"/>
      <c r="BX240" s="238"/>
      <c r="BY240" s="239"/>
      <c r="BZ240" s="239"/>
      <c r="CA240" s="239"/>
      <c r="CB240" s="239"/>
      <c r="CC240" s="239"/>
      <c r="CD240" s="239"/>
      <c r="CE240" s="239"/>
      <c r="CF240" s="236"/>
      <c r="CG240" s="240"/>
    </row>
    <row r="241" spans="16:85" x14ac:dyDescent="0.25">
      <c r="P241" s="235"/>
      <c r="Q241" s="235"/>
      <c r="R241" s="235"/>
      <c r="S241" s="235"/>
      <c r="T241" s="236"/>
      <c r="U241" s="236"/>
      <c r="V241" s="236"/>
      <c r="W241" s="236"/>
      <c r="X241" s="236"/>
      <c r="Y241" s="236"/>
      <c r="Z241" s="236"/>
      <c r="AA241" s="236"/>
      <c r="AB241" s="236"/>
      <c r="AC241" s="236"/>
      <c r="AD241" s="236"/>
      <c r="AE241" s="236"/>
      <c r="AF241" s="236"/>
      <c r="AG241" s="236"/>
      <c r="AH241" s="236"/>
      <c r="AI241" s="236"/>
      <c r="AJ241" s="236"/>
      <c r="AK241" s="235"/>
      <c r="AL241" s="236"/>
      <c r="AM241" s="235"/>
      <c r="AN241" s="235"/>
      <c r="AO241" s="235"/>
      <c r="AP241" s="236"/>
      <c r="AQ241" s="235"/>
      <c r="AR241" s="235"/>
      <c r="AS241" s="235"/>
      <c r="AT241" s="235"/>
      <c r="AU241" s="236"/>
      <c r="AV241" s="235"/>
      <c r="AW241" s="235"/>
      <c r="AX241" s="235"/>
      <c r="AY241" s="235"/>
      <c r="AZ241" s="236"/>
      <c r="BA241" s="235"/>
      <c r="BB241" s="235"/>
      <c r="BD241" s="237">
        <v>237</v>
      </c>
      <c r="BE241" s="235"/>
      <c r="BF241" s="235"/>
      <c r="BG241" s="235"/>
      <c r="BH241" s="235"/>
      <c r="BI241" s="235"/>
      <c r="BJ241" s="236"/>
      <c r="BK241" s="235"/>
      <c r="BL241" s="236"/>
      <c r="BM241" s="235"/>
      <c r="BN241" s="238"/>
      <c r="BO241" s="238"/>
      <c r="BP241" s="238"/>
      <c r="BQ241" s="238"/>
      <c r="BR241" s="238"/>
      <c r="BS241" s="238"/>
      <c r="BT241" s="239"/>
      <c r="BU241" s="239"/>
      <c r="BV241" s="239"/>
      <c r="BW241" s="239"/>
      <c r="BX241" s="238"/>
      <c r="BY241" s="239"/>
      <c r="BZ241" s="239"/>
      <c r="CA241" s="239"/>
      <c r="CB241" s="239"/>
      <c r="CC241" s="239"/>
      <c r="CD241" s="239"/>
      <c r="CE241" s="239"/>
      <c r="CF241" s="236"/>
      <c r="CG241" s="240"/>
    </row>
    <row r="242" spans="16:85" x14ac:dyDescent="0.25">
      <c r="P242" s="235"/>
      <c r="Q242" s="235"/>
      <c r="R242" s="235"/>
      <c r="S242" s="235"/>
      <c r="T242" s="236"/>
      <c r="U242" s="236"/>
      <c r="V242" s="236"/>
      <c r="W242" s="236"/>
      <c r="X242" s="236"/>
      <c r="Y242" s="236"/>
      <c r="Z242" s="236"/>
      <c r="AA242" s="236"/>
      <c r="AB242" s="236"/>
      <c r="AC242" s="236"/>
      <c r="AD242" s="236"/>
      <c r="AE242" s="236"/>
      <c r="AF242" s="236"/>
      <c r="AG242" s="236"/>
      <c r="AH242" s="236"/>
      <c r="AI242" s="236"/>
      <c r="AJ242" s="236"/>
      <c r="AK242" s="235"/>
      <c r="AL242" s="236"/>
      <c r="AM242" s="235"/>
      <c r="AN242" s="235"/>
      <c r="AO242" s="235"/>
      <c r="AP242" s="236"/>
      <c r="AQ242" s="235"/>
      <c r="AR242" s="235"/>
      <c r="AS242" s="235"/>
      <c r="AT242" s="235"/>
      <c r="AU242" s="236"/>
      <c r="AV242" s="235"/>
      <c r="AW242" s="235"/>
      <c r="AX242" s="235"/>
      <c r="AY242" s="235"/>
      <c r="AZ242" s="236"/>
      <c r="BA242" s="235"/>
      <c r="BB242" s="235"/>
      <c r="BD242" s="237">
        <v>238</v>
      </c>
      <c r="BE242" s="235"/>
      <c r="BF242" s="235"/>
      <c r="BG242" s="235"/>
      <c r="BH242" s="235"/>
      <c r="BI242" s="235"/>
      <c r="BJ242" s="236"/>
      <c r="BK242" s="235"/>
      <c r="BL242" s="236"/>
      <c r="BM242" s="235"/>
      <c r="BN242" s="238"/>
      <c r="BO242" s="238"/>
      <c r="BP242" s="238"/>
      <c r="BQ242" s="238"/>
      <c r="BR242" s="238"/>
      <c r="BS242" s="238"/>
      <c r="BT242" s="239"/>
      <c r="BU242" s="239"/>
      <c r="BV242" s="239"/>
      <c r="BW242" s="239"/>
      <c r="BX242" s="238"/>
      <c r="BY242" s="239"/>
      <c r="BZ242" s="239"/>
      <c r="CA242" s="239"/>
      <c r="CB242" s="239"/>
      <c r="CC242" s="239"/>
      <c r="CD242" s="239"/>
      <c r="CE242" s="239"/>
      <c r="CF242" s="236"/>
      <c r="CG242" s="240"/>
    </row>
    <row r="243" spans="16:85" x14ac:dyDescent="0.25">
      <c r="P243" s="235"/>
      <c r="Q243" s="235"/>
      <c r="R243" s="235"/>
      <c r="S243" s="235"/>
      <c r="T243" s="236"/>
      <c r="U243" s="236"/>
      <c r="V243" s="236"/>
      <c r="W243" s="236"/>
      <c r="X243" s="236"/>
      <c r="Y243" s="236"/>
      <c r="Z243" s="236"/>
      <c r="AA243" s="236"/>
      <c r="AB243" s="236"/>
      <c r="AC243" s="236"/>
      <c r="AD243" s="236"/>
      <c r="AE243" s="236"/>
      <c r="AF243" s="236"/>
      <c r="AG243" s="236"/>
      <c r="AH243" s="236"/>
      <c r="AI243" s="236"/>
      <c r="AJ243" s="236"/>
      <c r="AK243" s="235"/>
      <c r="AL243" s="236"/>
      <c r="AM243" s="235"/>
      <c r="AN243" s="235"/>
      <c r="AO243" s="235"/>
      <c r="AP243" s="236"/>
      <c r="AQ243" s="235"/>
      <c r="AR243" s="235"/>
      <c r="AS243" s="235"/>
      <c r="AT243" s="235"/>
      <c r="AU243" s="236"/>
      <c r="AV243" s="235"/>
      <c r="AW243" s="235"/>
      <c r="AX243" s="235"/>
      <c r="AY243" s="235"/>
      <c r="AZ243" s="236"/>
      <c r="BA243" s="235"/>
      <c r="BB243" s="235"/>
      <c r="BD243" s="237">
        <v>239</v>
      </c>
      <c r="BE243" s="235"/>
      <c r="BF243" s="235"/>
      <c r="BG243" s="235"/>
      <c r="BH243" s="235"/>
      <c r="BI243" s="235"/>
      <c r="BJ243" s="236"/>
      <c r="BK243" s="235"/>
      <c r="BL243" s="236"/>
      <c r="BM243" s="235"/>
      <c r="BN243" s="238"/>
      <c r="BO243" s="238"/>
      <c r="BP243" s="238"/>
      <c r="BQ243" s="238"/>
      <c r="BR243" s="238"/>
      <c r="BS243" s="238"/>
      <c r="BT243" s="239"/>
      <c r="BU243" s="239"/>
      <c r="BV243" s="239"/>
      <c r="BW243" s="239"/>
      <c r="BX243" s="238"/>
      <c r="BY243" s="239"/>
      <c r="BZ243" s="239"/>
      <c r="CA243" s="239"/>
      <c r="CB243" s="239"/>
      <c r="CC243" s="239"/>
      <c r="CD243" s="239"/>
      <c r="CE243" s="239"/>
      <c r="CF243" s="236"/>
      <c r="CG243" s="240"/>
    </row>
    <row r="244" spans="16:85" x14ac:dyDescent="0.25">
      <c r="P244" s="235"/>
      <c r="Q244" s="235"/>
      <c r="R244" s="235"/>
      <c r="S244" s="235"/>
      <c r="T244" s="236"/>
      <c r="U244" s="236"/>
      <c r="V244" s="236"/>
      <c r="W244" s="236"/>
      <c r="X244" s="236"/>
      <c r="Y244" s="236"/>
      <c r="Z244" s="236"/>
      <c r="AA244" s="236"/>
      <c r="AB244" s="236"/>
      <c r="AC244" s="236"/>
      <c r="AD244" s="236"/>
      <c r="AE244" s="236"/>
      <c r="AF244" s="236"/>
      <c r="AG244" s="236"/>
      <c r="AH244" s="236"/>
      <c r="AI244" s="236"/>
      <c r="AJ244" s="236"/>
      <c r="AK244" s="235"/>
      <c r="AL244" s="236"/>
      <c r="AM244" s="235"/>
      <c r="AN244" s="235"/>
      <c r="AO244" s="235"/>
      <c r="AP244" s="236"/>
      <c r="AQ244" s="235"/>
      <c r="AR244" s="235"/>
      <c r="AS244" s="235"/>
      <c r="AT244" s="235"/>
      <c r="AU244" s="236"/>
      <c r="AV244" s="235"/>
      <c r="AW244" s="235"/>
      <c r="AX244" s="235"/>
      <c r="AY244" s="235"/>
      <c r="AZ244" s="236"/>
      <c r="BA244" s="235"/>
      <c r="BB244" s="235"/>
      <c r="BD244" s="237">
        <v>240</v>
      </c>
      <c r="BE244" s="235"/>
      <c r="BF244" s="235"/>
      <c r="BG244" s="235"/>
      <c r="BH244" s="235"/>
      <c r="BI244" s="235"/>
      <c r="BJ244" s="236"/>
      <c r="BK244" s="235"/>
      <c r="BL244" s="236"/>
      <c r="BM244" s="235"/>
      <c r="BN244" s="238"/>
      <c r="BO244" s="238"/>
      <c r="BP244" s="238"/>
      <c r="BQ244" s="238"/>
      <c r="BR244" s="238"/>
      <c r="BS244" s="238"/>
      <c r="BT244" s="239"/>
      <c r="BU244" s="239"/>
      <c r="BV244" s="239"/>
      <c r="BW244" s="239"/>
      <c r="BX244" s="238"/>
      <c r="BY244" s="239"/>
      <c r="BZ244" s="239"/>
      <c r="CA244" s="239"/>
      <c r="CB244" s="239"/>
      <c r="CC244" s="239"/>
      <c r="CD244" s="239"/>
      <c r="CE244" s="239"/>
      <c r="CF244" s="236"/>
      <c r="CG244" s="240"/>
    </row>
    <row r="245" spans="16:85" x14ac:dyDescent="0.25">
      <c r="P245" s="235"/>
      <c r="Q245" s="235"/>
      <c r="R245" s="235"/>
      <c r="S245" s="235"/>
      <c r="T245" s="236"/>
      <c r="U245" s="236"/>
      <c r="V245" s="236"/>
      <c r="W245" s="236"/>
      <c r="X245" s="236"/>
      <c r="Y245" s="236"/>
      <c r="Z245" s="236"/>
      <c r="AA245" s="236"/>
      <c r="AB245" s="236"/>
      <c r="AC245" s="236"/>
      <c r="AD245" s="236"/>
      <c r="AE245" s="236"/>
      <c r="AF245" s="236"/>
      <c r="AG245" s="236"/>
      <c r="AH245" s="236"/>
      <c r="AI245" s="236"/>
      <c r="AJ245" s="236"/>
      <c r="AK245" s="235"/>
      <c r="AL245" s="236"/>
      <c r="AM245" s="235"/>
      <c r="AN245" s="235"/>
      <c r="AO245" s="235"/>
      <c r="AP245" s="236"/>
      <c r="AQ245" s="235"/>
      <c r="AR245" s="235"/>
      <c r="AS245" s="235"/>
      <c r="AT245" s="235"/>
      <c r="AU245" s="236"/>
      <c r="AV245" s="235"/>
      <c r="AW245" s="235"/>
      <c r="AX245" s="235"/>
      <c r="AY245" s="235"/>
      <c r="AZ245" s="236"/>
      <c r="BA245" s="235"/>
      <c r="BB245" s="235"/>
      <c r="BD245" s="237">
        <v>241</v>
      </c>
      <c r="BE245" s="235"/>
      <c r="BF245" s="235"/>
      <c r="BG245" s="235"/>
      <c r="BH245" s="235"/>
      <c r="BI245" s="235"/>
      <c r="BJ245" s="236"/>
      <c r="BK245" s="235"/>
      <c r="BL245" s="236"/>
      <c r="BM245" s="235"/>
      <c r="BN245" s="238"/>
      <c r="BO245" s="238"/>
      <c r="BP245" s="238"/>
      <c r="BQ245" s="238"/>
      <c r="BR245" s="238"/>
      <c r="BS245" s="238"/>
      <c r="BT245" s="239"/>
      <c r="BU245" s="239"/>
      <c r="BV245" s="239"/>
      <c r="BW245" s="239"/>
      <c r="BX245" s="238"/>
      <c r="BY245" s="239"/>
      <c r="BZ245" s="239"/>
      <c r="CA245" s="239"/>
      <c r="CB245" s="239"/>
      <c r="CC245" s="239"/>
      <c r="CD245" s="239"/>
      <c r="CE245" s="239"/>
      <c r="CF245" s="236"/>
      <c r="CG245" s="240"/>
    </row>
    <row r="246" spans="16:85" x14ac:dyDescent="0.25">
      <c r="P246" s="235"/>
      <c r="Q246" s="235"/>
      <c r="R246" s="235"/>
      <c r="S246" s="235"/>
      <c r="T246" s="236"/>
      <c r="U246" s="236"/>
      <c r="V246" s="236"/>
      <c r="W246" s="236"/>
      <c r="X246" s="236"/>
      <c r="Y246" s="236"/>
      <c r="Z246" s="236"/>
      <c r="AA246" s="236"/>
      <c r="AB246" s="236"/>
      <c r="AC246" s="236"/>
      <c r="AD246" s="236"/>
      <c r="AE246" s="236"/>
      <c r="AF246" s="236"/>
      <c r="AG246" s="236"/>
      <c r="AH246" s="236"/>
      <c r="AI246" s="236"/>
      <c r="AJ246" s="236"/>
      <c r="AK246" s="235"/>
      <c r="AL246" s="236"/>
      <c r="AM246" s="235"/>
      <c r="AN246" s="235"/>
      <c r="AO246" s="235"/>
      <c r="AP246" s="236"/>
      <c r="AQ246" s="235"/>
      <c r="AR246" s="235"/>
      <c r="AS246" s="235"/>
      <c r="AT246" s="235"/>
      <c r="AU246" s="236"/>
      <c r="AV246" s="235"/>
      <c r="AW246" s="235"/>
      <c r="AX246" s="235"/>
      <c r="AY246" s="235"/>
      <c r="AZ246" s="236"/>
      <c r="BA246" s="235"/>
      <c r="BB246" s="235"/>
      <c r="BD246" s="237">
        <v>242</v>
      </c>
      <c r="BE246" s="235"/>
      <c r="BF246" s="235"/>
      <c r="BG246" s="235"/>
      <c r="BH246" s="235"/>
      <c r="BI246" s="235"/>
      <c r="BJ246" s="236"/>
      <c r="BK246" s="235"/>
      <c r="BL246" s="236"/>
      <c r="BM246" s="235"/>
      <c r="BN246" s="238"/>
      <c r="BO246" s="238"/>
      <c r="BP246" s="238"/>
      <c r="BQ246" s="238"/>
      <c r="BR246" s="238"/>
      <c r="BS246" s="238"/>
      <c r="BT246" s="239"/>
      <c r="BU246" s="239"/>
      <c r="BV246" s="239"/>
      <c r="BW246" s="239"/>
      <c r="BX246" s="238"/>
      <c r="BY246" s="239"/>
      <c r="BZ246" s="239"/>
      <c r="CA246" s="239"/>
      <c r="CB246" s="239"/>
      <c r="CC246" s="239"/>
      <c r="CD246" s="239"/>
      <c r="CE246" s="239"/>
      <c r="CF246" s="236"/>
      <c r="CG246" s="240"/>
    </row>
    <row r="247" spans="16:85" x14ac:dyDescent="0.25">
      <c r="P247" s="235"/>
      <c r="Q247" s="235"/>
      <c r="R247" s="235"/>
      <c r="S247" s="235"/>
      <c r="T247" s="236"/>
      <c r="U247" s="236"/>
      <c r="V247" s="236"/>
      <c r="W247" s="236"/>
      <c r="X247" s="236"/>
      <c r="Y247" s="236"/>
      <c r="Z247" s="236"/>
      <c r="AA247" s="236"/>
      <c r="AB247" s="236"/>
      <c r="AC247" s="236"/>
      <c r="AD247" s="236"/>
      <c r="AE247" s="236"/>
      <c r="AF247" s="236"/>
      <c r="AG247" s="236"/>
      <c r="AH247" s="236"/>
      <c r="AI247" s="236"/>
      <c r="AJ247" s="236"/>
      <c r="AK247" s="235"/>
      <c r="AL247" s="236"/>
      <c r="AM247" s="235"/>
      <c r="AN247" s="235"/>
      <c r="AO247" s="235"/>
      <c r="AP247" s="236"/>
      <c r="AQ247" s="235"/>
      <c r="AR247" s="235"/>
      <c r="AS247" s="235"/>
      <c r="AT247" s="235"/>
      <c r="AU247" s="236"/>
      <c r="AV247" s="235"/>
      <c r="AW247" s="235"/>
      <c r="AX247" s="235"/>
      <c r="AY247" s="235"/>
      <c r="AZ247" s="236"/>
      <c r="BA247" s="235"/>
      <c r="BB247" s="235"/>
      <c r="BD247" s="237">
        <v>243</v>
      </c>
      <c r="BE247" s="235"/>
      <c r="BF247" s="235"/>
      <c r="BG247" s="235"/>
      <c r="BH247" s="235"/>
      <c r="BI247" s="235"/>
      <c r="BJ247" s="236"/>
      <c r="BK247" s="235"/>
      <c r="BL247" s="236"/>
      <c r="BM247" s="235"/>
      <c r="BN247" s="238"/>
      <c r="BO247" s="238"/>
      <c r="BP247" s="238"/>
      <c r="BQ247" s="238"/>
      <c r="BR247" s="238"/>
      <c r="BS247" s="238"/>
      <c r="BT247" s="239"/>
      <c r="BU247" s="239"/>
      <c r="BV247" s="239"/>
      <c r="BW247" s="239"/>
      <c r="BX247" s="238"/>
      <c r="BY247" s="239"/>
      <c r="BZ247" s="239"/>
      <c r="CA247" s="239"/>
      <c r="CB247" s="239"/>
      <c r="CC247" s="239"/>
      <c r="CD247" s="239"/>
      <c r="CE247" s="239"/>
      <c r="CF247" s="236"/>
      <c r="CG247" s="240"/>
    </row>
    <row r="248" spans="16:85" x14ac:dyDescent="0.25">
      <c r="P248" s="235"/>
      <c r="Q248" s="235"/>
      <c r="R248" s="235"/>
      <c r="S248" s="235"/>
      <c r="T248" s="236"/>
      <c r="U248" s="236"/>
      <c r="V248" s="236"/>
      <c r="W248" s="236"/>
      <c r="X248" s="236"/>
      <c r="Y248" s="236"/>
      <c r="Z248" s="236"/>
      <c r="AA248" s="236"/>
      <c r="AB248" s="236"/>
      <c r="AC248" s="236"/>
      <c r="AD248" s="236"/>
      <c r="AE248" s="236"/>
      <c r="AF248" s="236"/>
      <c r="AG248" s="236"/>
      <c r="AH248" s="236"/>
      <c r="AI248" s="236"/>
      <c r="AJ248" s="236"/>
      <c r="AK248" s="235"/>
      <c r="AL248" s="236"/>
      <c r="AM248" s="235"/>
      <c r="AN248" s="235"/>
      <c r="AO248" s="235"/>
      <c r="AP248" s="236"/>
      <c r="AQ248" s="235"/>
      <c r="AR248" s="235"/>
      <c r="AS248" s="235"/>
      <c r="AT248" s="235"/>
      <c r="AU248" s="236"/>
      <c r="AV248" s="235"/>
      <c r="AW248" s="235"/>
      <c r="AX248" s="235"/>
      <c r="AY248" s="235"/>
      <c r="AZ248" s="236"/>
      <c r="BA248" s="235"/>
      <c r="BB248" s="235"/>
      <c r="BD248" s="237">
        <v>244</v>
      </c>
      <c r="BE248" s="235"/>
      <c r="BF248" s="235"/>
      <c r="BG248" s="235"/>
      <c r="BH248" s="235"/>
      <c r="BI248" s="235"/>
      <c r="BJ248" s="236"/>
      <c r="BK248" s="235"/>
      <c r="BL248" s="236"/>
      <c r="BM248" s="235"/>
      <c r="BN248" s="238"/>
      <c r="BO248" s="238"/>
      <c r="BP248" s="238"/>
      <c r="BQ248" s="238"/>
      <c r="BR248" s="238"/>
      <c r="BS248" s="238"/>
      <c r="BT248" s="239"/>
      <c r="BU248" s="239"/>
      <c r="BV248" s="239"/>
      <c r="BW248" s="239"/>
      <c r="BX248" s="238"/>
      <c r="BY248" s="239"/>
      <c r="BZ248" s="239"/>
      <c r="CA248" s="239"/>
      <c r="CB248" s="239"/>
      <c r="CC248" s="239"/>
      <c r="CD248" s="239"/>
      <c r="CE248" s="239"/>
      <c r="CF248" s="236"/>
      <c r="CG248" s="240"/>
    </row>
    <row r="249" spans="16:85" x14ac:dyDescent="0.25">
      <c r="P249" s="235"/>
      <c r="Q249" s="235"/>
      <c r="R249" s="235"/>
      <c r="S249" s="235"/>
      <c r="T249" s="236"/>
      <c r="U249" s="236"/>
      <c r="V249" s="236"/>
      <c r="W249" s="236"/>
      <c r="X249" s="236"/>
      <c r="Y249" s="236"/>
      <c r="Z249" s="236"/>
      <c r="AA249" s="236"/>
      <c r="AB249" s="236"/>
      <c r="AC249" s="236"/>
      <c r="AD249" s="236"/>
      <c r="AE249" s="236"/>
      <c r="AF249" s="236"/>
      <c r="AG249" s="236"/>
      <c r="AH249" s="236"/>
      <c r="AI249" s="236"/>
      <c r="AJ249" s="236"/>
      <c r="AK249" s="235"/>
      <c r="AL249" s="236"/>
      <c r="AM249" s="235"/>
      <c r="AN249" s="235"/>
      <c r="AO249" s="235"/>
      <c r="AP249" s="236"/>
      <c r="AQ249" s="235"/>
      <c r="AR249" s="235"/>
      <c r="AS249" s="235"/>
      <c r="AT249" s="235"/>
      <c r="AU249" s="236"/>
      <c r="AV249" s="235"/>
      <c r="AW249" s="235"/>
      <c r="AX249" s="235"/>
      <c r="AY249" s="235"/>
      <c r="AZ249" s="236"/>
      <c r="BA249" s="235"/>
      <c r="BB249" s="235"/>
      <c r="BD249" s="237">
        <v>245</v>
      </c>
      <c r="BE249" s="235"/>
      <c r="BF249" s="235"/>
      <c r="BG249" s="235"/>
      <c r="BH249" s="235"/>
      <c r="BI249" s="235"/>
      <c r="BJ249" s="236"/>
      <c r="BK249" s="235"/>
      <c r="BL249" s="236"/>
      <c r="BM249" s="235"/>
      <c r="BN249" s="238"/>
      <c r="BO249" s="238"/>
      <c r="BP249" s="238"/>
      <c r="BQ249" s="238"/>
      <c r="BR249" s="238"/>
      <c r="BS249" s="238"/>
      <c r="BT249" s="239"/>
      <c r="BU249" s="239"/>
      <c r="BV249" s="239"/>
      <c r="BW249" s="239"/>
      <c r="BX249" s="238"/>
      <c r="BY249" s="239"/>
      <c r="BZ249" s="239"/>
      <c r="CA249" s="239"/>
      <c r="CB249" s="239"/>
      <c r="CC249" s="239"/>
      <c r="CD249" s="239"/>
      <c r="CE249" s="239"/>
      <c r="CF249" s="236"/>
      <c r="CG249" s="240"/>
    </row>
    <row r="250" spans="16:85" x14ac:dyDescent="0.25">
      <c r="P250" s="235"/>
      <c r="Q250" s="235"/>
      <c r="R250" s="235"/>
      <c r="S250" s="235"/>
      <c r="T250" s="236"/>
      <c r="U250" s="236"/>
      <c r="V250" s="236"/>
      <c r="W250" s="236"/>
      <c r="X250" s="236"/>
      <c r="Y250" s="236"/>
      <c r="Z250" s="236"/>
      <c r="AA250" s="236"/>
      <c r="AB250" s="236"/>
      <c r="AC250" s="236"/>
      <c r="AD250" s="236"/>
      <c r="AE250" s="236"/>
      <c r="AF250" s="236"/>
      <c r="AG250" s="236"/>
      <c r="AH250" s="236"/>
      <c r="AI250" s="236"/>
      <c r="AJ250" s="236"/>
      <c r="AK250" s="235"/>
      <c r="AL250" s="236"/>
      <c r="AM250" s="235"/>
      <c r="AN250" s="235"/>
      <c r="AO250" s="235"/>
      <c r="AP250" s="236"/>
      <c r="AQ250" s="235"/>
      <c r="AR250" s="235"/>
      <c r="AS250" s="235"/>
      <c r="AT250" s="235"/>
      <c r="AU250" s="236"/>
      <c r="AV250" s="235"/>
      <c r="AW250" s="235"/>
      <c r="AX250" s="235"/>
      <c r="AY250" s="235"/>
      <c r="AZ250" s="236"/>
      <c r="BA250" s="235"/>
      <c r="BB250" s="235"/>
      <c r="BD250" s="237">
        <v>246</v>
      </c>
      <c r="BE250" s="235"/>
      <c r="BF250" s="235"/>
      <c r="BG250" s="235"/>
      <c r="BH250" s="235"/>
      <c r="BI250" s="235"/>
      <c r="BJ250" s="236"/>
      <c r="BK250" s="235"/>
      <c r="BL250" s="236"/>
      <c r="BM250" s="235"/>
      <c r="BN250" s="238"/>
      <c r="BO250" s="238"/>
      <c r="BP250" s="238"/>
      <c r="BQ250" s="238"/>
      <c r="BR250" s="238"/>
      <c r="BS250" s="238"/>
      <c r="BT250" s="239"/>
      <c r="BU250" s="239"/>
      <c r="BV250" s="239"/>
      <c r="BW250" s="239"/>
      <c r="BX250" s="238"/>
      <c r="BY250" s="239"/>
      <c r="BZ250" s="239"/>
      <c r="CA250" s="239"/>
      <c r="CB250" s="239"/>
      <c r="CC250" s="239"/>
      <c r="CD250" s="239"/>
      <c r="CE250" s="239"/>
      <c r="CF250" s="236"/>
      <c r="CG250" s="240"/>
    </row>
    <row r="251" spans="16:85" x14ac:dyDescent="0.25">
      <c r="P251" s="235"/>
      <c r="Q251" s="235"/>
      <c r="R251" s="235"/>
      <c r="S251" s="235"/>
      <c r="T251" s="236"/>
      <c r="U251" s="236"/>
      <c r="V251" s="236"/>
      <c r="W251" s="236"/>
      <c r="X251" s="236"/>
      <c r="Y251" s="236"/>
      <c r="Z251" s="236"/>
      <c r="AA251" s="236"/>
      <c r="AB251" s="236"/>
      <c r="AC251" s="236"/>
      <c r="AD251" s="236"/>
      <c r="AE251" s="236"/>
      <c r="AF251" s="236"/>
      <c r="AG251" s="236"/>
      <c r="AH251" s="236"/>
      <c r="AI251" s="236"/>
      <c r="AJ251" s="236"/>
      <c r="AK251" s="235"/>
      <c r="AL251" s="236"/>
      <c r="AM251" s="235"/>
      <c r="AN251" s="235"/>
      <c r="AO251" s="235"/>
      <c r="AP251" s="236"/>
      <c r="AQ251" s="235"/>
      <c r="AR251" s="235"/>
      <c r="AS251" s="235"/>
      <c r="AT251" s="235"/>
      <c r="AU251" s="236"/>
      <c r="AV251" s="235"/>
      <c r="AW251" s="235"/>
      <c r="AX251" s="235"/>
      <c r="AY251" s="235"/>
      <c r="AZ251" s="236"/>
      <c r="BA251" s="235"/>
      <c r="BB251" s="235"/>
      <c r="BD251" s="237">
        <v>247</v>
      </c>
      <c r="BE251" s="235"/>
      <c r="BF251" s="235"/>
      <c r="BG251" s="235"/>
      <c r="BH251" s="235"/>
      <c r="BI251" s="235"/>
      <c r="BJ251" s="236"/>
      <c r="BK251" s="235"/>
      <c r="BL251" s="236"/>
      <c r="BM251" s="235"/>
      <c r="BN251" s="238"/>
      <c r="BO251" s="238"/>
      <c r="BP251" s="238"/>
      <c r="BQ251" s="238"/>
      <c r="BR251" s="238"/>
      <c r="BS251" s="238"/>
      <c r="BT251" s="239"/>
      <c r="BU251" s="239"/>
      <c r="BV251" s="239"/>
      <c r="BW251" s="239"/>
      <c r="BX251" s="238"/>
      <c r="BY251" s="239"/>
      <c r="BZ251" s="239"/>
      <c r="CA251" s="239"/>
      <c r="CB251" s="239"/>
      <c r="CC251" s="239"/>
      <c r="CD251" s="239"/>
      <c r="CE251" s="239"/>
      <c r="CF251" s="236"/>
      <c r="CG251" s="240"/>
    </row>
    <row r="252" spans="16:85" x14ac:dyDescent="0.25">
      <c r="P252" s="235"/>
      <c r="Q252" s="235"/>
      <c r="R252" s="235"/>
      <c r="S252" s="235"/>
      <c r="T252" s="236"/>
      <c r="U252" s="236"/>
      <c r="V252" s="236"/>
      <c r="W252" s="236"/>
      <c r="X252" s="236"/>
      <c r="Y252" s="236"/>
      <c r="Z252" s="236"/>
      <c r="AA252" s="236"/>
      <c r="AB252" s="236"/>
      <c r="AC252" s="236"/>
      <c r="AD252" s="236"/>
      <c r="AE252" s="236"/>
      <c r="AF252" s="236"/>
      <c r="AG252" s="236"/>
      <c r="AH252" s="236"/>
      <c r="AI252" s="236"/>
      <c r="AJ252" s="236"/>
      <c r="AK252" s="235"/>
      <c r="AL252" s="236"/>
      <c r="AM252" s="235"/>
      <c r="AN252" s="235"/>
      <c r="AO252" s="235"/>
      <c r="AP252" s="236"/>
      <c r="AQ252" s="235"/>
      <c r="AR252" s="235"/>
      <c r="AS252" s="235"/>
      <c r="AT252" s="235"/>
      <c r="AU252" s="236"/>
      <c r="AV252" s="235"/>
      <c r="AW252" s="235"/>
      <c r="AX252" s="235"/>
      <c r="AY252" s="235"/>
      <c r="AZ252" s="236"/>
      <c r="BA252" s="235"/>
      <c r="BB252" s="235"/>
      <c r="BD252" s="237">
        <v>248</v>
      </c>
      <c r="BE252" s="235"/>
      <c r="BF252" s="235"/>
      <c r="BG252" s="235"/>
      <c r="BH252" s="235"/>
      <c r="BI252" s="235"/>
      <c r="BJ252" s="236"/>
      <c r="BK252" s="235"/>
      <c r="BL252" s="236"/>
      <c r="BM252" s="235"/>
      <c r="BN252" s="238"/>
      <c r="BO252" s="238"/>
      <c r="BP252" s="238"/>
      <c r="BQ252" s="238"/>
      <c r="BR252" s="238"/>
      <c r="BS252" s="238"/>
      <c r="BT252" s="239"/>
      <c r="BU252" s="239"/>
      <c r="BV252" s="239"/>
      <c r="BW252" s="239"/>
      <c r="BX252" s="238"/>
      <c r="BY252" s="239"/>
      <c r="BZ252" s="239"/>
      <c r="CA252" s="239"/>
      <c r="CB252" s="239"/>
      <c r="CC252" s="239"/>
      <c r="CD252" s="239"/>
      <c r="CE252" s="239"/>
      <c r="CF252" s="236"/>
      <c r="CG252" s="240"/>
    </row>
    <row r="253" spans="16:85" x14ac:dyDescent="0.25">
      <c r="P253" s="235"/>
      <c r="Q253" s="235"/>
      <c r="R253" s="235"/>
      <c r="S253" s="235"/>
      <c r="T253" s="236"/>
      <c r="U253" s="236"/>
      <c r="V253" s="236"/>
      <c r="W253" s="236"/>
      <c r="X253" s="236"/>
      <c r="Y253" s="236"/>
      <c r="Z253" s="236"/>
      <c r="AA253" s="236"/>
      <c r="AB253" s="236"/>
      <c r="AC253" s="236"/>
      <c r="AD253" s="236"/>
      <c r="AE253" s="236"/>
      <c r="AF253" s="236"/>
      <c r="AG253" s="236"/>
      <c r="AH253" s="236"/>
      <c r="AI253" s="236"/>
      <c r="AJ253" s="236"/>
      <c r="AK253" s="235"/>
      <c r="AL253" s="236"/>
      <c r="AM253" s="235"/>
      <c r="AN253" s="235"/>
      <c r="AO253" s="235"/>
      <c r="AP253" s="236"/>
      <c r="AQ253" s="235"/>
      <c r="AR253" s="235"/>
      <c r="AS253" s="235"/>
      <c r="AT253" s="235"/>
      <c r="AU253" s="236"/>
      <c r="AV253" s="235"/>
      <c r="AW253" s="235"/>
      <c r="AX253" s="235"/>
      <c r="AY253" s="235"/>
      <c r="AZ253" s="236"/>
      <c r="BA253" s="235"/>
      <c r="BB253" s="235"/>
      <c r="BD253" s="237">
        <v>249</v>
      </c>
      <c r="BE253" s="235"/>
      <c r="BF253" s="235"/>
      <c r="BG253" s="235"/>
      <c r="BH253" s="235"/>
      <c r="BI253" s="235"/>
      <c r="BJ253" s="236"/>
      <c r="BK253" s="235"/>
      <c r="BL253" s="236"/>
      <c r="BM253" s="235"/>
      <c r="BN253" s="238"/>
      <c r="BO253" s="238"/>
      <c r="BP253" s="238"/>
      <c r="BQ253" s="238"/>
      <c r="BR253" s="238"/>
      <c r="BS253" s="238"/>
      <c r="BT253" s="239"/>
      <c r="BU253" s="239"/>
      <c r="BV253" s="239"/>
      <c r="BW253" s="239"/>
      <c r="BX253" s="238"/>
      <c r="BY253" s="239"/>
      <c r="BZ253" s="239"/>
      <c r="CA253" s="239"/>
      <c r="CB253" s="239"/>
      <c r="CC253" s="239"/>
      <c r="CD253" s="239"/>
      <c r="CE253" s="239"/>
      <c r="CF253" s="236"/>
      <c r="CG253" s="240"/>
    </row>
    <row r="254" spans="16:85" x14ac:dyDescent="0.25">
      <c r="P254" s="235"/>
      <c r="Q254" s="235"/>
      <c r="R254" s="235"/>
      <c r="S254" s="235"/>
      <c r="T254" s="236"/>
      <c r="U254" s="236"/>
      <c r="V254" s="236"/>
      <c r="W254" s="236"/>
      <c r="X254" s="236"/>
      <c r="Y254" s="236"/>
      <c r="Z254" s="236"/>
      <c r="AA254" s="236"/>
      <c r="AB254" s="236"/>
      <c r="AC254" s="236"/>
      <c r="AD254" s="236"/>
      <c r="AE254" s="236"/>
      <c r="AF254" s="236"/>
      <c r="AG254" s="236"/>
      <c r="AH254" s="236"/>
      <c r="AI254" s="236"/>
      <c r="AJ254" s="236"/>
      <c r="AK254" s="235"/>
      <c r="AL254" s="236"/>
      <c r="AM254" s="235"/>
      <c r="AN254" s="235"/>
      <c r="AO254" s="235"/>
      <c r="AP254" s="236"/>
      <c r="AQ254" s="235"/>
      <c r="AR254" s="235"/>
      <c r="AS254" s="235"/>
      <c r="AT254" s="235"/>
      <c r="AU254" s="236"/>
      <c r="AV254" s="235"/>
      <c r="AW254" s="235"/>
      <c r="AX254" s="235"/>
      <c r="AY254" s="235"/>
      <c r="AZ254" s="236"/>
      <c r="BA254" s="235"/>
      <c r="BB254" s="235"/>
      <c r="BD254" s="237">
        <v>250</v>
      </c>
      <c r="BE254" s="235"/>
      <c r="BF254" s="235"/>
      <c r="BG254" s="235"/>
      <c r="BH254" s="235"/>
      <c r="BI254" s="235"/>
      <c r="BJ254" s="236"/>
      <c r="BK254" s="235"/>
      <c r="BL254" s="236"/>
      <c r="BM254" s="235"/>
      <c r="BN254" s="238"/>
      <c r="BO254" s="238"/>
      <c r="BP254" s="238"/>
      <c r="BQ254" s="238"/>
      <c r="BR254" s="238"/>
      <c r="BS254" s="238"/>
      <c r="BT254" s="239"/>
      <c r="BU254" s="239"/>
      <c r="BV254" s="239"/>
      <c r="BW254" s="239"/>
      <c r="BX254" s="238"/>
      <c r="BY254" s="239"/>
      <c r="BZ254" s="239"/>
      <c r="CA254" s="239"/>
      <c r="CB254" s="239"/>
      <c r="CC254" s="239"/>
      <c r="CD254" s="239"/>
      <c r="CE254" s="239"/>
      <c r="CF254" s="236"/>
      <c r="CG254" s="240"/>
    </row>
    <row r="255" spans="16:85" x14ac:dyDescent="0.25">
      <c r="P255" s="235"/>
      <c r="Q255" s="235"/>
      <c r="R255" s="235"/>
      <c r="S255" s="235"/>
      <c r="T255" s="236"/>
      <c r="U255" s="236"/>
      <c r="V255" s="236"/>
      <c r="W255" s="236"/>
      <c r="X255" s="236"/>
      <c r="Y255" s="236"/>
      <c r="Z255" s="236"/>
      <c r="AA255" s="236"/>
      <c r="AB255" s="236"/>
      <c r="AC255" s="236"/>
      <c r="AD255" s="236"/>
      <c r="AE255" s="236"/>
      <c r="AF255" s="236"/>
      <c r="AG255" s="236"/>
      <c r="AH255" s="236"/>
      <c r="AI255" s="236"/>
      <c r="AJ255" s="236"/>
      <c r="AK255" s="235"/>
      <c r="AL255" s="236"/>
      <c r="AM255" s="235"/>
      <c r="AN255" s="235"/>
      <c r="AO255" s="235"/>
      <c r="AP255" s="236"/>
      <c r="AQ255" s="235"/>
      <c r="AR255" s="235"/>
      <c r="AS255" s="235"/>
      <c r="AT255" s="235"/>
      <c r="AU255" s="236"/>
      <c r="AV255" s="235"/>
      <c r="AW255" s="235"/>
      <c r="AX255" s="235"/>
      <c r="AY255" s="235"/>
      <c r="AZ255" s="236"/>
      <c r="BA255" s="235"/>
      <c r="BB255" s="235"/>
      <c r="BD255" s="237">
        <v>251</v>
      </c>
      <c r="BE255" s="235"/>
      <c r="BF255" s="235"/>
      <c r="BG255" s="235"/>
      <c r="BH255" s="235"/>
      <c r="BI255" s="235"/>
      <c r="BJ255" s="236"/>
      <c r="BK255" s="235"/>
      <c r="BL255" s="236"/>
      <c r="BM255" s="235"/>
      <c r="BN255" s="238"/>
      <c r="BO255" s="238"/>
      <c r="BP255" s="238"/>
      <c r="BQ255" s="238"/>
      <c r="BR255" s="238"/>
      <c r="BS255" s="238"/>
      <c r="BT255" s="239"/>
      <c r="BU255" s="239"/>
      <c r="BV255" s="239"/>
      <c r="BW255" s="239"/>
      <c r="BX255" s="238"/>
      <c r="BY255" s="239"/>
      <c r="BZ255" s="239"/>
      <c r="CA255" s="239"/>
      <c r="CB255" s="239"/>
      <c r="CC255" s="239"/>
      <c r="CD255" s="239"/>
      <c r="CE255" s="239"/>
      <c r="CF255" s="236"/>
      <c r="CG255" s="240"/>
    </row>
    <row r="256" spans="16:85" x14ac:dyDescent="0.25">
      <c r="P256" s="235"/>
      <c r="Q256" s="235"/>
      <c r="R256" s="235"/>
      <c r="S256" s="235"/>
      <c r="T256" s="236"/>
      <c r="U256" s="236"/>
      <c r="V256" s="236"/>
      <c r="W256" s="236"/>
      <c r="X256" s="236"/>
      <c r="Y256" s="236"/>
      <c r="Z256" s="236"/>
      <c r="AA256" s="236"/>
      <c r="AB256" s="236"/>
      <c r="AC256" s="236"/>
      <c r="AD256" s="236"/>
      <c r="AE256" s="236"/>
      <c r="AF256" s="236"/>
      <c r="AG256" s="236"/>
      <c r="AH256" s="236"/>
      <c r="AI256" s="236"/>
      <c r="AJ256" s="236"/>
      <c r="AK256" s="235"/>
      <c r="AL256" s="236"/>
      <c r="AM256" s="235"/>
      <c r="AN256" s="235"/>
      <c r="AO256" s="235"/>
      <c r="AP256" s="236"/>
      <c r="AQ256" s="235"/>
      <c r="AR256" s="235"/>
      <c r="AS256" s="235"/>
      <c r="AT256" s="235"/>
      <c r="AU256" s="236"/>
      <c r="AV256" s="235"/>
      <c r="AW256" s="235"/>
      <c r="AX256" s="235"/>
      <c r="AY256" s="235"/>
      <c r="AZ256" s="236"/>
      <c r="BA256" s="235"/>
      <c r="BB256" s="235"/>
      <c r="BD256" s="237">
        <v>252</v>
      </c>
      <c r="BE256" s="235"/>
      <c r="BF256" s="235"/>
      <c r="BG256" s="235"/>
      <c r="BH256" s="235"/>
      <c r="BI256" s="235"/>
      <c r="BJ256" s="236"/>
      <c r="BK256" s="235"/>
      <c r="BL256" s="236"/>
      <c r="BM256" s="235"/>
      <c r="BN256" s="238"/>
      <c r="BO256" s="238"/>
      <c r="BP256" s="238"/>
      <c r="BQ256" s="238"/>
      <c r="BR256" s="238"/>
      <c r="BS256" s="238"/>
      <c r="BT256" s="239"/>
      <c r="BU256" s="239"/>
      <c r="BV256" s="239"/>
      <c r="BW256" s="239"/>
      <c r="BX256" s="238"/>
      <c r="BY256" s="239"/>
      <c r="BZ256" s="239"/>
      <c r="CA256" s="239"/>
      <c r="CB256" s="239"/>
      <c r="CC256" s="239"/>
      <c r="CD256" s="239"/>
      <c r="CE256" s="239"/>
      <c r="CF256" s="236"/>
      <c r="CG256" s="240"/>
    </row>
    <row r="257" spans="16:85" x14ac:dyDescent="0.25">
      <c r="P257" s="235"/>
      <c r="Q257" s="235"/>
      <c r="R257" s="235"/>
      <c r="S257" s="235"/>
      <c r="T257" s="236"/>
      <c r="U257" s="236"/>
      <c r="V257" s="236"/>
      <c r="W257" s="236"/>
      <c r="X257" s="236"/>
      <c r="Y257" s="236"/>
      <c r="Z257" s="236"/>
      <c r="AA257" s="236"/>
      <c r="AB257" s="236"/>
      <c r="AC257" s="236"/>
      <c r="AD257" s="236"/>
      <c r="AE257" s="236"/>
      <c r="AF257" s="236"/>
      <c r="AG257" s="236"/>
      <c r="AH257" s="236"/>
      <c r="AI257" s="236"/>
      <c r="AJ257" s="236"/>
      <c r="AK257" s="235"/>
      <c r="AL257" s="236"/>
      <c r="AM257" s="235"/>
      <c r="AN257" s="235"/>
      <c r="AO257" s="235"/>
      <c r="AP257" s="236"/>
      <c r="AQ257" s="235"/>
      <c r="AR257" s="235"/>
      <c r="AS257" s="235"/>
      <c r="AT257" s="235"/>
      <c r="AU257" s="236"/>
      <c r="AV257" s="235"/>
      <c r="AW257" s="235"/>
      <c r="AX257" s="235"/>
      <c r="AY257" s="235"/>
      <c r="AZ257" s="236"/>
      <c r="BA257" s="235"/>
      <c r="BB257" s="235"/>
      <c r="BD257" s="237">
        <v>253</v>
      </c>
      <c r="BE257" s="235"/>
      <c r="BF257" s="235"/>
      <c r="BG257" s="235"/>
      <c r="BH257" s="235"/>
      <c r="BI257" s="235"/>
      <c r="BJ257" s="236"/>
      <c r="BK257" s="235"/>
      <c r="BL257" s="236"/>
      <c r="BM257" s="235"/>
      <c r="BN257" s="238"/>
      <c r="BO257" s="238"/>
      <c r="BP257" s="238"/>
      <c r="BQ257" s="238"/>
      <c r="BR257" s="238"/>
      <c r="BS257" s="238"/>
      <c r="BT257" s="239"/>
      <c r="BU257" s="239"/>
      <c r="BV257" s="239"/>
      <c r="BW257" s="239"/>
      <c r="BX257" s="238"/>
      <c r="BY257" s="239"/>
      <c r="BZ257" s="239"/>
      <c r="CA257" s="239"/>
      <c r="CB257" s="239"/>
      <c r="CC257" s="239"/>
      <c r="CD257" s="239"/>
      <c r="CE257" s="239"/>
      <c r="CF257" s="236"/>
      <c r="CG257" s="240"/>
    </row>
    <row r="258" spans="16:85" x14ac:dyDescent="0.25">
      <c r="P258" s="235"/>
      <c r="Q258" s="235"/>
      <c r="R258" s="235"/>
      <c r="S258" s="235"/>
      <c r="T258" s="236"/>
      <c r="U258" s="236"/>
      <c r="V258" s="236"/>
      <c r="W258" s="236"/>
      <c r="X258" s="236"/>
      <c r="Y258" s="236"/>
      <c r="Z258" s="236"/>
      <c r="AA258" s="236"/>
      <c r="AB258" s="236"/>
      <c r="AC258" s="236"/>
      <c r="AD258" s="236"/>
      <c r="AE258" s="236"/>
      <c r="AF258" s="236"/>
      <c r="AG258" s="236"/>
      <c r="AH258" s="236"/>
      <c r="AI258" s="236"/>
      <c r="AJ258" s="236"/>
      <c r="AK258" s="235"/>
      <c r="AL258" s="236"/>
      <c r="AM258" s="235"/>
      <c r="AN258" s="235"/>
      <c r="AO258" s="235"/>
      <c r="AP258" s="236"/>
      <c r="AQ258" s="235"/>
      <c r="AR258" s="235"/>
      <c r="AS258" s="235"/>
      <c r="AT258" s="235"/>
      <c r="AU258" s="236"/>
      <c r="AV258" s="235"/>
      <c r="AW258" s="235"/>
      <c r="AX258" s="235"/>
      <c r="AY258" s="235"/>
      <c r="AZ258" s="236"/>
      <c r="BA258" s="235"/>
      <c r="BB258" s="235"/>
      <c r="BD258" s="237">
        <v>254</v>
      </c>
      <c r="BE258" s="235"/>
      <c r="BF258" s="235"/>
      <c r="BG258" s="235"/>
      <c r="BH258" s="235"/>
      <c r="BI258" s="235"/>
      <c r="BJ258" s="236"/>
      <c r="BK258" s="235"/>
      <c r="BL258" s="236"/>
      <c r="BM258" s="235"/>
      <c r="BN258" s="238"/>
      <c r="BO258" s="238"/>
      <c r="BP258" s="238"/>
      <c r="BQ258" s="238"/>
      <c r="BR258" s="238"/>
      <c r="BS258" s="238"/>
      <c r="BT258" s="239"/>
      <c r="BU258" s="239"/>
      <c r="BV258" s="239"/>
      <c r="BW258" s="239"/>
      <c r="BX258" s="238"/>
      <c r="BY258" s="239"/>
      <c r="BZ258" s="239"/>
      <c r="CA258" s="239"/>
      <c r="CB258" s="239"/>
      <c r="CC258" s="239"/>
      <c r="CD258" s="239"/>
      <c r="CE258" s="239"/>
      <c r="CF258" s="236"/>
      <c r="CG258" s="240"/>
    </row>
    <row r="259" spans="16:85" x14ac:dyDescent="0.25">
      <c r="P259" s="235"/>
      <c r="Q259" s="235"/>
      <c r="R259" s="235"/>
      <c r="S259" s="235"/>
      <c r="T259" s="236"/>
      <c r="U259" s="236"/>
      <c r="V259" s="236"/>
      <c r="W259" s="236"/>
      <c r="X259" s="236"/>
      <c r="Y259" s="236"/>
      <c r="Z259" s="236"/>
      <c r="AA259" s="236"/>
      <c r="AB259" s="236"/>
      <c r="AC259" s="236"/>
      <c r="AD259" s="236"/>
      <c r="AE259" s="236"/>
      <c r="AF259" s="236"/>
      <c r="AG259" s="236"/>
      <c r="AH259" s="236"/>
      <c r="AI259" s="236"/>
      <c r="AJ259" s="236"/>
      <c r="AK259" s="235"/>
      <c r="AL259" s="236"/>
      <c r="AM259" s="235"/>
      <c r="AN259" s="235"/>
      <c r="AO259" s="235"/>
      <c r="AP259" s="236"/>
      <c r="AQ259" s="235"/>
      <c r="AR259" s="235"/>
      <c r="AS259" s="235"/>
      <c r="AT259" s="235"/>
      <c r="AU259" s="236"/>
      <c r="AV259" s="235"/>
      <c r="AW259" s="235"/>
      <c r="AX259" s="235"/>
      <c r="AY259" s="235"/>
      <c r="AZ259" s="236"/>
      <c r="BA259" s="235"/>
      <c r="BB259" s="235"/>
      <c r="BD259" s="237">
        <v>255</v>
      </c>
      <c r="BE259" s="235"/>
      <c r="BF259" s="235"/>
      <c r="BG259" s="235"/>
      <c r="BH259" s="235"/>
      <c r="BI259" s="235"/>
      <c r="BJ259" s="236"/>
      <c r="BK259" s="235"/>
      <c r="BL259" s="236"/>
      <c r="BM259" s="235"/>
      <c r="BN259" s="238"/>
      <c r="BO259" s="238"/>
      <c r="BP259" s="238"/>
      <c r="BQ259" s="238"/>
      <c r="BR259" s="238"/>
      <c r="BS259" s="238"/>
      <c r="BT259" s="239"/>
      <c r="BU259" s="239"/>
      <c r="BV259" s="239"/>
      <c r="BW259" s="239"/>
      <c r="BX259" s="238"/>
      <c r="BY259" s="239"/>
      <c r="BZ259" s="239"/>
      <c r="CA259" s="239"/>
      <c r="CB259" s="239"/>
      <c r="CC259" s="239"/>
      <c r="CD259" s="239"/>
      <c r="CE259" s="239"/>
      <c r="CF259" s="236"/>
      <c r="CG259" s="240"/>
    </row>
    <row r="260" spans="16:85" x14ac:dyDescent="0.25">
      <c r="P260" s="235"/>
      <c r="Q260" s="235"/>
      <c r="R260" s="235"/>
      <c r="S260" s="235"/>
      <c r="T260" s="236"/>
      <c r="U260" s="236"/>
      <c r="V260" s="236"/>
      <c r="W260" s="236"/>
      <c r="X260" s="236"/>
      <c r="Y260" s="236"/>
      <c r="Z260" s="236"/>
      <c r="AA260" s="236"/>
      <c r="AB260" s="236"/>
      <c r="AC260" s="236"/>
      <c r="AD260" s="236"/>
      <c r="AE260" s="236"/>
      <c r="AF260" s="236"/>
      <c r="AG260" s="236"/>
      <c r="AH260" s="236"/>
      <c r="AI260" s="236"/>
      <c r="AJ260" s="236"/>
      <c r="AK260" s="235"/>
      <c r="AL260" s="236"/>
      <c r="AM260" s="235"/>
      <c r="AN260" s="235"/>
      <c r="AO260" s="235"/>
      <c r="AP260" s="236"/>
      <c r="AQ260" s="235"/>
      <c r="AR260" s="235"/>
      <c r="AS260" s="235"/>
      <c r="AT260" s="235"/>
      <c r="AU260" s="236"/>
      <c r="AV260" s="235"/>
      <c r="AW260" s="235"/>
      <c r="AX260" s="235"/>
      <c r="AY260" s="235"/>
      <c r="AZ260" s="236"/>
      <c r="BA260" s="235"/>
      <c r="BB260" s="235"/>
      <c r="BD260" s="237">
        <v>256</v>
      </c>
      <c r="BE260" s="235"/>
      <c r="BF260" s="235"/>
      <c r="BG260" s="235"/>
      <c r="BH260" s="235"/>
      <c r="BI260" s="235"/>
      <c r="BJ260" s="236"/>
      <c r="BK260" s="235"/>
      <c r="BL260" s="236"/>
      <c r="BM260" s="235"/>
      <c r="BN260" s="238"/>
      <c r="BO260" s="238"/>
      <c r="BP260" s="238"/>
      <c r="BQ260" s="238"/>
      <c r="BR260" s="238"/>
      <c r="BS260" s="238"/>
      <c r="BT260" s="239"/>
      <c r="BU260" s="239"/>
      <c r="BV260" s="239"/>
      <c r="BW260" s="239"/>
      <c r="BX260" s="238"/>
      <c r="BY260" s="239"/>
      <c r="BZ260" s="239"/>
      <c r="CA260" s="239"/>
      <c r="CB260" s="239"/>
      <c r="CC260" s="239"/>
      <c r="CD260" s="239"/>
      <c r="CE260" s="239"/>
      <c r="CF260" s="236"/>
      <c r="CG260" s="240"/>
    </row>
    <row r="261" spans="16:85" x14ac:dyDescent="0.25">
      <c r="P261" s="235"/>
      <c r="Q261" s="235"/>
      <c r="R261" s="235"/>
      <c r="S261" s="235"/>
      <c r="T261" s="236"/>
      <c r="U261" s="236"/>
      <c r="V261" s="236"/>
      <c r="W261" s="236"/>
      <c r="X261" s="236"/>
      <c r="Y261" s="236"/>
      <c r="Z261" s="236"/>
      <c r="AA261" s="236"/>
      <c r="AB261" s="236"/>
      <c r="AC261" s="236"/>
      <c r="AD261" s="236"/>
      <c r="AE261" s="236"/>
      <c r="AF261" s="236"/>
      <c r="AG261" s="236"/>
      <c r="AH261" s="236"/>
      <c r="AI261" s="236"/>
      <c r="AJ261" s="236"/>
      <c r="AK261" s="235"/>
      <c r="AL261" s="236"/>
      <c r="AM261" s="235"/>
      <c r="AN261" s="235"/>
      <c r="AO261" s="235"/>
      <c r="AP261" s="236"/>
      <c r="AQ261" s="235"/>
      <c r="AR261" s="235"/>
      <c r="AS261" s="235"/>
      <c r="AT261" s="235"/>
      <c r="AU261" s="236"/>
      <c r="AV261" s="235"/>
      <c r="AW261" s="235"/>
      <c r="AX261" s="235"/>
      <c r="AY261" s="235"/>
      <c r="AZ261" s="236"/>
      <c r="BA261" s="235"/>
      <c r="BB261" s="235"/>
      <c r="BD261" s="237">
        <v>257</v>
      </c>
      <c r="BE261" s="235"/>
      <c r="BF261" s="235"/>
      <c r="BG261" s="235"/>
      <c r="BH261" s="235"/>
      <c r="BI261" s="235"/>
      <c r="BJ261" s="236"/>
      <c r="BK261" s="235"/>
      <c r="BL261" s="236"/>
      <c r="BM261" s="235"/>
      <c r="BN261" s="238"/>
      <c r="BO261" s="238"/>
      <c r="BP261" s="238"/>
      <c r="BQ261" s="238"/>
      <c r="BR261" s="238"/>
      <c r="BS261" s="238"/>
      <c r="BT261" s="239"/>
      <c r="BU261" s="239"/>
      <c r="BV261" s="239"/>
      <c r="BW261" s="239"/>
      <c r="BX261" s="238"/>
      <c r="BY261" s="239"/>
      <c r="BZ261" s="239"/>
      <c r="CA261" s="239"/>
      <c r="CB261" s="239"/>
      <c r="CC261" s="239"/>
      <c r="CD261" s="239"/>
      <c r="CE261" s="239"/>
      <c r="CF261" s="236"/>
      <c r="CG261" s="240"/>
    </row>
    <row r="262" spans="16:85" x14ac:dyDescent="0.25">
      <c r="P262" s="235"/>
      <c r="Q262" s="235"/>
      <c r="R262" s="235"/>
      <c r="S262" s="235"/>
      <c r="T262" s="236"/>
      <c r="U262" s="236"/>
      <c r="V262" s="236"/>
      <c r="W262" s="236"/>
      <c r="X262" s="236"/>
      <c r="Y262" s="236"/>
      <c r="Z262" s="236"/>
      <c r="AA262" s="236"/>
      <c r="AB262" s="236"/>
      <c r="AC262" s="236"/>
      <c r="AD262" s="236"/>
      <c r="AE262" s="236"/>
      <c r="AF262" s="236"/>
      <c r="AG262" s="236"/>
      <c r="AH262" s="236"/>
      <c r="AI262" s="236"/>
      <c r="AJ262" s="236"/>
      <c r="AK262" s="235"/>
      <c r="AL262" s="236"/>
      <c r="AM262" s="235"/>
      <c r="AN262" s="235"/>
      <c r="AO262" s="235"/>
      <c r="AP262" s="236"/>
      <c r="AQ262" s="235"/>
      <c r="AR262" s="235"/>
      <c r="AS262" s="235"/>
      <c r="AT262" s="235"/>
      <c r="AU262" s="236"/>
      <c r="AV262" s="235"/>
      <c r="AW262" s="235"/>
      <c r="AX262" s="235"/>
      <c r="AY262" s="235"/>
      <c r="AZ262" s="236"/>
      <c r="BA262" s="235"/>
      <c r="BB262" s="235"/>
      <c r="BD262" s="237">
        <v>258</v>
      </c>
      <c r="BE262" s="235"/>
      <c r="BF262" s="235"/>
      <c r="BG262" s="235"/>
      <c r="BH262" s="235"/>
      <c r="BI262" s="235"/>
      <c r="BJ262" s="236"/>
      <c r="BK262" s="235"/>
      <c r="BL262" s="236"/>
      <c r="BM262" s="235"/>
      <c r="BN262" s="238"/>
      <c r="BO262" s="238"/>
      <c r="BP262" s="238"/>
      <c r="BQ262" s="238"/>
      <c r="BR262" s="238"/>
      <c r="BS262" s="238"/>
      <c r="BT262" s="239"/>
      <c r="BU262" s="239"/>
      <c r="BV262" s="239"/>
      <c r="BW262" s="239"/>
      <c r="BX262" s="238"/>
      <c r="BY262" s="239"/>
      <c r="BZ262" s="239"/>
      <c r="CA262" s="239"/>
      <c r="CB262" s="239"/>
      <c r="CC262" s="239"/>
      <c r="CD262" s="239"/>
      <c r="CE262" s="239"/>
      <c r="CF262" s="236"/>
      <c r="CG262" s="240"/>
    </row>
    <row r="263" spans="16:85" x14ac:dyDescent="0.25">
      <c r="P263" s="235"/>
      <c r="Q263" s="235"/>
      <c r="R263" s="235"/>
      <c r="S263" s="235"/>
      <c r="T263" s="236"/>
      <c r="U263" s="236"/>
      <c r="V263" s="236"/>
      <c r="W263" s="236"/>
      <c r="X263" s="236"/>
      <c r="Y263" s="236"/>
      <c r="Z263" s="236"/>
      <c r="AA263" s="236"/>
      <c r="AB263" s="236"/>
      <c r="AC263" s="236"/>
      <c r="AD263" s="236"/>
      <c r="AE263" s="236"/>
      <c r="AF263" s="236"/>
      <c r="AG263" s="236"/>
      <c r="AH263" s="236"/>
      <c r="AI263" s="236"/>
      <c r="AJ263" s="236"/>
      <c r="AK263" s="235"/>
      <c r="AL263" s="236"/>
      <c r="AM263" s="235"/>
      <c r="AN263" s="235"/>
      <c r="AO263" s="235"/>
      <c r="AP263" s="236"/>
      <c r="AQ263" s="235"/>
      <c r="AR263" s="235"/>
      <c r="AS263" s="235"/>
      <c r="AT263" s="235"/>
      <c r="AU263" s="236"/>
      <c r="AV263" s="235"/>
      <c r="AW263" s="235"/>
      <c r="AX263" s="235"/>
      <c r="AY263" s="235"/>
      <c r="AZ263" s="236"/>
      <c r="BA263" s="235"/>
      <c r="BB263" s="235"/>
      <c r="BD263" s="237">
        <v>259</v>
      </c>
      <c r="BE263" s="235"/>
      <c r="BF263" s="235"/>
      <c r="BG263" s="235"/>
      <c r="BH263" s="235"/>
      <c r="BI263" s="235"/>
      <c r="BJ263" s="236"/>
      <c r="BK263" s="235"/>
      <c r="BL263" s="236"/>
      <c r="BM263" s="235"/>
      <c r="BN263" s="238"/>
      <c r="BO263" s="238"/>
      <c r="BP263" s="238"/>
      <c r="BQ263" s="238"/>
      <c r="BR263" s="238"/>
      <c r="BS263" s="238"/>
      <c r="BT263" s="239"/>
      <c r="BU263" s="239"/>
      <c r="BV263" s="239"/>
      <c r="BW263" s="239"/>
      <c r="BX263" s="238"/>
      <c r="BY263" s="239"/>
      <c r="BZ263" s="239"/>
      <c r="CA263" s="239"/>
      <c r="CB263" s="239"/>
      <c r="CC263" s="239"/>
      <c r="CD263" s="239"/>
      <c r="CE263" s="239"/>
      <c r="CF263" s="236"/>
      <c r="CG263" s="240"/>
    </row>
    <row r="264" spans="16:85" x14ac:dyDescent="0.25">
      <c r="P264" s="235"/>
      <c r="Q264" s="235"/>
      <c r="R264" s="235"/>
      <c r="S264" s="235"/>
      <c r="T264" s="236"/>
      <c r="U264" s="236"/>
      <c r="V264" s="236"/>
      <c r="W264" s="236"/>
      <c r="X264" s="236"/>
      <c r="Y264" s="236"/>
      <c r="Z264" s="236"/>
      <c r="AA264" s="236"/>
      <c r="AB264" s="236"/>
      <c r="AC264" s="236"/>
      <c r="AD264" s="236"/>
      <c r="AE264" s="236"/>
      <c r="AF264" s="236"/>
      <c r="AG264" s="236"/>
      <c r="AH264" s="236"/>
      <c r="AI264" s="236"/>
      <c r="AJ264" s="236"/>
      <c r="AK264" s="235"/>
      <c r="AL264" s="236"/>
      <c r="AM264" s="235"/>
      <c r="AN264" s="235"/>
      <c r="AO264" s="235"/>
      <c r="AP264" s="236"/>
      <c r="AQ264" s="235"/>
      <c r="AR264" s="235"/>
      <c r="AS264" s="235"/>
      <c r="AT264" s="235"/>
      <c r="AU264" s="236"/>
      <c r="AV264" s="235"/>
      <c r="AW264" s="235"/>
      <c r="AX264" s="235"/>
      <c r="AY264" s="235"/>
      <c r="AZ264" s="236"/>
      <c r="BA264" s="235"/>
      <c r="BB264" s="235"/>
      <c r="BD264" s="237">
        <v>260</v>
      </c>
      <c r="BE264" s="235"/>
      <c r="BF264" s="235"/>
      <c r="BG264" s="235"/>
      <c r="BH264" s="235"/>
      <c r="BI264" s="235"/>
      <c r="BJ264" s="236"/>
      <c r="BK264" s="235"/>
      <c r="BL264" s="236"/>
      <c r="BM264" s="235"/>
      <c r="BN264" s="238"/>
      <c r="BO264" s="238"/>
      <c r="BP264" s="238"/>
      <c r="BQ264" s="238"/>
      <c r="BR264" s="238"/>
      <c r="BS264" s="238"/>
      <c r="BT264" s="239"/>
      <c r="BU264" s="239"/>
      <c r="BV264" s="239"/>
      <c r="BW264" s="239"/>
      <c r="BX264" s="238"/>
      <c r="BY264" s="239"/>
      <c r="BZ264" s="239"/>
      <c r="CA264" s="239"/>
      <c r="CB264" s="239"/>
      <c r="CC264" s="239"/>
      <c r="CD264" s="239"/>
      <c r="CE264" s="239"/>
      <c r="CF264" s="236"/>
      <c r="CG264" s="240"/>
    </row>
    <row r="265" spans="16:85" x14ac:dyDescent="0.25">
      <c r="P265" s="235"/>
      <c r="Q265" s="235"/>
      <c r="R265" s="235"/>
      <c r="S265" s="235"/>
      <c r="T265" s="236"/>
      <c r="U265" s="236"/>
      <c r="V265" s="236"/>
      <c r="W265" s="236"/>
      <c r="X265" s="236"/>
      <c r="Y265" s="236"/>
      <c r="Z265" s="236"/>
      <c r="AA265" s="236"/>
      <c r="AB265" s="236"/>
      <c r="AC265" s="236"/>
      <c r="AD265" s="236"/>
      <c r="AE265" s="236"/>
      <c r="AF265" s="236"/>
      <c r="AG265" s="236"/>
      <c r="AH265" s="236"/>
      <c r="AI265" s="236"/>
      <c r="AJ265" s="236"/>
      <c r="AK265" s="235"/>
      <c r="AL265" s="236"/>
      <c r="AM265" s="235"/>
      <c r="AN265" s="235"/>
      <c r="AO265" s="235"/>
      <c r="AP265" s="236"/>
      <c r="AQ265" s="235"/>
      <c r="AR265" s="235"/>
      <c r="AS265" s="235"/>
      <c r="AT265" s="235"/>
      <c r="AU265" s="236"/>
      <c r="AV265" s="235"/>
      <c r="AW265" s="235"/>
      <c r="AX265" s="235"/>
      <c r="AY265" s="235"/>
      <c r="AZ265" s="236"/>
      <c r="BA265" s="235"/>
      <c r="BB265" s="235"/>
      <c r="BD265" s="237">
        <v>261</v>
      </c>
      <c r="BE265" s="235"/>
      <c r="BF265" s="235"/>
      <c r="BG265" s="235"/>
      <c r="BH265" s="235"/>
      <c r="BI265" s="235"/>
      <c r="BJ265" s="236"/>
      <c r="BK265" s="235"/>
      <c r="BL265" s="236"/>
      <c r="BM265" s="235"/>
      <c r="BN265" s="238"/>
      <c r="BO265" s="238"/>
      <c r="BP265" s="238"/>
      <c r="BQ265" s="238"/>
      <c r="BR265" s="238"/>
      <c r="BS265" s="238"/>
      <c r="BT265" s="239"/>
      <c r="BU265" s="239"/>
      <c r="BV265" s="239"/>
      <c r="BW265" s="239"/>
      <c r="BX265" s="238"/>
      <c r="BY265" s="239"/>
      <c r="BZ265" s="239"/>
      <c r="CA265" s="239"/>
      <c r="CB265" s="239"/>
      <c r="CC265" s="239"/>
      <c r="CD265" s="239"/>
      <c r="CE265" s="239"/>
      <c r="CF265" s="236"/>
      <c r="CG265" s="240"/>
    </row>
    <row r="266" spans="16:85" x14ac:dyDescent="0.25">
      <c r="P266" s="235"/>
      <c r="Q266" s="235"/>
      <c r="R266" s="235"/>
      <c r="S266" s="235"/>
      <c r="T266" s="236"/>
      <c r="U266" s="236"/>
      <c r="V266" s="236"/>
      <c r="W266" s="236"/>
      <c r="X266" s="236"/>
      <c r="Y266" s="236"/>
      <c r="Z266" s="236"/>
      <c r="AA266" s="236"/>
      <c r="AB266" s="236"/>
      <c r="AC266" s="236"/>
      <c r="AD266" s="236"/>
      <c r="AE266" s="236"/>
      <c r="AF266" s="236"/>
      <c r="AG266" s="236"/>
      <c r="AH266" s="236"/>
      <c r="AI266" s="236"/>
      <c r="AJ266" s="236"/>
      <c r="AK266" s="235"/>
      <c r="AL266" s="236"/>
      <c r="AM266" s="235"/>
      <c r="AN266" s="235"/>
      <c r="AO266" s="235"/>
      <c r="AP266" s="236"/>
      <c r="AQ266" s="235"/>
      <c r="AR266" s="235"/>
      <c r="AS266" s="235"/>
      <c r="AT266" s="235"/>
      <c r="AU266" s="236"/>
      <c r="AV266" s="235"/>
      <c r="AW266" s="235"/>
      <c r="AX266" s="235"/>
      <c r="AY266" s="235"/>
      <c r="AZ266" s="236"/>
      <c r="BA266" s="235"/>
      <c r="BB266" s="235"/>
      <c r="BD266" s="237">
        <v>262</v>
      </c>
      <c r="BE266" s="235"/>
      <c r="BF266" s="235"/>
      <c r="BG266" s="235"/>
      <c r="BH266" s="235"/>
      <c r="BI266" s="235"/>
      <c r="BJ266" s="236"/>
      <c r="BK266" s="235"/>
      <c r="BL266" s="236"/>
      <c r="BM266" s="235"/>
      <c r="BN266" s="238"/>
      <c r="BO266" s="238"/>
      <c r="BP266" s="238"/>
      <c r="BQ266" s="238"/>
      <c r="BR266" s="238"/>
      <c r="BS266" s="238"/>
      <c r="BT266" s="239"/>
      <c r="BU266" s="239"/>
      <c r="BV266" s="239"/>
      <c r="BW266" s="239"/>
      <c r="BX266" s="238"/>
      <c r="BY266" s="239"/>
      <c r="BZ266" s="239"/>
      <c r="CA266" s="239"/>
      <c r="CB266" s="239"/>
      <c r="CC266" s="239"/>
      <c r="CD266" s="239"/>
      <c r="CE266" s="239"/>
      <c r="CF266" s="236"/>
      <c r="CG266" s="240"/>
    </row>
    <row r="267" spans="16:85" x14ac:dyDescent="0.25">
      <c r="P267" s="235"/>
      <c r="Q267" s="235"/>
      <c r="R267" s="235"/>
      <c r="S267" s="235"/>
      <c r="T267" s="236"/>
      <c r="U267" s="236"/>
      <c r="V267" s="236"/>
      <c r="W267" s="236"/>
      <c r="X267" s="236"/>
      <c r="Y267" s="236"/>
      <c r="Z267" s="236"/>
      <c r="AA267" s="236"/>
      <c r="AB267" s="236"/>
      <c r="AC267" s="236"/>
      <c r="AD267" s="236"/>
      <c r="AE267" s="236"/>
      <c r="AF267" s="236"/>
      <c r="AG267" s="236"/>
      <c r="AH267" s="236"/>
      <c r="AI267" s="236"/>
      <c r="AJ267" s="236"/>
      <c r="AK267" s="235"/>
      <c r="AL267" s="236"/>
      <c r="AM267" s="235"/>
      <c r="AN267" s="235"/>
      <c r="AO267" s="235"/>
      <c r="AP267" s="236"/>
      <c r="AQ267" s="235"/>
      <c r="AR267" s="235"/>
      <c r="AS267" s="235"/>
      <c r="AT267" s="235"/>
      <c r="AU267" s="236"/>
      <c r="AV267" s="235"/>
      <c r="AW267" s="235"/>
      <c r="AX267" s="235"/>
      <c r="AY267" s="235"/>
      <c r="AZ267" s="236"/>
      <c r="BA267" s="235"/>
      <c r="BB267" s="235"/>
      <c r="BD267" s="237">
        <v>263</v>
      </c>
      <c r="BE267" s="235"/>
      <c r="BF267" s="235"/>
      <c r="BG267" s="235"/>
      <c r="BH267" s="235"/>
      <c r="BI267" s="235"/>
      <c r="BJ267" s="236"/>
      <c r="BK267" s="235"/>
      <c r="BL267" s="236"/>
      <c r="BM267" s="235"/>
      <c r="BN267" s="238"/>
      <c r="BO267" s="238"/>
      <c r="BP267" s="238"/>
      <c r="BQ267" s="238"/>
      <c r="BR267" s="238"/>
      <c r="BS267" s="238"/>
      <c r="BT267" s="239"/>
      <c r="BU267" s="239"/>
      <c r="BV267" s="239"/>
      <c r="BW267" s="239"/>
      <c r="BX267" s="238"/>
      <c r="BY267" s="239"/>
      <c r="BZ267" s="239"/>
      <c r="CA267" s="239"/>
      <c r="CB267" s="239"/>
      <c r="CC267" s="239"/>
      <c r="CD267" s="239"/>
      <c r="CE267" s="239"/>
      <c r="CF267" s="236"/>
      <c r="CG267" s="240"/>
    </row>
    <row r="268" spans="16:85" x14ac:dyDescent="0.25">
      <c r="P268" s="235"/>
      <c r="Q268" s="235"/>
      <c r="R268" s="235"/>
      <c r="S268" s="235"/>
      <c r="T268" s="236"/>
      <c r="U268" s="236"/>
      <c r="V268" s="236"/>
      <c r="W268" s="236"/>
      <c r="X268" s="236"/>
      <c r="Y268" s="236"/>
      <c r="Z268" s="236"/>
      <c r="AA268" s="236"/>
      <c r="AB268" s="236"/>
      <c r="AC268" s="236"/>
      <c r="AD268" s="236"/>
      <c r="AE268" s="236"/>
      <c r="AF268" s="236"/>
      <c r="AG268" s="236"/>
      <c r="AH268" s="236"/>
      <c r="AI268" s="236"/>
      <c r="AJ268" s="236"/>
      <c r="AK268" s="235"/>
      <c r="AL268" s="236"/>
      <c r="AM268" s="235"/>
      <c r="AN268" s="235"/>
      <c r="AO268" s="235"/>
      <c r="AP268" s="236"/>
      <c r="AQ268" s="235"/>
      <c r="AR268" s="235"/>
      <c r="AS268" s="235"/>
      <c r="AT268" s="235"/>
      <c r="AU268" s="236"/>
      <c r="AV268" s="235"/>
      <c r="AW268" s="235"/>
      <c r="AX268" s="235"/>
      <c r="AY268" s="235"/>
      <c r="AZ268" s="236"/>
      <c r="BA268" s="235"/>
      <c r="BB268" s="235"/>
      <c r="BD268" s="237">
        <v>264</v>
      </c>
      <c r="BE268" s="235"/>
      <c r="BF268" s="235"/>
      <c r="BG268" s="235"/>
      <c r="BH268" s="235"/>
      <c r="BI268" s="235"/>
      <c r="BJ268" s="236"/>
      <c r="BK268" s="235"/>
      <c r="BL268" s="236"/>
      <c r="BM268" s="235"/>
      <c r="BN268" s="238"/>
      <c r="BO268" s="238"/>
      <c r="BP268" s="238"/>
      <c r="BQ268" s="238"/>
      <c r="BR268" s="238"/>
      <c r="BS268" s="238"/>
      <c r="BT268" s="239"/>
      <c r="BU268" s="239"/>
      <c r="BV268" s="239"/>
      <c r="BW268" s="239"/>
      <c r="BX268" s="238"/>
      <c r="BY268" s="239"/>
      <c r="BZ268" s="239"/>
      <c r="CA268" s="239"/>
      <c r="CB268" s="239"/>
      <c r="CC268" s="239"/>
      <c r="CD268" s="239"/>
      <c r="CE268" s="239"/>
      <c r="CF268" s="236"/>
      <c r="CG268" s="240"/>
    </row>
    <row r="269" spans="16:85" x14ac:dyDescent="0.25">
      <c r="P269" s="235"/>
      <c r="Q269" s="235"/>
      <c r="R269" s="235"/>
      <c r="S269" s="235"/>
      <c r="T269" s="236"/>
      <c r="U269" s="236"/>
      <c r="V269" s="236"/>
      <c r="W269" s="236"/>
      <c r="X269" s="236"/>
      <c r="Y269" s="236"/>
      <c r="Z269" s="236"/>
      <c r="AA269" s="236"/>
      <c r="AB269" s="236"/>
      <c r="AC269" s="236"/>
      <c r="AD269" s="236"/>
      <c r="AE269" s="236"/>
      <c r="AF269" s="236"/>
      <c r="AG269" s="236"/>
      <c r="AH269" s="236"/>
      <c r="AI269" s="236"/>
      <c r="AJ269" s="236"/>
      <c r="AK269" s="235"/>
      <c r="AL269" s="236"/>
      <c r="AM269" s="235"/>
      <c r="AN269" s="235"/>
      <c r="AO269" s="235"/>
      <c r="AP269" s="236"/>
      <c r="AQ269" s="235"/>
      <c r="AR269" s="235"/>
      <c r="AS269" s="235"/>
      <c r="AT269" s="235"/>
      <c r="AU269" s="236"/>
      <c r="AV269" s="235"/>
      <c r="AW269" s="235"/>
      <c r="AX269" s="235"/>
      <c r="AY269" s="235"/>
      <c r="AZ269" s="236"/>
      <c r="BA269" s="235"/>
      <c r="BB269" s="235"/>
      <c r="BD269" s="237">
        <v>265</v>
      </c>
      <c r="BE269" s="235"/>
      <c r="BF269" s="235"/>
      <c r="BG269" s="235"/>
      <c r="BH269" s="235"/>
      <c r="BI269" s="235"/>
      <c r="BJ269" s="236"/>
      <c r="BK269" s="235"/>
      <c r="BL269" s="236"/>
      <c r="BM269" s="235"/>
      <c r="BN269" s="238"/>
      <c r="BO269" s="238"/>
      <c r="BP269" s="238"/>
      <c r="BQ269" s="238"/>
      <c r="BR269" s="238"/>
      <c r="BS269" s="238"/>
      <c r="BT269" s="239"/>
      <c r="BU269" s="239"/>
      <c r="BV269" s="239"/>
      <c r="BW269" s="239"/>
      <c r="BX269" s="238"/>
      <c r="BY269" s="239"/>
      <c r="BZ269" s="239"/>
      <c r="CA269" s="239"/>
      <c r="CB269" s="239"/>
      <c r="CC269" s="239"/>
      <c r="CD269" s="239"/>
      <c r="CE269" s="239"/>
      <c r="CF269" s="236"/>
      <c r="CG269" s="240"/>
    </row>
    <row r="270" spans="16:85" x14ac:dyDescent="0.25">
      <c r="P270" s="235"/>
      <c r="Q270" s="235"/>
      <c r="R270" s="235"/>
      <c r="S270" s="235"/>
      <c r="T270" s="236"/>
      <c r="U270" s="236"/>
      <c r="V270" s="236"/>
      <c r="W270" s="236"/>
      <c r="X270" s="236"/>
      <c r="Y270" s="236"/>
      <c r="Z270" s="236"/>
      <c r="AA270" s="236"/>
      <c r="AB270" s="236"/>
      <c r="AC270" s="236"/>
      <c r="AD270" s="236"/>
      <c r="AE270" s="236"/>
      <c r="AF270" s="236"/>
      <c r="AG270" s="236"/>
      <c r="AH270" s="236"/>
      <c r="AI270" s="236"/>
      <c r="AJ270" s="236"/>
      <c r="AK270" s="235"/>
      <c r="AL270" s="236"/>
      <c r="AM270" s="235"/>
      <c r="AN270" s="235"/>
      <c r="AO270" s="235"/>
      <c r="AP270" s="236"/>
      <c r="AQ270" s="235"/>
      <c r="AR270" s="235"/>
      <c r="AS270" s="235"/>
      <c r="AT270" s="235"/>
      <c r="AU270" s="236"/>
      <c r="AV270" s="235"/>
      <c r="AW270" s="235"/>
      <c r="AX270" s="235"/>
      <c r="AY270" s="235"/>
      <c r="AZ270" s="236"/>
      <c r="BA270" s="235"/>
      <c r="BB270" s="235"/>
      <c r="BD270" s="237">
        <v>266</v>
      </c>
      <c r="BE270" s="235"/>
      <c r="BF270" s="235"/>
      <c r="BG270" s="235"/>
      <c r="BH270" s="235"/>
      <c r="BI270" s="235"/>
      <c r="BJ270" s="236"/>
      <c r="BK270" s="235"/>
      <c r="BL270" s="236"/>
      <c r="BM270" s="235"/>
      <c r="BN270" s="238"/>
      <c r="BO270" s="238"/>
      <c r="BP270" s="238"/>
      <c r="BQ270" s="238"/>
      <c r="BR270" s="238"/>
      <c r="BS270" s="238"/>
      <c r="BT270" s="239"/>
      <c r="BU270" s="239"/>
      <c r="BV270" s="239"/>
      <c r="BW270" s="239"/>
      <c r="BX270" s="238"/>
      <c r="BY270" s="239"/>
      <c r="BZ270" s="239"/>
      <c r="CA270" s="239"/>
      <c r="CB270" s="239"/>
      <c r="CC270" s="239"/>
      <c r="CD270" s="239"/>
      <c r="CE270" s="239"/>
      <c r="CF270" s="236"/>
      <c r="CG270" s="240"/>
    </row>
    <row r="271" spans="16:85" x14ac:dyDescent="0.25">
      <c r="P271" s="235"/>
      <c r="Q271" s="235"/>
      <c r="R271" s="235"/>
      <c r="S271" s="235"/>
      <c r="T271" s="236"/>
      <c r="U271" s="236"/>
      <c r="V271" s="236"/>
      <c r="W271" s="236"/>
      <c r="X271" s="236"/>
      <c r="Y271" s="236"/>
      <c r="Z271" s="236"/>
      <c r="AA271" s="236"/>
      <c r="AB271" s="236"/>
      <c r="AC271" s="236"/>
      <c r="AD271" s="236"/>
      <c r="AE271" s="236"/>
      <c r="AF271" s="236"/>
      <c r="AG271" s="236"/>
      <c r="AH271" s="236"/>
      <c r="AI271" s="236"/>
      <c r="AJ271" s="236"/>
      <c r="AK271" s="235"/>
      <c r="AL271" s="236"/>
      <c r="AM271" s="235"/>
      <c r="AN271" s="235"/>
      <c r="AO271" s="235"/>
      <c r="AP271" s="236"/>
      <c r="AQ271" s="235"/>
      <c r="AR271" s="235"/>
      <c r="AS271" s="235"/>
      <c r="AT271" s="235"/>
      <c r="AU271" s="236"/>
      <c r="AV271" s="235"/>
      <c r="AW271" s="235"/>
      <c r="AX271" s="235"/>
      <c r="AY271" s="235"/>
      <c r="AZ271" s="236"/>
      <c r="BA271" s="235"/>
      <c r="BB271" s="235"/>
      <c r="BD271" s="237">
        <v>267</v>
      </c>
      <c r="BE271" s="235"/>
      <c r="BF271" s="235"/>
      <c r="BG271" s="235"/>
      <c r="BH271" s="235"/>
      <c r="BI271" s="235"/>
      <c r="BJ271" s="236"/>
      <c r="BK271" s="235"/>
      <c r="BL271" s="236"/>
      <c r="BM271" s="235"/>
      <c r="BN271" s="238"/>
      <c r="BO271" s="238"/>
      <c r="BP271" s="238"/>
      <c r="BQ271" s="238"/>
      <c r="BR271" s="238"/>
      <c r="BS271" s="238"/>
      <c r="BT271" s="239"/>
      <c r="BU271" s="239"/>
      <c r="BV271" s="239"/>
      <c r="BW271" s="239"/>
      <c r="BX271" s="238"/>
      <c r="BY271" s="239"/>
      <c r="BZ271" s="239"/>
      <c r="CA271" s="239"/>
      <c r="CB271" s="239"/>
      <c r="CC271" s="239"/>
      <c r="CD271" s="239"/>
      <c r="CE271" s="239"/>
      <c r="CF271" s="236"/>
      <c r="CG271" s="240"/>
    </row>
    <row r="272" spans="16:85" x14ac:dyDescent="0.25">
      <c r="P272" s="235"/>
      <c r="Q272" s="235"/>
      <c r="R272" s="235"/>
      <c r="S272" s="235"/>
      <c r="T272" s="236"/>
      <c r="U272" s="236"/>
      <c r="V272" s="236"/>
      <c r="W272" s="236"/>
      <c r="X272" s="236"/>
      <c r="Y272" s="236"/>
      <c r="Z272" s="236"/>
      <c r="AA272" s="236"/>
      <c r="AB272" s="236"/>
      <c r="AC272" s="236"/>
      <c r="AD272" s="236"/>
      <c r="AE272" s="236"/>
      <c r="AF272" s="236"/>
      <c r="AG272" s="236"/>
      <c r="AH272" s="236"/>
      <c r="AI272" s="236"/>
      <c r="AJ272" s="236"/>
      <c r="AK272" s="235"/>
      <c r="AL272" s="236"/>
      <c r="AM272" s="235"/>
      <c r="AN272" s="235"/>
      <c r="AO272" s="235"/>
      <c r="AP272" s="236"/>
      <c r="AQ272" s="235"/>
      <c r="AR272" s="235"/>
      <c r="AS272" s="235"/>
      <c r="AT272" s="235"/>
      <c r="AU272" s="236"/>
      <c r="AV272" s="235"/>
      <c r="AW272" s="235"/>
      <c r="AX272" s="235"/>
      <c r="AY272" s="235"/>
      <c r="AZ272" s="236"/>
      <c r="BA272" s="235"/>
      <c r="BB272" s="235"/>
      <c r="BD272" s="237">
        <v>268</v>
      </c>
      <c r="BE272" s="235"/>
      <c r="BF272" s="235"/>
      <c r="BG272" s="235"/>
      <c r="BH272" s="235"/>
      <c r="BI272" s="235"/>
      <c r="BJ272" s="236"/>
      <c r="BK272" s="235"/>
      <c r="BL272" s="236"/>
      <c r="BM272" s="235"/>
      <c r="BN272" s="238"/>
      <c r="BO272" s="238"/>
      <c r="BP272" s="238"/>
      <c r="BQ272" s="238"/>
      <c r="BR272" s="238"/>
      <c r="BS272" s="238"/>
      <c r="BT272" s="239"/>
      <c r="BU272" s="239"/>
      <c r="BV272" s="239"/>
      <c r="BW272" s="239"/>
      <c r="BX272" s="238"/>
      <c r="BY272" s="239"/>
      <c r="BZ272" s="239"/>
      <c r="CA272" s="239"/>
      <c r="CB272" s="239"/>
      <c r="CC272" s="239"/>
      <c r="CD272" s="239"/>
      <c r="CE272" s="239"/>
      <c r="CF272" s="236"/>
      <c r="CG272" s="240"/>
    </row>
    <row r="273" spans="16:85" x14ac:dyDescent="0.25">
      <c r="P273" s="235"/>
      <c r="Q273" s="235"/>
      <c r="R273" s="235"/>
      <c r="S273" s="235"/>
      <c r="T273" s="236"/>
      <c r="U273" s="236"/>
      <c r="V273" s="236"/>
      <c r="W273" s="236"/>
      <c r="X273" s="236"/>
      <c r="Y273" s="236"/>
      <c r="Z273" s="236"/>
      <c r="AA273" s="236"/>
      <c r="AB273" s="236"/>
      <c r="AC273" s="236"/>
      <c r="AD273" s="236"/>
      <c r="AE273" s="236"/>
      <c r="AF273" s="236"/>
      <c r="AG273" s="236"/>
      <c r="AH273" s="236"/>
      <c r="AI273" s="236"/>
      <c r="AJ273" s="236"/>
      <c r="AK273" s="235"/>
      <c r="AL273" s="236"/>
      <c r="AM273" s="235"/>
      <c r="AN273" s="235"/>
      <c r="AO273" s="235"/>
      <c r="AP273" s="236"/>
      <c r="AQ273" s="235"/>
      <c r="AR273" s="235"/>
      <c r="AS273" s="235"/>
      <c r="AT273" s="235"/>
      <c r="AU273" s="236"/>
      <c r="AV273" s="235"/>
      <c r="AW273" s="235"/>
      <c r="AX273" s="235"/>
      <c r="AY273" s="235"/>
      <c r="AZ273" s="236"/>
      <c r="BA273" s="235"/>
      <c r="BB273" s="235"/>
      <c r="BD273" s="237">
        <v>269</v>
      </c>
      <c r="BE273" s="235"/>
      <c r="BF273" s="235"/>
      <c r="BG273" s="235"/>
      <c r="BH273" s="235"/>
      <c r="BI273" s="235"/>
      <c r="BJ273" s="236"/>
      <c r="BK273" s="235"/>
      <c r="BL273" s="236"/>
      <c r="BM273" s="235"/>
      <c r="BN273" s="238"/>
      <c r="BO273" s="238"/>
      <c r="BP273" s="238"/>
      <c r="BQ273" s="238"/>
      <c r="BR273" s="238"/>
      <c r="BS273" s="238"/>
      <c r="BT273" s="239"/>
      <c r="BU273" s="239"/>
      <c r="BV273" s="239"/>
      <c r="BW273" s="239"/>
      <c r="BX273" s="238"/>
      <c r="BY273" s="239"/>
      <c r="BZ273" s="239"/>
      <c r="CA273" s="239"/>
      <c r="CB273" s="239"/>
      <c r="CC273" s="239"/>
      <c r="CD273" s="239"/>
      <c r="CE273" s="239"/>
      <c r="CF273" s="236"/>
      <c r="CG273" s="240"/>
    </row>
    <row r="274" spans="16:85" x14ac:dyDescent="0.25">
      <c r="P274" s="235"/>
      <c r="Q274" s="235"/>
      <c r="R274" s="235"/>
      <c r="S274" s="235"/>
      <c r="T274" s="236"/>
      <c r="U274" s="236"/>
      <c r="V274" s="236"/>
      <c r="W274" s="236"/>
      <c r="X274" s="236"/>
      <c r="Y274" s="236"/>
      <c r="Z274" s="236"/>
      <c r="AA274" s="236"/>
      <c r="AB274" s="236"/>
      <c r="AC274" s="236"/>
      <c r="AD274" s="236"/>
      <c r="AE274" s="236"/>
      <c r="AF274" s="236"/>
      <c r="AG274" s="236"/>
      <c r="AH274" s="236"/>
      <c r="AI274" s="236"/>
      <c r="AJ274" s="236"/>
      <c r="AK274" s="235"/>
      <c r="AL274" s="236"/>
      <c r="AM274" s="235"/>
      <c r="AN274" s="235"/>
      <c r="AO274" s="235"/>
      <c r="AP274" s="236"/>
      <c r="AQ274" s="235"/>
      <c r="AR274" s="235"/>
      <c r="AS274" s="235"/>
      <c r="AT274" s="235"/>
      <c r="AU274" s="236"/>
      <c r="AV274" s="235"/>
      <c r="AW274" s="235"/>
      <c r="AX274" s="235"/>
      <c r="AY274" s="235"/>
      <c r="AZ274" s="236"/>
      <c r="BA274" s="235"/>
      <c r="BB274" s="235"/>
      <c r="BD274" s="237">
        <v>270</v>
      </c>
      <c r="BE274" s="235"/>
      <c r="BF274" s="235"/>
      <c r="BG274" s="235"/>
      <c r="BH274" s="235"/>
      <c r="BI274" s="235"/>
      <c r="BJ274" s="236"/>
      <c r="BK274" s="235"/>
      <c r="BL274" s="236"/>
      <c r="BM274" s="235"/>
      <c r="BN274" s="238"/>
      <c r="BO274" s="238"/>
      <c r="BP274" s="238"/>
      <c r="BQ274" s="238"/>
      <c r="BR274" s="238"/>
      <c r="BS274" s="238"/>
      <c r="BT274" s="239"/>
      <c r="BU274" s="239"/>
      <c r="BV274" s="239"/>
      <c r="BW274" s="239"/>
      <c r="BX274" s="238"/>
      <c r="BY274" s="239"/>
      <c r="BZ274" s="239"/>
      <c r="CA274" s="239"/>
      <c r="CB274" s="239"/>
      <c r="CC274" s="239"/>
      <c r="CD274" s="239"/>
      <c r="CE274" s="239"/>
      <c r="CF274" s="236"/>
      <c r="CG274" s="240"/>
    </row>
    <row r="275" spans="16:85" x14ac:dyDescent="0.25">
      <c r="P275" s="235"/>
      <c r="Q275" s="235"/>
      <c r="R275" s="235"/>
      <c r="S275" s="235"/>
      <c r="T275" s="236"/>
      <c r="U275" s="236"/>
      <c r="V275" s="236"/>
      <c r="W275" s="236"/>
      <c r="X275" s="236"/>
      <c r="Y275" s="236"/>
      <c r="Z275" s="236"/>
      <c r="AA275" s="236"/>
      <c r="AB275" s="236"/>
      <c r="AC275" s="236"/>
      <c r="AD275" s="236"/>
      <c r="AE275" s="236"/>
      <c r="AF275" s="236"/>
      <c r="AG275" s="236"/>
      <c r="AH275" s="236"/>
      <c r="AI275" s="236"/>
      <c r="AJ275" s="236"/>
      <c r="AK275" s="235"/>
      <c r="AL275" s="236"/>
      <c r="AM275" s="235"/>
      <c r="AN275" s="235"/>
      <c r="AO275" s="235"/>
      <c r="AP275" s="236"/>
      <c r="AQ275" s="235"/>
      <c r="AR275" s="235"/>
      <c r="AS275" s="235"/>
      <c r="AT275" s="235"/>
      <c r="AU275" s="236"/>
      <c r="AV275" s="235"/>
      <c r="AW275" s="235"/>
      <c r="AX275" s="235"/>
      <c r="AY275" s="235"/>
      <c r="AZ275" s="236"/>
      <c r="BA275" s="235"/>
      <c r="BB275" s="235"/>
      <c r="BD275" s="237">
        <v>271</v>
      </c>
      <c r="BE275" s="235"/>
      <c r="BF275" s="235"/>
      <c r="BG275" s="235"/>
      <c r="BH275" s="235"/>
      <c r="BI275" s="235"/>
      <c r="BJ275" s="236"/>
      <c r="BK275" s="235"/>
      <c r="BL275" s="236"/>
      <c r="BM275" s="235"/>
      <c r="BN275" s="238"/>
      <c r="BO275" s="238"/>
      <c r="BP275" s="238"/>
      <c r="BQ275" s="238"/>
      <c r="BR275" s="238"/>
      <c r="BS275" s="238"/>
      <c r="BT275" s="239"/>
      <c r="BU275" s="239"/>
      <c r="BV275" s="239"/>
      <c r="BW275" s="239"/>
      <c r="BX275" s="238"/>
      <c r="BY275" s="239"/>
      <c r="BZ275" s="239"/>
      <c r="CA275" s="239"/>
      <c r="CB275" s="239"/>
      <c r="CC275" s="239"/>
      <c r="CD275" s="239"/>
      <c r="CE275" s="239"/>
      <c r="CF275" s="236"/>
      <c r="CG275" s="240"/>
    </row>
    <row r="276" spans="16:85" x14ac:dyDescent="0.25">
      <c r="P276" s="235"/>
      <c r="Q276" s="235"/>
      <c r="R276" s="235"/>
      <c r="S276" s="235"/>
      <c r="T276" s="236"/>
      <c r="U276" s="236"/>
      <c r="V276" s="236"/>
      <c r="W276" s="236"/>
      <c r="X276" s="236"/>
      <c r="Y276" s="236"/>
      <c r="Z276" s="236"/>
      <c r="AA276" s="236"/>
      <c r="AB276" s="236"/>
      <c r="AC276" s="236"/>
      <c r="AD276" s="236"/>
      <c r="AE276" s="236"/>
      <c r="AF276" s="236"/>
      <c r="AG276" s="236"/>
      <c r="AH276" s="236"/>
      <c r="AI276" s="236"/>
      <c r="AJ276" s="236"/>
      <c r="AK276" s="235"/>
      <c r="AL276" s="236"/>
      <c r="AM276" s="235"/>
      <c r="AN276" s="235"/>
      <c r="AO276" s="235"/>
      <c r="AP276" s="236"/>
      <c r="AQ276" s="235"/>
      <c r="AR276" s="235"/>
      <c r="AS276" s="235"/>
      <c r="AT276" s="235"/>
      <c r="AU276" s="236"/>
      <c r="AV276" s="235"/>
      <c r="AW276" s="235"/>
      <c r="AX276" s="235"/>
      <c r="AY276" s="235"/>
      <c r="AZ276" s="236"/>
      <c r="BA276" s="235"/>
      <c r="BB276" s="235"/>
      <c r="BD276" s="237">
        <v>272</v>
      </c>
      <c r="BE276" s="235"/>
      <c r="BF276" s="235"/>
      <c r="BG276" s="235"/>
      <c r="BH276" s="235"/>
      <c r="BI276" s="235"/>
      <c r="BJ276" s="236"/>
      <c r="BK276" s="235"/>
      <c r="BL276" s="236"/>
      <c r="BM276" s="235"/>
      <c r="BN276" s="238"/>
      <c r="BO276" s="238"/>
      <c r="BP276" s="238"/>
      <c r="BQ276" s="238"/>
      <c r="BR276" s="238"/>
      <c r="BS276" s="238"/>
      <c r="BT276" s="239"/>
      <c r="BU276" s="239"/>
      <c r="BV276" s="239"/>
      <c r="BW276" s="239"/>
      <c r="BX276" s="238"/>
      <c r="BY276" s="239"/>
      <c r="BZ276" s="239"/>
      <c r="CA276" s="239"/>
      <c r="CB276" s="239"/>
      <c r="CC276" s="239"/>
      <c r="CD276" s="239"/>
      <c r="CE276" s="239"/>
      <c r="CF276" s="236"/>
      <c r="CG276" s="240"/>
    </row>
    <row r="277" spans="16:85" x14ac:dyDescent="0.25">
      <c r="P277" s="235"/>
      <c r="Q277" s="235"/>
      <c r="R277" s="235"/>
      <c r="S277" s="235"/>
      <c r="T277" s="236"/>
      <c r="U277" s="236"/>
      <c r="V277" s="236"/>
      <c r="W277" s="236"/>
      <c r="X277" s="236"/>
      <c r="Y277" s="236"/>
      <c r="Z277" s="236"/>
      <c r="AA277" s="236"/>
      <c r="AB277" s="236"/>
      <c r="AC277" s="236"/>
      <c r="AD277" s="236"/>
      <c r="AE277" s="236"/>
      <c r="AF277" s="236"/>
      <c r="AG277" s="236"/>
      <c r="AH277" s="236"/>
      <c r="AI277" s="236"/>
      <c r="AJ277" s="236"/>
      <c r="AK277" s="235"/>
      <c r="AL277" s="236"/>
      <c r="AM277" s="235"/>
      <c r="AN277" s="235"/>
      <c r="AO277" s="235"/>
      <c r="AP277" s="236"/>
      <c r="AQ277" s="235"/>
      <c r="AR277" s="235"/>
      <c r="AS277" s="235"/>
      <c r="AT277" s="235"/>
      <c r="AU277" s="236"/>
      <c r="AV277" s="235"/>
      <c r="AW277" s="235"/>
      <c r="AX277" s="235"/>
      <c r="AY277" s="235"/>
      <c r="AZ277" s="236"/>
      <c r="BA277" s="235"/>
      <c r="BB277" s="235"/>
      <c r="BD277" s="237">
        <v>273</v>
      </c>
      <c r="BE277" s="235"/>
      <c r="BF277" s="235"/>
      <c r="BG277" s="235"/>
      <c r="BH277" s="235"/>
      <c r="BI277" s="235"/>
      <c r="BJ277" s="236"/>
      <c r="BK277" s="235"/>
      <c r="BL277" s="236"/>
      <c r="BM277" s="235"/>
      <c r="BN277" s="238"/>
      <c r="BO277" s="238"/>
      <c r="BP277" s="238"/>
      <c r="BQ277" s="238"/>
      <c r="BR277" s="238"/>
      <c r="BS277" s="238"/>
      <c r="BT277" s="239"/>
      <c r="BU277" s="239"/>
      <c r="BV277" s="239"/>
      <c r="BW277" s="239"/>
      <c r="BX277" s="238"/>
      <c r="BY277" s="239"/>
      <c r="BZ277" s="239"/>
      <c r="CA277" s="239"/>
      <c r="CB277" s="239"/>
      <c r="CC277" s="239"/>
      <c r="CD277" s="239"/>
      <c r="CE277" s="239"/>
      <c r="CF277" s="236"/>
      <c r="CG277" s="240"/>
    </row>
    <row r="278" spans="16:85" x14ac:dyDescent="0.25">
      <c r="P278" s="235"/>
      <c r="Q278" s="235"/>
      <c r="R278" s="235"/>
      <c r="S278" s="235"/>
      <c r="T278" s="236"/>
      <c r="U278" s="236"/>
      <c r="V278" s="236"/>
      <c r="W278" s="236"/>
      <c r="X278" s="236"/>
      <c r="Y278" s="236"/>
      <c r="Z278" s="236"/>
      <c r="AA278" s="236"/>
      <c r="AB278" s="236"/>
      <c r="AC278" s="236"/>
      <c r="AD278" s="236"/>
      <c r="AE278" s="236"/>
      <c r="AF278" s="236"/>
      <c r="AG278" s="236"/>
      <c r="AH278" s="236"/>
      <c r="AI278" s="236"/>
      <c r="AJ278" s="236"/>
      <c r="AK278" s="235"/>
      <c r="AL278" s="236"/>
      <c r="AM278" s="235"/>
      <c r="AN278" s="235"/>
      <c r="AO278" s="235"/>
      <c r="AP278" s="236"/>
      <c r="AQ278" s="235"/>
      <c r="AR278" s="235"/>
      <c r="AS278" s="235"/>
      <c r="AT278" s="235"/>
      <c r="AU278" s="236"/>
      <c r="AV278" s="235"/>
      <c r="AW278" s="235"/>
      <c r="AX278" s="235"/>
      <c r="AY278" s="235"/>
      <c r="AZ278" s="236"/>
      <c r="BA278" s="235"/>
      <c r="BB278" s="235"/>
      <c r="BD278" s="237">
        <v>274</v>
      </c>
      <c r="BE278" s="235"/>
      <c r="BF278" s="235"/>
      <c r="BG278" s="235"/>
      <c r="BH278" s="235"/>
      <c r="BI278" s="235"/>
      <c r="BJ278" s="236"/>
      <c r="BK278" s="235"/>
      <c r="BL278" s="236"/>
      <c r="BM278" s="235"/>
      <c r="BN278" s="238"/>
      <c r="BO278" s="238"/>
      <c r="BP278" s="238"/>
      <c r="BQ278" s="238"/>
      <c r="BR278" s="238"/>
      <c r="BS278" s="238"/>
      <c r="BT278" s="239"/>
      <c r="BU278" s="239"/>
      <c r="BV278" s="239"/>
      <c r="BW278" s="239"/>
      <c r="BX278" s="238"/>
      <c r="BY278" s="239"/>
      <c r="BZ278" s="239"/>
      <c r="CA278" s="239"/>
      <c r="CB278" s="239"/>
      <c r="CC278" s="239"/>
      <c r="CD278" s="239"/>
      <c r="CE278" s="239"/>
      <c r="CF278" s="236"/>
      <c r="CG278" s="240"/>
    </row>
    <row r="279" spans="16:85" x14ac:dyDescent="0.25">
      <c r="P279" s="235"/>
      <c r="Q279" s="235"/>
      <c r="R279" s="235"/>
      <c r="S279" s="235"/>
      <c r="T279" s="236"/>
      <c r="U279" s="236"/>
      <c r="V279" s="236"/>
      <c r="W279" s="236"/>
      <c r="X279" s="236"/>
      <c r="Y279" s="236"/>
      <c r="Z279" s="236"/>
      <c r="AA279" s="236"/>
      <c r="AB279" s="236"/>
      <c r="AC279" s="236"/>
      <c r="AD279" s="236"/>
      <c r="AE279" s="236"/>
      <c r="AF279" s="236"/>
      <c r="AG279" s="236"/>
      <c r="AH279" s="236"/>
      <c r="AI279" s="236"/>
      <c r="AJ279" s="236"/>
      <c r="AK279" s="235"/>
      <c r="AL279" s="236"/>
      <c r="AM279" s="235"/>
      <c r="AN279" s="235"/>
      <c r="AO279" s="235"/>
      <c r="AP279" s="236"/>
      <c r="AQ279" s="235"/>
      <c r="AR279" s="235"/>
      <c r="AS279" s="235"/>
      <c r="AT279" s="235"/>
      <c r="AU279" s="236"/>
      <c r="AV279" s="235"/>
      <c r="AW279" s="235"/>
      <c r="AX279" s="235"/>
      <c r="AY279" s="235"/>
      <c r="AZ279" s="236"/>
      <c r="BA279" s="235"/>
      <c r="BB279" s="235"/>
      <c r="BD279" s="237">
        <v>275</v>
      </c>
      <c r="BE279" s="235"/>
      <c r="BF279" s="235"/>
      <c r="BG279" s="235"/>
      <c r="BH279" s="235"/>
      <c r="BI279" s="235"/>
      <c r="BJ279" s="236"/>
      <c r="BK279" s="235"/>
      <c r="BL279" s="236"/>
      <c r="BM279" s="235"/>
      <c r="BN279" s="238"/>
      <c r="BO279" s="238"/>
      <c r="BP279" s="238"/>
      <c r="BQ279" s="238"/>
      <c r="BR279" s="238"/>
      <c r="BS279" s="238"/>
      <c r="BT279" s="239"/>
      <c r="BU279" s="239"/>
      <c r="BV279" s="239"/>
      <c r="BW279" s="239"/>
      <c r="BX279" s="238"/>
      <c r="BY279" s="239"/>
      <c r="BZ279" s="239"/>
      <c r="CA279" s="239"/>
      <c r="CB279" s="239"/>
      <c r="CC279" s="239"/>
      <c r="CD279" s="239"/>
      <c r="CE279" s="239"/>
      <c r="CF279" s="236"/>
      <c r="CG279" s="240"/>
    </row>
    <row r="280" spans="16:85" x14ac:dyDescent="0.25">
      <c r="P280" s="235"/>
      <c r="Q280" s="235"/>
      <c r="R280" s="235"/>
      <c r="S280" s="235"/>
      <c r="T280" s="236"/>
      <c r="U280" s="236"/>
      <c r="V280" s="236"/>
      <c r="W280" s="236"/>
      <c r="X280" s="236"/>
      <c r="Y280" s="236"/>
      <c r="Z280" s="236"/>
      <c r="AA280" s="236"/>
      <c r="AB280" s="236"/>
      <c r="AC280" s="236"/>
      <c r="AD280" s="236"/>
      <c r="AE280" s="236"/>
      <c r="AF280" s="236"/>
      <c r="AG280" s="236"/>
      <c r="AH280" s="236"/>
      <c r="AI280" s="236"/>
      <c r="AJ280" s="236"/>
      <c r="AK280" s="235"/>
      <c r="AL280" s="236"/>
      <c r="AM280" s="235"/>
      <c r="AN280" s="235"/>
      <c r="AO280" s="235"/>
      <c r="AP280" s="236"/>
      <c r="AQ280" s="235"/>
      <c r="AR280" s="235"/>
      <c r="AS280" s="235"/>
      <c r="AT280" s="235"/>
      <c r="AU280" s="236"/>
      <c r="AV280" s="235"/>
      <c r="AW280" s="235"/>
      <c r="AX280" s="235"/>
      <c r="AY280" s="235"/>
      <c r="AZ280" s="236"/>
      <c r="BA280" s="235"/>
      <c r="BB280" s="235"/>
      <c r="BD280" s="237">
        <v>276</v>
      </c>
      <c r="BE280" s="235"/>
      <c r="BF280" s="235"/>
      <c r="BG280" s="235"/>
      <c r="BH280" s="235"/>
      <c r="BI280" s="235"/>
      <c r="BJ280" s="236"/>
      <c r="BK280" s="235"/>
      <c r="BL280" s="236"/>
      <c r="BM280" s="235"/>
      <c r="BN280" s="238"/>
      <c r="BO280" s="238"/>
      <c r="BP280" s="238"/>
      <c r="BQ280" s="238"/>
      <c r="BR280" s="238"/>
      <c r="BS280" s="238"/>
      <c r="BT280" s="239"/>
      <c r="BU280" s="239"/>
      <c r="BV280" s="239"/>
      <c r="BW280" s="239"/>
      <c r="BX280" s="238"/>
      <c r="BY280" s="239"/>
      <c r="BZ280" s="239"/>
      <c r="CA280" s="239"/>
      <c r="CB280" s="239"/>
      <c r="CC280" s="239"/>
      <c r="CD280" s="239"/>
      <c r="CE280" s="239"/>
      <c r="CF280" s="236"/>
      <c r="CG280" s="240"/>
    </row>
    <row r="281" spans="16:85" x14ac:dyDescent="0.25">
      <c r="P281" s="235"/>
      <c r="Q281" s="235"/>
      <c r="R281" s="235"/>
      <c r="S281" s="235"/>
      <c r="T281" s="236"/>
      <c r="U281" s="236"/>
      <c r="V281" s="236"/>
      <c r="W281" s="236"/>
      <c r="X281" s="236"/>
      <c r="Y281" s="236"/>
      <c r="Z281" s="236"/>
      <c r="AA281" s="236"/>
      <c r="AB281" s="236"/>
      <c r="AC281" s="236"/>
      <c r="AD281" s="236"/>
      <c r="AE281" s="236"/>
      <c r="AF281" s="236"/>
      <c r="AG281" s="236"/>
      <c r="AH281" s="236"/>
      <c r="AI281" s="236"/>
      <c r="AJ281" s="236"/>
      <c r="AK281" s="235"/>
      <c r="AL281" s="236"/>
      <c r="AM281" s="235"/>
      <c r="AN281" s="235"/>
      <c r="AO281" s="235"/>
      <c r="AP281" s="236"/>
      <c r="AQ281" s="235"/>
      <c r="AR281" s="235"/>
      <c r="AS281" s="235"/>
      <c r="AT281" s="235"/>
      <c r="AU281" s="236"/>
      <c r="AV281" s="235"/>
      <c r="AW281" s="235"/>
      <c r="AX281" s="235"/>
      <c r="AY281" s="235"/>
      <c r="AZ281" s="236"/>
      <c r="BA281" s="235"/>
      <c r="BB281" s="235"/>
      <c r="BD281" s="237">
        <v>277</v>
      </c>
      <c r="BE281" s="235"/>
      <c r="BF281" s="235"/>
      <c r="BG281" s="235"/>
      <c r="BH281" s="235"/>
      <c r="BI281" s="235"/>
      <c r="BJ281" s="236"/>
      <c r="BK281" s="235"/>
      <c r="BL281" s="236"/>
      <c r="BM281" s="235"/>
      <c r="BN281" s="238"/>
      <c r="BO281" s="238"/>
      <c r="BP281" s="238"/>
      <c r="BQ281" s="238"/>
      <c r="BR281" s="238"/>
      <c r="BS281" s="238"/>
      <c r="BT281" s="239"/>
      <c r="BU281" s="239"/>
      <c r="BV281" s="239"/>
      <c r="BW281" s="239"/>
      <c r="BX281" s="238"/>
      <c r="BY281" s="239"/>
      <c r="BZ281" s="239"/>
      <c r="CA281" s="239"/>
      <c r="CB281" s="239"/>
      <c r="CC281" s="239"/>
      <c r="CD281" s="239"/>
      <c r="CE281" s="239"/>
      <c r="CF281" s="236"/>
      <c r="CG281" s="240"/>
    </row>
    <row r="282" spans="16:85" x14ac:dyDescent="0.25">
      <c r="P282" s="235"/>
      <c r="Q282" s="235"/>
      <c r="R282" s="235"/>
      <c r="S282" s="235"/>
      <c r="T282" s="236"/>
      <c r="U282" s="236"/>
      <c r="V282" s="236"/>
      <c r="W282" s="236"/>
      <c r="X282" s="236"/>
      <c r="Y282" s="236"/>
      <c r="Z282" s="236"/>
      <c r="AA282" s="236"/>
      <c r="AB282" s="236"/>
      <c r="AC282" s="236"/>
      <c r="AD282" s="236"/>
      <c r="AE282" s="236"/>
      <c r="AF282" s="236"/>
      <c r="AG282" s="236"/>
      <c r="AH282" s="236"/>
      <c r="AI282" s="236"/>
      <c r="AJ282" s="236"/>
      <c r="AK282" s="235"/>
      <c r="AL282" s="236"/>
      <c r="AM282" s="235"/>
      <c r="AN282" s="235"/>
      <c r="AO282" s="235"/>
      <c r="AP282" s="236"/>
      <c r="AQ282" s="235"/>
      <c r="AR282" s="235"/>
      <c r="AS282" s="235"/>
      <c r="AT282" s="235"/>
      <c r="AU282" s="236"/>
      <c r="AV282" s="235"/>
      <c r="AW282" s="235"/>
      <c r="AX282" s="235"/>
      <c r="AY282" s="235"/>
      <c r="AZ282" s="236"/>
      <c r="BA282" s="235"/>
      <c r="BB282" s="235"/>
      <c r="BD282" s="237">
        <v>278</v>
      </c>
      <c r="BE282" s="235"/>
      <c r="BF282" s="235"/>
      <c r="BG282" s="235"/>
      <c r="BH282" s="235"/>
      <c r="BI282" s="235"/>
      <c r="BJ282" s="236"/>
      <c r="BK282" s="235"/>
      <c r="BL282" s="236"/>
      <c r="BM282" s="235"/>
      <c r="BN282" s="238"/>
      <c r="BO282" s="238"/>
      <c r="BP282" s="238"/>
      <c r="BQ282" s="238"/>
      <c r="BR282" s="238"/>
      <c r="BS282" s="238"/>
      <c r="BT282" s="239"/>
      <c r="BU282" s="239"/>
      <c r="BV282" s="239"/>
      <c r="BW282" s="239"/>
      <c r="BX282" s="238"/>
      <c r="BY282" s="239"/>
      <c r="BZ282" s="239"/>
      <c r="CA282" s="239"/>
      <c r="CB282" s="239"/>
      <c r="CC282" s="239"/>
      <c r="CD282" s="239"/>
      <c r="CE282" s="239"/>
      <c r="CF282" s="236"/>
      <c r="CG282" s="240"/>
    </row>
    <row r="283" spans="16:85" x14ac:dyDescent="0.25">
      <c r="P283" s="235"/>
      <c r="Q283" s="235"/>
      <c r="R283" s="235"/>
      <c r="S283" s="235"/>
      <c r="T283" s="236"/>
      <c r="U283" s="236"/>
      <c r="V283" s="236"/>
      <c r="W283" s="236"/>
      <c r="X283" s="236"/>
      <c r="Y283" s="236"/>
      <c r="Z283" s="236"/>
      <c r="AA283" s="236"/>
      <c r="AB283" s="236"/>
      <c r="AC283" s="236"/>
      <c r="AD283" s="236"/>
      <c r="AE283" s="236"/>
      <c r="AF283" s="236"/>
      <c r="AG283" s="236"/>
      <c r="AH283" s="236"/>
      <c r="AI283" s="236"/>
      <c r="AJ283" s="236"/>
      <c r="AK283" s="235"/>
      <c r="AL283" s="236"/>
      <c r="AM283" s="235"/>
      <c r="AN283" s="235"/>
      <c r="AO283" s="235"/>
      <c r="AP283" s="236"/>
      <c r="AQ283" s="235"/>
      <c r="AR283" s="235"/>
      <c r="AS283" s="235"/>
      <c r="AT283" s="235"/>
      <c r="AU283" s="236"/>
      <c r="AV283" s="235"/>
      <c r="AW283" s="235"/>
      <c r="AX283" s="235"/>
      <c r="AY283" s="235"/>
      <c r="AZ283" s="236"/>
      <c r="BA283" s="235"/>
      <c r="BB283" s="235"/>
      <c r="BD283" s="237">
        <v>279</v>
      </c>
      <c r="BE283" s="235"/>
      <c r="BF283" s="235"/>
      <c r="BG283" s="235"/>
      <c r="BH283" s="235"/>
      <c r="BI283" s="235"/>
      <c r="BJ283" s="236"/>
      <c r="BK283" s="235"/>
      <c r="BL283" s="236"/>
      <c r="BM283" s="235"/>
      <c r="BN283" s="238"/>
      <c r="BO283" s="238"/>
      <c r="BP283" s="238"/>
      <c r="BQ283" s="238"/>
      <c r="BR283" s="238"/>
      <c r="BS283" s="238"/>
      <c r="BT283" s="239"/>
      <c r="BU283" s="239"/>
      <c r="BV283" s="239"/>
      <c r="BW283" s="239"/>
      <c r="BX283" s="238"/>
      <c r="BY283" s="239"/>
      <c r="BZ283" s="239"/>
      <c r="CA283" s="239"/>
      <c r="CB283" s="239"/>
      <c r="CC283" s="239"/>
      <c r="CD283" s="239"/>
      <c r="CE283" s="239"/>
      <c r="CF283" s="236"/>
      <c r="CG283" s="240"/>
    </row>
    <row r="284" spans="16:85" x14ac:dyDescent="0.25">
      <c r="P284" s="235"/>
      <c r="Q284" s="235"/>
      <c r="R284" s="235"/>
      <c r="S284" s="235"/>
      <c r="T284" s="236"/>
      <c r="U284" s="236"/>
      <c r="V284" s="236"/>
      <c r="W284" s="236"/>
      <c r="X284" s="236"/>
      <c r="Y284" s="236"/>
      <c r="Z284" s="236"/>
      <c r="AA284" s="236"/>
      <c r="AB284" s="236"/>
      <c r="AC284" s="236"/>
      <c r="AD284" s="236"/>
      <c r="AE284" s="236"/>
      <c r="AF284" s="236"/>
      <c r="AG284" s="236"/>
      <c r="AH284" s="236"/>
      <c r="AI284" s="236"/>
      <c r="AJ284" s="236"/>
      <c r="AK284" s="235"/>
      <c r="AL284" s="236"/>
      <c r="AM284" s="235"/>
      <c r="AN284" s="235"/>
      <c r="AO284" s="235"/>
      <c r="AP284" s="236"/>
      <c r="AQ284" s="235"/>
      <c r="AR284" s="235"/>
      <c r="AS284" s="235"/>
      <c r="AT284" s="235"/>
      <c r="AU284" s="236"/>
      <c r="AV284" s="235"/>
      <c r="AW284" s="235"/>
      <c r="AX284" s="235"/>
      <c r="AY284" s="235"/>
      <c r="AZ284" s="236"/>
      <c r="BA284" s="235"/>
      <c r="BB284" s="235"/>
      <c r="BD284" s="237">
        <v>280</v>
      </c>
      <c r="BE284" s="235"/>
      <c r="BF284" s="235"/>
      <c r="BG284" s="235"/>
      <c r="BH284" s="235"/>
      <c r="BI284" s="235"/>
      <c r="BJ284" s="236"/>
      <c r="BK284" s="235"/>
      <c r="BL284" s="236"/>
      <c r="BM284" s="235"/>
      <c r="BN284" s="238"/>
      <c r="BO284" s="238"/>
      <c r="BP284" s="238"/>
      <c r="BQ284" s="238"/>
      <c r="BR284" s="238"/>
      <c r="BS284" s="238"/>
      <c r="BT284" s="239"/>
      <c r="BU284" s="239"/>
      <c r="BV284" s="239"/>
      <c r="BW284" s="239"/>
      <c r="BX284" s="238"/>
      <c r="BY284" s="239"/>
      <c r="BZ284" s="239"/>
      <c r="CA284" s="239"/>
      <c r="CB284" s="239"/>
      <c r="CC284" s="239"/>
      <c r="CD284" s="239"/>
      <c r="CE284" s="239"/>
      <c r="CF284" s="236"/>
      <c r="CG284" s="240"/>
    </row>
    <row r="285" spans="16:85" x14ac:dyDescent="0.25">
      <c r="P285" s="235"/>
      <c r="Q285" s="235"/>
      <c r="R285" s="235"/>
      <c r="S285" s="235"/>
      <c r="T285" s="236"/>
      <c r="U285" s="236"/>
      <c r="V285" s="236"/>
      <c r="W285" s="236"/>
      <c r="X285" s="236"/>
      <c r="Y285" s="236"/>
      <c r="Z285" s="236"/>
      <c r="AA285" s="236"/>
      <c r="AB285" s="236"/>
      <c r="AC285" s="236"/>
      <c r="AD285" s="236"/>
      <c r="AE285" s="236"/>
      <c r="AF285" s="236"/>
      <c r="AG285" s="236"/>
      <c r="AH285" s="236"/>
      <c r="AI285" s="236"/>
      <c r="AJ285" s="236"/>
      <c r="AK285" s="235"/>
      <c r="AL285" s="236"/>
      <c r="AM285" s="235"/>
      <c r="AN285" s="235"/>
      <c r="AO285" s="235"/>
      <c r="AP285" s="236"/>
      <c r="AQ285" s="235"/>
      <c r="AR285" s="235"/>
      <c r="AS285" s="235"/>
      <c r="AT285" s="235"/>
      <c r="AU285" s="236"/>
      <c r="AV285" s="235"/>
      <c r="AW285" s="235"/>
      <c r="AX285" s="235"/>
      <c r="AY285" s="235"/>
      <c r="AZ285" s="236"/>
      <c r="BA285" s="235"/>
      <c r="BB285" s="235"/>
      <c r="BD285" s="237">
        <v>281</v>
      </c>
      <c r="BE285" s="235"/>
      <c r="BF285" s="235"/>
      <c r="BG285" s="235"/>
      <c r="BH285" s="235"/>
      <c r="BI285" s="235"/>
      <c r="BJ285" s="236"/>
      <c r="BK285" s="235"/>
      <c r="BL285" s="236"/>
      <c r="BM285" s="235"/>
      <c r="BN285" s="238"/>
      <c r="BO285" s="238"/>
      <c r="BP285" s="238"/>
      <c r="BQ285" s="238"/>
      <c r="BR285" s="238"/>
      <c r="BS285" s="238"/>
      <c r="BT285" s="239"/>
      <c r="BU285" s="239"/>
      <c r="BV285" s="239"/>
      <c r="BW285" s="239"/>
      <c r="BX285" s="238"/>
      <c r="BY285" s="239"/>
      <c r="BZ285" s="239"/>
      <c r="CA285" s="239"/>
      <c r="CB285" s="239"/>
      <c r="CC285" s="239"/>
      <c r="CD285" s="239"/>
      <c r="CE285" s="239"/>
      <c r="CF285" s="236"/>
      <c r="CG285" s="240"/>
    </row>
    <row r="286" spans="16:85" x14ac:dyDescent="0.25">
      <c r="P286" s="235"/>
      <c r="Q286" s="235"/>
      <c r="R286" s="235"/>
      <c r="S286" s="235"/>
      <c r="T286" s="236"/>
      <c r="U286" s="236"/>
      <c r="V286" s="236"/>
      <c r="W286" s="236"/>
      <c r="X286" s="236"/>
      <c r="Y286" s="236"/>
      <c r="Z286" s="236"/>
      <c r="AA286" s="236"/>
      <c r="AB286" s="236"/>
      <c r="AC286" s="236"/>
      <c r="AD286" s="236"/>
      <c r="AE286" s="236"/>
      <c r="AF286" s="236"/>
      <c r="AG286" s="236"/>
      <c r="AH286" s="236"/>
      <c r="AI286" s="236"/>
      <c r="AJ286" s="236"/>
      <c r="AK286" s="235"/>
      <c r="AL286" s="236"/>
      <c r="AM286" s="235"/>
      <c r="AN286" s="235"/>
      <c r="AO286" s="235"/>
      <c r="AP286" s="236"/>
      <c r="AQ286" s="235"/>
      <c r="AR286" s="235"/>
      <c r="AS286" s="235"/>
      <c r="AT286" s="235"/>
      <c r="AU286" s="236"/>
      <c r="AV286" s="235"/>
      <c r="AW286" s="235"/>
      <c r="AX286" s="235"/>
      <c r="AY286" s="235"/>
      <c r="AZ286" s="236"/>
      <c r="BA286" s="235"/>
      <c r="BB286" s="235"/>
      <c r="BD286" s="237">
        <v>282</v>
      </c>
      <c r="BE286" s="235"/>
      <c r="BF286" s="235"/>
      <c r="BG286" s="235"/>
      <c r="BH286" s="235"/>
      <c r="BI286" s="235"/>
      <c r="BJ286" s="236"/>
      <c r="BK286" s="235"/>
      <c r="BL286" s="236"/>
      <c r="BM286" s="235"/>
      <c r="BN286" s="238"/>
      <c r="BO286" s="238"/>
      <c r="BP286" s="238"/>
      <c r="BQ286" s="238"/>
      <c r="BR286" s="238"/>
      <c r="BS286" s="238"/>
      <c r="BT286" s="239"/>
      <c r="BU286" s="239"/>
      <c r="BV286" s="239"/>
      <c r="BW286" s="239"/>
      <c r="BX286" s="238"/>
      <c r="BY286" s="239"/>
      <c r="BZ286" s="239"/>
      <c r="CA286" s="239"/>
      <c r="CB286" s="239"/>
      <c r="CC286" s="239"/>
      <c r="CD286" s="239"/>
      <c r="CE286" s="239"/>
      <c r="CF286" s="236"/>
      <c r="CG286" s="240"/>
    </row>
    <row r="287" spans="16:85" x14ac:dyDescent="0.25">
      <c r="P287" s="235"/>
      <c r="Q287" s="235"/>
      <c r="R287" s="235"/>
      <c r="S287" s="235"/>
      <c r="T287" s="236"/>
      <c r="U287" s="236"/>
      <c r="V287" s="236"/>
      <c r="W287" s="236"/>
      <c r="X287" s="236"/>
      <c r="Y287" s="236"/>
      <c r="Z287" s="236"/>
      <c r="AA287" s="236"/>
      <c r="AB287" s="236"/>
      <c r="AC287" s="236"/>
      <c r="AD287" s="236"/>
      <c r="AE287" s="236"/>
      <c r="AF287" s="236"/>
      <c r="AG287" s="236"/>
      <c r="AH287" s="236"/>
      <c r="AI287" s="236"/>
      <c r="AJ287" s="236"/>
      <c r="AK287" s="235"/>
      <c r="AL287" s="236"/>
      <c r="AM287" s="235"/>
      <c r="AN287" s="235"/>
      <c r="AO287" s="235"/>
      <c r="AP287" s="236"/>
      <c r="AQ287" s="235"/>
      <c r="AR287" s="235"/>
      <c r="AS287" s="235"/>
      <c r="AT287" s="235"/>
      <c r="AU287" s="236"/>
      <c r="AV287" s="235"/>
      <c r="AW287" s="235"/>
      <c r="AX287" s="235"/>
      <c r="AY287" s="235"/>
      <c r="AZ287" s="236"/>
      <c r="BA287" s="235"/>
      <c r="BB287" s="235"/>
      <c r="BD287" s="237">
        <v>283</v>
      </c>
      <c r="BE287" s="235"/>
      <c r="BF287" s="235"/>
      <c r="BG287" s="235"/>
      <c r="BH287" s="235"/>
      <c r="BI287" s="235"/>
      <c r="BJ287" s="236"/>
      <c r="BK287" s="235"/>
      <c r="BL287" s="236"/>
      <c r="BM287" s="235"/>
      <c r="BN287" s="238"/>
      <c r="BO287" s="238"/>
      <c r="BP287" s="238"/>
      <c r="BQ287" s="238"/>
      <c r="BR287" s="238"/>
      <c r="BS287" s="238"/>
      <c r="BT287" s="239"/>
      <c r="BU287" s="239"/>
      <c r="BV287" s="239"/>
      <c r="BW287" s="239"/>
      <c r="BX287" s="238"/>
      <c r="BY287" s="239"/>
      <c r="BZ287" s="239"/>
      <c r="CA287" s="239"/>
      <c r="CB287" s="239"/>
      <c r="CC287" s="239"/>
      <c r="CD287" s="239"/>
      <c r="CE287" s="239"/>
      <c r="CF287" s="236"/>
      <c r="CG287" s="240"/>
    </row>
    <row r="288" spans="16:85" x14ac:dyDescent="0.25">
      <c r="P288" s="235"/>
      <c r="Q288" s="235"/>
      <c r="R288" s="235"/>
      <c r="S288" s="235"/>
      <c r="T288" s="236"/>
      <c r="U288" s="236"/>
      <c r="V288" s="236"/>
      <c r="W288" s="236"/>
      <c r="X288" s="236"/>
      <c r="Y288" s="236"/>
      <c r="Z288" s="236"/>
      <c r="AA288" s="236"/>
      <c r="AB288" s="236"/>
      <c r="AC288" s="236"/>
      <c r="AD288" s="236"/>
      <c r="AE288" s="236"/>
      <c r="AF288" s="236"/>
      <c r="AG288" s="236"/>
      <c r="AH288" s="236"/>
      <c r="AI288" s="236"/>
      <c r="AJ288" s="236"/>
      <c r="AK288" s="235"/>
      <c r="AL288" s="236"/>
      <c r="AM288" s="235"/>
      <c r="AN288" s="235"/>
      <c r="AO288" s="235"/>
      <c r="AP288" s="236"/>
      <c r="AQ288" s="235"/>
      <c r="AR288" s="235"/>
      <c r="AS288" s="235"/>
      <c r="AT288" s="235"/>
      <c r="AU288" s="236"/>
      <c r="AV288" s="235"/>
      <c r="AW288" s="235"/>
      <c r="AX288" s="235"/>
      <c r="AY288" s="235"/>
      <c r="AZ288" s="236"/>
      <c r="BA288" s="235"/>
      <c r="BB288" s="235"/>
      <c r="BD288" s="237">
        <v>284</v>
      </c>
      <c r="BE288" s="235"/>
      <c r="BF288" s="235"/>
      <c r="BG288" s="235"/>
      <c r="BH288" s="235"/>
      <c r="BI288" s="235"/>
      <c r="BJ288" s="236"/>
      <c r="BK288" s="235"/>
      <c r="BL288" s="236"/>
      <c r="BM288" s="235"/>
      <c r="BN288" s="238"/>
      <c r="BO288" s="238"/>
      <c r="BP288" s="238"/>
      <c r="BQ288" s="238"/>
      <c r="BR288" s="238"/>
      <c r="BS288" s="238"/>
      <c r="BT288" s="239"/>
      <c r="BU288" s="239"/>
      <c r="BV288" s="239"/>
      <c r="BW288" s="239"/>
      <c r="BX288" s="238"/>
      <c r="BY288" s="239"/>
      <c r="BZ288" s="239"/>
      <c r="CA288" s="239"/>
      <c r="CB288" s="239"/>
      <c r="CC288" s="239"/>
      <c r="CD288" s="239"/>
      <c r="CE288" s="239"/>
      <c r="CF288" s="236"/>
      <c r="CG288" s="240"/>
    </row>
    <row r="289" spans="16:85" x14ac:dyDescent="0.25">
      <c r="P289" s="235"/>
      <c r="Q289" s="235"/>
      <c r="R289" s="235"/>
      <c r="S289" s="235"/>
      <c r="T289" s="236"/>
      <c r="U289" s="236"/>
      <c r="V289" s="236"/>
      <c r="W289" s="236"/>
      <c r="X289" s="236"/>
      <c r="Y289" s="236"/>
      <c r="Z289" s="236"/>
      <c r="AA289" s="236"/>
      <c r="AB289" s="236"/>
      <c r="AC289" s="236"/>
      <c r="AD289" s="236"/>
      <c r="AE289" s="236"/>
      <c r="AF289" s="236"/>
      <c r="AG289" s="236"/>
      <c r="AH289" s="236"/>
      <c r="AI289" s="236"/>
      <c r="AJ289" s="236"/>
      <c r="AK289" s="235"/>
      <c r="AL289" s="236"/>
      <c r="AM289" s="235"/>
      <c r="AN289" s="235"/>
      <c r="AO289" s="235"/>
      <c r="AP289" s="236"/>
      <c r="AQ289" s="235"/>
      <c r="AR289" s="235"/>
      <c r="AS289" s="235"/>
      <c r="AT289" s="235"/>
      <c r="AU289" s="236"/>
      <c r="AV289" s="235"/>
      <c r="AW289" s="235"/>
      <c r="AX289" s="235"/>
      <c r="AY289" s="235"/>
      <c r="AZ289" s="236"/>
      <c r="BA289" s="235"/>
      <c r="BB289" s="235"/>
      <c r="BD289" s="237">
        <v>285</v>
      </c>
      <c r="BE289" s="235"/>
      <c r="BF289" s="235"/>
      <c r="BG289" s="235"/>
      <c r="BH289" s="235"/>
      <c r="BI289" s="235"/>
      <c r="BJ289" s="236"/>
      <c r="BK289" s="235"/>
      <c r="BL289" s="236"/>
      <c r="BM289" s="235"/>
      <c r="BN289" s="238"/>
      <c r="BO289" s="238"/>
      <c r="BP289" s="238"/>
      <c r="BQ289" s="238"/>
      <c r="BR289" s="238"/>
      <c r="BS289" s="238"/>
      <c r="BT289" s="239"/>
      <c r="BU289" s="239"/>
      <c r="BV289" s="239"/>
      <c r="BW289" s="239"/>
      <c r="BX289" s="238"/>
      <c r="BY289" s="239"/>
      <c r="BZ289" s="239"/>
      <c r="CA289" s="239"/>
      <c r="CB289" s="239"/>
      <c r="CC289" s="239"/>
      <c r="CD289" s="239"/>
      <c r="CE289" s="239"/>
      <c r="CF289" s="236"/>
      <c r="CG289" s="240"/>
    </row>
    <row r="290" spans="16:85" x14ac:dyDescent="0.25">
      <c r="P290" s="235"/>
      <c r="Q290" s="235"/>
      <c r="R290" s="235"/>
      <c r="S290" s="235"/>
      <c r="T290" s="236"/>
      <c r="U290" s="236"/>
      <c r="V290" s="236"/>
      <c r="W290" s="236"/>
      <c r="X290" s="236"/>
      <c r="Y290" s="236"/>
      <c r="Z290" s="236"/>
      <c r="AA290" s="236"/>
      <c r="AB290" s="236"/>
      <c r="AC290" s="236"/>
      <c r="AD290" s="236"/>
      <c r="AE290" s="236"/>
      <c r="AF290" s="236"/>
      <c r="AG290" s="236"/>
      <c r="AH290" s="236"/>
      <c r="AI290" s="236"/>
      <c r="AJ290" s="236"/>
      <c r="AK290" s="235"/>
      <c r="AL290" s="236"/>
      <c r="AM290" s="235"/>
      <c r="AN290" s="235"/>
      <c r="AO290" s="235"/>
      <c r="AP290" s="236"/>
      <c r="AQ290" s="235"/>
      <c r="AR290" s="235"/>
      <c r="AS290" s="235"/>
      <c r="AT290" s="235"/>
      <c r="AU290" s="236"/>
      <c r="AV290" s="235"/>
      <c r="AW290" s="235"/>
      <c r="AX290" s="235"/>
      <c r="AY290" s="235"/>
      <c r="AZ290" s="236"/>
      <c r="BA290" s="235"/>
      <c r="BB290" s="235"/>
      <c r="BD290" s="237">
        <v>286</v>
      </c>
      <c r="BE290" s="235"/>
      <c r="BF290" s="235"/>
      <c r="BG290" s="235"/>
      <c r="BH290" s="235"/>
      <c r="BI290" s="235"/>
      <c r="BJ290" s="236"/>
      <c r="BK290" s="235"/>
      <c r="BL290" s="236"/>
      <c r="BM290" s="235"/>
      <c r="BN290" s="238"/>
      <c r="BO290" s="238"/>
      <c r="BP290" s="238"/>
      <c r="BQ290" s="238"/>
      <c r="BR290" s="238"/>
      <c r="BS290" s="238"/>
      <c r="BT290" s="239"/>
      <c r="BU290" s="239"/>
      <c r="BV290" s="239"/>
      <c r="BW290" s="239"/>
      <c r="BX290" s="238"/>
      <c r="BY290" s="239"/>
      <c r="BZ290" s="239"/>
      <c r="CA290" s="239"/>
      <c r="CB290" s="239"/>
      <c r="CC290" s="239"/>
      <c r="CD290" s="239"/>
      <c r="CE290" s="239"/>
      <c r="CF290" s="236"/>
      <c r="CG290" s="240"/>
    </row>
    <row r="291" spans="16:85" x14ac:dyDescent="0.25">
      <c r="P291" s="235"/>
      <c r="Q291" s="235"/>
      <c r="R291" s="235"/>
      <c r="S291" s="235"/>
      <c r="T291" s="236"/>
      <c r="U291" s="236"/>
      <c r="V291" s="236"/>
      <c r="W291" s="236"/>
      <c r="X291" s="236"/>
      <c r="Y291" s="236"/>
      <c r="Z291" s="236"/>
      <c r="AA291" s="236"/>
      <c r="AB291" s="236"/>
      <c r="AC291" s="236"/>
      <c r="AD291" s="236"/>
      <c r="AE291" s="236"/>
      <c r="AF291" s="236"/>
      <c r="AG291" s="236"/>
      <c r="AH291" s="236"/>
      <c r="AI291" s="236"/>
      <c r="AJ291" s="236"/>
      <c r="AK291" s="235"/>
      <c r="AL291" s="236"/>
      <c r="AM291" s="235"/>
      <c r="AN291" s="235"/>
      <c r="AO291" s="235"/>
      <c r="AP291" s="236"/>
      <c r="AQ291" s="235"/>
      <c r="AR291" s="235"/>
      <c r="AS291" s="235"/>
      <c r="AT291" s="235"/>
      <c r="AU291" s="236"/>
      <c r="AV291" s="235"/>
      <c r="AW291" s="235"/>
      <c r="AX291" s="235"/>
      <c r="AY291" s="235"/>
      <c r="AZ291" s="236"/>
      <c r="BA291" s="235"/>
      <c r="BB291" s="235"/>
      <c r="BD291" s="237">
        <v>287</v>
      </c>
      <c r="BE291" s="235"/>
      <c r="BF291" s="235"/>
      <c r="BG291" s="235"/>
      <c r="BH291" s="235"/>
      <c r="BI291" s="235"/>
      <c r="BJ291" s="236"/>
      <c r="BK291" s="235"/>
      <c r="BL291" s="236"/>
      <c r="BM291" s="235"/>
      <c r="BN291" s="238"/>
      <c r="BO291" s="238"/>
      <c r="BP291" s="238"/>
      <c r="BQ291" s="238"/>
      <c r="BR291" s="238"/>
      <c r="BS291" s="238"/>
      <c r="BT291" s="239"/>
      <c r="BU291" s="239"/>
      <c r="BV291" s="239"/>
      <c r="BW291" s="239"/>
      <c r="BX291" s="238"/>
      <c r="BY291" s="239"/>
      <c r="BZ291" s="239"/>
      <c r="CA291" s="239"/>
      <c r="CB291" s="239"/>
      <c r="CC291" s="239"/>
      <c r="CD291" s="239"/>
      <c r="CE291" s="239"/>
      <c r="CF291" s="236"/>
      <c r="CG291" s="240"/>
    </row>
    <row r="292" spans="16:85" x14ac:dyDescent="0.25">
      <c r="P292" s="235"/>
      <c r="Q292" s="235"/>
      <c r="R292" s="235"/>
      <c r="S292" s="235"/>
      <c r="T292" s="236"/>
      <c r="U292" s="236"/>
      <c r="V292" s="236"/>
      <c r="W292" s="236"/>
      <c r="X292" s="236"/>
      <c r="Y292" s="236"/>
      <c r="Z292" s="236"/>
      <c r="AA292" s="236"/>
      <c r="AB292" s="236"/>
      <c r="AC292" s="236"/>
      <c r="AD292" s="236"/>
      <c r="AE292" s="236"/>
      <c r="AF292" s="236"/>
      <c r="AG292" s="236"/>
      <c r="AH292" s="236"/>
      <c r="AI292" s="236"/>
      <c r="AJ292" s="236"/>
      <c r="AK292" s="235"/>
      <c r="AL292" s="236"/>
      <c r="AM292" s="235"/>
      <c r="AN292" s="235"/>
      <c r="AO292" s="235"/>
      <c r="AP292" s="236"/>
      <c r="AQ292" s="235"/>
      <c r="AR292" s="235"/>
      <c r="AS292" s="235"/>
      <c r="AT292" s="235"/>
      <c r="AU292" s="236"/>
      <c r="AV292" s="235"/>
      <c r="AW292" s="235"/>
      <c r="AX292" s="235"/>
      <c r="AY292" s="235"/>
      <c r="AZ292" s="236"/>
      <c r="BA292" s="235"/>
      <c r="BB292" s="235"/>
      <c r="BD292" s="237">
        <v>288</v>
      </c>
      <c r="BE292" s="235"/>
      <c r="BF292" s="235"/>
      <c r="BG292" s="235"/>
      <c r="BH292" s="235"/>
      <c r="BI292" s="235"/>
      <c r="BJ292" s="236"/>
      <c r="BK292" s="235"/>
      <c r="BL292" s="236"/>
      <c r="BM292" s="235"/>
      <c r="BN292" s="238"/>
      <c r="BO292" s="238"/>
      <c r="BP292" s="238"/>
      <c r="BQ292" s="238"/>
      <c r="BR292" s="238"/>
      <c r="BS292" s="238"/>
      <c r="BT292" s="239"/>
      <c r="BU292" s="239"/>
      <c r="BV292" s="239"/>
      <c r="BW292" s="239"/>
      <c r="BX292" s="238"/>
      <c r="BY292" s="239"/>
      <c r="BZ292" s="239"/>
      <c r="CA292" s="239"/>
      <c r="CB292" s="239"/>
      <c r="CC292" s="239"/>
      <c r="CD292" s="239"/>
      <c r="CE292" s="239"/>
      <c r="CF292" s="236"/>
      <c r="CG292" s="240"/>
    </row>
    <row r="293" spans="16:85" x14ac:dyDescent="0.25">
      <c r="P293" s="235"/>
      <c r="Q293" s="235"/>
      <c r="R293" s="235"/>
      <c r="S293" s="235"/>
      <c r="T293" s="236"/>
      <c r="U293" s="236"/>
      <c r="V293" s="236"/>
      <c r="W293" s="236"/>
      <c r="X293" s="236"/>
      <c r="Y293" s="236"/>
      <c r="Z293" s="236"/>
      <c r="AA293" s="236"/>
      <c r="AB293" s="236"/>
      <c r="AC293" s="236"/>
      <c r="AD293" s="236"/>
      <c r="AE293" s="236"/>
      <c r="AF293" s="236"/>
      <c r="AG293" s="236"/>
      <c r="AH293" s="236"/>
      <c r="AI293" s="236"/>
      <c r="AJ293" s="236"/>
      <c r="AK293" s="235"/>
      <c r="AL293" s="236"/>
      <c r="AM293" s="235"/>
      <c r="AN293" s="235"/>
      <c r="AO293" s="235"/>
      <c r="AP293" s="236"/>
      <c r="AQ293" s="235"/>
      <c r="AR293" s="235"/>
      <c r="AS293" s="235"/>
      <c r="AT293" s="235"/>
      <c r="AU293" s="236"/>
      <c r="AV293" s="235"/>
      <c r="AW293" s="235"/>
      <c r="AX293" s="235"/>
      <c r="AY293" s="235"/>
      <c r="AZ293" s="236"/>
      <c r="BA293" s="235"/>
      <c r="BB293" s="235"/>
      <c r="BD293" s="237">
        <v>289</v>
      </c>
      <c r="BE293" s="235"/>
      <c r="BF293" s="235"/>
      <c r="BG293" s="235"/>
      <c r="BH293" s="235"/>
      <c r="BI293" s="235"/>
      <c r="BJ293" s="236"/>
      <c r="BK293" s="235"/>
      <c r="BL293" s="236"/>
      <c r="BM293" s="235"/>
      <c r="BN293" s="238"/>
      <c r="BO293" s="238"/>
      <c r="BP293" s="238"/>
      <c r="BQ293" s="238"/>
      <c r="BR293" s="238"/>
      <c r="BS293" s="238"/>
      <c r="BT293" s="239"/>
      <c r="BU293" s="239"/>
      <c r="BV293" s="239"/>
      <c r="BW293" s="239"/>
      <c r="BX293" s="238"/>
      <c r="BY293" s="239"/>
      <c r="BZ293" s="239"/>
      <c r="CA293" s="239"/>
      <c r="CB293" s="239"/>
      <c r="CC293" s="239"/>
      <c r="CD293" s="239"/>
      <c r="CE293" s="239"/>
      <c r="CF293" s="236"/>
      <c r="CG293" s="240"/>
    </row>
    <row r="294" spans="16:85" x14ac:dyDescent="0.25">
      <c r="P294" s="235"/>
      <c r="Q294" s="235"/>
      <c r="R294" s="235"/>
      <c r="S294" s="235"/>
      <c r="T294" s="236"/>
      <c r="U294" s="236"/>
      <c r="V294" s="236"/>
      <c r="W294" s="236"/>
      <c r="X294" s="236"/>
      <c r="Y294" s="236"/>
      <c r="Z294" s="236"/>
      <c r="AA294" s="236"/>
      <c r="AB294" s="236"/>
      <c r="AC294" s="236"/>
      <c r="AD294" s="236"/>
      <c r="AE294" s="236"/>
      <c r="AF294" s="236"/>
      <c r="AG294" s="236"/>
      <c r="AH294" s="236"/>
      <c r="AI294" s="236"/>
      <c r="AJ294" s="236"/>
      <c r="AK294" s="235"/>
      <c r="AL294" s="236"/>
      <c r="AM294" s="235"/>
      <c r="AN294" s="235"/>
      <c r="AO294" s="235"/>
      <c r="AP294" s="236"/>
      <c r="AQ294" s="235"/>
      <c r="AR294" s="235"/>
      <c r="AS294" s="235"/>
      <c r="AT294" s="235"/>
      <c r="AU294" s="236"/>
      <c r="AV294" s="235"/>
      <c r="AW294" s="235"/>
      <c r="AX294" s="235"/>
      <c r="AY294" s="235"/>
      <c r="AZ294" s="236"/>
      <c r="BA294" s="235"/>
      <c r="BB294" s="235"/>
      <c r="BD294" s="237">
        <v>290</v>
      </c>
      <c r="BE294" s="235"/>
      <c r="BF294" s="235"/>
      <c r="BG294" s="235"/>
      <c r="BH294" s="235"/>
      <c r="BI294" s="235"/>
      <c r="BJ294" s="236"/>
      <c r="BK294" s="235"/>
      <c r="BL294" s="236"/>
      <c r="BM294" s="235"/>
      <c r="BN294" s="238"/>
      <c r="BO294" s="238"/>
      <c r="BP294" s="238"/>
      <c r="BQ294" s="238"/>
      <c r="BR294" s="238"/>
      <c r="BS294" s="238"/>
      <c r="BT294" s="239"/>
      <c r="BU294" s="239"/>
      <c r="BV294" s="239"/>
      <c r="BW294" s="239"/>
      <c r="BX294" s="238"/>
      <c r="BY294" s="239"/>
      <c r="BZ294" s="239"/>
      <c r="CA294" s="239"/>
      <c r="CB294" s="239"/>
      <c r="CC294" s="239"/>
      <c r="CD294" s="239"/>
      <c r="CE294" s="239"/>
      <c r="CF294" s="236"/>
      <c r="CG294" s="240"/>
    </row>
    <row r="295" spans="16:85" x14ac:dyDescent="0.25">
      <c r="P295" s="235"/>
      <c r="Q295" s="235"/>
      <c r="R295" s="235"/>
      <c r="S295" s="235"/>
      <c r="T295" s="236"/>
      <c r="U295" s="236"/>
      <c r="V295" s="236"/>
      <c r="W295" s="236"/>
      <c r="X295" s="236"/>
      <c r="Y295" s="236"/>
      <c r="Z295" s="236"/>
      <c r="AA295" s="236"/>
      <c r="AB295" s="236"/>
      <c r="AC295" s="236"/>
      <c r="AD295" s="236"/>
      <c r="AE295" s="236"/>
      <c r="AF295" s="236"/>
      <c r="AG295" s="236"/>
      <c r="AH295" s="236"/>
      <c r="AI295" s="236"/>
      <c r="AJ295" s="236"/>
      <c r="AK295" s="235"/>
      <c r="AL295" s="236"/>
      <c r="AM295" s="235"/>
      <c r="AN295" s="235"/>
      <c r="AO295" s="235"/>
      <c r="AP295" s="236"/>
      <c r="AQ295" s="235"/>
      <c r="AR295" s="235"/>
      <c r="AS295" s="235"/>
      <c r="AT295" s="235"/>
      <c r="AU295" s="236"/>
      <c r="AV295" s="235"/>
      <c r="AW295" s="235"/>
      <c r="AX295" s="235"/>
      <c r="AY295" s="235"/>
      <c r="AZ295" s="236"/>
      <c r="BA295" s="235"/>
      <c r="BB295" s="235"/>
      <c r="BD295" s="237">
        <v>291</v>
      </c>
      <c r="BE295" s="235"/>
      <c r="BF295" s="235"/>
      <c r="BG295" s="235"/>
      <c r="BH295" s="235"/>
      <c r="BI295" s="235"/>
      <c r="BJ295" s="236"/>
      <c r="BK295" s="235"/>
      <c r="BL295" s="236"/>
      <c r="BM295" s="235"/>
      <c r="BN295" s="238"/>
      <c r="BO295" s="238"/>
      <c r="BP295" s="238"/>
      <c r="BQ295" s="238"/>
      <c r="BR295" s="238"/>
      <c r="BS295" s="238"/>
      <c r="BT295" s="239"/>
      <c r="BU295" s="239"/>
      <c r="BV295" s="239"/>
      <c r="BW295" s="239"/>
      <c r="BX295" s="238"/>
      <c r="BY295" s="239"/>
      <c r="BZ295" s="239"/>
      <c r="CA295" s="239"/>
      <c r="CB295" s="239"/>
      <c r="CC295" s="239"/>
      <c r="CD295" s="239"/>
      <c r="CE295" s="239"/>
      <c r="CF295" s="236"/>
      <c r="CG295" s="240"/>
    </row>
    <row r="296" spans="16:85" x14ac:dyDescent="0.25">
      <c r="P296" s="235"/>
      <c r="Q296" s="235"/>
      <c r="R296" s="235"/>
      <c r="S296" s="235"/>
      <c r="T296" s="236"/>
      <c r="U296" s="236"/>
      <c r="V296" s="236"/>
      <c r="W296" s="236"/>
      <c r="X296" s="236"/>
      <c r="Y296" s="236"/>
      <c r="Z296" s="236"/>
      <c r="AA296" s="236"/>
      <c r="AB296" s="236"/>
      <c r="AC296" s="236"/>
      <c r="AD296" s="236"/>
      <c r="AE296" s="236"/>
      <c r="AF296" s="236"/>
      <c r="AG296" s="236"/>
      <c r="AH296" s="236"/>
      <c r="AI296" s="236"/>
      <c r="AJ296" s="236"/>
      <c r="AK296" s="235"/>
      <c r="AL296" s="236"/>
      <c r="AM296" s="235"/>
      <c r="AN296" s="235"/>
      <c r="AO296" s="235"/>
      <c r="AP296" s="236"/>
      <c r="AQ296" s="235"/>
      <c r="AR296" s="235"/>
      <c r="AS296" s="235"/>
      <c r="AT296" s="235"/>
      <c r="AU296" s="236"/>
      <c r="AV296" s="235"/>
      <c r="AW296" s="235"/>
      <c r="AX296" s="235"/>
      <c r="AY296" s="235"/>
      <c r="AZ296" s="236"/>
      <c r="BA296" s="235"/>
      <c r="BB296" s="235"/>
      <c r="BD296" s="237">
        <v>292</v>
      </c>
      <c r="BE296" s="235"/>
      <c r="BF296" s="235"/>
      <c r="BG296" s="235"/>
      <c r="BH296" s="235"/>
      <c r="BI296" s="235"/>
      <c r="BJ296" s="236"/>
      <c r="BK296" s="235"/>
      <c r="BL296" s="236"/>
      <c r="BM296" s="235"/>
      <c r="BN296" s="238"/>
      <c r="BO296" s="238"/>
      <c r="BP296" s="238"/>
      <c r="BQ296" s="238"/>
      <c r="BR296" s="238"/>
      <c r="BS296" s="238"/>
      <c r="BT296" s="239"/>
      <c r="BU296" s="239"/>
      <c r="BV296" s="239"/>
      <c r="BW296" s="239"/>
      <c r="BX296" s="238"/>
      <c r="BY296" s="239"/>
      <c r="BZ296" s="239"/>
      <c r="CA296" s="239"/>
      <c r="CB296" s="239"/>
      <c r="CC296" s="239"/>
      <c r="CD296" s="239"/>
      <c r="CE296" s="239"/>
      <c r="CF296" s="236"/>
      <c r="CG296" s="240"/>
    </row>
    <row r="297" spans="16:85" x14ac:dyDescent="0.25">
      <c r="P297" s="235"/>
      <c r="Q297" s="235"/>
      <c r="R297" s="235"/>
      <c r="S297" s="235"/>
      <c r="T297" s="236"/>
      <c r="U297" s="236"/>
      <c r="V297" s="236"/>
      <c r="W297" s="236"/>
      <c r="X297" s="236"/>
      <c r="Y297" s="236"/>
      <c r="Z297" s="236"/>
      <c r="AA297" s="236"/>
      <c r="AB297" s="236"/>
      <c r="AC297" s="236"/>
      <c r="AD297" s="236"/>
      <c r="AE297" s="236"/>
      <c r="AF297" s="236"/>
      <c r="AG297" s="236"/>
      <c r="AH297" s="236"/>
      <c r="AI297" s="236"/>
      <c r="AJ297" s="236"/>
      <c r="AK297" s="235"/>
      <c r="AL297" s="236"/>
      <c r="AM297" s="235"/>
      <c r="AN297" s="235"/>
      <c r="AO297" s="235"/>
      <c r="AP297" s="236"/>
      <c r="AQ297" s="235"/>
      <c r="AR297" s="235"/>
      <c r="AS297" s="235"/>
      <c r="AT297" s="235"/>
      <c r="AU297" s="236"/>
      <c r="AV297" s="235"/>
      <c r="AW297" s="235"/>
      <c r="AX297" s="235"/>
      <c r="AY297" s="235"/>
      <c r="AZ297" s="236"/>
      <c r="BA297" s="235"/>
      <c r="BB297" s="235"/>
      <c r="BD297" s="237">
        <v>293</v>
      </c>
      <c r="BE297" s="235"/>
      <c r="BF297" s="235"/>
      <c r="BG297" s="235"/>
      <c r="BH297" s="235"/>
      <c r="BI297" s="235"/>
      <c r="BJ297" s="236"/>
      <c r="BK297" s="235"/>
      <c r="BL297" s="236"/>
      <c r="BM297" s="235"/>
      <c r="BN297" s="238"/>
      <c r="BO297" s="238"/>
      <c r="BP297" s="238"/>
      <c r="BQ297" s="238"/>
      <c r="BR297" s="238"/>
      <c r="BS297" s="238"/>
      <c r="BT297" s="239"/>
      <c r="BU297" s="239"/>
      <c r="BV297" s="239"/>
      <c r="BW297" s="239"/>
      <c r="BX297" s="238"/>
      <c r="BY297" s="239"/>
      <c r="BZ297" s="239"/>
      <c r="CA297" s="239"/>
      <c r="CB297" s="239"/>
      <c r="CC297" s="239"/>
      <c r="CD297" s="239"/>
      <c r="CE297" s="239"/>
      <c r="CF297" s="236"/>
      <c r="CG297" s="240"/>
    </row>
    <row r="298" spans="16:85" x14ac:dyDescent="0.25">
      <c r="P298" s="235"/>
      <c r="Q298" s="235"/>
      <c r="R298" s="235"/>
      <c r="S298" s="235"/>
      <c r="T298" s="236"/>
      <c r="U298" s="236"/>
      <c r="V298" s="236"/>
      <c r="W298" s="236"/>
      <c r="X298" s="236"/>
      <c r="Y298" s="236"/>
      <c r="Z298" s="236"/>
      <c r="AA298" s="236"/>
      <c r="AB298" s="236"/>
      <c r="AC298" s="236"/>
      <c r="AD298" s="236"/>
      <c r="AE298" s="236"/>
      <c r="AF298" s="236"/>
      <c r="AG298" s="236"/>
      <c r="AH298" s="236"/>
      <c r="AI298" s="236"/>
      <c r="AJ298" s="236"/>
      <c r="AK298" s="235"/>
      <c r="AL298" s="236"/>
      <c r="AM298" s="235"/>
      <c r="AN298" s="235"/>
      <c r="AO298" s="235"/>
      <c r="AP298" s="236"/>
      <c r="AQ298" s="235"/>
      <c r="AR298" s="235"/>
      <c r="AS298" s="235"/>
      <c r="AT298" s="235"/>
      <c r="AU298" s="236"/>
      <c r="AV298" s="235"/>
      <c r="AW298" s="235"/>
      <c r="AX298" s="235"/>
      <c r="AY298" s="235"/>
      <c r="AZ298" s="236"/>
      <c r="BA298" s="235"/>
      <c r="BB298" s="235"/>
      <c r="BD298" s="237">
        <v>294</v>
      </c>
      <c r="BE298" s="235"/>
      <c r="BF298" s="235"/>
      <c r="BG298" s="235"/>
      <c r="BH298" s="235"/>
      <c r="BI298" s="235"/>
      <c r="BJ298" s="236"/>
      <c r="BK298" s="235"/>
      <c r="BL298" s="236"/>
      <c r="BM298" s="235"/>
      <c r="BN298" s="238"/>
      <c r="BO298" s="238"/>
      <c r="BP298" s="238"/>
      <c r="BQ298" s="238"/>
      <c r="BR298" s="238"/>
      <c r="BS298" s="238"/>
      <c r="BT298" s="239"/>
      <c r="BU298" s="239"/>
      <c r="BV298" s="239"/>
      <c r="BW298" s="239"/>
      <c r="BX298" s="238"/>
      <c r="BY298" s="239"/>
      <c r="BZ298" s="239"/>
      <c r="CA298" s="239"/>
      <c r="CB298" s="239"/>
      <c r="CC298" s="239"/>
      <c r="CD298" s="239"/>
      <c r="CE298" s="239"/>
      <c r="CF298" s="236"/>
      <c r="CG298" s="240"/>
    </row>
    <row r="299" spans="16:85" x14ac:dyDescent="0.25">
      <c r="P299" s="235"/>
      <c r="Q299" s="235"/>
      <c r="R299" s="235"/>
      <c r="S299" s="235"/>
      <c r="T299" s="236"/>
      <c r="U299" s="236"/>
      <c r="V299" s="236"/>
      <c r="W299" s="236"/>
      <c r="X299" s="236"/>
      <c r="Y299" s="236"/>
      <c r="Z299" s="236"/>
      <c r="AA299" s="236"/>
      <c r="AB299" s="236"/>
      <c r="AC299" s="236"/>
      <c r="AD299" s="236"/>
      <c r="AE299" s="236"/>
      <c r="AF299" s="236"/>
      <c r="AG299" s="236"/>
      <c r="AH299" s="236"/>
      <c r="AI299" s="236"/>
      <c r="AJ299" s="236"/>
      <c r="AK299" s="235"/>
      <c r="AL299" s="236"/>
      <c r="AM299" s="235"/>
      <c r="AN299" s="235"/>
      <c r="AO299" s="235"/>
      <c r="AP299" s="236"/>
      <c r="AQ299" s="235"/>
      <c r="AR299" s="235"/>
      <c r="AS299" s="235"/>
      <c r="AT299" s="235"/>
      <c r="AU299" s="236"/>
      <c r="AV299" s="235"/>
      <c r="AW299" s="235"/>
      <c r="AX299" s="235"/>
      <c r="AY299" s="235"/>
      <c r="AZ299" s="236"/>
      <c r="BA299" s="235"/>
      <c r="BB299" s="235"/>
      <c r="BD299" s="237">
        <v>295</v>
      </c>
      <c r="BE299" s="235"/>
      <c r="BF299" s="235"/>
      <c r="BG299" s="235"/>
      <c r="BH299" s="235"/>
      <c r="BI299" s="235"/>
      <c r="BJ299" s="236"/>
      <c r="BK299" s="235"/>
      <c r="BL299" s="236"/>
      <c r="BM299" s="235"/>
      <c r="BN299" s="238"/>
      <c r="BO299" s="238"/>
      <c r="BP299" s="238"/>
      <c r="BQ299" s="238"/>
      <c r="BR299" s="238"/>
      <c r="BS299" s="238"/>
      <c r="BT299" s="239"/>
      <c r="BU299" s="239"/>
      <c r="BV299" s="239"/>
      <c r="BW299" s="239"/>
      <c r="BX299" s="238"/>
      <c r="BY299" s="239"/>
      <c r="BZ299" s="239"/>
      <c r="CA299" s="239"/>
      <c r="CB299" s="239"/>
      <c r="CC299" s="239"/>
      <c r="CD299" s="239"/>
      <c r="CE299" s="239"/>
      <c r="CF299" s="236"/>
      <c r="CG299" s="240"/>
    </row>
    <row r="300" spans="16:85" x14ac:dyDescent="0.25">
      <c r="P300" s="235"/>
      <c r="Q300" s="235"/>
      <c r="R300" s="235"/>
      <c r="S300" s="235"/>
      <c r="T300" s="236"/>
      <c r="U300" s="236"/>
      <c r="V300" s="236"/>
      <c r="W300" s="236"/>
      <c r="X300" s="236"/>
      <c r="Y300" s="236"/>
      <c r="Z300" s="236"/>
      <c r="AA300" s="236"/>
      <c r="AB300" s="236"/>
      <c r="AC300" s="236"/>
      <c r="AD300" s="236"/>
      <c r="AE300" s="236"/>
      <c r="AF300" s="236"/>
      <c r="AG300" s="236"/>
      <c r="AH300" s="236"/>
      <c r="AI300" s="236"/>
      <c r="AJ300" s="236"/>
      <c r="AK300" s="235"/>
      <c r="AL300" s="236"/>
      <c r="AM300" s="235"/>
      <c r="AN300" s="235"/>
      <c r="AO300" s="235"/>
      <c r="AP300" s="236"/>
      <c r="AQ300" s="235"/>
      <c r="AR300" s="235"/>
      <c r="AS300" s="235"/>
      <c r="AT300" s="235"/>
      <c r="AU300" s="236"/>
      <c r="AV300" s="235"/>
      <c r="AW300" s="235"/>
      <c r="AX300" s="235"/>
      <c r="AY300" s="235"/>
      <c r="AZ300" s="236"/>
      <c r="BA300" s="235"/>
      <c r="BB300" s="235"/>
      <c r="BD300" s="237">
        <v>296</v>
      </c>
      <c r="BE300" s="235"/>
      <c r="BF300" s="235"/>
      <c r="BG300" s="235"/>
      <c r="BH300" s="235"/>
      <c r="BI300" s="235"/>
      <c r="BJ300" s="236"/>
      <c r="BK300" s="235"/>
      <c r="BL300" s="236"/>
      <c r="BM300" s="235"/>
      <c r="BN300" s="238"/>
      <c r="BO300" s="238"/>
      <c r="BP300" s="238"/>
      <c r="BQ300" s="238"/>
      <c r="BR300" s="238"/>
      <c r="BS300" s="238"/>
      <c r="BT300" s="239"/>
      <c r="BU300" s="239"/>
      <c r="BV300" s="239"/>
      <c r="BW300" s="239"/>
      <c r="BX300" s="238"/>
      <c r="BY300" s="239"/>
      <c r="BZ300" s="239"/>
      <c r="CA300" s="239"/>
      <c r="CB300" s="239"/>
      <c r="CC300" s="239"/>
      <c r="CD300" s="239"/>
      <c r="CE300" s="239"/>
      <c r="CF300" s="236"/>
      <c r="CG300" s="240"/>
    </row>
    <row r="301" spans="16:85" x14ac:dyDescent="0.25">
      <c r="P301" s="235"/>
      <c r="Q301" s="235"/>
      <c r="R301" s="235"/>
      <c r="S301" s="235"/>
      <c r="T301" s="236"/>
      <c r="U301" s="236"/>
      <c r="V301" s="236"/>
      <c r="W301" s="236"/>
      <c r="X301" s="236"/>
      <c r="Y301" s="236"/>
      <c r="Z301" s="236"/>
      <c r="AA301" s="236"/>
      <c r="AB301" s="236"/>
      <c r="AC301" s="236"/>
      <c r="AD301" s="236"/>
      <c r="AE301" s="236"/>
      <c r="AF301" s="236"/>
      <c r="AG301" s="236"/>
      <c r="AH301" s="236"/>
      <c r="AI301" s="236"/>
      <c r="AJ301" s="236"/>
      <c r="AK301" s="235"/>
      <c r="AL301" s="236"/>
      <c r="AM301" s="235"/>
      <c r="AN301" s="235"/>
      <c r="AO301" s="235"/>
      <c r="AP301" s="236"/>
      <c r="AQ301" s="235"/>
      <c r="AR301" s="235"/>
      <c r="AS301" s="235"/>
      <c r="AT301" s="235"/>
      <c r="AU301" s="236"/>
      <c r="AV301" s="235"/>
      <c r="AW301" s="235"/>
      <c r="AX301" s="235"/>
      <c r="AY301" s="235"/>
      <c r="AZ301" s="236"/>
      <c r="BA301" s="235"/>
      <c r="BB301" s="235"/>
      <c r="BD301" s="237">
        <v>297</v>
      </c>
      <c r="BE301" s="235"/>
      <c r="BF301" s="235"/>
      <c r="BG301" s="235"/>
      <c r="BH301" s="235"/>
      <c r="BI301" s="235"/>
      <c r="BJ301" s="236"/>
      <c r="BK301" s="235"/>
      <c r="BL301" s="236"/>
      <c r="BM301" s="235"/>
      <c r="BN301" s="238"/>
      <c r="BO301" s="238"/>
      <c r="BP301" s="238"/>
      <c r="BQ301" s="238"/>
      <c r="BR301" s="238"/>
      <c r="BS301" s="238"/>
      <c r="BT301" s="239"/>
      <c r="BU301" s="239"/>
      <c r="BV301" s="239"/>
      <c r="BW301" s="239"/>
      <c r="BX301" s="238"/>
      <c r="BY301" s="239"/>
      <c r="BZ301" s="239"/>
      <c r="CA301" s="239"/>
      <c r="CB301" s="239"/>
      <c r="CC301" s="239"/>
      <c r="CD301" s="239"/>
      <c r="CE301" s="239"/>
      <c r="CF301" s="236"/>
      <c r="CG301" s="240"/>
    </row>
    <row r="302" spans="16:85" x14ac:dyDescent="0.25">
      <c r="P302" s="235"/>
      <c r="Q302" s="235"/>
      <c r="R302" s="235"/>
      <c r="S302" s="235"/>
      <c r="T302" s="236"/>
      <c r="U302" s="236"/>
      <c r="V302" s="236"/>
      <c r="W302" s="236"/>
      <c r="X302" s="236"/>
      <c r="Y302" s="236"/>
      <c r="Z302" s="236"/>
      <c r="AA302" s="236"/>
      <c r="AB302" s="236"/>
      <c r="AC302" s="236"/>
      <c r="AD302" s="236"/>
      <c r="AE302" s="236"/>
      <c r="AF302" s="236"/>
      <c r="AG302" s="236"/>
      <c r="AH302" s="236"/>
      <c r="AI302" s="236"/>
      <c r="AJ302" s="236"/>
      <c r="AK302" s="235"/>
      <c r="AL302" s="236"/>
      <c r="AM302" s="235"/>
      <c r="AN302" s="235"/>
      <c r="AO302" s="235"/>
      <c r="AP302" s="236"/>
      <c r="AQ302" s="235"/>
      <c r="AR302" s="235"/>
      <c r="AS302" s="235"/>
      <c r="AT302" s="235"/>
      <c r="AU302" s="236"/>
      <c r="AV302" s="235"/>
      <c r="AW302" s="235"/>
      <c r="AX302" s="235"/>
      <c r="AY302" s="235"/>
      <c r="AZ302" s="236"/>
      <c r="BA302" s="235"/>
      <c r="BB302" s="235"/>
      <c r="BD302" s="237">
        <v>298</v>
      </c>
      <c r="BE302" s="235"/>
      <c r="BF302" s="235"/>
      <c r="BG302" s="235"/>
      <c r="BH302" s="235"/>
      <c r="BI302" s="235"/>
      <c r="BJ302" s="236"/>
      <c r="BK302" s="235"/>
      <c r="BL302" s="236"/>
      <c r="BM302" s="235"/>
      <c r="BN302" s="238"/>
      <c r="BO302" s="238"/>
      <c r="BP302" s="238"/>
      <c r="BQ302" s="238"/>
      <c r="BR302" s="238"/>
      <c r="BS302" s="238"/>
      <c r="BT302" s="239"/>
      <c r="BU302" s="239"/>
      <c r="BV302" s="239"/>
      <c r="BW302" s="239"/>
      <c r="BX302" s="238"/>
      <c r="BY302" s="239"/>
      <c r="BZ302" s="239"/>
      <c r="CA302" s="239"/>
      <c r="CB302" s="239"/>
      <c r="CC302" s="239"/>
      <c r="CD302" s="239"/>
      <c r="CE302" s="239"/>
      <c r="CF302" s="236"/>
      <c r="CG302" s="240"/>
    </row>
    <row r="303" spans="16:85" x14ac:dyDescent="0.25">
      <c r="P303" s="235"/>
      <c r="Q303" s="235"/>
      <c r="R303" s="235"/>
      <c r="S303" s="235"/>
      <c r="T303" s="236"/>
      <c r="U303" s="236"/>
      <c r="V303" s="236"/>
      <c r="W303" s="236"/>
      <c r="X303" s="236"/>
      <c r="Y303" s="236"/>
      <c r="Z303" s="236"/>
      <c r="AA303" s="236"/>
      <c r="AB303" s="236"/>
      <c r="AC303" s="236"/>
      <c r="AD303" s="236"/>
      <c r="AE303" s="236"/>
      <c r="AF303" s="236"/>
      <c r="AG303" s="236"/>
      <c r="AH303" s="236"/>
      <c r="AI303" s="236"/>
      <c r="AJ303" s="236"/>
      <c r="AK303" s="235"/>
      <c r="AL303" s="236"/>
      <c r="AM303" s="235"/>
      <c r="AN303" s="235"/>
      <c r="AO303" s="235"/>
      <c r="AP303" s="236"/>
      <c r="AQ303" s="235"/>
      <c r="AR303" s="235"/>
      <c r="AS303" s="235"/>
      <c r="AT303" s="235"/>
      <c r="AU303" s="236"/>
      <c r="AV303" s="235"/>
      <c r="AW303" s="235"/>
      <c r="AX303" s="235"/>
      <c r="AY303" s="235"/>
      <c r="AZ303" s="236"/>
      <c r="BA303" s="235"/>
      <c r="BB303" s="235"/>
      <c r="BD303" s="237">
        <v>299</v>
      </c>
      <c r="BE303" s="235"/>
      <c r="BF303" s="235"/>
      <c r="BG303" s="235"/>
      <c r="BH303" s="235"/>
      <c r="BI303" s="235"/>
      <c r="BJ303" s="236"/>
      <c r="BK303" s="235"/>
      <c r="BL303" s="236"/>
      <c r="BM303" s="235"/>
      <c r="BN303" s="238"/>
      <c r="BO303" s="238"/>
      <c r="BP303" s="238"/>
      <c r="BQ303" s="238"/>
      <c r="BR303" s="238"/>
      <c r="BS303" s="238"/>
      <c r="BT303" s="239"/>
      <c r="BU303" s="239"/>
      <c r="BV303" s="239"/>
      <c r="BW303" s="239"/>
      <c r="BX303" s="238"/>
      <c r="BY303" s="239"/>
      <c r="BZ303" s="239"/>
      <c r="CA303" s="239"/>
      <c r="CB303" s="239"/>
      <c r="CC303" s="239"/>
      <c r="CD303" s="239"/>
      <c r="CE303" s="239"/>
      <c r="CF303" s="236"/>
      <c r="CG303" s="240"/>
    </row>
    <row r="304" spans="16:85" x14ac:dyDescent="0.25">
      <c r="P304" s="235"/>
      <c r="Q304" s="235"/>
      <c r="R304" s="235"/>
      <c r="S304" s="235"/>
      <c r="T304" s="236"/>
      <c r="U304" s="236"/>
      <c r="V304" s="236"/>
      <c r="W304" s="236"/>
      <c r="X304" s="236"/>
      <c r="Y304" s="236"/>
      <c r="Z304" s="236"/>
      <c r="AA304" s="236"/>
      <c r="AB304" s="236"/>
      <c r="AC304" s="236"/>
      <c r="AD304" s="236"/>
      <c r="AE304" s="236"/>
      <c r="AF304" s="236"/>
      <c r="AG304" s="236"/>
      <c r="AH304" s="236"/>
      <c r="AI304" s="236"/>
      <c r="AJ304" s="236"/>
      <c r="AK304" s="235"/>
      <c r="AL304" s="236"/>
      <c r="AM304" s="235"/>
      <c r="AN304" s="235"/>
      <c r="AO304" s="235"/>
      <c r="AP304" s="236"/>
      <c r="AQ304" s="235"/>
      <c r="AR304" s="235"/>
      <c r="AS304" s="235"/>
      <c r="AT304" s="235"/>
      <c r="AU304" s="236"/>
      <c r="AV304" s="235"/>
      <c r="AW304" s="235"/>
      <c r="AX304" s="235"/>
      <c r="AY304" s="235"/>
      <c r="AZ304" s="236"/>
      <c r="BA304" s="235"/>
      <c r="BB304" s="235"/>
      <c r="BD304" s="237">
        <v>300</v>
      </c>
      <c r="BE304" s="235"/>
      <c r="BF304" s="235"/>
      <c r="BG304" s="235"/>
      <c r="BH304" s="235"/>
      <c r="BI304" s="235"/>
      <c r="BJ304" s="236"/>
      <c r="BK304" s="235"/>
      <c r="BL304" s="236"/>
      <c r="BM304" s="235"/>
      <c r="BN304" s="238"/>
      <c r="BO304" s="238"/>
      <c r="BP304" s="238"/>
      <c r="BQ304" s="238"/>
      <c r="BR304" s="238"/>
      <c r="BS304" s="238"/>
      <c r="BT304" s="239"/>
      <c r="BU304" s="239"/>
      <c r="BV304" s="239"/>
      <c r="BW304" s="239"/>
      <c r="BX304" s="238"/>
      <c r="BY304" s="239"/>
      <c r="BZ304" s="239"/>
      <c r="CA304" s="239"/>
      <c r="CB304" s="239"/>
      <c r="CC304" s="239"/>
      <c r="CD304" s="239"/>
      <c r="CE304" s="239"/>
      <c r="CF304" s="236"/>
      <c r="CG304" s="240"/>
    </row>
    <row r="305" spans="16:85" x14ac:dyDescent="0.25">
      <c r="P305" s="235"/>
      <c r="Q305" s="235"/>
      <c r="R305" s="235"/>
      <c r="S305" s="235"/>
      <c r="T305" s="236"/>
      <c r="U305" s="236"/>
      <c r="V305" s="236"/>
      <c r="W305" s="236"/>
      <c r="X305" s="236"/>
      <c r="Y305" s="236"/>
      <c r="Z305" s="236"/>
      <c r="AA305" s="236"/>
      <c r="AB305" s="236"/>
      <c r="AC305" s="236"/>
      <c r="AD305" s="236"/>
      <c r="AE305" s="236"/>
      <c r="AF305" s="236"/>
      <c r="AG305" s="236"/>
      <c r="AH305" s="236"/>
      <c r="AI305" s="236"/>
      <c r="AJ305" s="236"/>
      <c r="AK305" s="235"/>
      <c r="AL305" s="236"/>
      <c r="AM305" s="235"/>
      <c r="AN305" s="235"/>
      <c r="AO305" s="235"/>
      <c r="AP305" s="236"/>
      <c r="AQ305" s="235"/>
      <c r="AR305" s="235"/>
      <c r="AS305" s="235"/>
      <c r="AT305" s="235"/>
      <c r="AU305" s="236"/>
      <c r="AV305" s="235"/>
      <c r="AW305" s="235"/>
      <c r="AX305" s="235"/>
      <c r="AY305" s="235"/>
      <c r="AZ305" s="236"/>
      <c r="BA305" s="235"/>
      <c r="BB305" s="235"/>
      <c r="BD305" s="237">
        <v>301</v>
      </c>
      <c r="BE305" s="235"/>
      <c r="BF305" s="235"/>
      <c r="BG305" s="235"/>
      <c r="BH305" s="235"/>
      <c r="BI305" s="235"/>
      <c r="BJ305" s="236"/>
      <c r="BK305" s="235"/>
      <c r="BL305" s="236"/>
      <c r="BM305" s="235"/>
      <c r="BN305" s="238"/>
      <c r="BO305" s="238"/>
      <c r="BP305" s="238"/>
      <c r="BQ305" s="238"/>
      <c r="BR305" s="238"/>
      <c r="BS305" s="238"/>
      <c r="BT305" s="239"/>
      <c r="BU305" s="239"/>
      <c r="BV305" s="239"/>
      <c r="BW305" s="239"/>
      <c r="BX305" s="238"/>
      <c r="BY305" s="239"/>
      <c r="BZ305" s="239"/>
      <c r="CA305" s="239"/>
      <c r="CB305" s="239"/>
      <c r="CC305" s="239"/>
      <c r="CD305" s="239"/>
      <c r="CE305" s="239"/>
      <c r="CF305" s="236"/>
      <c r="CG305" s="240"/>
    </row>
    <row r="306" spans="16:85" x14ac:dyDescent="0.25">
      <c r="P306" s="235"/>
      <c r="Q306" s="235"/>
      <c r="R306" s="235"/>
      <c r="S306" s="235"/>
      <c r="T306" s="236"/>
      <c r="U306" s="236"/>
      <c r="V306" s="236"/>
      <c r="W306" s="236"/>
      <c r="X306" s="236"/>
      <c r="Y306" s="236"/>
      <c r="Z306" s="236"/>
      <c r="AA306" s="236"/>
      <c r="AB306" s="236"/>
      <c r="AC306" s="236"/>
      <c r="AD306" s="236"/>
      <c r="AE306" s="236"/>
      <c r="AF306" s="236"/>
      <c r="AG306" s="236"/>
      <c r="AH306" s="236"/>
      <c r="AI306" s="236"/>
      <c r="AJ306" s="236"/>
      <c r="AK306" s="235"/>
      <c r="AL306" s="236"/>
      <c r="AM306" s="235"/>
      <c r="AN306" s="235"/>
      <c r="AO306" s="235"/>
      <c r="AP306" s="236"/>
      <c r="AQ306" s="235"/>
      <c r="AR306" s="235"/>
      <c r="AS306" s="235"/>
      <c r="AT306" s="235"/>
      <c r="AU306" s="236"/>
      <c r="AV306" s="235"/>
      <c r="AW306" s="235"/>
      <c r="AX306" s="235"/>
      <c r="AY306" s="235"/>
      <c r="AZ306" s="236"/>
      <c r="BA306" s="235"/>
      <c r="BB306" s="235"/>
      <c r="BD306" s="237">
        <v>302</v>
      </c>
      <c r="BE306" s="235"/>
      <c r="BF306" s="235"/>
      <c r="BG306" s="235"/>
      <c r="BH306" s="235"/>
      <c r="BI306" s="235"/>
      <c r="BJ306" s="236"/>
      <c r="BK306" s="235"/>
      <c r="BL306" s="236"/>
      <c r="BM306" s="235"/>
      <c r="BN306" s="238"/>
      <c r="BO306" s="238"/>
      <c r="BP306" s="238"/>
      <c r="BQ306" s="238"/>
      <c r="BR306" s="238"/>
      <c r="BS306" s="238"/>
      <c r="BT306" s="239"/>
      <c r="BU306" s="239"/>
      <c r="BV306" s="239"/>
      <c r="BW306" s="239"/>
      <c r="BX306" s="238"/>
      <c r="BY306" s="239"/>
      <c r="BZ306" s="239"/>
      <c r="CA306" s="239"/>
      <c r="CB306" s="239"/>
      <c r="CC306" s="239"/>
      <c r="CD306" s="239"/>
      <c r="CE306" s="239"/>
      <c r="CF306" s="236"/>
      <c r="CG306" s="240"/>
    </row>
    <row r="307" spans="16:85" x14ac:dyDescent="0.25">
      <c r="P307" s="235"/>
      <c r="Q307" s="235"/>
      <c r="R307" s="235"/>
      <c r="S307" s="235"/>
      <c r="T307" s="236"/>
      <c r="U307" s="236"/>
      <c r="V307" s="236"/>
      <c r="W307" s="236"/>
      <c r="X307" s="236"/>
      <c r="Y307" s="236"/>
      <c r="Z307" s="236"/>
      <c r="AA307" s="236"/>
      <c r="AB307" s="236"/>
      <c r="AC307" s="236"/>
      <c r="AD307" s="236"/>
      <c r="AE307" s="236"/>
      <c r="AF307" s="236"/>
      <c r="AG307" s="236"/>
      <c r="AH307" s="236"/>
      <c r="AI307" s="236"/>
      <c r="AJ307" s="236"/>
      <c r="AK307" s="235"/>
      <c r="AL307" s="236"/>
      <c r="AM307" s="235"/>
      <c r="AN307" s="235"/>
      <c r="AO307" s="235"/>
      <c r="AP307" s="236"/>
      <c r="AQ307" s="235"/>
      <c r="AR307" s="235"/>
      <c r="AS307" s="235"/>
      <c r="AT307" s="235"/>
      <c r="AU307" s="236"/>
      <c r="AV307" s="235"/>
      <c r="AW307" s="235"/>
      <c r="AX307" s="235"/>
      <c r="AY307" s="235"/>
      <c r="AZ307" s="236"/>
      <c r="BA307" s="235"/>
      <c r="BB307" s="235"/>
      <c r="BD307" s="237">
        <v>303</v>
      </c>
      <c r="BE307" s="235"/>
      <c r="BF307" s="235"/>
      <c r="BG307" s="235"/>
      <c r="BH307" s="235"/>
      <c r="BI307" s="235"/>
      <c r="BJ307" s="236"/>
      <c r="BK307" s="235"/>
      <c r="BL307" s="236"/>
      <c r="BM307" s="235"/>
      <c r="BN307" s="238"/>
      <c r="BO307" s="238"/>
      <c r="BP307" s="238"/>
      <c r="BQ307" s="238"/>
      <c r="BR307" s="238"/>
      <c r="BS307" s="238"/>
      <c r="BT307" s="239"/>
      <c r="BU307" s="239"/>
      <c r="BV307" s="239"/>
      <c r="BW307" s="239"/>
      <c r="BX307" s="238"/>
      <c r="BY307" s="239"/>
      <c r="BZ307" s="239"/>
      <c r="CA307" s="239"/>
      <c r="CB307" s="239"/>
      <c r="CC307" s="239"/>
      <c r="CD307" s="239"/>
      <c r="CE307" s="239"/>
      <c r="CF307" s="236"/>
      <c r="CG307" s="240"/>
    </row>
    <row r="308" spans="16:85" x14ac:dyDescent="0.25">
      <c r="P308" s="235"/>
      <c r="Q308" s="235"/>
      <c r="R308" s="235"/>
      <c r="S308" s="235"/>
      <c r="T308" s="236"/>
      <c r="U308" s="236"/>
      <c r="V308" s="236"/>
      <c r="W308" s="236"/>
      <c r="X308" s="236"/>
      <c r="Y308" s="236"/>
      <c r="Z308" s="236"/>
      <c r="AA308" s="236"/>
      <c r="AB308" s="236"/>
      <c r="AC308" s="236"/>
      <c r="AD308" s="236"/>
      <c r="AE308" s="236"/>
      <c r="AF308" s="236"/>
      <c r="AG308" s="236"/>
      <c r="AH308" s="236"/>
      <c r="AI308" s="236"/>
      <c r="AJ308" s="236"/>
      <c r="AK308" s="235"/>
      <c r="AL308" s="236"/>
      <c r="AM308" s="235"/>
      <c r="AN308" s="235"/>
      <c r="AO308" s="235"/>
      <c r="AP308" s="236"/>
      <c r="AQ308" s="235"/>
      <c r="AR308" s="235"/>
      <c r="AS308" s="235"/>
      <c r="AT308" s="235"/>
      <c r="AU308" s="236"/>
      <c r="AV308" s="235"/>
      <c r="AW308" s="235"/>
      <c r="AX308" s="235"/>
      <c r="AY308" s="235"/>
      <c r="AZ308" s="236"/>
      <c r="BA308" s="235"/>
      <c r="BB308" s="235"/>
      <c r="BD308" s="237">
        <v>304</v>
      </c>
      <c r="BE308" s="235"/>
      <c r="BF308" s="235"/>
      <c r="BG308" s="235"/>
      <c r="BH308" s="235"/>
      <c r="BI308" s="235"/>
      <c r="BJ308" s="236"/>
      <c r="BK308" s="235"/>
      <c r="BL308" s="236"/>
      <c r="BM308" s="235"/>
      <c r="BN308" s="238"/>
      <c r="BO308" s="238"/>
      <c r="BP308" s="238"/>
      <c r="BQ308" s="238"/>
      <c r="BR308" s="238"/>
      <c r="BS308" s="238"/>
      <c r="BT308" s="239"/>
      <c r="BU308" s="239"/>
      <c r="BV308" s="239"/>
      <c r="BW308" s="239"/>
      <c r="BX308" s="238"/>
      <c r="BY308" s="239"/>
      <c r="BZ308" s="239"/>
      <c r="CA308" s="239"/>
      <c r="CB308" s="239"/>
      <c r="CC308" s="239"/>
      <c r="CD308" s="239"/>
      <c r="CE308" s="239"/>
      <c r="CF308" s="236"/>
      <c r="CG308" s="240"/>
    </row>
    <row r="309" spans="16:85" x14ac:dyDescent="0.25">
      <c r="P309" s="235"/>
      <c r="Q309" s="235"/>
      <c r="R309" s="235"/>
      <c r="S309" s="235"/>
      <c r="T309" s="236"/>
      <c r="U309" s="236"/>
      <c r="V309" s="236"/>
      <c r="W309" s="236"/>
      <c r="X309" s="236"/>
      <c r="Y309" s="236"/>
      <c r="Z309" s="236"/>
      <c r="AA309" s="236"/>
      <c r="AB309" s="236"/>
      <c r="AC309" s="236"/>
      <c r="AD309" s="236"/>
      <c r="AE309" s="236"/>
      <c r="AF309" s="236"/>
      <c r="AG309" s="236"/>
      <c r="AH309" s="236"/>
      <c r="AI309" s="236"/>
      <c r="AJ309" s="236"/>
      <c r="AK309" s="235"/>
      <c r="AL309" s="236"/>
      <c r="AM309" s="235"/>
      <c r="AN309" s="235"/>
      <c r="AO309" s="235"/>
      <c r="AP309" s="236"/>
      <c r="AQ309" s="235"/>
      <c r="AR309" s="235"/>
      <c r="AS309" s="235"/>
      <c r="AT309" s="235"/>
      <c r="AU309" s="236"/>
      <c r="AV309" s="235"/>
      <c r="AW309" s="235"/>
      <c r="AX309" s="235"/>
      <c r="AY309" s="235"/>
      <c r="AZ309" s="236"/>
      <c r="BA309" s="235"/>
      <c r="BB309" s="235"/>
      <c r="BD309" s="237">
        <v>305</v>
      </c>
      <c r="BE309" s="235"/>
      <c r="BF309" s="235"/>
      <c r="BG309" s="235"/>
      <c r="BH309" s="235"/>
      <c r="BI309" s="235"/>
      <c r="BJ309" s="236"/>
      <c r="BK309" s="235"/>
      <c r="BL309" s="236"/>
      <c r="BM309" s="235"/>
      <c r="BN309" s="238"/>
      <c r="BO309" s="238"/>
      <c r="BP309" s="238"/>
      <c r="BQ309" s="238"/>
      <c r="BR309" s="238"/>
      <c r="BS309" s="238"/>
      <c r="BT309" s="239"/>
      <c r="BU309" s="239"/>
      <c r="BV309" s="239"/>
      <c r="BW309" s="239"/>
      <c r="BX309" s="238"/>
      <c r="BY309" s="239"/>
      <c r="BZ309" s="239"/>
      <c r="CA309" s="239"/>
      <c r="CB309" s="239"/>
      <c r="CC309" s="239"/>
      <c r="CD309" s="239"/>
      <c r="CE309" s="239"/>
      <c r="CF309" s="236"/>
      <c r="CG309" s="240"/>
    </row>
    <row r="310" spans="16:85" x14ac:dyDescent="0.25">
      <c r="P310" s="235"/>
      <c r="Q310" s="235"/>
      <c r="R310" s="235"/>
      <c r="S310" s="235"/>
      <c r="T310" s="236"/>
      <c r="U310" s="236"/>
      <c r="V310" s="236"/>
      <c r="W310" s="236"/>
      <c r="X310" s="236"/>
      <c r="Y310" s="236"/>
      <c r="Z310" s="236"/>
      <c r="AA310" s="236"/>
      <c r="AB310" s="236"/>
      <c r="AC310" s="236"/>
      <c r="AD310" s="236"/>
      <c r="AE310" s="236"/>
      <c r="AF310" s="236"/>
      <c r="AG310" s="236"/>
      <c r="AH310" s="236"/>
      <c r="AI310" s="236"/>
      <c r="AJ310" s="236"/>
      <c r="AK310" s="235"/>
      <c r="AL310" s="236"/>
      <c r="AM310" s="235"/>
      <c r="AN310" s="235"/>
      <c r="AO310" s="235"/>
      <c r="AP310" s="236"/>
      <c r="AQ310" s="235"/>
      <c r="AR310" s="235"/>
      <c r="AS310" s="235"/>
      <c r="AT310" s="235"/>
      <c r="AU310" s="236"/>
      <c r="AV310" s="235"/>
      <c r="AW310" s="235"/>
      <c r="AX310" s="235"/>
      <c r="AY310" s="235"/>
      <c r="AZ310" s="236"/>
      <c r="BA310" s="235"/>
      <c r="BB310" s="235"/>
      <c r="BD310" s="237">
        <v>306</v>
      </c>
      <c r="BE310" s="235"/>
      <c r="BF310" s="235"/>
      <c r="BG310" s="235"/>
      <c r="BH310" s="235"/>
      <c r="BI310" s="235"/>
      <c r="BJ310" s="236"/>
      <c r="BK310" s="235"/>
      <c r="BL310" s="236"/>
      <c r="BM310" s="235"/>
      <c r="BN310" s="238"/>
      <c r="BO310" s="238"/>
      <c r="BP310" s="238"/>
      <c r="BQ310" s="238"/>
      <c r="BR310" s="238"/>
      <c r="BS310" s="238"/>
      <c r="BT310" s="239"/>
      <c r="BU310" s="239"/>
      <c r="BV310" s="239"/>
      <c r="BW310" s="239"/>
      <c r="BX310" s="238"/>
      <c r="BY310" s="239"/>
      <c r="BZ310" s="239"/>
      <c r="CA310" s="239"/>
      <c r="CB310" s="239"/>
      <c r="CC310" s="239"/>
      <c r="CD310" s="239"/>
      <c r="CE310" s="239"/>
      <c r="CF310" s="236"/>
      <c r="CG310" s="240"/>
    </row>
    <row r="311" spans="16:85" x14ac:dyDescent="0.25">
      <c r="P311" s="235"/>
      <c r="Q311" s="235"/>
      <c r="R311" s="235"/>
      <c r="S311" s="235"/>
      <c r="T311" s="236"/>
      <c r="U311" s="236"/>
      <c r="V311" s="236"/>
      <c r="W311" s="236"/>
      <c r="X311" s="236"/>
      <c r="Y311" s="236"/>
      <c r="Z311" s="236"/>
      <c r="AA311" s="236"/>
      <c r="AB311" s="236"/>
      <c r="AC311" s="236"/>
      <c r="AD311" s="236"/>
      <c r="AE311" s="236"/>
      <c r="AF311" s="236"/>
      <c r="AG311" s="236"/>
      <c r="AH311" s="236"/>
      <c r="AI311" s="236"/>
      <c r="AJ311" s="236"/>
      <c r="AK311" s="235"/>
      <c r="AL311" s="236"/>
      <c r="AM311" s="235"/>
      <c r="AN311" s="235"/>
      <c r="AO311" s="235"/>
      <c r="AP311" s="236"/>
      <c r="AQ311" s="235"/>
      <c r="AR311" s="235"/>
      <c r="AS311" s="235"/>
      <c r="AT311" s="235"/>
      <c r="AU311" s="236"/>
      <c r="AV311" s="235"/>
      <c r="AW311" s="235"/>
      <c r="AX311" s="235"/>
      <c r="AY311" s="235"/>
      <c r="AZ311" s="236"/>
      <c r="BA311" s="235"/>
      <c r="BB311" s="235"/>
      <c r="BD311" s="237">
        <v>307</v>
      </c>
      <c r="BE311" s="235"/>
      <c r="BF311" s="235"/>
      <c r="BG311" s="235"/>
      <c r="BH311" s="235"/>
      <c r="BI311" s="235"/>
      <c r="BJ311" s="236"/>
      <c r="BK311" s="235"/>
      <c r="BL311" s="236"/>
      <c r="BM311" s="235"/>
      <c r="BN311" s="238"/>
      <c r="BO311" s="238"/>
      <c r="BP311" s="238"/>
      <c r="BQ311" s="238"/>
      <c r="BR311" s="238"/>
      <c r="BS311" s="238"/>
      <c r="BT311" s="239"/>
      <c r="BU311" s="239"/>
      <c r="BV311" s="239"/>
      <c r="BW311" s="239"/>
      <c r="BX311" s="238"/>
      <c r="BY311" s="239"/>
      <c r="BZ311" s="239"/>
      <c r="CA311" s="239"/>
      <c r="CB311" s="239"/>
      <c r="CC311" s="239"/>
      <c r="CD311" s="239"/>
      <c r="CE311" s="239"/>
      <c r="CF311" s="236"/>
      <c r="CG311" s="240"/>
    </row>
    <row r="312" spans="16:85" x14ac:dyDescent="0.25">
      <c r="P312" s="235"/>
      <c r="Q312" s="235"/>
      <c r="R312" s="235"/>
      <c r="S312" s="235"/>
      <c r="T312" s="236"/>
      <c r="U312" s="236"/>
      <c r="V312" s="236"/>
      <c r="W312" s="236"/>
      <c r="X312" s="236"/>
      <c r="Y312" s="236"/>
      <c r="Z312" s="236"/>
      <c r="AA312" s="236"/>
      <c r="AB312" s="236"/>
      <c r="AC312" s="236"/>
      <c r="AD312" s="236"/>
      <c r="AE312" s="236"/>
      <c r="AF312" s="236"/>
      <c r="AG312" s="236"/>
      <c r="AH312" s="236"/>
      <c r="AI312" s="236"/>
      <c r="AJ312" s="236"/>
      <c r="AK312" s="235"/>
      <c r="AL312" s="236"/>
      <c r="AM312" s="235"/>
      <c r="AN312" s="235"/>
      <c r="AO312" s="235"/>
      <c r="AP312" s="236"/>
      <c r="AQ312" s="235"/>
      <c r="AR312" s="235"/>
      <c r="AS312" s="235"/>
      <c r="AT312" s="235"/>
      <c r="AU312" s="236"/>
      <c r="AV312" s="235"/>
      <c r="AW312" s="235"/>
      <c r="AX312" s="235"/>
      <c r="AY312" s="235"/>
      <c r="AZ312" s="236"/>
      <c r="BA312" s="235"/>
      <c r="BB312" s="235"/>
      <c r="BD312" s="237">
        <v>308</v>
      </c>
      <c r="BE312" s="235"/>
      <c r="BF312" s="235"/>
      <c r="BG312" s="235"/>
      <c r="BH312" s="235"/>
      <c r="BI312" s="235"/>
      <c r="BJ312" s="236"/>
      <c r="BK312" s="235"/>
      <c r="BL312" s="236"/>
      <c r="BM312" s="235"/>
      <c r="BN312" s="238"/>
      <c r="BO312" s="238"/>
      <c r="BP312" s="238"/>
      <c r="BQ312" s="238"/>
      <c r="BR312" s="238"/>
      <c r="BS312" s="238"/>
      <c r="BT312" s="239"/>
      <c r="BU312" s="239"/>
      <c r="BV312" s="239"/>
      <c r="BW312" s="239"/>
      <c r="BX312" s="238"/>
      <c r="BY312" s="239"/>
      <c r="BZ312" s="239"/>
      <c r="CA312" s="239"/>
      <c r="CB312" s="239"/>
      <c r="CC312" s="239"/>
      <c r="CD312" s="239"/>
      <c r="CE312" s="239"/>
      <c r="CF312" s="236"/>
      <c r="CG312" s="240"/>
    </row>
    <row r="313" spans="16:85" x14ac:dyDescent="0.25">
      <c r="P313" s="235"/>
      <c r="Q313" s="235"/>
      <c r="R313" s="235"/>
      <c r="S313" s="235"/>
      <c r="T313" s="236"/>
      <c r="U313" s="236"/>
      <c r="V313" s="236"/>
      <c r="W313" s="236"/>
      <c r="X313" s="236"/>
      <c r="Y313" s="236"/>
      <c r="Z313" s="236"/>
      <c r="AA313" s="236"/>
      <c r="AB313" s="236"/>
      <c r="AC313" s="236"/>
      <c r="AD313" s="236"/>
      <c r="AE313" s="236"/>
      <c r="AF313" s="236"/>
      <c r="AG313" s="236"/>
      <c r="AH313" s="236"/>
      <c r="AI313" s="236"/>
      <c r="AJ313" s="236"/>
      <c r="AK313" s="235"/>
      <c r="AL313" s="236"/>
      <c r="AM313" s="235"/>
      <c r="AN313" s="235"/>
      <c r="AO313" s="235"/>
      <c r="AP313" s="236"/>
      <c r="AQ313" s="235"/>
      <c r="AR313" s="235"/>
      <c r="AS313" s="235"/>
      <c r="AT313" s="235"/>
      <c r="AU313" s="236"/>
      <c r="AV313" s="235"/>
      <c r="AW313" s="235"/>
      <c r="AX313" s="235"/>
      <c r="AY313" s="235"/>
      <c r="AZ313" s="236"/>
      <c r="BA313" s="235"/>
      <c r="BB313" s="235"/>
      <c r="BD313" s="237">
        <v>309</v>
      </c>
      <c r="BE313" s="235"/>
      <c r="BF313" s="235"/>
      <c r="BG313" s="235"/>
      <c r="BH313" s="235"/>
      <c r="BI313" s="235"/>
      <c r="BJ313" s="236"/>
      <c r="BK313" s="235"/>
      <c r="BL313" s="236"/>
      <c r="BM313" s="235"/>
      <c r="BN313" s="238"/>
      <c r="BO313" s="238"/>
      <c r="BP313" s="238"/>
      <c r="BQ313" s="238"/>
      <c r="BR313" s="238"/>
      <c r="BS313" s="238"/>
      <c r="BT313" s="239"/>
      <c r="BU313" s="239"/>
      <c r="BV313" s="239"/>
      <c r="BW313" s="239"/>
      <c r="BX313" s="238"/>
      <c r="BY313" s="239"/>
      <c r="BZ313" s="239"/>
      <c r="CA313" s="239"/>
      <c r="CB313" s="239"/>
      <c r="CC313" s="239"/>
      <c r="CD313" s="239"/>
      <c r="CE313" s="239"/>
      <c r="CF313" s="236"/>
      <c r="CG313" s="240"/>
    </row>
    <row r="314" spans="16:85" x14ac:dyDescent="0.25">
      <c r="P314" s="235"/>
      <c r="Q314" s="235"/>
      <c r="R314" s="235"/>
      <c r="S314" s="235"/>
      <c r="T314" s="236"/>
      <c r="U314" s="236"/>
      <c r="V314" s="236"/>
      <c r="W314" s="236"/>
      <c r="X314" s="236"/>
      <c r="Y314" s="236"/>
      <c r="Z314" s="236"/>
      <c r="AA314" s="236"/>
      <c r="AB314" s="236"/>
      <c r="AC314" s="236"/>
      <c r="AD314" s="236"/>
      <c r="AE314" s="236"/>
      <c r="AF314" s="236"/>
      <c r="AG314" s="236"/>
      <c r="AH314" s="236"/>
      <c r="AI314" s="236"/>
      <c r="AJ314" s="236"/>
      <c r="AK314" s="235"/>
      <c r="AL314" s="236"/>
      <c r="AM314" s="235"/>
      <c r="AN314" s="235"/>
      <c r="AO314" s="235"/>
      <c r="AP314" s="236"/>
      <c r="AQ314" s="235"/>
      <c r="AR314" s="235"/>
      <c r="AS314" s="235"/>
      <c r="AT314" s="235"/>
      <c r="AU314" s="236"/>
      <c r="AV314" s="235"/>
      <c r="AW314" s="235"/>
      <c r="AX314" s="235"/>
      <c r="AY314" s="235"/>
      <c r="AZ314" s="236"/>
      <c r="BA314" s="235"/>
      <c r="BB314" s="235"/>
      <c r="BD314" s="237">
        <v>310</v>
      </c>
      <c r="BE314" s="235"/>
      <c r="BF314" s="235"/>
      <c r="BG314" s="235"/>
      <c r="BH314" s="235"/>
      <c r="BI314" s="235"/>
      <c r="BJ314" s="236"/>
      <c r="BK314" s="235"/>
      <c r="BL314" s="236"/>
      <c r="BM314" s="235"/>
      <c r="BN314" s="238"/>
      <c r="BO314" s="238"/>
      <c r="BP314" s="238"/>
      <c r="BQ314" s="238"/>
      <c r="BR314" s="238"/>
      <c r="BS314" s="238"/>
      <c r="BT314" s="239"/>
      <c r="BU314" s="239"/>
      <c r="BV314" s="239"/>
      <c r="BW314" s="239"/>
      <c r="BX314" s="238"/>
      <c r="BY314" s="239"/>
      <c r="BZ314" s="239"/>
      <c r="CA314" s="239"/>
      <c r="CB314" s="239"/>
      <c r="CC314" s="239"/>
      <c r="CD314" s="239"/>
      <c r="CE314" s="239"/>
      <c r="CF314" s="236"/>
      <c r="CG314" s="240"/>
    </row>
    <row r="315" spans="16:85" x14ac:dyDescent="0.25">
      <c r="P315" s="235"/>
      <c r="Q315" s="235"/>
      <c r="R315" s="235"/>
      <c r="S315" s="235"/>
      <c r="T315" s="236"/>
      <c r="U315" s="236"/>
      <c r="V315" s="236"/>
      <c r="W315" s="236"/>
      <c r="X315" s="236"/>
      <c r="Y315" s="236"/>
      <c r="Z315" s="236"/>
      <c r="AA315" s="236"/>
      <c r="AB315" s="236"/>
      <c r="AC315" s="236"/>
      <c r="AD315" s="236"/>
      <c r="AE315" s="236"/>
      <c r="AF315" s="236"/>
      <c r="AG315" s="236"/>
      <c r="AH315" s="236"/>
      <c r="AI315" s="236"/>
      <c r="AJ315" s="236"/>
      <c r="AK315" s="235"/>
      <c r="AL315" s="236"/>
      <c r="AM315" s="235"/>
      <c r="AN315" s="235"/>
      <c r="AO315" s="235"/>
      <c r="AP315" s="236"/>
      <c r="AQ315" s="235"/>
      <c r="AR315" s="235"/>
      <c r="AS315" s="235"/>
      <c r="AT315" s="235"/>
      <c r="AU315" s="236"/>
      <c r="AV315" s="235"/>
      <c r="AW315" s="235"/>
      <c r="AX315" s="235"/>
      <c r="AY315" s="235"/>
      <c r="AZ315" s="236"/>
      <c r="BA315" s="235"/>
      <c r="BB315" s="235"/>
      <c r="BD315" s="237">
        <v>311</v>
      </c>
      <c r="BE315" s="235"/>
      <c r="BF315" s="235"/>
      <c r="BG315" s="235"/>
      <c r="BH315" s="235"/>
      <c r="BI315" s="235"/>
      <c r="BJ315" s="236"/>
      <c r="BK315" s="235"/>
      <c r="BL315" s="236"/>
      <c r="BM315" s="235"/>
      <c r="BN315" s="238"/>
      <c r="BO315" s="238"/>
      <c r="BP315" s="238"/>
      <c r="BQ315" s="238"/>
      <c r="BR315" s="238"/>
      <c r="BS315" s="238"/>
      <c r="BT315" s="239"/>
      <c r="BU315" s="239"/>
      <c r="BV315" s="239"/>
      <c r="BW315" s="239"/>
      <c r="BX315" s="238"/>
      <c r="BY315" s="239"/>
      <c r="BZ315" s="239"/>
      <c r="CA315" s="239"/>
      <c r="CB315" s="239"/>
      <c r="CC315" s="239"/>
      <c r="CD315" s="239"/>
      <c r="CE315" s="239"/>
      <c r="CF315" s="236"/>
      <c r="CG315" s="240"/>
    </row>
    <row r="316" spans="16:85" x14ac:dyDescent="0.25">
      <c r="P316" s="235"/>
      <c r="Q316" s="235"/>
      <c r="R316" s="235"/>
      <c r="S316" s="235"/>
      <c r="T316" s="236"/>
      <c r="U316" s="236"/>
      <c r="V316" s="236"/>
      <c r="W316" s="236"/>
      <c r="X316" s="236"/>
      <c r="Y316" s="236"/>
      <c r="Z316" s="236"/>
      <c r="AA316" s="236"/>
      <c r="AB316" s="236"/>
      <c r="AC316" s="236"/>
      <c r="AD316" s="236"/>
      <c r="AE316" s="236"/>
      <c r="AF316" s="236"/>
      <c r="AG316" s="236"/>
      <c r="AH316" s="236"/>
      <c r="AI316" s="236"/>
      <c r="AJ316" s="236"/>
      <c r="AK316" s="235"/>
      <c r="AL316" s="236"/>
      <c r="AM316" s="235"/>
      <c r="AN316" s="235"/>
      <c r="AO316" s="235"/>
      <c r="AP316" s="236"/>
      <c r="AQ316" s="235"/>
      <c r="AR316" s="235"/>
      <c r="AS316" s="235"/>
      <c r="AT316" s="235"/>
      <c r="AU316" s="236"/>
      <c r="AV316" s="235"/>
      <c r="AW316" s="235"/>
      <c r="AX316" s="235"/>
      <c r="AY316" s="235"/>
      <c r="AZ316" s="236"/>
      <c r="BA316" s="235"/>
      <c r="BB316" s="235"/>
      <c r="BD316" s="237">
        <v>312</v>
      </c>
      <c r="BE316" s="235"/>
      <c r="BF316" s="235"/>
      <c r="BG316" s="235"/>
      <c r="BH316" s="235"/>
      <c r="BI316" s="235"/>
      <c r="BJ316" s="236"/>
      <c r="BK316" s="235"/>
      <c r="BL316" s="236"/>
      <c r="BM316" s="235"/>
      <c r="BN316" s="238"/>
      <c r="BO316" s="238"/>
      <c r="BP316" s="238"/>
      <c r="BQ316" s="238"/>
      <c r="BR316" s="238"/>
      <c r="BS316" s="238"/>
      <c r="BT316" s="239"/>
      <c r="BU316" s="239"/>
      <c r="BV316" s="239"/>
      <c r="BW316" s="239"/>
      <c r="BX316" s="238"/>
      <c r="BY316" s="239"/>
      <c r="BZ316" s="239"/>
      <c r="CA316" s="239"/>
      <c r="CB316" s="239"/>
      <c r="CC316" s="239"/>
      <c r="CD316" s="239"/>
      <c r="CE316" s="239"/>
      <c r="CF316" s="236"/>
      <c r="CG316" s="240"/>
    </row>
    <row r="317" spans="16:85" x14ac:dyDescent="0.25">
      <c r="P317" s="235"/>
      <c r="Q317" s="235"/>
      <c r="R317" s="235"/>
      <c r="S317" s="235"/>
      <c r="T317" s="236"/>
      <c r="U317" s="236"/>
      <c r="V317" s="236"/>
      <c r="W317" s="236"/>
      <c r="X317" s="236"/>
      <c r="Y317" s="236"/>
      <c r="Z317" s="236"/>
      <c r="AA317" s="236"/>
      <c r="AB317" s="236"/>
      <c r="AC317" s="236"/>
      <c r="AD317" s="236"/>
      <c r="AE317" s="236"/>
      <c r="AF317" s="236"/>
      <c r="AG317" s="236"/>
      <c r="AH317" s="236"/>
      <c r="AI317" s="236"/>
      <c r="AJ317" s="236"/>
      <c r="AK317" s="235"/>
      <c r="AL317" s="236"/>
      <c r="AM317" s="235"/>
      <c r="AN317" s="235"/>
      <c r="AO317" s="235"/>
      <c r="AP317" s="236"/>
      <c r="AQ317" s="235"/>
      <c r="AR317" s="235"/>
      <c r="AS317" s="235"/>
      <c r="AT317" s="235"/>
      <c r="AU317" s="236"/>
      <c r="AV317" s="235"/>
      <c r="AW317" s="235"/>
      <c r="AX317" s="235"/>
      <c r="AY317" s="235"/>
      <c r="AZ317" s="236"/>
      <c r="BA317" s="235"/>
      <c r="BB317" s="235"/>
      <c r="BD317" s="237">
        <v>313</v>
      </c>
      <c r="BE317" s="235"/>
      <c r="BF317" s="235"/>
      <c r="BG317" s="235"/>
      <c r="BH317" s="235"/>
      <c r="BI317" s="235"/>
      <c r="BJ317" s="236"/>
      <c r="BK317" s="235"/>
      <c r="BL317" s="236"/>
      <c r="BM317" s="235"/>
      <c r="BN317" s="238"/>
      <c r="BO317" s="238"/>
      <c r="BP317" s="238"/>
      <c r="BQ317" s="238"/>
      <c r="BR317" s="238"/>
      <c r="BS317" s="238"/>
      <c r="BT317" s="239"/>
      <c r="BU317" s="239"/>
      <c r="BV317" s="239"/>
      <c r="BW317" s="239"/>
      <c r="BX317" s="238"/>
      <c r="BY317" s="239"/>
      <c r="BZ317" s="239"/>
      <c r="CA317" s="239"/>
      <c r="CB317" s="239"/>
      <c r="CC317" s="239"/>
      <c r="CD317" s="239"/>
      <c r="CE317" s="239"/>
      <c r="CF317" s="236"/>
      <c r="CG317" s="240"/>
    </row>
    <row r="318" spans="16:85" x14ac:dyDescent="0.25">
      <c r="P318" s="235"/>
      <c r="Q318" s="235"/>
      <c r="R318" s="235"/>
      <c r="S318" s="235"/>
      <c r="T318" s="236"/>
      <c r="U318" s="236"/>
      <c r="V318" s="236"/>
      <c r="W318" s="236"/>
      <c r="X318" s="236"/>
      <c r="Y318" s="236"/>
      <c r="Z318" s="236"/>
      <c r="AA318" s="236"/>
      <c r="AB318" s="236"/>
      <c r="AC318" s="236"/>
      <c r="AD318" s="236"/>
      <c r="AE318" s="236"/>
      <c r="AF318" s="236"/>
      <c r="AG318" s="236"/>
      <c r="AH318" s="236"/>
      <c r="AI318" s="236"/>
      <c r="AJ318" s="236"/>
      <c r="AK318" s="235"/>
      <c r="AL318" s="236"/>
      <c r="AM318" s="235"/>
      <c r="AN318" s="235"/>
      <c r="AO318" s="235"/>
      <c r="AP318" s="236"/>
      <c r="AQ318" s="235"/>
      <c r="AR318" s="235"/>
      <c r="AS318" s="235"/>
      <c r="AT318" s="235"/>
      <c r="AU318" s="236"/>
      <c r="AV318" s="235"/>
      <c r="AW318" s="235"/>
      <c r="AX318" s="235"/>
      <c r="AY318" s="235"/>
      <c r="AZ318" s="236"/>
      <c r="BA318" s="235"/>
      <c r="BB318" s="235"/>
      <c r="BD318" s="237">
        <v>314</v>
      </c>
      <c r="BE318" s="235"/>
      <c r="BF318" s="235"/>
      <c r="BG318" s="235"/>
      <c r="BH318" s="235"/>
      <c r="BI318" s="235"/>
      <c r="BJ318" s="236"/>
      <c r="BK318" s="235"/>
      <c r="BL318" s="236"/>
      <c r="BM318" s="235"/>
      <c r="BN318" s="238"/>
      <c r="BO318" s="238"/>
      <c r="BP318" s="238"/>
      <c r="BQ318" s="238"/>
      <c r="BR318" s="238"/>
      <c r="BS318" s="238"/>
      <c r="BT318" s="239"/>
      <c r="BU318" s="239"/>
      <c r="BV318" s="239"/>
      <c r="BW318" s="239"/>
      <c r="BX318" s="238"/>
      <c r="BY318" s="239"/>
      <c r="BZ318" s="239"/>
      <c r="CA318" s="239"/>
      <c r="CB318" s="239"/>
      <c r="CC318" s="239"/>
      <c r="CD318" s="239"/>
      <c r="CE318" s="239"/>
      <c r="CF318" s="236"/>
      <c r="CG318" s="240"/>
    </row>
    <row r="319" spans="16:85" x14ac:dyDescent="0.25">
      <c r="P319" s="235"/>
      <c r="Q319" s="235"/>
      <c r="R319" s="235"/>
      <c r="S319" s="235"/>
      <c r="T319" s="236"/>
      <c r="U319" s="236"/>
      <c r="V319" s="236"/>
      <c r="W319" s="236"/>
      <c r="X319" s="236"/>
      <c r="Y319" s="236"/>
      <c r="Z319" s="236"/>
      <c r="AA319" s="236"/>
      <c r="AB319" s="236"/>
      <c r="AC319" s="236"/>
      <c r="AD319" s="236"/>
      <c r="AE319" s="236"/>
      <c r="AF319" s="236"/>
      <c r="AG319" s="236"/>
      <c r="AH319" s="236"/>
      <c r="AI319" s="236"/>
      <c r="AJ319" s="236"/>
      <c r="AK319" s="235"/>
      <c r="AL319" s="236"/>
      <c r="AM319" s="235"/>
      <c r="AN319" s="235"/>
      <c r="AO319" s="235"/>
      <c r="AP319" s="236"/>
      <c r="AQ319" s="235"/>
      <c r="AR319" s="235"/>
      <c r="AS319" s="235"/>
      <c r="AT319" s="235"/>
      <c r="AU319" s="236"/>
      <c r="AV319" s="235"/>
      <c r="AW319" s="235"/>
      <c r="AX319" s="235"/>
      <c r="AY319" s="235"/>
      <c r="AZ319" s="236"/>
      <c r="BA319" s="235"/>
      <c r="BB319" s="235"/>
      <c r="BD319" s="237">
        <v>315</v>
      </c>
      <c r="BE319" s="235"/>
      <c r="BF319" s="235"/>
      <c r="BG319" s="235"/>
      <c r="BH319" s="235"/>
      <c r="BI319" s="235"/>
      <c r="BJ319" s="236"/>
      <c r="BK319" s="235"/>
      <c r="BL319" s="236"/>
      <c r="BM319" s="235"/>
      <c r="BN319" s="238"/>
      <c r="BO319" s="238"/>
      <c r="BP319" s="238"/>
      <c r="BQ319" s="238"/>
      <c r="BR319" s="238"/>
      <c r="BS319" s="238"/>
      <c r="BT319" s="239"/>
      <c r="BU319" s="239"/>
      <c r="BV319" s="239"/>
      <c r="BW319" s="239"/>
      <c r="BX319" s="238"/>
      <c r="BY319" s="239"/>
      <c r="BZ319" s="239"/>
      <c r="CA319" s="239"/>
      <c r="CB319" s="239"/>
      <c r="CC319" s="239"/>
      <c r="CD319" s="239"/>
      <c r="CE319" s="239"/>
      <c r="CF319" s="236"/>
      <c r="CG319" s="240"/>
    </row>
    <row r="320" spans="16:85" x14ac:dyDescent="0.25">
      <c r="P320" s="235"/>
      <c r="Q320" s="235"/>
      <c r="R320" s="235"/>
      <c r="S320" s="235"/>
      <c r="T320" s="236"/>
      <c r="U320" s="236"/>
      <c r="V320" s="236"/>
      <c r="W320" s="236"/>
      <c r="X320" s="236"/>
      <c r="Y320" s="236"/>
      <c r="Z320" s="236"/>
      <c r="AA320" s="236"/>
      <c r="AB320" s="236"/>
      <c r="AC320" s="236"/>
      <c r="AD320" s="236"/>
      <c r="AE320" s="236"/>
      <c r="AF320" s="236"/>
      <c r="AG320" s="236"/>
      <c r="AH320" s="236"/>
      <c r="AI320" s="236"/>
      <c r="AJ320" s="236"/>
      <c r="AK320" s="235"/>
      <c r="AL320" s="236"/>
      <c r="AM320" s="235"/>
      <c r="AN320" s="235"/>
      <c r="AO320" s="235"/>
      <c r="AP320" s="236"/>
      <c r="AQ320" s="235"/>
      <c r="AR320" s="235"/>
      <c r="AS320" s="235"/>
      <c r="AT320" s="235"/>
      <c r="AU320" s="236"/>
      <c r="AV320" s="235"/>
      <c r="AW320" s="235"/>
      <c r="AX320" s="235"/>
      <c r="AY320" s="235"/>
      <c r="AZ320" s="236"/>
      <c r="BA320" s="235"/>
      <c r="BB320" s="235"/>
      <c r="BD320" s="237">
        <v>316</v>
      </c>
      <c r="BE320" s="235"/>
      <c r="BF320" s="235"/>
      <c r="BG320" s="235"/>
      <c r="BH320" s="235"/>
      <c r="BI320" s="235"/>
      <c r="BJ320" s="236"/>
      <c r="BK320" s="235"/>
      <c r="BL320" s="236"/>
      <c r="BM320" s="235"/>
      <c r="BN320" s="238"/>
      <c r="BO320" s="238"/>
      <c r="BP320" s="238"/>
      <c r="BQ320" s="238"/>
      <c r="BR320" s="238"/>
      <c r="BS320" s="238"/>
      <c r="BT320" s="239"/>
      <c r="BU320" s="239"/>
      <c r="BV320" s="239"/>
      <c r="BW320" s="239"/>
      <c r="BX320" s="238"/>
      <c r="BY320" s="239"/>
      <c r="BZ320" s="239"/>
      <c r="CA320" s="239"/>
      <c r="CB320" s="239"/>
      <c r="CC320" s="239"/>
      <c r="CD320" s="239"/>
      <c r="CE320" s="239"/>
      <c r="CF320" s="236"/>
      <c r="CG320" s="240"/>
    </row>
    <row r="321" spans="16:85" x14ac:dyDescent="0.25">
      <c r="P321" s="235"/>
      <c r="Q321" s="235"/>
      <c r="R321" s="235"/>
      <c r="S321" s="235"/>
      <c r="T321" s="236"/>
      <c r="U321" s="236"/>
      <c r="V321" s="236"/>
      <c r="W321" s="236"/>
      <c r="X321" s="236"/>
      <c r="Y321" s="236"/>
      <c r="Z321" s="236"/>
      <c r="AA321" s="236"/>
      <c r="AB321" s="236"/>
      <c r="AC321" s="236"/>
      <c r="AD321" s="236"/>
      <c r="AE321" s="236"/>
      <c r="AF321" s="236"/>
      <c r="AG321" s="236"/>
      <c r="AH321" s="236"/>
      <c r="AI321" s="236"/>
      <c r="AJ321" s="236"/>
      <c r="AK321" s="235"/>
      <c r="AL321" s="236"/>
      <c r="AM321" s="235"/>
      <c r="AN321" s="235"/>
      <c r="AO321" s="235"/>
      <c r="AP321" s="236"/>
      <c r="AQ321" s="235"/>
      <c r="AR321" s="235"/>
      <c r="AS321" s="235"/>
      <c r="AT321" s="235"/>
      <c r="AU321" s="236"/>
      <c r="AV321" s="235"/>
      <c r="AW321" s="235"/>
      <c r="AX321" s="235"/>
      <c r="AY321" s="235"/>
      <c r="AZ321" s="236"/>
      <c r="BA321" s="235"/>
      <c r="BB321" s="235"/>
      <c r="BD321" s="237">
        <v>317</v>
      </c>
      <c r="BE321" s="235"/>
      <c r="BF321" s="235"/>
      <c r="BG321" s="235"/>
      <c r="BH321" s="235"/>
      <c r="BI321" s="235"/>
      <c r="BJ321" s="236"/>
      <c r="BK321" s="235"/>
      <c r="BL321" s="236"/>
      <c r="BM321" s="235"/>
      <c r="BN321" s="238"/>
      <c r="BO321" s="238"/>
      <c r="BP321" s="238"/>
      <c r="BQ321" s="238"/>
      <c r="BR321" s="238"/>
      <c r="BS321" s="238"/>
      <c r="BT321" s="239"/>
      <c r="BU321" s="239"/>
      <c r="BV321" s="239"/>
      <c r="BW321" s="239"/>
      <c r="BX321" s="238"/>
      <c r="BY321" s="239"/>
      <c r="BZ321" s="239"/>
      <c r="CA321" s="239"/>
      <c r="CB321" s="239"/>
      <c r="CC321" s="239"/>
      <c r="CD321" s="239"/>
      <c r="CE321" s="239"/>
      <c r="CF321" s="236"/>
      <c r="CG321" s="240"/>
    </row>
    <row r="322" spans="16:85" x14ac:dyDescent="0.25">
      <c r="P322" s="235"/>
      <c r="Q322" s="235"/>
      <c r="R322" s="235"/>
      <c r="S322" s="235"/>
      <c r="T322" s="236"/>
      <c r="U322" s="236"/>
      <c r="V322" s="236"/>
      <c r="W322" s="236"/>
      <c r="X322" s="236"/>
      <c r="Y322" s="236"/>
      <c r="Z322" s="236"/>
      <c r="AA322" s="236"/>
      <c r="AB322" s="236"/>
      <c r="AC322" s="236"/>
      <c r="AD322" s="236"/>
      <c r="AE322" s="236"/>
      <c r="AF322" s="236"/>
      <c r="AG322" s="236"/>
      <c r="AH322" s="236"/>
      <c r="AI322" s="236"/>
      <c r="AJ322" s="236"/>
      <c r="AK322" s="235"/>
      <c r="AL322" s="236"/>
      <c r="AM322" s="235"/>
      <c r="AN322" s="235"/>
      <c r="AO322" s="235"/>
      <c r="AP322" s="236"/>
      <c r="AQ322" s="235"/>
      <c r="AR322" s="235"/>
      <c r="AS322" s="235"/>
      <c r="AT322" s="235"/>
      <c r="AU322" s="236"/>
      <c r="AV322" s="235"/>
      <c r="AW322" s="235"/>
      <c r="AX322" s="235"/>
      <c r="AY322" s="235"/>
      <c r="AZ322" s="236"/>
      <c r="BA322" s="235"/>
      <c r="BB322" s="235"/>
      <c r="BD322" s="237">
        <v>318</v>
      </c>
      <c r="BE322" s="235"/>
      <c r="BF322" s="235"/>
      <c r="BG322" s="235"/>
      <c r="BH322" s="235"/>
      <c r="BI322" s="235"/>
      <c r="BJ322" s="236"/>
      <c r="BK322" s="235"/>
      <c r="BL322" s="236"/>
      <c r="BM322" s="235"/>
      <c r="BN322" s="238"/>
      <c r="BO322" s="238"/>
      <c r="BP322" s="238"/>
      <c r="BQ322" s="238"/>
      <c r="BR322" s="238"/>
      <c r="BS322" s="238"/>
      <c r="BT322" s="239"/>
      <c r="BU322" s="239"/>
      <c r="BV322" s="239"/>
      <c r="BW322" s="239"/>
      <c r="BX322" s="238"/>
      <c r="BY322" s="239"/>
      <c r="BZ322" s="239"/>
      <c r="CA322" s="239"/>
      <c r="CB322" s="239"/>
      <c r="CC322" s="239"/>
      <c r="CD322" s="239"/>
      <c r="CE322" s="239"/>
      <c r="CF322" s="236"/>
      <c r="CG322" s="240"/>
    </row>
    <row r="323" spans="16:85" x14ac:dyDescent="0.25">
      <c r="P323" s="235"/>
      <c r="Q323" s="235"/>
      <c r="R323" s="235"/>
      <c r="S323" s="235"/>
      <c r="T323" s="236"/>
      <c r="U323" s="236"/>
      <c r="V323" s="236"/>
      <c r="W323" s="236"/>
      <c r="X323" s="236"/>
      <c r="Y323" s="236"/>
      <c r="Z323" s="236"/>
      <c r="AA323" s="236"/>
      <c r="AB323" s="236"/>
      <c r="AC323" s="236"/>
      <c r="AD323" s="236"/>
      <c r="AE323" s="236"/>
      <c r="AF323" s="236"/>
      <c r="AG323" s="236"/>
      <c r="AH323" s="236"/>
      <c r="AI323" s="236"/>
      <c r="AJ323" s="236"/>
      <c r="AK323" s="235"/>
      <c r="AL323" s="236"/>
      <c r="AM323" s="235"/>
      <c r="AN323" s="235"/>
      <c r="AO323" s="235"/>
      <c r="AP323" s="236"/>
      <c r="AQ323" s="235"/>
      <c r="AR323" s="235"/>
      <c r="AS323" s="235"/>
      <c r="AT323" s="235"/>
      <c r="AU323" s="236"/>
      <c r="AV323" s="235"/>
      <c r="AW323" s="235"/>
      <c r="AX323" s="235"/>
      <c r="AY323" s="235"/>
      <c r="AZ323" s="236"/>
      <c r="BA323" s="235"/>
      <c r="BB323" s="235"/>
      <c r="BD323" s="237">
        <v>319</v>
      </c>
      <c r="BE323" s="235"/>
      <c r="BF323" s="235"/>
      <c r="BG323" s="235"/>
      <c r="BH323" s="235"/>
      <c r="BI323" s="235"/>
      <c r="BJ323" s="236"/>
      <c r="BK323" s="235"/>
      <c r="BL323" s="236"/>
      <c r="BM323" s="235"/>
      <c r="BN323" s="238"/>
      <c r="BO323" s="238"/>
      <c r="BP323" s="238"/>
      <c r="BQ323" s="238"/>
      <c r="BR323" s="238"/>
      <c r="BS323" s="238"/>
      <c r="BT323" s="239"/>
      <c r="BU323" s="239"/>
      <c r="BV323" s="239"/>
      <c r="BW323" s="239"/>
      <c r="BX323" s="238"/>
      <c r="BY323" s="239"/>
      <c r="BZ323" s="239"/>
      <c r="CA323" s="239"/>
      <c r="CB323" s="239"/>
      <c r="CC323" s="239"/>
      <c r="CD323" s="239"/>
      <c r="CE323" s="239"/>
      <c r="CF323" s="236"/>
      <c r="CG323" s="240"/>
    </row>
    <row r="324" spans="16:85" x14ac:dyDescent="0.25">
      <c r="P324" s="235"/>
      <c r="Q324" s="235"/>
      <c r="R324" s="235"/>
      <c r="S324" s="235"/>
      <c r="T324" s="236"/>
      <c r="U324" s="236"/>
      <c r="V324" s="236"/>
      <c r="W324" s="236"/>
      <c r="X324" s="236"/>
      <c r="Y324" s="236"/>
      <c r="Z324" s="236"/>
      <c r="AA324" s="236"/>
      <c r="AB324" s="236"/>
      <c r="AC324" s="236"/>
      <c r="AD324" s="236"/>
      <c r="AE324" s="236"/>
      <c r="AF324" s="236"/>
      <c r="AG324" s="236"/>
      <c r="AH324" s="236"/>
      <c r="AI324" s="236"/>
      <c r="AJ324" s="236"/>
      <c r="AK324" s="235"/>
      <c r="AL324" s="236"/>
      <c r="AM324" s="235"/>
      <c r="AN324" s="235"/>
      <c r="AO324" s="235"/>
      <c r="AP324" s="236"/>
      <c r="AQ324" s="235"/>
      <c r="AR324" s="235"/>
      <c r="AS324" s="235"/>
      <c r="AT324" s="235"/>
      <c r="AU324" s="236"/>
      <c r="AV324" s="235"/>
      <c r="AW324" s="235"/>
      <c r="AX324" s="235"/>
      <c r="AY324" s="235"/>
      <c r="AZ324" s="236"/>
      <c r="BA324" s="235"/>
      <c r="BB324" s="235"/>
      <c r="BD324" s="237">
        <v>320</v>
      </c>
      <c r="BE324" s="235"/>
      <c r="BF324" s="235"/>
      <c r="BG324" s="235"/>
      <c r="BH324" s="235"/>
      <c r="BI324" s="235"/>
      <c r="BJ324" s="236"/>
      <c r="BK324" s="235"/>
      <c r="BL324" s="236"/>
      <c r="BM324" s="235"/>
      <c r="BN324" s="238"/>
      <c r="BO324" s="238"/>
      <c r="BP324" s="238"/>
      <c r="BQ324" s="238"/>
      <c r="BR324" s="238"/>
      <c r="BS324" s="238"/>
      <c r="BT324" s="239"/>
      <c r="BU324" s="239"/>
      <c r="BV324" s="239"/>
      <c r="BW324" s="239"/>
      <c r="BX324" s="238"/>
      <c r="BY324" s="239"/>
      <c r="BZ324" s="239"/>
      <c r="CA324" s="239"/>
      <c r="CB324" s="239"/>
      <c r="CC324" s="239"/>
      <c r="CD324" s="239"/>
      <c r="CE324" s="239"/>
      <c r="CF324" s="236"/>
      <c r="CG324" s="240"/>
    </row>
    <row r="325" spans="16:85" x14ac:dyDescent="0.25">
      <c r="P325" s="235"/>
      <c r="Q325" s="235"/>
      <c r="R325" s="235"/>
      <c r="S325" s="235"/>
      <c r="T325" s="236"/>
      <c r="U325" s="236"/>
      <c r="V325" s="236"/>
      <c r="W325" s="236"/>
      <c r="X325" s="236"/>
      <c r="Y325" s="236"/>
      <c r="Z325" s="236"/>
      <c r="AA325" s="236"/>
      <c r="AB325" s="236"/>
      <c r="AC325" s="236"/>
      <c r="AD325" s="236"/>
      <c r="AE325" s="236"/>
      <c r="AF325" s="236"/>
      <c r="AG325" s="236"/>
      <c r="AH325" s="236"/>
      <c r="AI325" s="236"/>
      <c r="AJ325" s="236"/>
      <c r="AK325" s="235"/>
      <c r="AL325" s="236"/>
      <c r="AM325" s="235"/>
      <c r="AN325" s="235"/>
      <c r="AO325" s="235"/>
      <c r="AP325" s="236"/>
      <c r="AQ325" s="235"/>
      <c r="AR325" s="235"/>
      <c r="AS325" s="235"/>
      <c r="AT325" s="235"/>
      <c r="AU325" s="236"/>
      <c r="AV325" s="235"/>
      <c r="AW325" s="235"/>
      <c r="AX325" s="235"/>
      <c r="AY325" s="235"/>
      <c r="AZ325" s="236"/>
      <c r="BA325" s="235"/>
      <c r="BB325" s="235"/>
      <c r="BD325" s="237">
        <v>321</v>
      </c>
      <c r="BE325" s="235"/>
      <c r="BF325" s="235"/>
      <c r="BG325" s="235"/>
      <c r="BH325" s="235"/>
      <c r="BI325" s="235"/>
      <c r="BJ325" s="236"/>
      <c r="BK325" s="235"/>
      <c r="BL325" s="236"/>
      <c r="BM325" s="235"/>
      <c r="BN325" s="238"/>
      <c r="BO325" s="238"/>
      <c r="BP325" s="238"/>
      <c r="BQ325" s="238"/>
      <c r="BR325" s="238"/>
      <c r="BS325" s="238"/>
      <c r="BT325" s="239"/>
      <c r="BU325" s="239"/>
      <c r="BV325" s="239"/>
      <c r="BW325" s="239"/>
      <c r="BX325" s="238"/>
      <c r="BY325" s="239"/>
      <c r="BZ325" s="239"/>
      <c r="CA325" s="239"/>
      <c r="CB325" s="239"/>
      <c r="CC325" s="239"/>
      <c r="CD325" s="239"/>
      <c r="CE325" s="239"/>
      <c r="CF325" s="236"/>
      <c r="CG325" s="240"/>
    </row>
    <row r="326" spans="16:85" x14ac:dyDescent="0.25">
      <c r="P326" s="235"/>
      <c r="Q326" s="235"/>
      <c r="R326" s="235"/>
      <c r="S326" s="235"/>
      <c r="T326" s="236"/>
      <c r="U326" s="236"/>
      <c r="V326" s="236"/>
      <c r="W326" s="236"/>
      <c r="X326" s="236"/>
      <c r="Y326" s="236"/>
      <c r="Z326" s="236"/>
      <c r="AA326" s="236"/>
      <c r="AB326" s="236"/>
      <c r="AC326" s="236"/>
      <c r="AD326" s="236"/>
      <c r="AE326" s="236"/>
      <c r="AF326" s="236"/>
      <c r="AG326" s="236"/>
      <c r="AH326" s="236"/>
      <c r="AI326" s="236"/>
      <c r="AJ326" s="236"/>
      <c r="AK326" s="235"/>
      <c r="AL326" s="236"/>
      <c r="AM326" s="235"/>
      <c r="AN326" s="235"/>
      <c r="AO326" s="235"/>
      <c r="AP326" s="236"/>
      <c r="AQ326" s="235"/>
      <c r="AR326" s="235"/>
      <c r="AS326" s="235"/>
      <c r="AT326" s="235"/>
      <c r="AU326" s="236"/>
      <c r="AV326" s="235"/>
      <c r="AW326" s="235"/>
      <c r="AX326" s="235"/>
      <c r="AY326" s="235"/>
      <c r="AZ326" s="236"/>
      <c r="BA326" s="235"/>
      <c r="BB326" s="235"/>
      <c r="BD326" s="237">
        <v>322</v>
      </c>
      <c r="BE326" s="235"/>
      <c r="BF326" s="235"/>
      <c r="BG326" s="235"/>
      <c r="BH326" s="235"/>
      <c r="BI326" s="235"/>
      <c r="BJ326" s="236"/>
      <c r="BK326" s="235"/>
      <c r="BL326" s="236"/>
      <c r="BM326" s="235"/>
      <c r="BN326" s="238"/>
      <c r="BO326" s="238"/>
      <c r="BP326" s="238"/>
      <c r="BQ326" s="238"/>
      <c r="BR326" s="238"/>
      <c r="BS326" s="238"/>
      <c r="BT326" s="239"/>
      <c r="BU326" s="239"/>
      <c r="BV326" s="239"/>
      <c r="BW326" s="239"/>
      <c r="BX326" s="238"/>
      <c r="BY326" s="239"/>
      <c r="BZ326" s="239"/>
      <c r="CA326" s="239"/>
      <c r="CB326" s="239"/>
      <c r="CC326" s="239"/>
      <c r="CD326" s="239"/>
      <c r="CE326" s="239"/>
      <c r="CF326" s="236"/>
      <c r="CG326" s="240"/>
    </row>
    <row r="327" spans="16:85" x14ac:dyDescent="0.25">
      <c r="P327" s="235"/>
      <c r="Q327" s="235"/>
      <c r="R327" s="235"/>
      <c r="S327" s="235"/>
      <c r="T327" s="236"/>
      <c r="U327" s="236"/>
      <c r="V327" s="236"/>
      <c r="W327" s="236"/>
      <c r="X327" s="236"/>
      <c r="Y327" s="236"/>
      <c r="Z327" s="236"/>
      <c r="AA327" s="236"/>
      <c r="AB327" s="236"/>
      <c r="AC327" s="236"/>
      <c r="AD327" s="236"/>
      <c r="AE327" s="236"/>
      <c r="AF327" s="236"/>
      <c r="AG327" s="236"/>
      <c r="AH327" s="236"/>
      <c r="AI327" s="236"/>
      <c r="AJ327" s="236"/>
      <c r="AK327" s="235"/>
      <c r="AL327" s="236"/>
      <c r="AM327" s="235"/>
      <c r="AN327" s="235"/>
      <c r="AO327" s="235"/>
      <c r="AP327" s="236"/>
      <c r="AQ327" s="235"/>
      <c r="AR327" s="235"/>
      <c r="AS327" s="235"/>
      <c r="AT327" s="235"/>
      <c r="AU327" s="236"/>
      <c r="AV327" s="235"/>
      <c r="AW327" s="235"/>
      <c r="AX327" s="235"/>
      <c r="AY327" s="235"/>
      <c r="AZ327" s="236"/>
      <c r="BA327" s="235"/>
      <c r="BB327" s="235"/>
      <c r="BD327" s="237">
        <v>323</v>
      </c>
      <c r="BE327" s="235"/>
      <c r="BF327" s="235"/>
      <c r="BG327" s="235"/>
      <c r="BH327" s="235"/>
      <c r="BI327" s="235"/>
      <c r="BJ327" s="236"/>
      <c r="BK327" s="235"/>
      <c r="BL327" s="236"/>
      <c r="BM327" s="235"/>
      <c r="BN327" s="238"/>
      <c r="BO327" s="238"/>
      <c r="BP327" s="238"/>
      <c r="BQ327" s="238"/>
      <c r="BR327" s="238"/>
      <c r="BS327" s="238"/>
      <c r="BT327" s="239"/>
      <c r="BU327" s="239"/>
      <c r="BV327" s="239"/>
      <c r="BW327" s="239"/>
      <c r="BX327" s="238"/>
      <c r="BY327" s="239"/>
      <c r="BZ327" s="239"/>
      <c r="CA327" s="239"/>
      <c r="CB327" s="239"/>
      <c r="CC327" s="239"/>
      <c r="CD327" s="239"/>
      <c r="CE327" s="239"/>
      <c r="CF327" s="236"/>
      <c r="CG327" s="240"/>
    </row>
    <row r="328" spans="16:85" x14ac:dyDescent="0.25">
      <c r="P328" s="235"/>
      <c r="Q328" s="235"/>
      <c r="R328" s="235"/>
      <c r="S328" s="235"/>
      <c r="T328" s="236"/>
      <c r="U328" s="236"/>
      <c r="V328" s="236"/>
      <c r="W328" s="236"/>
      <c r="X328" s="236"/>
      <c r="Y328" s="236"/>
      <c r="Z328" s="236"/>
      <c r="AA328" s="236"/>
      <c r="AB328" s="236"/>
      <c r="AC328" s="236"/>
      <c r="AD328" s="236"/>
      <c r="AE328" s="236"/>
      <c r="AF328" s="236"/>
      <c r="AG328" s="236"/>
      <c r="AH328" s="236"/>
      <c r="AI328" s="236"/>
      <c r="AJ328" s="236"/>
      <c r="AK328" s="235"/>
      <c r="AL328" s="236"/>
      <c r="AM328" s="235"/>
      <c r="AN328" s="235"/>
      <c r="AO328" s="235"/>
      <c r="AP328" s="236"/>
      <c r="AQ328" s="235"/>
      <c r="AR328" s="235"/>
      <c r="AS328" s="235"/>
      <c r="AT328" s="235"/>
      <c r="AU328" s="236"/>
      <c r="AV328" s="235"/>
      <c r="AW328" s="235"/>
      <c r="AX328" s="235"/>
      <c r="AY328" s="235"/>
      <c r="AZ328" s="236"/>
      <c r="BA328" s="235"/>
      <c r="BB328" s="235"/>
      <c r="BD328" s="237">
        <v>324</v>
      </c>
      <c r="BE328" s="235"/>
      <c r="BF328" s="235"/>
      <c r="BG328" s="235"/>
      <c r="BH328" s="235"/>
      <c r="BI328" s="235"/>
      <c r="BJ328" s="236"/>
      <c r="BK328" s="235"/>
      <c r="BL328" s="236"/>
      <c r="BM328" s="235"/>
      <c r="BN328" s="238"/>
      <c r="BO328" s="238"/>
      <c r="BP328" s="238"/>
      <c r="BQ328" s="238"/>
      <c r="BR328" s="238"/>
      <c r="BS328" s="238"/>
      <c r="BT328" s="239"/>
      <c r="BU328" s="239"/>
      <c r="BV328" s="239"/>
      <c r="BW328" s="239"/>
      <c r="BX328" s="238"/>
      <c r="BY328" s="239"/>
      <c r="BZ328" s="239"/>
      <c r="CA328" s="239"/>
      <c r="CB328" s="239"/>
      <c r="CC328" s="239"/>
      <c r="CD328" s="239"/>
      <c r="CE328" s="239"/>
      <c r="CF328" s="236"/>
      <c r="CG328" s="240"/>
    </row>
    <row r="329" spans="16:85" x14ac:dyDescent="0.25">
      <c r="P329" s="235"/>
      <c r="Q329" s="235"/>
      <c r="R329" s="235"/>
      <c r="S329" s="235"/>
      <c r="T329" s="236"/>
      <c r="U329" s="236"/>
      <c r="V329" s="236"/>
      <c r="W329" s="236"/>
      <c r="X329" s="236"/>
      <c r="Y329" s="236"/>
      <c r="Z329" s="236"/>
      <c r="AA329" s="236"/>
      <c r="AB329" s="236"/>
      <c r="AC329" s="236"/>
      <c r="AD329" s="236"/>
      <c r="AE329" s="236"/>
      <c r="AF329" s="236"/>
      <c r="AG329" s="236"/>
      <c r="AH329" s="236"/>
      <c r="AI329" s="236"/>
      <c r="AJ329" s="236"/>
      <c r="AK329" s="235"/>
      <c r="AL329" s="236"/>
      <c r="AM329" s="235"/>
      <c r="AN329" s="235"/>
      <c r="AO329" s="235"/>
      <c r="AP329" s="236"/>
      <c r="AQ329" s="235"/>
      <c r="AR329" s="235"/>
      <c r="AS329" s="235"/>
      <c r="AT329" s="235"/>
      <c r="AU329" s="236"/>
      <c r="AV329" s="235"/>
      <c r="AW329" s="235"/>
      <c r="AX329" s="235"/>
      <c r="AY329" s="235"/>
      <c r="AZ329" s="236"/>
      <c r="BA329" s="235"/>
      <c r="BB329" s="235"/>
      <c r="BD329" s="237">
        <v>325</v>
      </c>
      <c r="BE329" s="235"/>
      <c r="BF329" s="235"/>
      <c r="BG329" s="235"/>
      <c r="BH329" s="235"/>
      <c r="BI329" s="235"/>
      <c r="BJ329" s="236"/>
      <c r="BK329" s="235"/>
      <c r="BL329" s="236"/>
      <c r="BM329" s="235"/>
      <c r="BN329" s="238"/>
      <c r="BO329" s="238"/>
      <c r="BP329" s="238"/>
      <c r="BQ329" s="238"/>
      <c r="BR329" s="238"/>
      <c r="BS329" s="238"/>
      <c r="BT329" s="239"/>
      <c r="BU329" s="239"/>
      <c r="BV329" s="239"/>
      <c r="BW329" s="239"/>
      <c r="BX329" s="238"/>
      <c r="BY329" s="239"/>
      <c r="BZ329" s="239"/>
      <c r="CA329" s="239"/>
      <c r="CB329" s="239"/>
      <c r="CC329" s="239"/>
      <c r="CD329" s="239"/>
      <c r="CE329" s="239"/>
      <c r="CF329" s="236"/>
      <c r="CG329" s="240"/>
    </row>
    <row r="330" spans="16:85" x14ac:dyDescent="0.25">
      <c r="P330" s="235"/>
      <c r="Q330" s="235"/>
      <c r="R330" s="235"/>
      <c r="S330" s="235"/>
      <c r="T330" s="236"/>
      <c r="U330" s="236"/>
      <c r="V330" s="236"/>
      <c r="W330" s="236"/>
      <c r="X330" s="236"/>
      <c r="Y330" s="236"/>
      <c r="Z330" s="236"/>
      <c r="AA330" s="236"/>
      <c r="AB330" s="236"/>
      <c r="AC330" s="236"/>
      <c r="AD330" s="236"/>
      <c r="AE330" s="236"/>
      <c r="AF330" s="236"/>
      <c r="AG330" s="236"/>
      <c r="AH330" s="236"/>
      <c r="AI330" s="236"/>
      <c r="AJ330" s="236"/>
      <c r="AK330" s="235"/>
      <c r="AL330" s="236"/>
      <c r="AM330" s="235"/>
      <c r="AN330" s="235"/>
      <c r="AO330" s="235"/>
      <c r="AP330" s="236"/>
      <c r="AQ330" s="235"/>
      <c r="AR330" s="235"/>
      <c r="AS330" s="235"/>
      <c r="AT330" s="235"/>
      <c r="AU330" s="236"/>
      <c r="AV330" s="235"/>
      <c r="AW330" s="235"/>
      <c r="AX330" s="235"/>
      <c r="AY330" s="235"/>
      <c r="AZ330" s="236"/>
      <c r="BA330" s="235"/>
      <c r="BB330" s="235"/>
      <c r="BD330" s="237">
        <v>326</v>
      </c>
      <c r="BE330" s="235"/>
      <c r="BF330" s="235"/>
      <c r="BG330" s="235"/>
      <c r="BH330" s="235"/>
      <c r="BI330" s="235"/>
      <c r="BJ330" s="236"/>
      <c r="BK330" s="235"/>
      <c r="BL330" s="236"/>
      <c r="BM330" s="235"/>
      <c r="BN330" s="238"/>
      <c r="BO330" s="238"/>
      <c r="BP330" s="238"/>
      <c r="BQ330" s="238"/>
      <c r="BR330" s="238"/>
      <c r="BS330" s="238"/>
      <c r="BT330" s="239"/>
      <c r="BU330" s="239"/>
      <c r="BV330" s="239"/>
      <c r="BW330" s="239"/>
      <c r="BX330" s="238"/>
      <c r="BY330" s="239"/>
      <c r="BZ330" s="239"/>
      <c r="CA330" s="239"/>
      <c r="CB330" s="239"/>
      <c r="CC330" s="239"/>
      <c r="CD330" s="239"/>
      <c r="CE330" s="239"/>
      <c r="CF330" s="236"/>
      <c r="CG330" s="240"/>
    </row>
    <row r="331" spans="16:85" x14ac:dyDescent="0.25">
      <c r="P331" s="235"/>
      <c r="Q331" s="235"/>
      <c r="R331" s="235"/>
      <c r="S331" s="235"/>
      <c r="T331" s="236"/>
      <c r="U331" s="236"/>
      <c r="V331" s="236"/>
      <c r="W331" s="236"/>
      <c r="X331" s="236"/>
      <c r="Y331" s="236"/>
      <c r="Z331" s="236"/>
      <c r="AA331" s="236"/>
      <c r="AB331" s="236"/>
      <c r="AC331" s="236"/>
      <c r="AD331" s="236"/>
      <c r="AE331" s="236"/>
      <c r="AF331" s="236"/>
      <c r="AG331" s="236"/>
      <c r="AH331" s="236"/>
      <c r="AI331" s="236"/>
      <c r="AJ331" s="236"/>
      <c r="AK331" s="235"/>
      <c r="AL331" s="236"/>
      <c r="AM331" s="235"/>
      <c r="AN331" s="235"/>
      <c r="AO331" s="235"/>
      <c r="AP331" s="236"/>
      <c r="AQ331" s="235"/>
      <c r="AR331" s="235"/>
      <c r="AS331" s="235"/>
      <c r="AT331" s="235"/>
      <c r="AU331" s="236"/>
      <c r="AV331" s="235"/>
      <c r="AW331" s="235"/>
      <c r="AX331" s="235"/>
      <c r="AY331" s="235"/>
      <c r="AZ331" s="236"/>
      <c r="BA331" s="235"/>
      <c r="BB331" s="235"/>
      <c r="BD331" s="237">
        <v>327</v>
      </c>
      <c r="BE331" s="235"/>
      <c r="BF331" s="235"/>
      <c r="BG331" s="235"/>
      <c r="BH331" s="235"/>
      <c r="BI331" s="235"/>
      <c r="BJ331" s="236"/>
      <c r="BK331" s="235"/>
      <c r="BL331" s="236"/>
      <c r="BM331" s="235"/>
      <c r="BN331" s="238"/>
      <c r="BO331" s="238"/>
      <c r="BP331" s="238"/>
      <c r="BQ331" s="238"/>
      <c r="BR331" s="238"/>
      <c r="BS331" s="238"/>
      <c r="BT331" s="239"/>
      <c r="BU331" s="239"/>
      <c r="BV331" s="239"/>
      <c r="BW331" s="239"/>
      <c r="BX331" s="238"/>
      <c r="BY331" s="239"/>
      <c r="BZ331" s="239"/>
      <c r="CA331" s="239"/>
      <c r="CB331" s="239"/>
      <c r="CC331" s="239"/>
      <c r="CD331" s="239"/>
      <c r="CE331" s="239"/>
      <c r="CF331" s="236"/>
      <c r="CG331" s="240"/>
    </row>
    <row r="332" spans="16:85" x14ac:dyDescent="0.25">
      <c r="P332" s="235"/>
      <c r="Q332" s="235"/>
      <c r="R332" s="235"/>
      <c r="S332" s="235"/>
      <c r="T332" s="236"/>
      <c r="U332" s="236"/>
      <c r="V332" s="236"/>
      <c r="W332" s="236"/>
      <c r="X332" s="236"/>
      <c r="Y332" s="236"/>
      <c r="Z332" s="236"/>
      <c r="AA332" s="236"/>
      <c r="AB332" s="236"/>
      <c r="AC332" s="236"/>
      <c r="AD332" s="236"/>
      <c r="AE332" s="236"/>
      <c r="AF332" s="236"/>
      <c r="AG332" s="236"/>
      <c r="AH332" s="236"/>
      <c r="AI332" s="236"/>
      <c r="AJ332" s="236"/>
      <c r="AK332" s="235"/>
      <c r="AL332" s="236"/>
      <c r="AM332" s="235"/>
      <c r="AN332" s="235"/>
      <c r="AO332" s="235"/>
      <c r="AP332" s="236"/>
      <c r="AQ332" s="235"/>
      <c r="AR332" s="235"/>
      <c r="AS332" s="235"/>
      <c r="AT332" s="235"/>
      <c r="AU332" s="236"/>
      <c r="AV332" s="235"/>
      <c r="AW332" s="235"/>
      <c r="AX332" s="235"/>
      <c r="AY332" s="235"/>
      <c r="AZ332" s="236"/>
      <c r="BA332" s="235"/>
      <c r="BB332" s="235"/>
      <c r="BD332" s="237">
        <v>328</v>
      </c>
      <c r="BE332" s="235"/>
      <c r="BF332" s="235"/>
      <c r="BG332" s="235"/>
      <c r="BH332" s="235"/>
      <c r="BI332" s="235"/>
      <c r="BJ332" s="236"/>
      <c r="BK332" s="235"/>
      <c r="BL332" s="236"/>
      <c r="BM332" s="235"/>
      <c r="BN332" s="238"/>
      <c r="BO332" s="238"/>
      <c r="BP332" s="238"/>
      <c r="BQ332" s="238"/>
      <c r="BR332" s="238"/>
      <c r="BS332" s="238"/>
      <c r="BT332" s="239"/>
      <c r="BU332" s="239"/>
      <c r="BV332" s="239"/>
      <c r="BW332" s="239"/>
      <c r="BX332" s="238"/>
      <c r="BY332" s="239"/>
      <c r="BZ332" s="239"/>
      <c r="CA332" s="239"/>
      <c r="CB332" s="239"/>
      <c r="CC332" s="239"/>
      <c r="CD332" s="239"/>
      <c r="CE332" s="239"/>
      <c r="CF332" s="236"/>
      <c r="CG332" s="240"/>
    </row>
    <row r="333" spans="16:85" x14ac:dyDescent="0.25">
      <c r="P333" s="235"/>
      <c r="Q333" s="235"/>
      <c r="R333" s="235"/>
      <c r="S333" s="235"/>
      <c r="T333" s="236"/>
      <c r="U333" s="236"/>
      <c r="V333" s="236"/>
      <c r="W333" s="236"/>
      <c r="X333" s="236"/>
      <c r="Y333" s="236"/>
      <c r="Z333" s="236"/>
      <c r="AA333" s="236"/>
      <c r="AB333" s="236"/>
      <c r="AC333" s="236"/>
      <c r="AD333" s="236"/>
      <c r="AE333" s="236"/>
      <c r="AF333" s="236"/>
      <c r="AG333" s="236"/>
      <c r="AH333" s="236"/>
      <c r="AI333" s="236"/>
      <c r="AJ333" s="236"/>
      <c r="AK333" s="235"/>
      <c r="AL333" s="236"/>
      <c r="AM333" s="235"/>
      <c r="AN333" s="235"/>
      <c r="AO333" s="235"/>
      <c r="AP333" s="236"/>
      <c r="AQ333" s="235"/>
      <c r="AR333" s="235"/>
      <c r="AS333" s="235"/>
      <c r="AT333" s="235"/>
      <c r="AU333" s="236"/>
      <c r="AV333" s="235"/>
      <c r="AW333" s="235"/>
      <c r="AX333" s="235"/>
      <c r="AY333" s="235"/>
      <c r="AZ333" s="236"/>
      <c r="BA333" s="235"/>
      <c r="BB333" s="235"/>
      <c r="BD333" s="237">
        <v>329</v>
      </c>
      <c r="BE333" s="235"/>
      <c r="BF333" s="235"/>
      <c r="BG333" s="235"/>
      <c r="BH333" s="235"/>
      <c r="BI333" s="235"/>
      <c r="BJ333" s="236"/>
      <c r="BK333" s="235"/>
      <c r="BL333" s="236"/>
      <c r="BM333" s="235"/>
      <c r="BN333" s="238"/>
      <c r="BO333" s="238"/>
      <c r="BP333" s="238"/>
      <c r="BQ333" s="238"/>
      <c r="BR333" s="238"/>
      <c r="BS333" s="238"/>
      <c r="BT333" s="239"/>
      <c r="BU333" s="239"/>
      <c r="BV333" s="239"/>
      <c r="BW333" s="239"/>
      <c r="BX333" s="238"/>
      <c r="BY333" s="239"/>
      <c r="BZ333" s="239"/>
      <c r="CA333" s="239"/>
      <c r="CB333" s="239"/>
      <c r="CC333" s="239"/>
      <c r="CD333" s="239"/>
      <c r="CE333" s="239"/>
      <c r="CF333" s="236"/>
      <c r="CG333" s="240"/>
    </row>
    <row r="334" spans="16:85" x14ac:dyDescent="0.25">
      <c r="P334" s="235"/>
      <c r="Q334" s="235"/>
      <c r="R334" s="235"/>
      <c r="S334" s="235"/>
      <c r="T334" s="236"/>
      <c r="U334" s="236"/>
      <c r="V334" s="236"/>
      <c r="W334" s="236"/>
      <c r="X334" s="236"/>
      <c r="Y334" s="236"/>
      <c r="Z334" s="236"/>
      <c r="AA334" s="236"/>
      <c r="AB334" s="236"/>
      <c r="AC334" s="236"/>
      <c r="AD334" s="236"/>
      <c r="AE334" s="236"/>
      <c r="AF334" s="236"/>
      <c r="AG334" s="236"/>
      <c r="AH334" s="236"/>
      <c r="AI334" s="236"/>
      <c r="AJ334" s="236"/>
      <c r="AK334" s="235"/>
      <c r="AL334" s="236"/>
      <c r="AM334" s="235"/>
      <c r="AN334" s="235"/>
      <c r="AO334" s="235"/>
      <c r="AP334" s="236"/>
      <c r="AQ334" s="235"/>
      <c r="AR334" s="235"/>
      <c r="AS334" s="235"/>
      <c r="AT334" s="235"/>
      <c r="AU334" s="236"/>
      <c r="AV334" s="235"/>
      <c r="AW334" s="235"/>
      <c r="AX334" s="235"/>
      <c r="AY334" s="235"/>
      <c r="AZ334" s="236"/>
      <c r="BA334" s="235"/>
      <c r="BB334" s="235"/>
      <c r="BD334" s="237">
        <v>330</v>
      </c>
      <c r="BE334" s="235"/>
      <c r="BF334" s="235"/>
      <c r="BG334" s="235"/>
      <c r="BH334" s="235"/>
      <c r="BI334" s="235"/>
      <c r="BJ334" s="236"/>
      <c r="BK334" s="235"/>
      <c r="BL334" s="236"/>
      <c r="BM334" s="235"/>
      <c r="BN334" s="238"/>
      <c r="BO334" s="238"/>
      <c r="BP334" s="238"/>
      <c r="BQ334" s="238"/>
      <c r="BR334" s="238"/>
      <c r="BS334" s="238"/>
      <c r="BT334" s="239"/>
      <c r="BU334" s="239"/>
      <c r="BV334" s="239"/>
      <c r="BW334" s="239"/>
      <c r="BX334" s="238"/>
      <c r="BY334" s="239"/>
      <c r="BZ334" s="239"/>
      <c r="CA334" s="239"/>
      <c r="CB334" s="239"/>
      <c r="CC334" s="239"/>
      <c r="CD334" s="239"/>
      <c r="CE334" s="239"/>
      <c r="CF334" s="236"/>
      <c r="CG334" s="240"/>
    </row>
    <row r="335" spans="16:85" x14ac:dyDescent="0.25">
      <c r="P335" s="235"/>
      <c r="Q335" s="235"/>
      <c r="R335" s="235"/>
      <c r="S335" s="235"/>
      <c r="T335" s="236"/>
      <c r="U335" s="236"/>
      <c r="V335" s="236"/>
      <c r="W335" s="236"/>
      <c r="X335" s="236"/>
      <c r="Y335" s="236"/>
      <c r="Z335" s="236"/>
      <c r="AA335" s="236"/>
      <c r="AB335" s="236"/>
      <c r="AC335" s="236"/>
      <c r="AD335" s="236"/>
      <c r="AE335" s="236"/>
      <c r="AF335" s="236"/>
      <c r="AG335" s="236"/>
      <c r="AH335" s="236"/>
      <c r="AI335" s="236"/>
      <c r="AJ335" s="236"/>
      <c r="AK335" s="235"/>
      <c r="AL335" s="236"/>
      <c r="AM335" s="235"/>
      <c r="AN335" s="235"/>
      <c r="AO335" s="235"/>
      <c r="AP335" s="236"/>
      <c r="AQ335" s="235"/>
      <c r="AR335" s="235"/>
      <c r="AS335" s="235"/>
      <c r="AT335" s="235"/>
      <c r="AU335" s="236"/>
      <c r="AV335" s="235"/>
      <c r="AW335" s="235"/>
      <c r="AX335" s="235"/>
      <c r="AY335" s="235"/>
      <c r="AZ335" s="236"/>
      <c r="BA335" s="235"/>
      <c r="BB335" s="235"/>
      <c r="BD335" s="237">
        <v>331</v>
      </c>
      <c r="BE335" s="235"/>
      <c r="BF335" s="235"/>
      <c r="BG335" s="235"/>
      <c r="BH335" s="235"/>
      <c r="BI335" s="235"/>
      <c r="BJ335" s="236"/>
      <c r="BK335" s="235"/>
      <c r="BL335" s="236"/>
      <c r="BM335" s="235"/>
      <c r="BN335" s="238"/>
      <c r="BO335" s="238"/>
      <c r="BP335" s="238"/>
      <c r="BQ335" s="238"/>
      <c r="BR335" s="238"/>
      <c r="BS335" s="238"/>
      <c r="BT335" s="239"/>
      <c r="BU335" s="239"/>
      <c r="BV335" s="239"/>
      <c r="BW335" s="239"/>
      <c r="BX335" s="238"/>
      <c r="BY335" s="239"/>
      <c r="BZ335" s="239"/>
      <c r="CA335" s="239"/>
      <c r="CB335" s="239"/>
      <c r="CC335" s="239"/>
      <c r="CD335" s="239"/>
      <c r="CE335" s="239"/>
      <c r="CF335" s="236"/>
      <c r="CG335" s="240"/>
    </row>
    <row r="336" spans="16:85" x14ac:dyDescent="0.25">
      <c r="P336" s="235"/>
      <c r="Q336" s="235"/>
      <c r="R336" s="235"/>
      <c r="S336" s="235"/>
      <c r="T336" s="236"/>
      <c r="U336" s="236"/>
      <c r="V336" s="236"/>
      <c r="W336" s="236"/>
      <c r="X336" s="236"/>
      <c r="Y336" s="236"/>
      <c r="Z336" s="236"/>
      <c r="AA336" s="236"/>
      <c r="AB336" s="236"/>
      <c r="AC336" s="236"/>
      <c r="AD336" s="236"/>
      <c r="AE336" s="236"/>
      <c r="AF336" s="236"/>
      <c r="AG336" s="236"/>
      <c r="AH336" s="236"/>
      <c r="AI336" s="236"/>
      <c r="AJ336" s="236"/>
      <c r="AK336" s="235"/>
      <c r="AL336" s="236"/>
      <c r="AM336" s="235"/>
      <c r="AN336" s="235"/>
      <c r="AO336" s="235"/>
      <c r="AP336" s="236"/>
      <c r="AQ336" s="235"/>
      <c r="AR336" s="235"/>
      <c r="AS336" s="235"/>
      <c r="AT336" s="235"/>
      <c r="AU336" s="236"/>
      <c r="AV336" s="235"/>
      <c r="AW336" s="235"/>
      <c r="AX336" s="235"/>
      <c r="AY336" s="235"/>
      <c r="AZ336" s="236"/>
      <c r="BA336" s="235"/>
      <c r="BB336" s="235"/>
      <c r="BD336" s="237">
        <v>332</v>
      </c>
      <c r="BE336" s="235"/>
      <c r="BF336" s="235"/>
      <c r="BG336" s="235"/>
      <c r="BH336" s="235"/>
      <c r="BI336" s="235"/>
      <c r="BJ336" s="236"/>
      <c r="BK336" s="235"/>
      <c r="BL336" s="236"/>
      <c r="BM336" s="235"/>
      <c r="BN336" s="238"/>
      <c r="BO336" s="238"/>
      <c r="BP336" s="238"/>
      <c r="BQ336" s="238"/>
      <c r="BR336" s="238"/>
      <c r="BS336" s="238"/>
      <c r="BT336" s="239"/>
      <c r="BU336" s="239"/>
      <c r="BV336" s="239"/>
      <c r="BW336" s="239"/>
      <c r="BX336" s="238"/>
      <c r="BY336" s="239"/>
      <c r="BZ336" s="239"/>
      <c r="CA336" s="239"/>
      <c r="CB336" s="239"/>
      <c r="CC336" s="239"/>
      <c r="CD336" s="239"/>
      <c r="CE336" s="239"/>
      <c r="CF336" s="236"/>
      <c r="CG336" s="240"/>
    </row>
    <row r="337" spans="16:85" x14ac:dyDescent="0.25">
      <c r="P337" s="235"/>
      <c r="Q337" s="235"/>
      <c r="R337" s="235"/>
      <c r="S337" s="235"/>
      <c r="T337" s="236"/>
      <c r="U337" s="236"/>
      <c r="V337" s="236"/>
      <c r="W337" s="236"/>
      <c r="X337" s="236"/>
      <c r="Y337" s="236"/>
      <c r="Z337" s="236"/>
      <c r="AA337" s="236"/>
      <c r="AB337" s="236"/>
      <c r="AC337" s="236"/>
      <c r="AD337" s="236"/>
      <c r="AE337" s="236"/>
      <c r="AF337" s="236"/>
      <c r="AG337" s="236"/>
      <c r="AH337" s="236"/>
      <c r="AI337" s="236"/>
      <c r="AJ337" s="236"/>
      <c r="AK337" s="235"/>
      <c r="AL337" s="236"/>
      <c r="AM337" s="235"/>
      <c r="AN337" s="235"/>
      <c r="AO337" s="235"/>
      <c r="AP337" s="236"/>
      <c r="AQ337" s="235"/>
      <c r="AR337" s="235"/>
      <c r="AS337" s="235"/>
      <c r="AT337" s="235"/>
      <c r="AU337" s="236"/>
      <c r="AV337" s="235"/>
      <c r="AW337" s="235"/>
      <c r="AX337" s="235"/>
      <c r="AY337" s="235"/>
      <c r="AZ337" s="236"/>
      <c r="BA337" s="235"/>
      <c r="BB337" s="235"/>
      <c r="BD337" s="237">
        <v>333</v>
      </c>
      <c r="BE337" s="235"/>
      <c r="BF337" s="235"/>
      <c r="BG337" s="235"/>
      <c r="BH337" s="235"/>
      <c r="BI337" s="235"/>
      <c r="BJ337" s="236"/>
      <c r="BK337" s="235"/>
      <c r="BL337" s="236"/>
      <c r="BM337" s="235"/>
      <c r="BN337" s="238"/>
      <c r="BO337" s="238"/>
      <c r="BP337" s="238"/>
      <c r="BQ337" s="238"/>
      <c r="BR337" s="238"/>
      <c r="BS337" s="238"/>
      <c r="BT337" s="239"/>
      <c r="BU337" s="239"/>
      <c r="BV337" s="239"/>
      <c r="BW337" s="239"/>
      <c r="BX337" s="238"/>
      <c r="BY337" s="239"/>
      <c r="BZ337" s="239"/>
      <c r="CA337" s="239"/>
      <c r="CB337" s="239"/>
      <c r="CC337" s="239"/>
      <c r="CD337" s="239"/>
      <c r="CE337" s="239"/>
      <c r="CF337" s="236"/>
      <c r="CG337" s="240"/>
    </row>
    <row r="338" spans="16:85" x14ac:dyDescent="0.25">
      <c r="P338" s="235"/>
      <c r="Q338" s="235"/>
      <c r="R338" s="235"/>
      <c r="S338" s="235"/>
      <c r="T338" s="236"/>
      <c r="U338" s="236"/>
      <c r="V338" s="236"/>
      <c r="W338" s="236"/>
      <c r="X338" s="236"/>
      <c r="Y338" s="236"/>
      <c r="Z338" s="236"/>
      <c r="AA338" s="236"/>
      <c r="AB338" s="236"/>
      <c r="AC338" s="236"/>
      <c r="AD338" s="236"/>
      <c r="AE338" s="236"/>
      <c r="AF338" s="236"/>
      <c r="AG338" s="236"/>
      <c r="AH338" s="236"/>
      <c r="AI338" s="236"/>
      <c r="AJ338" s="236"/>
      <c r="AK338" s="235"/>
      <c r="AL338" s="236"/>
      <c r="AM338" s="235"/>
      <c r="AN338" s="235"/>
      <c r="AO338" s="235"/>
      <c r="AP338" s="236"/>
      <c r="AQ338" s="235"/>
      <c r="AR338" s="235"/>
      <c r="AS338" s="235"/>
      <c r="AT338" s="235"/>
      <c r="AU338" s="236"/>
      <c r="AV338" s="235"/>
      <c r="AW338" s="235"/>
      <c r="AX338" s="235"/>
      <c r="AY338" s="235"/>
      <c r="AZ338" s="236"/>
      <c r="BA338" s="235"/>
      <c r="BB338" s="235"/>
      <c r="BD338" s="237">
        <v>334</v>
      </c>
      <c r="BE338" s="235"/>
      <c r="BF338" s="235"/>
      <c r="BG338" s="235"/>
      <c r="BH338" s="235"/>
      <c r="BI338" s="235"/>
      <c r="BJ338" s="236"/>
      <c r="BK338" s="235"/>
      <c r="BL338" s="236"/>
      <c r="BM338" s="235"/>
      <c r="BN338" s="238"/>
      <c r="BO338" s="238"/>
      <c r="BP338" s="238"/>
      <c r="BQ338" s="238"/>
      <c r="BR338" s="238"/>
      <c r="BS338" s="238"/>
      <c r="BT338" s="239"/>
      <c r="BU338" s="239"/>
      <c r="BV338" s="239"/>
      <c r="BW338" s="239"/>
      <c r="BX338" s="238"/>
      <c r="BY338" s="239"/>
      <c r="BZ338" s="239"/>
      <c r="CA338" s="239"/>
      <c r="CB338" s="239"/>
      <c r="CC338" s="239"/>
      <c r="CD338" s="239"/>
      <c r="CE338" s="239"/>
      <c r="CF338" s="236"/>
      <c r="CG338" s="240"/>
    </row>
    <row r="339" spans="16:85" x14ac:dyDescent="0.25">
      <c r="P339" s="235"/>
      <c r="Q339" s="235"/>
      <c r="R339" s="235"/>
      <c r="S339" s="235"/>
      <c r="T339" s="236"/>
      <c r="U339" s="236"/>
      <c r="V339" s="236"/>
      <c r="W339" s="236"/>
      <c r="X339" s="236"/>
      <c r="Y339" s="236"/>
      <c r="Z339" s="236"/>
      <c r="AA339" s="236"/>
      <c r="AB339" s="236"/>
      <c r="AC339" s="236"/>
      <c r="AD339" s="236"/>
      <c r="AE339" s="236"/>
      <c r="AF339" s="236"/>
      <c r="AG339" s="236"/>
      <c r="AH339" s="236"/>
      <c r="AI339" s="236"/>
      <c r="AJ339" s="236"/>
      <c r="AK339" s="235"/>
      <c r="AL339" s="236"/>
      <c r="AM339" s="235"/>
      <c r="AN339" s="235"/>
      <c r="AO339" s="235"/>
      <c r="AP339" s="236"/>
      <c r="AQ339" s="235"/>
      <c r="AR339" s="235"/>
      <c r="AS339" s="235"/>
      <c r="AT339" s="235"/>
      <c r="AU339" s="236"/>
      <c r="AV339" s="235"/>
      <c r="AW339" s="235"/>
      <c r="AX339" s="235"/>
      <c r="AY339" s="235"/>
      <c r="AZ339" s="236"/>
      <c r="BA339" s="235"/>
      <c r="BB339" s="235"/>
      <c r="BD339" s="237">
        <v>335</v>
      </c>
      <c r="BE339" s="235"/>
      <c r="BF339" s="235"/>
      <c r="BG339" s="235"/>
      <c r="BH339" s="235"/>
      <c r="BI339" s="235"/>
      <c r="BJ339" s="236"/>
      <c r="BK339" s="235"/>
      <c r="BL339" s="236"/>
      <c r="BM339" s="235"/>
      <c r="BN339" s="238"/>
      <c r="BO339" s="238"/>
      <c r="BP339" s="238"/>
      <c r="BQ339" s="238"/>
      <c r="BR339" s="238"/>
      <c r="BS339" s="238"/>
      <c r="BT339" s="239"/>
      <c r="BU339" s="239"/>
      <c r="BV339" s="239"/>
      <c r="BW339" s="239"/>
      <c r="BX339" s="238"/>
      <c r="BY339" s="239"/>
      <c r="BZ339" s="239"/>
      <c r="CA339" s="239"/>
      <c r="CB339" s="239"/>
      <c r="CC339" s="239"/>
      <c r="CD339" s="239"/>
      <c r="CE339" s="239"/>
      <c r="CF339" s="236"/>
      <c r="CG339" s="240"/>
    </row>
    <row r="340" spans="16:85" x14ac:dyDescent="0.25">
      <c r="P340" s="235"/>
      <c r="Q340" s="235"/>
      <c r="R340" s="235"/>
      <c r="S340" s="235"/>
      <c r="T340" s="236"/>
      <c r="U340" s="236"/>
      <c r="V340" s="236"/>
      <c r="W340" s="236"/>
      <c r="X340" s="236"/>
      <c r="Y340" s="236"/>
      <c r="Z340" s="236"/>
      <c r="AA340" s="236"/>
      <c r="AB340" s="236"/>
      <c r="AC340" s="236"/>
      <c r="AD340" s="236"/>
      <c r="AE340" s="236"/>
      <c r="AF340" s="236"/>
      <c r="AG340" s="236"/>
      <c r="AH340" s="236"/>
      <c r="AI340" s="236"/>
      <c r="AJ340" s="236"/>
      <c r="AK340" s="235"/>
      <c r="AL340" s="236"/>
      <c r="AM340" s="235"/>
      <c r="AN340" s="235"/>
      <c r="AO340" s="235"/>
      <c r="AP340" s="236"/>
      <c r="AQ340" s="235"/>
      <c r="AR340" s="235"/>
      <c r="AS340" s="235"/>
      <c r="AT340" s="235"/>
      <c r="AU340" s="236"/>
      <c r="AV340" s="235"/>
      <c r="AW340" s="235"/>
      <c r="AX340" s="235"/>
      <c r="AY340" s="235"/>
      <c r="AZ340" s="236"/>
      <c r="BA340" s="235"/>
      <c r="BB340" s="235"/>
      <c r="BD340" s="237">
        <v>336</v>
      </c>
      <c r="BE340" s="235"/>
      <c r="BF340" s="235"/>
      <c r="BG340" s="235"/>
      <c r="BH340" s="235"/>
      <c r="BI340" s="235"/>
      <c r="BJ340" s="236"/>
      <c r="BK340" s="235"/>
      <c r="BL340" s="236"/>
      <c r="BM340" s="235"/>
      <c r="BN340" s="238"/>
      <c r="BO340" s="238"/>
      <c r="BP340" s="238"/>
      <c r="BQ340" s="238"/>
      <c r="BR340" s="238"/>
      <c r="BS340" s="238"/>
      <c r="BT340" s="239"/>
      <c r="BU340" s="239"/>
      <c r="BV340" s="239"/>
      <c r="BW340" s="239"/>
      <c r="BX340" s="238"/>
      <c r="BY340" s="239"/>
      <c r="BZ340" s="239"/>
      <c r="CA340" s="239"/>
      <c r="CB340" s="239"/>
      <c r="CC340" s="239"/>
      <c r="CD340" s="239"/>
      <c r="CE340" s="239"/>
      <c r="CF340" s="236"/>
      <c r="CG340" s="240"/>
    </row>
    <row r="341" spans="16:85" x14ac:dyDescent="0.25">
      <c r="P341" s="235"/>
      <c r="Q341" s="235"/>
      <c r="R341" s="235"/>
      <c r="S341" s="235"/>
      <c r="T341" s="236"/>
      <c r="U341" s="236"/>
      <c r="V341" s="236"/>
      <c r="W341" s="236"/>
      <c r="X341" s="236"/>
      <c r="Y341" s="236"/>
      <c r="Z341" s="236"/>
      <c r="AA341" s="236"/>
      <c r="AB341" s="236"/>
      <c r="AC341" s="236"/>
      <c r="AD341" s="236"/>
      <c r="AE341" s="236"/>
      <c r="AF341" s="236"/>
      <c r="AG341" s="236"/>
      <c r="AH341" s="236"/>
      <c r="AI341" s="236"/>
      <c r="AJ341" s="236"/>
      <c r="AK341" s="235"/>
      <c r="AL341" s="236"/>
      <c r="AM341" s="235"/>
      <c r="AN341" s="235"/>
      <c r="AO341" s="235"/>
      <c r="AP341" s="236"/>
      <c r="AQ341" s="235"/>
      <c r="AR341" s="235"/>
      <c r="AS341" s="235"/>
      <c r="AT341" s="235"/>
      <c r="AU341" s="236"/>
      <c r="AV341" s="235"/>
      <c r="AW341" s="235"/>
      <c r="AX341" s="235"/>
      <c r="AY341" s="235"/>
      <c r="AZ341" s="236"/>
      <c r="BA341" s="235"/>
      <c r="BB341" s="235"/>
      <c r="BD341" s="237">
        <v>337</v>
      </c>
      <c r="BE341" s="235"/>
      <c r="BF341" s="235"/>
      <c r="BG341" s="235"/>
      <c r="BH341" s="235"/>
      <c r="BI341" s="235"/>
      <c r="BJ341" s="236"/>
      <c r="BK341" s="235"/>
      <c r="BL341" s="236"/>
      <c r="BM341" s="235"/>
      <c r="BN341" s="238"/>
      <c r="BO341" s="238"/>
      <c r="BP341" s="238"/>
      <c r="BQ341" s="238"/>
      <c r="BR341" s="238"/>
      <c r="BS341" s="238"/>
      <c r="BT341" s="239"/>
      <c r="BU341" s="239"/>
      <c r="BV341" s="239"/>
      <c r="BW341" s="239"/>
      <c r="BX341" s="238"/>
      <c r="BY341" s="239"/>
      <c r="BZ341" s="239"/>
      <c r="CA341" s="239"/>
      <c r="CB341" s="239"/>
      <c r="CC341" s="239"/>
      <c r="CD341" s="239"/>
      <c r="CE341" s="239"/>
      <c r="CF341" s="236"/>
      <c r="CG341" s="240"/>
    </row>
    <row r="342" spans="16:85" x14ac:dyDescent="0.25">
      <c r="P342" s="235"/>
      <c r="Q342" s="235"/>
      <c r="R342" s="235"/>
      <c r="S342" s="235"/>
      <c r="T342" s="236"/>
      <c r="U342" s="236"/>
      <c r="V342" s="236"/>
      <c r="W342" s="236"/>
      <c r="X342" s="236"/>
      <c r="Y342" s="236"/>
      <c r="Z342" s="236"/>
      <c r="AA342" s="236"/>
      <c r="AB342" s="236"/>
      <c r="AC342" s="236"/>
      <c r="AD342" s="236"/>
      <c r="AE342" s="236"/>
      <c r="AF342" s="236"/>
      <c r="AG342" s="236"/>
      <c r="AH342" s="236"/>
      <c r="AI342" s="236"/>
      <c r="AJ342" s="236"/>
      <c r="AK342" s="235"/>
      <c r="AL342" s="236"/>
      <c r="AM342" s="235"/>
      <c r="AN342" s="235"/>
      <c r="AO342" s="235"/>
      <c r="AP342" s="236"/>
      <c r="AQ342" s="235"/>
      <c r="AR342" s="235"/>
      <c r="AS342" s="235"/>
      <c r="AT342" s="235"/>
      <c r="AU342" s="236"/>
      <c r="AV342" s="235"/>
      <c r="AW342" s="235"/>
      <c r="AX342" s="235"/>
      <c r="AY342" s="235"/>
      <c r="AZ342" s="236"/>
      <c r="BA342" s="235"/>
      <c r="BB342" s="235"/>
      <c r="BD342" s="237">
        <v>338</v>
      </c>
      <c r="BE342" s="235"/>
      <c r="BF342" s="235"/>
      <c r="BG342" s="235"/>
      <c r="BH342" s="235"/>
      <c r="BI342" s="235"/>
      <c r="BJ342" s="236"/>
      <c r="BK342" s="235"/>
      <c r="BL342" s="236"/>
      <c r="BM342" s="235"/>
      <c r="BN342" s="238"/>
      <c r="BO342" s="238"/>
      <c r="BP342" s="238"/>
      <c r="BQ342" s="238"/>
      <c r="BR342" s="238"/>
      <c r="BS342" s="238"/>
      <c r="BT342" s="239"/>
      <c r="BU342" s="239"/>
      <c r="BV342" s="239"/>
      <c r="BW342" s="239"/>
      <c r="BX342" s="238"/>
      <c r="BY342" s="239"/>
      <c r="BZ342" s="239"/>
      <c r="CA342" s="239"/>
      <c r="CB342" s="239"/>
      <c r="CC342" s="239"/>
      <c r="CD342" s="239"/>
      <c r="CE342" s="239"/>
      <c r="CF342" s="236"/>
      <c r="CG342" s="240"/>
    </row>
    <row r="343" spans="16:85" x14ac:dyDescent="0.25">
      <c r="P343" s="235"/>
      <c r="Q343" s="235"/>
      <c r="R343" s="235"/>
      <c r="S343" s="235"/>
      <c r="T343" s="236"/>
      <c r="U343" s="236"/>
      <c r="V343" s="236"/>
      <c r="W343" s="236"/>
      <c r="X343" s="236"/>
      <c r="Y343" s="236"/>
      <c r="Z343" s="236"/>
      <c r="AA343" s="236"/>
      <c r="AB343" s="236"/>
      <c r="AC343" s="236"/>
      <c r="AD343" s="236"/>
      <c r="AE343" s="236"/>
      <c r="AF343" s="236"/>
      <c r="AG343" s="236"/>
      <c r="AH343" s="236"/>
      <c r="AI343" s="236"/>
      <c r="AJ343" s="236"/>
      <c r="AK343" s="235"/>
      <c r="AL343" s="236"/>
      <c r="AM343" s="235"/>
      <c r="AN343" s="235"/>
      <c r="AO343" s="235"/>
      <c r="AP343" s="236"/>
      <c r="AQ343" s="235"/>
      <c r="AR343" s="235"/>
      <c r="AS343" s="235"/>
      <c r="AT343" s="235"/>
      <c r="AU343" s="236"/>
      <c r="AV343" s="235"/>
      <c r="AW343" s="235"/>
      <c r="AX343" s="235"/>
      <c r="AY343" s="235"/>
      <c r="AZ343" s="236"/>
      <c r="BA343" s="235"/>
      <c r="BB343" s="235"/>
      <c r="BD343" s="237">
        <v>339</v>
      </c>
      <c r="BE343" s="235"/>
      <c r="BF343" s="235"/>
      <c r="BG343" s="235"/>
      <c r="BH343" s="235"/>
      <c r="BI343" s="235"/>
      <c r="BJ343" s="236"/>
      <c r="BK343" s="235"/>
      <c r="BL343" s="236"/>
      <c r="BM343" s="235"/>
      <c r="BN343" s="238"/>
      <c r="BO343" s="238"/>
      <c r="BP343" s="238"/>
      <c r="BQ343" s="238"/>
      <c r="BR343" s="238"/>
      <c r="BS343" s="238"/>
      <c r="BT343" s="239"/>
      <c r="BU343" s="239"/>
      <c r="BV343" s="239"/>
      <c r="BW343" s="239"/>
      <c r="BX343" s="238"/>
      <c r="BY343" s="239"/>
      <c r="BZ343" s="239"/>
      <c r="CA343" s="239"/>
      <c r="CB343" s="239"/>
      <c r="CC343" s="239"/>
      <c r="CD343" s="239"/>
      <c r="CE343" s="239"/>
      <c r="CF343" s="236"/>
      <c r="CG343" s="240"/>
    </row>
    <row r="344" spans="16:85" x14ac:dyDescent="0.25">
      <c r="P344" s="235"/>
      <c r="Q344" s="235"/>
      <c r="R344" s="235"/>
      <c r="S344" s="235"/>
      <c r="T344" s="236"/>
      <c r="U344" s="236"/>
      <c r="V344" s="236"/>
      <c r="W344" s="236"/>
      <c r="X344" s="236"/>
      <c r="Y344" s="236"/>
      <c r="Z344" s="236"/>
      <c r="AA344" s="236"/>
      <c r="AB344" s="236"/>
      <c r="AC344" s="236"/>
      <c r="AD344" s="236"/>
      <c r="AE344" s="236"/>
      <c r="AF344" s="236"/>
      <c r="AG344" s="236"/>
      <c r="AH344" s="236"/>
      <c r="AI344" s="236"/>
      <c r="AJ344" s="236"/>
      <c r="AK344" s="235"/>
      <c r="AL344" s="236"/>
      <c r="AM344" s="235"/>
      <c r="AN344" s="235"/>
      <c r="AO344" s="235"/>
      <c r="AP344" s="236"/>
      <c r="AQ344" s="235"/>
      <c r="AR344" s="235"/>
      <c r="AS344" s="235"/>
      <c r="AT344" s="235"/>
      <c r="AU344" s="236"/>
      <c r="AV344" s="235"/>
      <c r="AW344" s="235"/>
      <c r="AX344" s="235"/>
      <c r="AY344" s="235"/>
      <c r="AZ344" s="236"/>
      <c r="BA344" s="235"/>
      <c r="BB344" s="235"/>
      <c r="BD344" s="237">
        <v>340</v>
      </c>
      <c r="BE344" s="235"/>
      <c r="BF344" s="235"/>
      <c r="BG344" s="235"/>
      <c r="BH344" s="235"/>
      <c r="BI344" s="235"/>
      <c r="BJ344" s="236"/>
      <c r="BK344" s="235"/>
      <c r="BL344" s="236"/>
      <c r="BM344" s="235"/>
      <c r="BN344" s="238"/>
      <c r="BO344" s="238"/>
      <c r="BP344" s="238"/>
      <c r="BQ344" s="238"/>
      <c r="BR344" s="238"/>
      <c r="BS344" s="238"/>
      <c r="BT344" s="239"/>
      <c r="BU344" s="239"/>
      <c r="BV344" s="239"/>
      <c r="BW344" s="239"/>
      <c r="BX344" s="238"/>
      <c r="BY344" s="239"/>
      <c r="BZ344" s="239"/>
      <c r="CA344" s="239"/>
      <c r="CB344" s="239"/>
      <c r="CC344" s="239"/>
      <c r="CD344" s="239"/>
      <c r="CE344" s="239"/>
      <c r="CF344" s="236"/>
      <c r="CG344" s="240"/>
    </row>
    <row r="345" spans="16:85" x14ac:dyDescent="0.25">
      <c r="P345" s="235"/>
      <c r="Q345" s="235"/>
      <c r="R345" s="235"/>
      <c r="S345" s="235"/>
      <c r="T345" s="236"/>
      <c r="U345" s="236"/>
      <c r="V345" s="236"/>
      <c r="W345" s="236"/>
      <c r="X345" s="236"/>
      <c r="Y345" s="236"/>
      <c r="Z345" s="236"/>
      <c r="AA345" s="236"/>
      <c r="AB345" s="236"/>
      <c r="AC345" s="236"/>
      <c r="AD345" s="236"/>
      <c r="AE345" s="236"/>
      <c r="AF345" s="236"/>
      <c r="AG345" s="236"/>
      <c r="AH345" s="236"/>
      <c r="AI345" s="236"/>
      <c r="AJ345" s="236"/>
      <c r="AK345" s="235"/>
      <c r="AL345" s="236"/>
      <c r="AM345" s="235"/>
      <c r="AN345" s="235"/>
      <c r="AO345" s="235"/>
      <c r="AP345" s="236"/>
      <c r="AQ345" s="235"/>
      <c r="AR345" s="235"/>
      <c r="AS345" s="235"/>
      <c r="AT345" s="235"/>
      <c r="AU345" s="236"/>
      <c r="AV345" s="235"/>
      <c r="AW345" s="235"/>
      <c r="AX345" s="235"/>
      <c r="AY345" s="235"/>
      <c r="AZ345" s="236"/>
      <c r="BA345" s="235"/>
      <c r="BB345" s="235"/>
      <c r="BD345" s="237">
        <v>341</v>
      </c>
      <c r="BE345" s="235"/>
      <c r="BF345" s="235"/>
      <c r="BG345" s="235"/>
      <c r="BH345" s="235"/>
      <c r="BI345" s="235"/>
      <c r="BJ345" s="236"/>
      <c r="BK345" s="235"/>
      <c r="BL345" s="236"/>
      <c r="BM345" s="235"/>
      <c r="BN345" s="238"/>
      <c r="BO345" s="238"/>
      <c r="BP345" s="238"/>
      <c r="BQ345" s="238"/>
      <c r="BR345" s="238"/>
      <c r="BS345" s="238"/>
      <c r="BT345" s="239"/>
      <c r="BU345" s="239"/>
      <c r="BV345" s="239"/>
      <c r="BW345" s="239"/>
      <c r="BX345" s="238"/>
      <c r="BY345" s="239"/>
      <c r="BZ345" s="239"/>
      <c r="CA345" s="239"/>
      <c r="CB345" s="239"/>
      <c r="CC345" s="239"/>
      <c r="CD345" s="239"/>
      <c r="CE345" s="239"/>
      <c r="CF345" s="236"/>
      <c r="CG345" s="240"/>
    </row>
    <row r="346" spans="16:85" x14ac:dyDescent="0.25">
      <c r="P346" s="235"/>
      <c r="Q346" s="235"/>
      <c r="R346" s="235"/>
      <c r="S346" s="235"/>
      <c r="T346" s="236"/>
      <c r="U346" s="236"/>
      <c r="V346" s="236"/>
      <c r="W346" s="236"/>
      <c r="X346" s="236"/>
      <c r="Y346" s="236"/>
      <c r="Z346" s="236"/>
      <c r="AA346" s="236"/>
      <c r="AB346" s="236"/>
      <c r="AC346" s="236"/>
      <c r="AD346" s="236"/>
      <c r="AE346" s="236"/>
      <c r="AF346" s="236"/>
      <c r="AG346" s="236"/>
      <c r="AH346" s="236"/>
      <c r="AI346" s="236"/>
      <c r="AJ346" s="236"/>
      <c r="AK346" s="235"/>
      <c r="AL346" s="236"/>
      <c r="AM346" s="235"/>
      <c r="AN346" s="235"/>
      <c r="AO346" s="235"/>
      <c r="AP346" s="236"/>
      <c r="AQ346" s="235"/>
      <c r="AR346" s="235"/>
      <c r="AS346" s="235"/>
      <c r="AT346" s="235"/>
      <c r="AU346" s="236"/>
      <c r="AV346" s="235"/>
      <c r="AW346" s="235"/>
      <c r="AX346" s="235"/>
      <c r="AY346" s="235"/>
      <c r="AZ346" s="236"/>
      <c r="BA346" s="235"/>
      <c r="BB346" s="235"/>
      <c r="BD346" s="237">
        <v>342</v>
      </c>
      <c r="BE346" s="235"/>
      <c r="BF346" s="235"/>
      <c r="BG346" s="235"/>
      <c r="BH346" s="235"/>
      <c r="BI346" s="235"/>
      <c r="BJ346" s="236"/>
      <c r="BK346" s="235"/>
      <c r="BL346" s="236"/>
      <c r="BM346" s="235"/>
      <c r="BN346" s="238"/>
      <c r="BO346" s="238"/>
      <c r="BP346" s="238"/>
      <c r="BQ346" s="238"/>
      <c r="BR346" s="238"/>
      <c r="BS346" s="238"/>
      <c r="BT346" s="239"/>
      <c r="BU346" s="239"/>
      <c r="BV346" s="239"/>
      <c r="BW346" s="239"/>
      <c r="BX346" s="238"/>
      <c r="BY346" s="239"/>
      <c r="BZ346" s="239"/>
      <c r="CA346" s="239"/>
      <c r="CB346" s="239"/>
      <c r="CC346" s="239"/>
      <c r="CD346" s="239"/>
      <c r="CE346" s="239"/>
      <c r="CF346" s="236"/>
      <c r="CG346" s="240"/>
    </row>
    <row r="347" spans="16:85" x14ac:dyDescent="0.25">
      <c r="P347" s="235"/>
      <c r="Q347" s="235"/>
      <c r="R347" s="235"/>
      <c r="S347" s="235"/>
      <c r="T347" s="236"/>
      <c r="U347" s="236"/>
      <c r="V347" s="236"/>
      <c r="W347" s="236"/>
      <c r="X347" s="236"/>
      <c r="Y347" s="236"/>
      <c r="Z347" s="236"/>
      <c r="AA347" s="236"/>
      <c r="AB347" s="236"/>
      <c r="AC347" s="236"/>
      <c r="AD347" s="236"/>
      <c r="AE347" s="236"/>
      <c r="AF347" s="236"/>
      <c r="AG347" s="236"/>
      <c r="AH347" s="236"/>
      <c r="AI347" s="236"/>
      <c r="AJ347" s="236"/>
      <c r="AK347" s="235"/>
      <c r="AL347" s="236"/>
      <c r="AM347" s="235"/>
      <c r="AN347" s="235"/>
      <c r="AO347" s="235"/>
      <c r="AP347" s="236"/>
      <c r="AQ347" s="235"/>
      <c r="AR347" s="235"/>
      <c r="AS347" s="235"/>
      <c r="AT347" s="235"/>
      <c r="AU347" s="236"/>
      <c r="AV347" s="235"/>
      <c r="AW347" s="235"/>
      <c r="AX347" s="235"/>
      <c r="AY347" s="235"/>
      <c r="AZ347" s="236"/>
      <c r="BA347" s="235"/>
      <c r="BB347" s="235"/>
      <c r="BD347" s="237">
        <v>343</v>
      </c>
      <c r="BE347" s="235"/>
      <c r="BF347" s="235"/>
      <c r="BG347" s="235"/>
      <c r="BH347" s="235"/>
      <c r="BI347" s="235"/>
      <c r="BJ347" s="236"/>
      <c r="BK347" s="235"/>
      <c r="BL347" s="236"/>
      <c r="BM347" s="235"/>
      <c r="BN347" s="238"/>
      <c r="BO347" s="238"/>
      <c r="BP347" s="238"/>
      <c r="BQ347" s="238"/>
      <c r="BR347" s="238"/>
      <c r="BS347" s="238"/>
      <c r="BT347" s="239"/>
      <c r="BU347" s="239"/>
      <c r="BV347" s="239"/>
      <c r="BW347" s="239"/>
      <c r="BX347" s="238"/>
      <c r="BY347" s="239"/>
      <c r="BZ347" s="239"/>
      <c r="CA347" s="239"/>
      <c r="CB347" s="239"/>
      <c r="CC347" s="239"/>
      <c r="CD347" s="239"/>
      <c r="CE347" s="239"/>
      <c r="CF347" s="236"/>
      <c r="CG347" s="240"/>
    </row>
    <row r="348" spans="16:85" x14ac:dyDescent="0.25">
      <c r="P348" s="235"/>
      <c r="Q348" s="235"/>
      <c r="R348" s="235"/>
      <c r="S348" s="235"/>
      <c r="T348" s="236"/>
      <c r="U348" s="236"/>
      <c r="V348" s="236"/>
      <c r="W348" s="236"/>
      <c r="X348" s="236"/>
      <c r="Y348" s="236"/>
      <c r="Z348" s="236"/>
      <c r="AA348" s="236"/>
      <c r="AB348" s="236"/>
      <c r="AC348" s="236"/>
      <c r="AD348" s="236"/>
      <c r="AE348" s="236"/>
      <c r="AF348" s="236"/>
      <c r="AG348" s="236"/>
      <c r="AH348" s="236"/>
      <c r="AI348" s="236"/>
      <c r="AJ348" s="236"/>
      <c r="AK348" s="235"/>
      <c r="AL348" s="236"/>
      <c r="AM348" s="235"/>
      <c r="AN348" s="235"/>
      <c r="AO348" s="235"/>
      <c r="AP348" s="236"/>
      <c r="AQ348" s="235"/>
      <c r="AR348" s="235"/>
      <c r="AS348" s="235"/>
      <c r="AT348" s="235"/>
      <c r="AU348" s="236"/>
      <c r="AV348" s="235"/>
      <c r="AW348" s="235"/>
      <c r="AX348" s="235"/>
      <c r="AY348" s="235"/>
      <c r="AZ348" s="236"/>
      <c r="BA348" s="235"/>
      <c r="BB348" s="235"/>
      <c r="BD348" s="237">
        <v>344</v>
      </c>
      <c r="BE348" s="235"/>
      <c r="BF348" s="235"/>
      <c r="BG348" s="235"/>
      <c r="BH348" s="235"/>
      <c r="BI348" s="235"/>
      <c r="BJ348" s="236"/>
      <c r="BK348" s="235"/>
      <c r="BL348" s="236"/>
      <c r="BM348" s="235"/>
      <c r="BN348" s="238"/>
      <c r="BO348" s="238"/>
      <c r="BP348" s="238"/>
      <c r="BQ348" s="238"/>
      <c r="BR348" s="238"/>
      <c r="BS348" s="238"/>
      <c r="BT348" s="239"/>
      <c r="BU348" s="239"/>
      <c r="BV348" s="239"/>
      <c r="BW348" s="239"/>
      <c r="BX348" s="238"/>
      <c r="BY348" s="239"/>
      <c r="BZ348" s="239"/>
      <c r="CA348" s="239"/>
      <c r="CB348" s="239"/>
      <c r="CC348" s="239"/>
      <c r="CD348" s="239"/>
      <c r="CE348" s="239"/>
      <c r="CF348" s="236"/>
      <c r="CG348" s="240"/>
    </row>
    <row r="349" spans="16:85" x14ac:dyDescent="0.25">
      <c r="P349" s="235"/>
      <c r="Q349" s="235"/>
      <c r="R349" s="235"/>
      <c r="S349" s="235"/>
      <c r="T349" s="236"/>
      <c r="U349" s="236"/>
      <c r="V349" s="236"/>
      <c r="W349" s="236"/>
      <c r="X349" s="236"/>
      <c r="Y349" s="236"/>
      <c r="Z349" s="236"/>
      <c r="AA349" s="236"/>
      <c r="AB349" s="236"/>
      <c r="AC349" s="236"/>
      <c r="AD349" s="236"/>
      <c r="AE349" s="236"/>
      <c r="AF349" s="236"/>
      <c r="AG349" s="236"/>
      <c r="AH349" s="236"/>
      <c r="AI349" s="236"/>
      <c r="AJ349" s="236"/>
      <c r="AK349" s="235"/>
      <c r="AL349" s="236"/>
      <c r="AM349" s="235"/>
      <c r="AN349" s="235"/>
      <c r="AO349" s="235"/>
      <c r="AP349" s="236"/>
      <c r="AQ349" s="235"/>
      <c r="AR349" s="235"/>
      <c r="AS349" s="235"/>
      <c r="AT349" s="235"/>
      <c r="AU349" s="236"/>
      <c r="AV349" s="235"/>
      <c r="AW349" s="235"/>
      <c r="AX349" s="235"/>
      <c r="AY349" s="235"/>
      <c r="AZ349" s="236"/>
      <c r="BA349" s="235"/>
      <c r="BB349" s="235"/>
      <c r="BD349" s="237">
        <v>345</v>
      </c>
      <c r="BE349" s="235"/>
      <c r="BF349" s="235"/>
      <c r="BG349" s="235"/>
      <c r="BH349" s="235"/>
      <c r="BI349" s="235"/>
      <c r="BJ349" s="236"/>
      <c r="BK349" s="235"/>
      <c r="BL349" s="236"/>
      <c r="BM349" s="235"/>
      <c r="BN349" s="238"/>
      <c r="BO349" s="238"/>
      <c r="BP349" s="238"/>
      <c r="BQ349" s="238"/>
      <c r="BR349" s="238"/>
      <c r="BS349" s="238"/>
      <c r="BT349" s="239"/>
      <c r="BU349" s="239"/>
      <c r="BV349" s="239"/>
      <c r="BW349" s="239"/>
      <c r="BX349" s="238"/>
      <c r="BY349" s="239"/>
      <c r="BZ349" s="239"/>
      <c r="CA349" s="239"/>
      <c r="CB349" s="239"/>
      <c r="CC349" s="239"/>
      <c r="CD349" s="239"/>
      <c r="CE349" s="239"/>
      <c r="CF349" s="236"/>
      <c r="CG349" s="240"/>
    </row>
    <row r="350" spans="16:85" x14ac:dyDescent="0.25">
      <c r="P350" s="235"/>
      <c r="Q350" s="235"/>
      <c r="R350" s="235"/>
      <c r="S350" s="235"/>
      <c r="T350" s="236"/>
      <c r="U350" s="236"/>
      <c r="V350" s="236"/>
      <c r="W350" s="236"/>
      <c r="X350" s="236"/>
      <c r="Y350" s="236"/>
      <c r="Z350" s="236"/>
      <c r="AA350" s="236"/>
      <c r="AB350" s="236"/>
      <c r="AC350" s="236"/>
      <c r="AD350" s="236"/>
      <c r="AE350" s="236"/>
      <c r="AF350" s="236"/>
      <c r="AG350" s="236"/>
      <c r="AH350" s="236"/>
      <c r="AI350" s="236"/>
      <c r="AJ350" s="236"/>
      <c r="AK350" s="235"/>
      <c r="AL350" s="236"/>
      <c r="AM350" s="235"/>
      <c r="AN350" s="235"/>
      <c r="AO350" s="235"/>
      <c r="AP350" s="236"/>
      <c r="AQ350" s="235"/>
      <c r="AR350" s="235"/>
      <c r="AS350" s="235"/>
      <c r="AT350" s="235"/>
      <c r="AU350" s="236"/>
      <c r="AV350" s="235"/>
      <c r="AW350" s="235"/>
      <c r="AX350" s="235"/>
      <c r="AY350" s="235"/>
      <c r="AZ350" s="236"/>
      <c r="BA350" s="235"/>
      <c r="BB350" s="235"/>
      <c r="BD350" s="237">
        <v>346</v>
      </c>
      <c r="BE350" s="235"/>
      <c r="BF350" s="235"/>
      <c r="BG350" s="235"/>
      <c r="BH350" s="235"/>
      <c r="BI350" s="235"/>
      <c r="BJ350" s="236"/>
      <c r="BK350" s="235"/>
      <c r="BL350" s="236"/>
      <c r="BM350" s="235"/>
      <c r="BN350" s="238"/>
      <c r="BO350" s="238"/>
      <c r="BP350" s="238"/>
      <c r="BQ350" s="238"/>
      <c r="BR350" s="238"/>
      <c r="BS350" s="238"/>
      <c r="BT350" s="239"/>
      <c r="BU350" s="239"/>
      <c r="BV350" s="239"/>
      <c r="BW350" s="239"/>
      <c r="BX350" s="238"/>
      <c r="BY350" s="239"/>
      <c r="BZ350" s="239"/>
      <c r="CA350" s="239"/>
      <c r="CB350" s="239"/>
      <c r="CC350" s="239"/>
      <c r="CD350" s="239"/>
      <c r="CE350" s="239"/>
      <c r="CF350" s="236"/>
      <c r="CG350" s="240"/>
    </row>
    <row r="351" spans="16:85" x14ac:dyDescent="0.25">
      <c r="P351" s="235"/>
      <c r="Q351" s="235"/>
      <c r="R351" s="235"/>
      <c r="S351" s="235"/>
      <c r="T351" s="236"/>
      <c r="U351" s="236"/>
      <c r="V351" s="236"/>
      <c r="W351" s="236"/>
      <c r="X351" s="236"/>
      <c r="Y351" s="236"/>
      <c r="Z351" s="236"/>
      <c r="AA351" s="236"/>
      <c r="AB351" s="236"/>
      <c r="AC351" s="236"/>
      <c r="AD351" s="236"/>
      <c r="AE351" s="236"/>
      <c r="AF351" s="236"/>
      <c r="AG351" s="236"/>
      <c r="AH351" s="236"/>
      <c r="AI351" s="236"/>
      <c r="AJ351" s="236"/>
      <c r="AK351" s="235"/>
      <c r="AL351" s="236"/>
      <c r="AM351" s="235"/>
      <c r="AN351" s="235"/>
      <c r="AO351" s="235"/>
      <c r="AP351" s="236"/>
      <c r="AQ351" s="235"/>
      <c r="AR351" s="235"/>
      <c r="AS351" s="235"/>
      <c r="AT351" s="235"/>
      <c r="AU351" s="236"/>
      <c r="AV351" s="235"/>
      <c r="AW351" s="235"/>
      <c r="AX351" s="235"/>
      <c r="AY351" s="235"/>
      <c r="AZ351" s="236"/>
      <c r="BA351" s="235"/>
      <c r="BB351" s="235"/>
      <c r="BD351" s="237">
        <v>347</v>
      </c>
      <c r="BE351" s="235"/>
      <c r="BF351" s="235"/>
      <c r="BG351" s="235"/>
      <c r="BH351" s="235"/>
      <c r="BI351" s="235"/>
      <c r="BJ351" s="236"/>
      <c r="BK351" s="235"/>
      <c r="BL351" s="236"/>
      <c r="BM351" s="235"/>
      <c r="BN351" s="238"/>
      <c r="BO351" s="238"/>
      <c r="BP351" s="238"/>
      <c r="BQ351" s="238"/>
      <c r="BR351" s="238"/>
      <c r="BS351" s="238"/>
      <c r="BT351" s="239"/>
      <c r="BU351" s="239"/>
      <c r="BV351" s="239"/>
      <c r="BW351" s="239"/>
      <c r="BX351" s="238"/>
      <c r="BY351" s="239"/>
      <c r="BZ351" s="239"/>
      <c r="CA351" s="239"/>
      <c r="CB351" s="239"/>
      <c r="CC351" s="239"/>
      <c r="CD351" s="239"/>
      <c r="CE351" s="239"/>
      <c r="CF351" s="236"/>
      <c r="CG351" s="240"/>
    </row>
    <row r="352" spans="16:85" x14ac:dyDescent="0.25">
      <c r="P352" s="235"/>
      <c r="Q352" s="235"/>
      <c r="R352" s="235"/>
      <c r="S352" s="235"/>
      <c r="T352" s="236"/>
      <c r="U352" s="236"/>
      <c r="V352" s="236"/>
      <c r="W352" s="236"/>
      <c r="X352" s="236"/>
      <c r="Y352" s="236"/>
      <c r="Z352" s="236"/>
      <c r="AA352" s="236"/>
      <c r="AB352" s="236"/>
      <c r="AC352" s="236"/>
      <c r="AD352" s="236"/>
      <c r="AE352" s="236"/>
      <c r="AF352" s="236"/>
      <c r="AG352" s="236"/>
      <c r="AH352" s="236"/>
      <c r="AI352" s="236"/>
      <c r="AJ352" s="236"/>
      <c r="AK352" s="235"/>
      <c r="AL352" s="236"/>
      <c r="AM352" s="235"/>
      <c r="AN352" s="235"/>
      <c r="AO352" s="235"/>
      <c r="AP352" s="236"/>
      <c r="AQ352" s="235"/>
      <c r="AR352" s="235"/>
      <c r="AS352" s="235"/>
      <c r="AT352" s="235"/>
      <c r="AU352" s="236"/>
      <c r="AV352" s="235"/>
      <c r="AW352" s="235"/>
      <c r="AX352" s="235"/>
      <c r="AY352" s="235"/>
      <c r="AZ352" s="236"/>
      <c r="BA352" s="235"/>
      <c r="BB352" s="235"/>
      <c r="BD352" s="237">
        <v>348</v>
      </c>
      <c r="BE352" s="235"/>
      <c r="BF352" s="235"/>
      <c r="BG352" s="235"/>
      <c r="BH352" s="235"/>
      <c r="BI352" s="235"/>
      <c r="BJ352" s="236"/>
      <c r="BK352" s="235"/>
      <c r="BL352" s="236"/>
      <c r="BM352" s="235"/>
      <c r="BN352" s="238"/>
      <c r="BO352" s="238"/>
      <c r="BP352" s="238"/>
      <c r="BQ352" s="238"/>
      <c r="BR352" s="238"/>
      <c r="BS352" s="238"/>
      <c r="BT352" s="239"/>
      <c r="BU352" s="239"/>
      <c r="BV352" s="239"/>
      <c r="BW352" s="239"/>
      <c r="BX352" s="238"/>
      <c r="BY352" s="239"/>
      <c r="BZ352" s="239"/>
      <c r="CA352" s="239"/>
      <c r="CB352" s="239"/>
      <c r="CC352" s="239"/>
      <c r="CD352" s="239"/>
      <c r="CE352" s="239"/>
      <c r="CF352" s="236"/>
      <c r="CG352" s="240"/>
    </row>
    <row r="353" spans="16:85" x14ac:dyDescent="0.25">
      <c r="P353" s="235"/>
      <c r="Q353" s="235"/>
      <c r="R353" s="235"/>
      <c r="S353" s="235"/>
      <c r="T353" s="236"/>
      <c r="U353" s="236"/>
      <c r="V353" s="236"/>
      <c r="W353" s="236"/>
      <c r="X353" s="236"/>
      <c r="Y353" s="236"/>
      <c r="Z353" s="236"/>
      <c r="AA353" s="236"/>
      <c r="AB353" s="236"/>
      <c r="AC353" s="236"/>
      <c r="AD353" s="236"/>
      <c r="AE353" s="236"/>
      <c r="AF353" s="236"/>
      <c r="AG353" s="236"/>
      <c r="AH353" s="236"/>
      <c r="AI353" s="236"/>
      <c r="AJ353" s="236"/>
      <c r="AK353" s="235"/>
      <c r="AL353" s="236"/>
      <c r="AM353" s="235"/>
      <c r="AN353" s="235"/>
      <c r="AO353" s="235"/>
      <c r="AP353" s="236"/>
      <c r="AQ353" s="235"/>
      <c r="AR353" s="235"/>
      <c r="AS353" s="235"/>
      <c r="AT353" s="235"/>
      <c r="AU353" s="236"/>
      <c r="AV353" s="235"/>
      <c r="AW353" s="235"/>
      <c r="AX353" s="235"/>
      <c r="AY353" s="235"/>
      <c r="AZ353" s="236"/>
      <c r="BA353" s="235"/>
      <c r="BB353" s="235"/>
      <c r="BD353" s="237">
        <v>349</v>
      </c>
      <c r="BE353" s="235"/>
      <c r="BF353" s="235"/>
      <c r="BG353" s="235"/>
      <c r="BH353" s="235"/>
      <c r="BI353" s="235"/>
      <c r="BJ353" s="236"/>
      <c r="BK353" s="235"/>
      <c r="BL353" s="236"/>
      <c r="BM353" s="235"/>
      <c r="BN353" s="238"/>
      <c r="BO353" s="238"/>
      <c r="BP353" s="238"/>
      <c r="BQ353" s="238"/>
      <c r="BR353" s="238"/>
      <c r="BS353" s="238"/>
      <c r="BT353" s="239"/>
      <c r="BU353" s="239"/>
      <c r="BV353" s="239"/>
      <c r="BW353" s="239"/>
      <c r="BX353" s="238"/>
      <c r="BY353" s="239"/>
      <c r="BZ353" s="239"/>
      <c r="CA353" s="239"/>
      <c r="CB353" s="239"/>
      <c r="CC353" s="239"/>
      <c r="CD353" s="239"/>
      <c r="CE353" s="239"/>
      <c r="CF353" s="236"/>
      <c r="CG353" s="240"/>
    </row>
    <row r="354" spans="16:85" x14ac:dyDescent="0.25">
      <c r="P354" s="235"/>
      <c r="Q354" s="235"/>
      <c r="R354" s="235"/>
      <c r="S354" s="235"/>
      <c r="T354" s="236"/>
      <c r="U354" s="236"/>
      <c r="V354" s="236"/>
      <c r="W354" s="236"/>
      <c r="X354" s="236"/>
      <c r="Y354" s="236"/>
      <c r="Z354" s="236"/>
      <c r="AA354" s="236"/>
      <c r="AB354" s="236"/>
      <c r="AC354" s="236"/>
      <c r="AD354" s="236"/>
      <c r="AE354" s="236"/>
      <c r="AF354" s="236"/>
      <c r="AG354" s="236"/>
      <c r="AH354" s="236"/>
      <c r="AI354" s="236"/>
      <c r="AJ354" s="236"/>
      <c r="AK354" s="235"/>
      <c r="AL354" s="236"/>
      <c r="AM354" s="235"/>
      <c r="AN354" s="235"/>
      <c r="AO354" s="235"/>
      <c r="AP354" s="236"/>
      <c r="AQ354" s="235"/>
      <c r="AR354" s="235"/>
      <c r="AS354" s="235"/>
      <c r="AT354" s="235"/>
      <c r="AU354" s="236"/>
      <c r="AV354" s="235"/>
      <c r="AW354" s="235"/>
      <c r="AX354" s="235"/>
      <c r="AY354" s="235"/>
      <c r="AZ354" s="236"/>
      <c r="BA354" s="235"/>
      <c r="BB354" s="235"/>
      <c r="BD354" s="237">
        <v>350</v>
      </c>
      <c r="BE354" s="235"/>
      <c r="BF354" s="235"/>
      <c r="BG354" s="235"/>
      <c r="BH354" s="235"/>
      <c r="BI354" s="235"/>
      <c r="BJ354" s="236"/>
      <c r="BK354" s="235"/>
      <c r="BL354" s="236"/>
      <c r="BM354" s="235"/>
      <c r="BN354" s="238"/>
      <c r="BO354" s="238"/>
      <c r="BP354" s="238"/>
      <c r="BQ354" s="238"/>
      <c r="BR354" s="238"/>
      <c r="BS354" s="238"/>
      <c r="BT354" s="239"/>
      <c r="BU354" s="239"/>
      <c r="BV354" s="239"/>
      <c r="BW354" s="239"/>
      <c r="BX354" s="238"/>
      <c r="BY354" s="239"/>
      <c r="BZ354" s="239"/>
      <c r="CA354" s="239"/>
      <c r="CB354" s="239"/>
      <c r="CC354" s="239"/>
      <c r="CD354" s="239"/>
      <c r="CE354" s="239"/>
      <c r="CF354" s="236"/>
      <c r="CG354" s="240"/>
    </row>
    <row r="355" spans="16:85" x14ac:dyDescent="0.25">
      <c r="P355" s="235"/>
      <c r="Q355" s="235"/>
      <c r="R355" s="235"/>
      <c r="S355" s="235"/>
      <c r="T355" s="236"/>
      <c r="U355" s="236"/>
      <c r="V355" s="236"/>
      <c r="W355" s="236"/>
      <c r="X355" s="236"/>
      <c r="Y355" s="236"/>
      <c r="Z355" s="236"/>
      <c r="AA355" s="236"/>
      <c r="AB355" s="236"/>
      <c r="AC355" s="236"/>
      <c r="AD355" s="236"/>
      <c r="AE355" s="236"/>
      <c r="AF355" s="236"/>
      <c r="AG355" s="236"/>
      <c r="AH355" s="236"/>
      <c r="AI355" s="236"/>
      <c r="AJ355" s="236"/>
      <c r="AK355" s="235"/>
      <c r="AL355" s="236"/>
      <c r="AM355" s="235"/>
      <c r="AN355" s="235"/>
      <c r="AO355" s="235"/>
      <c r="AP355" s="236"/>
      <c r="AQ355" s="235"/>
      <c r="AR355" s="235"/>
      <c r="AS355" s="235"/>
      <c r="AT355" s="235"/>
      <c r="AU355" s="236"/>
      <c r="AV355" s="235"/>
      <c r="AW355" s="235"/>
      <c r="AX355" s="235"/>
      <c r="AY355" s="235"/>
      <c r="AZ355" s="236"/>
      <c r="BA355" s="235"/>
      <c r="BB355" s="235"/>
      <c r="BD355" s="237">
        <v>351</v>
      </c>
      <c r="BE355" s="235"/>
      <c r="BF355" s="235"/>
      <c r="BG355" s="235"/>
      <c r="BH355" s="235"/>
      <c r="BI355" s="235"/>
      <c r="BJ355" s="236"/>
      <c r="BK355" s="235"/>
      <c r="BL355" s="236"/>
      <c r="BM355" s="235"/>
      <c r="BN355" s="238"/>
      <c r="BO355" s="238"/>
      <c r="BP355" s="238"/>
      <c r="BQ355" s="238"/>
      <c r="BR355" s="238"/>
      <c r="BS355" s="238"/>
      <c r="BT355" s="239"/>
      <c r="BU355" s="239"/>
      <c r="BV355" s="239"/>
      <c r="BW355" s="239"/>
      <c r="BX355" s="238"/>
      <c r="BY355" s="239"/>
      <c r="BZ355" s="239"/>
      <c r="CA355" s="239"/>
      <c r="CB355" s="239"/>
      <c r="CC355" s="239"/>
      <c r="CD355" s="239"/>
      <c r="CE355" s="239"/>
      <c r="CF355" s="236"/>
      <c r="CG355" s="240"/>
    </row>
    <row r="356" spans="16:85" x14ac:dyDescent="0.25">
      <c r="P356" s="235"/>
      <c r="Q356" s="235"/>
      <c r="R356" s="235"/>
      <c r="S356" s="235"/>
      <c r="T356" s="236"/>
      <c r="U356" s="236"/>
      <c r="V356" s="236"/>
      <c r="W356" s="236"/>
      <c r="X356" s="236"/>
      <c r="Y356" s="236"/>
      <c r="Z356" s="236"/>
      <c r="AA356" s="236"/>
      <c r="AB356" s="236"/>
      <c r="AC356" s="236"/>
      <c r="AD356" s="236"/>
      <c r="AE356" s="236"/>
      <c r="AF356" s="236"/>
      <c r="AG356" s="236"/>
      <c r="AH356" s="236"/>
      <c r="AI356" s="236"/>
      <c r="AJ356" s="236"/>
      <c r="AK356" s="235"/>
      <c r="AL356" s="236"/>
      <c r="AM356" s="235"/>
      <c r="AN356" s="235"/>
      <c r="AO356" s="235"/>
      <c r="AP356" s="236"/>
      <c r="AQ356" s="235"/>
      <c r="AR356" s="235"/>
      <c r="AS356" s="235"/>
      <c r="AT356" s="235"/>
      <c r="AU356" s="236"/>
      <c r="AV356" s="235"/>
      <c r="AW356" s="235"/>
      <c r="AX356" s="235"/>
      <c r="AY356" s="235"/>
      <c r="AZ356" s="236"/>
      <c r="BA356" s="235"/>
      <c r="BB356" s="235"/>
      <c r="BD356" s="237">
        <v>352</v>
      </c>
      <c r="BE356" s="235"/>
      <c r="BF356" s="235"/>
      <c r="BG356" s="235"/>
      <c r="BH356" s="235"/>
      <c r="BI356" s="235"/>
      <c r="BJ356" s="236"/>
      <c r="BK356" s="235"/>
      <c r="BL356" s="236"/>
      <c r="BM356" s="235"/>
      <c r="BN356" s="238"/>
      <c r="BO356" s="238"/>
      <c r="BP356" s="238"/>
      <c r="BQ356" s="238"/>
      <c r="BR356" s="238"/>
      <c r="BS356" s="238"/>
      <c r="BT356" s="239"/>
      <c r="BU356" s="239"/>
      <c r="BV356" s="239"/>
      <c r="BW356" s="239"/>
      <c r="BX356" s="238"/>
      <c r="BY356" s="239"/>
      <c r="BZ356" s="239"/>
      <c r="CA356" s="239"/>
      <c r="CB356" s="239"/>
      <c r="CC356" s="239"/>
      <c r="CD356" s="239"/>
      <c r="CE356" s="239"/>
      <c r="CF356" s="236"/>
      <c r="CG356" s="240"/>
    </row>
    <row r="357" spans="16:85" x14ac:dyDescent="0.25">
      <c r="P357" s="235"/>
      <c r="Q357" s="235"/>
      <c r="R357" s="235"/>
      <c r="S357" s="235"/>
      <c r="T357" s="236"/>
      <c r="U357" s="236"/>
      <c r="V357" s="236"/>
      <c r="W357" s="236"/>
      <c r="X357" s="236"/>
      <c r="Y357" s="236"/>
      <c r="Z357" s="236"/>
      <c r="AA357" s="236"/>
      <c r="AB357" s="236"/>
      <c r="AC357" s="236"/>
      <c r="AD357" s="236"/>
      <c r="AE357" s="236"/>
      <c r="AF357" s="236"/>
      <c r="AG357" s="236"/>
      <c r="AH357" s="236"/>
      <c r="AI357" s="236"/>
      <c r="AJ357" s="236"/>
      <c r="AK357" s="235"/>
      <c r="AL357" s="236"/>
      <c r="AM357" s="235"/>
      <c r="AN357" s="235"/>
      <c r="AO357" s="235"/>
      <c r="AP357" s="236"/>
      <c r="AQ357" s="235"/>
      <c r="AR357" s="235"/>
      <c r="AS357" s="235"/>
      <c r="AT357" s="235"/>
      <c r="AU357" s="236"/>
      <c r="AV357" s="235"/>
      <c r="AW357" s="235"/>
      <c r="AX357" s="235"/>
      <c r="AY357" s="235"/>
      <c r="AZ357" s="236"/>
      <c r="BA357" s="235"/>
      <c r="BB357" s="235"/>
      <c r="BD357" s="237">
        <v>353</v>
      </c>
      <c r="BE357" s="235"/>
      <c r="BF357" s="235"/>
      <c r="BG357" s="235"/>
      <c r="BH357" s="235"/>
      <c r="BI357" s="235"/>
      <c r="BJ357" s="236"/>
      <c r="BK357" s="235"/>
      <c r="BL357" s="236"/>
      <c r="BM357" s="235"/>
      <c r="BN357" s="238"/>
      <c r="BO357" s="238"/>
      <c r="BP357" s="238"/>
      <c r="BQ357" s="238"/>
      <c r="BR357" s="238"/>
      <c r="BS357" s="238"/>
      <c r="BT357" s="239"/>
      <c r="BU357" s="239"/>
      <c r="BV357" s="239"/>
      <c r="BW357" s="239"/>
      <c r="BX357" s="238"/>
      <c r="BY357" s="239"/>
      <c r="BZ357" s="239"/>
      <c r="CA357" s="239"/>
      <c r="CB357" s="239"/>
      <c r="CC357" s="239"/>
      <c r="CD357" s="239"/>
      <c r="CE357" s="239"/>
      <c r="CF357" s="236"/>
      <c r="CG357" s="240"/>
    </row>
    <row r="358" spans="16:85" x14ac:dyDescent="0.25">
      <c r="P358" s="235"/>
      <c r="Q358" s="235"/>
      <c r="R358" s="235"/>
      <c r="S358" s="235"/>
      <c r="T358" s="236"/>
      <c r="U358" s="236"/>
      <c r="V358" s="236"/>
      <c r="W358" s="236"/>
      <c r="X358" s="236"/>
      <c r="Y358" s="236"/>
      <c r="Z358" s="236"/>
      <c r="AA358" s="236"/>
      <c r="AB358" s="236"/>
      <c r="AC358" s="236"/>
      <c r="AD358" s="236"/>
      <c r="AE358" s="236"/>
      <c r="AF358" s="236"/>
      <c r="AG358" s="236"/>
      <c r="AH358" s="236"/>
      <c r="AI358" s="236"/>
      <c r="AJ358" s="236"/>
      <c r="AK358" s="235"/>
      <c r="AL358" s="236"/>
      <c r="AM358" s="235"/>
      <c r="AN358" s="235"/>
      <c r="AO358" s="235"/>
      <c r="AP358" s="236"/>
      <c r="AQ358" s="235"/>
      <c r="AR358" s="235"/>
      <c r="AS358" s="235"/>
      <c r="AT358" s="235"/>
      <c r="AU358" s="236"/>
      <c r="AV358" s="235"/>
      <c r="AW358" s="235"/>
      <c r="AX358" s="235"/>
      <c r="AY358" s="235"/>
      <c r="AZ358" s="236"/>
      <c r="BA358" s="235"/>
      <c r="BB358" s="235"/>
      <c r="BD358" s="237">
        <v>354</v>
      </c>
      <c r="BE358" s="235"/>
      <c r="BF358" s="235"/>
      <c r="BG358" s="235"/>
      <c r="BH358" s="235"/>
      <c r="BI358" s="235"/>
      <c r="BJ358" s="236"/>
      <c r="BK358" s="235"/>
      <c r="BL358" s="236"/>
      <c r="BM358" s="235"/>
      <c r="BN358" s="238"/>
      <c r="BO358" s="238"/>
      <c r="BP358" s="238"/>
      <c r="BQ358" s="238"/>
      <c r="BR358" s="238"/>
      <c r="BS358" s="238"/>
      <c r="BT358" s="239"/>
      <c r="BU358" s="239"/>
      <c r="BV358" s="239"/>
      <c r="BW358" s="239"/>
      <c r="BX358" s="238"/>
      <c r="BY358" s="239"/>
      <c r="BZ358" s="239"/>
      <c r="CA358" s="239"/>
      <c r="CB358" s="239"/>
      <c r="CC358" s="239"/>
      <c r="CD358" s="239"/>
      <c r="CE358" s="239"/>
      <c r="CF358" s="236"/>
      <c r="CG358" s="240"/>
    </row>
    <row r="359" spans="16:85" x14ac:dyDescent="0.25">
      <c r="P359" s="235"/>
      <c r="Q359" s="235"/>
      <c r="R359" s="235"/>
      <c r="S359" s="235"/>
      <c r="T359" s="236"/>
      <c r="U359" s="236"/>
      <c r="V359" s="236"/>
      <c r="W359" s="236"/>
      <c r="X359" s="236"/>
      <c r="Y359" s="236"/>
      <c r="Z359" s="236"/>
      <c r="AA359" s="236"/>
      <c r="AB359" s="236"/>
      <c r="AC359" s="236"/>
      <c r="AD359" s="236"/>
      <c r="AE359" s="236"/>
      <c r="AF359" s="236"/>
      <c r="AG359" s="236"/>
      <c r="AH359" s="236"/>
      <c r="AI359" s="236"/>
      <c r="AJ359" s="236"/>
      <c r="AK359" s="235"/>
      <c r="AL359" s="236"/>
      <c r="AM359" s="235"/>
      <c r="AN359" s="235"/>
      <c r="AO359" s="235"/>
      <c r="AP359" s="236"/>
      <c r="AQ359" s="235"/>
      <c r="AR359" s="235"/>
      <c r="AS359" s="235"/>
      <c r="AT359" s="235"/>
      <c r="AU359" s="236"/>
      <c r="AV359" s="235"/>
      <c r="AW359" s="235"/>
      <c r="AX359" s="235"/>
      <c r="AY359" s="235"/>
      <c r="AZ359" s="236"/>
      <c r="BA359" s="235"/>
      <c r="BB359" s="235"/>
      <c r="BD359" s="237">
        <v>355</v>
      </c>
      <c r="BE359" s="235"/>
      <c r="BF359" s="235"/>
      <c r="BG359" s="235"/>
      <c r="BH359" s="235"/>
      <c r="BI359" s="235"/>
      <c r="BJ359" s="236"/>
      <c r="BK359" s="235"/>
      <c r="BL359" s="236"/>
      <c r="BM359" s="235"/>
      <c r="BN359" s="238"/>
      <c r="BO359" s="238"/>
      <c r="BP359" s="238"/>
      <c r="BQ359" s="238"/>
      <c r="BR359" s="238"/>
      <c r="BS359" s="238"/>
      <c r="BT359" s="239"/>
      <c r="BU359" s="239"/>
      <c r="BV359" s="239"/>
      <c r="BW359" s="239"/>
      <c r="BX359" s="238"/>
      <c r="BY359" s="239"/>
      <c r="BZ359" s="239"/>
      <c r="CA359" s="239"/>
      <c r="CB359" s="239"/>
      <c r="CC359" s="239"/>
      <c r="CD359" s="239"/>
      <c r="CE359" s="239"/>
      <c r="CF359" s="236"/>
      <c r="CG359" s="240"/>
    </row>
    <row r="360" spans="16:85" x14ac:dyDescent="0.25">
      <c r="P360" s="235"/>
      <c r="Q360" s="235"/>
      <c r="R360" s="235"/>
      <c r="S360" s="235"/>
      <c r="T360" s="236"/>
      <c r="U360" s="236"/>
      <c r="V360" s="236"/>
      <c r="W360" s="236"/>
      <c r="X360" s="236"/>
      <c r="Y360" s="236"/>
      <c r="Z360" s="236"/>
      <c r="AA360" s="236"/>
      <c r="AB360" s="236"/>
      <c r="AC360" s="236"/>
      <c r="AD360" s="236"/>
      <c r="AE360" s="236"/>
      <c r="AF360" s="236"/>
      <c r="AG360" s="236"/>
      <c r="AH360" s="236"/>
      <c r="AI360" s="236"/>
      <c r="AJ360" s="236"/>
      <c r="AK360" s="235"/>
      <c r="AL360" s="236"/>
      <c r="AM360" s="235"/>
      <c r="AN360" s="235"/>
      <c r="AO360" s="235"/>
      <c r="AP360" s="236"/>
      <c r="AQ360" s="235"/>
      <c r="AR360" s="235"/>
      <c r="AS360" s="235"/>
      <c r="AT360" s="235"/>
      <c r="AU360" s="236"/>
      <c r="AV360" s="235"/>
      <c r="AW360" s="235"/>
      <c r="AX360" s="235"/>
      <c r="AY360" s="235"/>
      <c r="AZ360" s="236"/>
      <c r="BA360" s="235"/>
      <c r="BB360" s="235"/>
      <c r="BD360" s="237">
        <v>356</v>
      </c>
      <c r="BE360" s="235"/>
      <c r="BF360" s="235"/>
      <c r="BG360" s="235"/>
      <c r="BH360" s="235"/>
      <c r="BI360" s="235"/>
      <c r="BJ360" s="236"/>
      <c r="BK360" s="235"/>
      <c r="BL360" s="236"/>
      <c r="BM360" s="235"/>
      <c r="BN360" s="238"/>
      <c r="BO360" s="238"/>
      <c r="BP360" s="238"/>
      <c r="BQ360" s="238"/>
      <c r="BR360" s="238"/>
      <c r="BS360" s="238"/>
      <c r="BT360" s="239"/>
      <c r="BU360" s="239"/>
      <c r="BV360" s="239"/>
      <c r="BW360" s="239"/>
      <c r="BX360" s="238"/>
      <c r="BY360" s="239"/>
      <c r="BZ360" s="239"/>
      <c r="CA360" s="239"/>
      <c r="CB360" s="239"/>
      <c r="CC360" s="239"/>
      <c r="CD360" s="239"/>
      <c r="CE360" s="239"/>
      <c r="CF360" s="236"/>
      <c r="CG360" s="240"/>
    </row>
    <row r="361" spans="16:85" x14ac:dyDescent="0.25">
      <c r="P361" s="235"/>
      <c r="Q361" s="235"/>
      <c r="R361" s="235"/>
      <c r="S361" s="235"/>
      <c r="T361" s="236"/>
      <c r="U361" s="236"/>
      <c r="V361" s="236"/>
      <c r="W361" s="236"/>
      <c r="X361" s="236"/>
      <c r="Y361" s="236"/>
      <c r="Z361" s="236"/>
      <c r="AA361" s="236"/>
      <c r="AB361" s="236"/>
      <c r="AC361" s="236"/>
      <c r="AD361" s="236"/>
      <c r="AE361" s="236"/>
      <c r="AF361" s="236"/>
      <c r="AG361" s="236"/>
      <c r="AH361" s="236"/>
      <c r="AI361" s="236"/>
      <c r="AJ361" s="236"/>
      <c r="AK361" s="235"/>
      <c r="AL361" s="236"/>
      <c r="AM361" s="235"/>
      <c r="AN361" s="235"/>
      <c r="AO361" s="235"/>
      <c r="AP361" s="236"/>
      <c r="AQ361" s="235"/>
      <c r="AR361" s="235"/>
      <c r="AS361" s="235"/>
      <c r="AT361" s="235"/>
      <c r="AU361" s="236"/>
      <c r="AV361" s="235"/>
      <c r="AW361" s="235"/>
      <c r="AX361" s="235"/>
      <c r="AY361" s="235"/>
      <c r="AZ361" s="236"/>
      <c r="BA361" s="235"/>
      <c r="BB361" s="235"/>
      <c r="BD361" s="237">
        <v>357</v>
      </c>
      <c r="BE361" s="235"/>
      <c r="BF361" s="235"/>
      <c r="BG361" s="235"/>
      <c r="BH361" s="235"/>
      <c r="BI361" s="235"/>
      <c r="BJ361" s="236"/>
      <c r="BK361" s="235"/>
      <c r="BL361" s="236"/>
      <c r="BM361" s="235"/>
      <c r="BN361" s="238"/>
      <c r="BO361" s="238"/>
      <c r="BP361" s="238"/>
      <c r="BQ361" s="238"/>
      <c r="BR361" s="238"/>
      <c r="BS361" s="238"/>
      <c r="BT361" s="239"/>
      <c r="BU361" s="239"/>
      <c r="BV361" s="239"/>
      <c r="BW361" s="239"/>
      <c r="BX361" s="238"/>
      <c r="BY361" s="239"/>
      <c r="BZ361" s="239"/>
      <c r="CA361" s="239"/>
      <c r="CB361" s="239"/>
      <c r="CC361" s="239"/>
      <c r="CD361" s="239"/>
      <c r="CE361" s="239"/>
      <c r="CF361" s="236"/>
      <c r="CG361" s="240"/>
    </row>
    <row r="362" spans="16:85" x14ac:dyDescent="0.25">
      <c r="P362" s="235"/>
      <c r="Q362" s="235"/>
      <c r="R362" s="235"/>
      <c r="S362" s="235"/>
      <c r="T362" s="236"/>
      <c r="U362" s="236"/>
      <c r="V362" s="236"/>
      <c r="W362" s="236"/>
      <c r="X362" s="236"/>
      <c r="Y362" s="236"/>
      <c r="Z362" s="236"/>
      <c r="AA362" s="236"/>
      <c r="AB362" s="236"/>
      <c r="AC362" s="236"/>
      <c r="AD362" s="236"/>
      <c r="AE362" s="236"/>
      <c r="AF362" s="236"/>
      <c r="AG362" s="236"/>
      <c r="AH362" s="236"/>
      <c r="AI362" s="236"/>
      <c r="AJ362" s="236"/>
      <c r="AK362" s="235"/>
      <c r="AL362" s="236"/>
      <c r="AM362" s="235"/>
      <c r="AN362" s="235"/>
      <c r="AO362" s="235"/>
      <c r="AP362" s="236"/>
      <c r="AQ362" s="235"/>
      <c r="AR362" s="235"/>
      <c r="AS362" s="235"/>
      <c r="AT362" s="235"/>
      <c r="AU362" s="236"/>
      <c r="AV362" s="235"/>
      <c r="AW362" s="235"/>
      <c r="AX362" s="235"/>
      <c r="AY362" s="235"/>
      <c r="AZ362" s="236"/>
      <c r="BA362" s="235"/>
      <c r="BB362" s="235"/>
      <c r="BD362" s="237">
        <v>358</v>
      </c>
      <c r="BE362" s="235"/>
      <c r="BF362" s="235"/>
      <c r="BG362" s="235"/>
      <c r="BH362" s="235"/>
      <c r="BI362" s="235"/>
      <c r="BJ362" s="236"/>
      <c r="BK362" s="235"/>
      <c r="BL362" s="236"/>
      <c r="BM362" s="235"/>
      <c r="BN362" s="238"/>
      <c r="BO362" s="238"/>
      <c r="BP362" s="238"/>
      <c r="BQ362" s="238"/>
      <c r="BR362" s="238"/>
      <c r="BS362" s="238"/>
      <c r="BT362" s="239"/>
      <c r="BU362" s="239"/>
      <c r="BV362" s="239"/>
      <c r="BW362" s="239"/>
      <c r="BX362" s="238"/>
      <c r="BY362" s="239"/>
      <c r="BZ362" s="239"/>
      <c r="CA362" s="239"/>
      <c r="CB362" s="239"/>
      <c r="CC362" s="239"/>
      <c r="CD362" s="239"/>
      <c r="CE362" s="239"/>
      <c r="CF362" s="236"/>
      <c r="CG362" s="240"/>
    </row>
    <row r="363" spans="16:85" x14ac:dyDescent="0.25">
      <c r="P363" s="235"/>
      <c r="Q363" s="235"/>
      <c r="R363" s="235"/>
      <c r="S363" s="235"/>
      <c r="T363" s="236"/>
      <c r="U363" s="236"/>
      <c r="V363" s="236"/>
      <c r="W363" s="236"/>
      <c r="X363" s="236"/>
      <c r="Y363" s="236"/>
      <c r="Z363" s="236"/>
      <c r="AA363" s="236"/>
      <c r="AB363" s="236"/>
      <c r="AC363" s="236"/>
      <c r="AD363" s="236"/>
      <c r="AE363" s="236"/>
      <c r="AF363" s="236"/>
      <c r="AG363" s="236"/>
      <c r="AH363" s="236"/>
      <c r="AI363" s="236"/>
      <c r="AJ363" s="236"/>
      <c r="AK363" s="235"/>
      <c r="AL363" s="236"/>
      <c r="AM363" s="235"/>
      <c r="AN363" s="235"/>
      <c r="AO363" s="235"/>
      <c r="AP363" s="236"/>
      <c r="AQ363" s="235"/>
      <c r="AR363" s="235"/>
      <c r="AS363" s="235"/>
      <c r="AT363" s="235"/>
      <c r="AU363" s="236"/>
      <c r="AV363" s="235"/>
      <c r="AW363" s="235"/>
      <c r="AX363" s="235"/>
      <c r="AY363" s="235"/>
      <c r="AZ363" s="236"/>
      <c r="BA363" s="235"/>
      <c r="BB363" s="235"/>
      <c r="BD363" s="237">
        <v>359</v>
      </c>
      <c r="BE363" s="235"/>
      <c r="BF363" s="235"/>
      <c r="BG363" s="235"/>
      <c r="BH363" s="235"/>
      <c r="BI363" s="235"/>
      <c r="BJ363" s="236"/>
      <c r="BK363" s="235"/>
      <c r="BL363" s="236"/>
      <c r="BM363" s="235"/>
      <c r="BN363" s="238"/>
      <c r="BO363" s="238"/>
      <c r="BP363" s="238"/>
      <c r="BQ363" s="238"/>
      <c r="BR363" s="238"/>
      <c r="BS363" s="238"/>
      <c r="BT363" s="239"/>
      <c r="BU363" s="239"/>
      <c r="BV363" s="239"/>
      <c r="BW363" s="239"/>
      <c r="BX363" s="238"/>
      <c r="BY363" s="239"/>
      <c r="BZ363" s="239"/>
      <c r="CA363" s="239"/>
      <c r="CB363" s="239"/>
      <c r="CC363" s="239"/>
      <c r="CD363" s="239"/>
      <c r="CE363" s="239"/>
      <c r="CF363" s="236"/>
      <c r="CG363" s="240"/>
    </row>
    <row r="364" spans="16:85" x14ac:dyDescent="0.25">
      <c r="P364" s="235"/>
      <c r="Q364" s="235"/>
      <c r="R364" s="235"/>
      <c r="S364" s="235"/>
      <c r="T364" s="236"/>
      <c r="U364" s="236"/>
      <c r="V364" s="236"/>
      <c r="W364" s="236"/>
      <c r="X364" s="236"/>
      <c r="Y364" s="236"/>
      <c r="Z364" s="236"/>
      <c r="AA364" s="236"/>
      <c r="AB364" s="236"/>
      <c r="AC364" s="236"/>
      <c r="AD364" s="236"/>
      <c r="AE364" s="236"/>
      <c r="AF364" s="236"/>
      <c r="AG364" s="236"/>
      <c r="AH364" s="236"/>
      <c r="AI364" s="236"/>
      <c r="AJ364" s="236"/>
      <c r="AK364" s="235"/>
      <c r="AL364" s="236"/>
      <c r="AM364" s="235"/>
      <c r="AN364" s="235"/>
      <c r="AO364" s="235"/>
      <c r="AP364" s="236"/>
      <c r="AQ364" s="235"/>
      <c r="AR364" s="235"/>
      <c r="AS364" s="235"/>
      <c r="AT364" s="235"/>
      <c r="AU364" s="236"/>
      <c r="AV364" s="235"/>
      <c r="AW364" s="235"/>
      <c r="AX364" s="235"/>
      <c r="AY364" s="235"/>
      <c r="AZ364" s="236"/>
      <c r="BA364" s="235"/>
      <c r="BB364" s="235"/>
      <c r="BD364" s="237">
        <v>360</v>
      </c>
      <c r="BE364" s="235"/>
      <c r="BF364" s="235"/>
      <c r="BG364" s="235"/>
      <c r="BH364" s="235"/>
      <c r="BI364" s="235"/>
      <c r="BJ364" s="236"/>
      <c r="BK364" s="235"/>
      <c r="BL364" s="236"/>
      <c r="BM364" s="235"/>
      <c r="BN364" s="238"/>
      <c r="BO364" s="238"/>
      <c r="BP364" s="238"/>
      <c r="BQ364" s="238"/>
      <c r="BR364" s="238"/>
      <c r="BS364" s="238"/>
      <c r="BT364" s="239"/>
      <c r="BU364" s="239"/>
      <c r="BV364" s="239"/>
      <c r="BW364" s="239"/>
      <c r="BX364" s="238"/>
      <c r="BY364" s="239"/>
      <c r="BZ364" s="239"/>
      <c r="CA364" s="239"/>
      <c r="CB364" s="239"/>
      <c r="CC364" s="239"/>
      <c r="CD364" s="239"/>
      <c r="CE364" s="239"/>
      <c r="CF364" s="236"/>
      <c r="CG364" s="240"/>
    </row>
    <row r="365" spans="16:85" x14ac:dyDescent="0.25">
      <c r="P365" s="235"/>
      <c r="Q365" s="235"/>
      <c r="R365" s="235"/>
      <c r="S365" s="235"/>
      <c r="T365" s="236"/>
      <c r="U365" s="236"/>
      <c r="V365" s="236"/>
      <c r="W365" s="236"/>
      <c r="X365" s="236"/>
      <c r="Y365" s="236"/>
      <c r="Z365" s="236"/>
      <c r="AA365" s="236"/>
      <c r="AB365" s="236"/>
      <c r="AC365" s="236"/>
      <c r="AD365" s="236"/>
      <c r="AE365" s="236"/>
      <c r="AF365" s="236"/>
      <c r="AG365" s="236"/>
      <c r="AH365" s="236"/>
      <c r="AI365" s="236"/>
      <c r="AJ365" s="236"/>
      <c r="AK365" s="235"/>
      <c r="AL365" s="236"/>
      <c r="AM365" s="235"/>
      <c r="AN365" s="235"/>
      <c r="AO365" s="235"/>
      <c r="AP365" s="236"/>
      <c r="AQ365" s="235"/>
      <c r="AR365" s="235"/>
      <c r="AS365" s="235"/>
      <c r="AT365" s="235"/>
      <c r="AU365" s="236"/>
      <c r="AV365" s="235"/>
      <c r="AW365" s="235"/>
      <c r="AX365" s="235"/>
      <c r="AY365" s="235"/>
      <c r="AZ365" s="236"/>
      <c r="BA365" s="235"/>
      <c r="BB365" s="235"/>
      <c r="BD365" s="237">
        <v>361</v>
      </c>
      <c r="BE365" s="235"/>
      <c r="BF365" s="235"/>
      <c r="BG365" s="235"/>
      <c r="BH365" s="235"/>
      <c r="BI365" s="235"/>
      <c r="BJ365" s="236"/>
      <c r="BK365" s="235"/>
      <c r="BL365" s="236"/>
      <c r="BM365" s="235"/>
      <c r="BN365" s="238"/>
      <c r="BO365" s="238"/>
      <c r="BP365" s="238"/>
      <c r="BQ365" s="238"/>
      <c r="BR365" s="238"/>
      <c r="BS365" s="238"/>
      <c r="BT365" s="239"/>
      <c r="BU365" s="239"/>
      <c r="BV365" s="239"/>
      <c r="BW365" s="239"/>
      <c r="BX365" s="238"/>
      <c r="BY365" s="239"/>
      <c r="BZ365" s="239"/>
      <c r="CA365" s="239"/>
      <c r="CB365" s="239"/>
      <c r="CC365" s="239"/>
      <c r="CD365" s="239"/>
      <c r="CE365" s="239"/>
      <c r="CF365" s="236"/>
      <c r="CG365" s="240"/>
    </row>
    <row r="366" spans="16:85" x14ac:dyDescent="0.25">
      <c r="P366" s="235"/>
      <c r="Q366" s="235"/>
      <c r="R366" s="235"/>
      <c r="S366" s="235"/>
      <c r="T366" s="236"/>
      <c r="U366" s="236"/>
      <c r="V366" s="236"/>
      <c r="W366" s="236"/>
      <c r="X366" s="236"/>
      <c r="Y366" s="236"/>
      <c r="Z366" s="236"/>
      <c r="AA366" s="236"/>
      <c r="AB366" s="236"/>
      <c r="AC366" s="236"/>
      <c r="AD366" s="236"/>
      <c r="AE366" s="236"/>
      <c r="AF366" s="236"/>
      <c r="AG366" s="236"/>
      <c r="AH366" s="236"/>
      <c r="AI366" s="236"/>
      <c r="AJ366" s="236"/>
      <c r="AK366" s="235"/>
      <c r="AL366" s="236"/>
      <c r="AM366" s="235"/>
      <c r="AN366" s="235"/>
      <c r="AO366" s="235"/>
      <c r="AP366" s="236"/>
      <c r="AQ366" s="235"/>
      <c r="AR366" s="235"/>
      <c r="AS366" s="235"/>
      <c r="AT366" s="235"/>
      <c r="AU366" s="236"/>
      <c r="AV366" s="235"/>
      <c r="AW366" s="235"/>
      <c r="AX366" s="235"/>
      <c r="AY366" s="235"/>
      <c r="AZ366" s="236"/>
      <c r="BA366" s="235"/>
      <c r="BB366" s="235"/>
      <c r="BD366" s="237">
        <v>362</v>
      </c>
      <c r="BE366" s="235"/>
      <c r="BF366" s="235"/>
      <c r="BG366" s="235"/>
      <c r="BH366" s="235"/>
      <c r="BI366" s="235"/>
      <c r="BJ366" s="236"/>
      <c r="BK366" s="235"/>
      <c r="BL366" s="236"/>
      <c r="BM366" s="235"/>
      <c r="BN366" s="238"/>
      <c r="BO366" s="238"/>
      <c r="BP366" s="238"/>
      <c r="BQ366" s="238"/>
      <c r="BR366" s="238"/>
      <c r="BS366" s="238"/>
      <c r="BT366" s="239"/>
      <c r="BU366" s="239"/>
      <c r="BV366" s="239"/>
      <c r="BW366" s="239"/>
      <c r="BX366" s="238"/>
      <c r="BY366" s="239"/>
      <c r="BZ366" s="239"/>
      <c r="CA366" s="239"/>
      <c r="CB366" s="239"/>
      <c r="CC366" s="239"/>
      <c r="CD366" s="239"/>
      <c r="CE366" s="239"/>
      <c r="CF366" s="236"/>
      <c r="CG366" s="240"/>
    </row>
    <row r="367" spans="16:85" x14ac:dyDescent="0.25">
      <c r="P367" s="235"/>
      <c r="Q367" s="235"/>
      <c r="R367" s="235"/>
      <c r="S367" s="235"/>
      <c r="T367" s="236"/>
      <c r="U367" s="236"/>
      <c r="V367" s="236"/>
      <c r="W367" s="236"/>
      <c r="X367" s="236"/>
      <c r="Y367" s="236"/>
      <c r="Z367" s="236"/>
      <c r="AA367" s="236"/>
      <c r="AB367" s="236"/>
      <c r="AC367" s="236"/>
      <c r="AD367" s="236"/>
      <c r="AE367" s="236"/>
      <c r="AF367" s="236"/>
      <c r="AG367" s="236"/>
      <c r="AH367" s="236"/>
      <c r="AI367" s="236"/>
      <c r="AJ367" s="236"/>
      <c r="AK367" s="235"/>
      <c r="AL367" s="236"/>
      <c r="AM367" s="235"/>
      <c r="AN367" s="235"/>
      <c r="AO367" s="235"/>
      <c r="AP367" s="236"/>
      <c r="AQ367" s="235"/>
      <c r="AR367" s="235"/>
      <c r="AS367" s="235"/>
      <c r="AT367" s="235"/>
      <c r="AU367" s="236"/>
      <c r="AV367" s="235"/>
      <c r="AW367" s="235"/>
      <c r="AX367" s="235"/>
      <c r="AY367" s="235"/>
      <c r="AZ367" s="236"/>
      <c r="BA367" s="235"/>
      <c r="BB367" s="235"/>
      <c r="BD367" s="237">
        <v>363</v>
      </c>
      <c r="BE367" s="235"/>
      <c r="BF367" s="235"/>
      <c r="BG367" s="235"/>
      <c r="BH367" s="235"/>
      <c r="BI367" s="235"/>
      <c r="BJ367" s="236"/>
      <c r="BK367" s="235"/>
      <c r="BL367" s="236"/>
      <c r="BM367" s="235"/>
      <c r="BN367" s="238"/>
      <c r="BO367" s="238"/>
      <c r="BP367" s="238"/>
      <c r="BQ367" s="238"/>
      <c r="BR367" s="238"/>
      <c r="BS367" s="238"/>
      <c r="BT367" s="239"/>
      <c r="BU367" s="239"/>
      <c r="BV367" s="239"/>
      <c r="BW367" s="239"/>
      <c r="BX367" s="238"/>
      <c r="BY367" s="239"/>
      <c r="BZ367" s="239"/>
      <c r="CA367" s="239"/>
      <c r="CB367" s="239"/>
      <c r="CC367" s="239"/>
      <c r="CD367" s="239"/>
      <c r="CE367" s="239"/>
      <c r="CF367" s="236"/>
      <c r="CG367" s="240"/>
    </row>
    <row r="368" spans="16:85" x14ac:dyDescent="0.25">
      <c r="P368" s="235"/>
      <c r="Q368" s="235"/>
      <c r="R368" s="235"/>
      <c r="S368" s="235"/>
      <c r="T368" s="236"/>
      <c r="U368" s="236"/>
      <c r="V368" s="236"/>
      <c r="W368" s="236"/>
      <c r="X368" s="236"/>
      <c r="Y368" s="236"/>
      <c r="Z368" s="236"/>
      <c r="AA368" s="236"/>
      <c r="AB368" s="236"/>
      <c r="AC368" s="236"/>
      <c r="AD368" s="236"/>
      <c r="AE368" s="236"/>
      <c r="AF368" s="236"/>
      <c r="AG368" s="236"/>
      <c r="AH368" s="236"/>
      <c r="AI368" s="236"/>
      <c r="AJ368" s="236"/>
      <c r="AK368" s="235"/>
      <c r="AL368" s="236"/>
      <c r="AM368" s="235"/>
      <c r="AN368" s="235"/>
      <c r="AO368" s="235"/>
      <c r="AP368" s="236"/>
      <c r="AQ368" s="235"/>
      <c r="AR368" s="235"/>
      <c r="AS368" s="235"/>
      <c r="AT368" s="235"/>
      <c r="AU368" s="236"/>
      <c r="AV368" s="235"/>
      <c r="AW368" s="235"/>
      <c r="AX368" s="235"/>
      <c r="AY368" s="235"/>
      <c r="AZ368" s="236"/>
      <c r="BA368" s="235"/>
      <c r="BB368" s="235"/>
      <c r="BD368" s="237">
        <v>364</v>
      </c>
      <c r="BE368" s="235"/>
      <c r="BF368" s="235"/>
      <c r="BG368" s="235"/>
      <c r="BH368" s="235"/>
      <c r="BI368" s="235"/>
      <c r="BJ368" s="236"/>
      <c r="BK368" s="235"/>
      <c r="BL368" s="236"/>
      <c r="BM368" s="235"/>
      <c r="BN368" s="238"/>
      <c r="BO368" s="238"/>
      <c r="BP368" s="238"/>
      <c r="BQ368" s="238"/>
      <c r="BR368" s="238"/>
      <c r="BS368" s="238"/>
      <c r="BT368" s="239"/>
      <c r="BU368" s="239"/>
      <c r="BV368" s="239"/>
      <c r="BW368" s="239"/>
      <c r="BX368" s="238"/>
      <c r="BY368" s="239"/>
      <c r="BZ368" s="239"/>
      <c r="CA368" s="239"/>
      <c r="CB368" s="239"/>
      <c r="CC368" s="239"/>
      <c r="CD368" s="239"/>
      <c r="CE368" s="239"/>
      <c r="CF368" s="236"/>
      <c r="CG368" s="240"/>
    </row>
    <row r="369" spans="16:85" x14ac:dyDescent="0.25">
      <c r="P369" s="235"/>
      <c r="Q369" s="235"/>
      <c r="R369" s="235"/>
      <c r="S369" s="235"/>
      <c r="T369" s="236"/>
      <c r="U369" s="236"/>
      <c r="V369" s="236"/>
      <c r="W369" s="236"/>
      <c r="X369" s="236"/>
      <c r="Y369" s="236"/>
      <c r="Z369" s="236"/>
      <c r="AA369" s="236"/>
      <c r="AB369" s="236"/>
      <c r="AC369" s="236"/>
      <c r="AD369" s="236"/>
      <c r="AE369" s="236"/>
      <c r="AF369" s="236"/>
      <c r="AG369" s="236"/>
      <c r="AH369" s="236"/>
      <c r="AI369" s="236"/>
      <c r="AJ369" s="236"/>
      <c r="AK369" s="235"/>
      <c r="AL369" s="236"/>
      <c r="AM369" s="235"/>
      <c r="AN369" s="235"/>
      <c r="AO369" s="235"/>
      <c r="AP369" s="236"/>
      <c r="AQ369" s="235"/>
      <c r="AR369" s="235"/>
      <c r="AS369" s="235"/>
      <c r="AT369" s="235"/>
      <c r="AU369" s="236"/>
      <c r="AV369" s="235"/>
      <c r="AW369" s="235"/>
      <c r="AX369" s="235"/>
      <c r="AY369" s="235"/>
      <c r="AZ369" s="236"/>
      <c r="BA369" s="235"/>
      <c r="BB369" s="235"/>
      <c r="BD369" s="237">
        <v>365</v>
      </c>
      <c r="BE369" s="235"/>
      <c r="BF369" s="235"/>
      <c r="BG369" s="235"/>
      <c r="BH369" s="235"/>
      <c r="BI369" s="235"/>
      <c r="BJ369" s="236"/>
      <c r="BK369" s="235"/>
      <c r="BL369" s="236"/>
      <c r="BM369" s="235"/>
      <c r="BN369" s="238"/>
      <c r="BO369" s="238"/>
      <c r="BP369" s="238"/>
      <c r="BQ369" s="238"/>
      <c r="BR369" s="238"/>
      <c r="BS369" s="238"/>
      <c r="BT369" s="239"/>
      <c r="BU369" s="239"/>
      <c r="BV369" s="239"/>
      <c r="BW369" s="239"/>
      <c r="BX369" s="238"/>
      <c r="BY369" s="239"/>
      <c r="BZ369" s="239"/>
      <c r="CA369" s="239"/>
      <c r="CB369" s="239"/>
      <c r="CC369" s="239"/>
      <c r="CD369" s="239"/>
      <c r="CE369" s="239"/>
      <c r="CF369" s="236"/>
      <c r="CG369" s="240"/>
    </row>
    <row r="370" spans="16:85" x14ac:dyDescent="0.25">
      <c r="P370" s="235"/>
      <c r="Q370" s="235"/>
      <c r="R370" s="235"/>
      <c r="S370" s="235"/>
      <c r="T370" s="236"/>
      <c r="U370" s="236"/>
      <c r="V370" s="236"/>
      <c r="W370" s="236"/>
      <c r="X370" s="236"/>
      <c r="Y370" s="236"/>
      <c r="Z370" s="236"/>
      <c r="AA370" s="236"/>
      <c r="AB370" s="236"/>
      <c r="AC370" s="236"/>
      <c r="AD370" s="236"/>
      <c r="AE370" s="236"/>
      <c r="AF370" s="236"/>
      <c r="AG370" s="236"/>
      <c r="AH370" s="236"/>
      <c r="AI370" s="236"/>
      <c r="AJ370" s="236"/>
      <c r="AK370" s="235"/>
      <c r="AL370" s="236"/>
      <c r="AM370" s="235"/>
      <c r="AN370" s="235"/>
      <c r="AO370" s="235"/>
      <c r="AP370" s="236"/>
      <c r="AQ370" s="235"/>
      <c r="AR370" s="235"/>
      <c r="AS370" s="235"/>
      <c r="AT370" s="235"/>
      <c r="AU370" s="236"/>
      <c r="AV370" s="235"/>
      <c r="AW370" s="235"/>
      <c r="AX370" s="235"/>
      <c r="AY370" s="235"/>
      <c r="AZ370" s="236"/>
      <c r="BA370" s="235"/>
      <c r="BB370" s="235"/>
      <c r="BD370" s="237">
        <v>366</v>
      </c>
      <c r="BE370" s="235"/>
      <c r="BF370" s="235"/>
      <c r="BG370" s="235"/>
      <c r="BH370" s="235"/>
      <c r="BI370" s="235"/>
      <c r="BJ370" s="236"/>
      <c r="BK370" s="235"/>
      <c r="BL370" s="236"/>
      <c r="BM370" s="235"/>
      <c r="BN370" s="238"/>
      <c r="BO370" s="238"/>
      <c r="BP370" s="238"/>
      <c r="BQ370" s="238"/>
      <c r="BR370" s="238"/>
      <c r="BS370" s="238"/>
      <c r="BT370" s="239"/>
      <c r="BU370" s="239"/>
      <c r="BV370" s="239"/>
      <c r="BW370" s="239"/>
      <c r="BX370" s="238"/>
      <c r="BY370" s="239"/>
      <c r="BZ370" s="239"/>
      <c r="CA370" s="239"/>
      <c r="CB370" s="239"/>
      <c r="CC370" s="239"/>
      <c r="CD370" s="239"/>
      <c r="CE370" s="239"/>
      <c r="CF370" s="236"/>
      <c r="CG370" s="240"/>
    </row>
    <row r="371" spans="16:85" x14ac:dyDescent="0.25">
      <c r="P371" s="235"/>
      <c r="Q371" s="235"/>
      <c r="R371" s="235"/>
      <c r="S371" s="235"/>
      <c r="T371" s="236"/>
      <c r="U371" s="236"/>
      <c r="V371" s="236"/>
      <c r="W371" s="236"/>
      <c r="X371" s="236"/>
      <c r="Y371" s="236"/>
      <c r="Z371" s="236"/>
      <c r="AA371" s="236"/>
      <c r="AB371" s="236"/>
      <c r="AC371" s="236"/>
      <c r="AD371" s="236"/>
      <c r="AE371" s="236"/>
      <c r="AF371" s="236"/>
      <c r="AG371" s="236"/>
      <c r="AH371" s="236"/>
      <c r="AI371" s="236"/>
      <c r="AJ371" s="236"/>
      <c r="AK371" s="235"/>
      <c r="AL371" s="236"/>
      <c r="AM371" s="235"/>
      <c r="AN371" s="235"/>
      <c r="AO371" s="235"/>
      <c r="AP371" s="236"/>
      <c r="AQ371" s="235"/>
      <c r="AR371" s="235"/>
      <c r="AS371" s="235"/>
      <c r="AT371" s="235"/>
      <c r="AU371" s="236"/>
      <c r="AV371" s="235"/>
      <c r="AW371" s="235"/>
      <c r="AX371" s="235"/>
      <c r="AY371" s="235"/>
      <c r="AZ371" s="236"/>
      <c r="BA371" s="235"/>
      <c r="BB371" s="235"/>
      <c r="BD371" s="237">
        <v>367</v>
      </c>
      <c r="BE371" s="235"/>
      <c r="BF371" s="235"/>
      <c r="BG371" s="235"/>
      <c r="BH371" s="235"/>
      <c r="BI371" s="235"/>
      <c r="BJ371" s="236"/>
      <c r="BK371" s="235"/>
      <c r="BL371" s="236"/>
      <c r="BM371" s="235"/>
      <c r="BN371" s="238"/>
      <c r="BO371" s="238"/>
      <c r="BP371" s="238"/>
      <c r="BQ371" s="238"/>
      <c r="BR371" s="238"/>
      <c r="BS371" s="238"/>
      <c r="BT371" s="239"/>
      <c r="BU371" s="239"/>
      <c r="BV371" s="239"/>
      <c r="BW371" s="239"/>
      <c r="BX371" s="238"/>
      <c r="BY371" s="239"/>
      <c r="BZ371" s="239"/>
      <c r="CA371" s="239"/>
      <c r="CB371" s="239"/>
      <c r="CC371" s="239"/>
      <c r="CD371" s="239"/>
      <c r="CE371" s="239"/>
      <c r="CF371" s="236"/>
      <c r="CG371" s="240"/>
    </row>
    <row r="372" spans="16:85" x14ac:dyDescent="0.25">
      <c r="P372" s="235"/>
      <c r="Q372" s="235"/>
      <c r="R372" s="235"/>
      <c r="S372" s="235"/>
      <c r="T372" s="236"/>
      <c r="U372" s="236"/>
      <c r="V372" s="236"/>
      <c r="W372" s="236"/>
      <c r="X372" s="236"/>
      <c r="Y372" s="236"/>
      <c r="Z372" s="236"/>
      <c r="AA372" s="236"/>
      <c r="AB372" s="236"/>
      <c r="AC372" s="236"/>
      <c r="AD372" s="236"/>
      <c r="AE372" s="236"/>
      <c r="AF372" s="236"/>
      <c r="AG372" s="236"/>
      <c r="AH372" s="236"/>
      <c r="AI372" s="236"/>
      <c r="AJ372" s="236"/>
      <c r="AK372" s="235"/>
      <c r="AL372" s="236"/>
      <c r="AM372" s="235"/>
      <c r="AN372" s="235"/>
      <c r="AO372" s="235"/>
      <c r="AP372" s="236"/>
      <c r="AQ372" s="235"/>
      <c r="AR372" s="235"/>
      <c r="AS372" s="235"/>
      <c r="AT372" s="235"/>
      <c r="AU372" s="236"/>
      <c r="AV372" s="235"/>
      <c r="AW372" s="235"/>
      <c r="AX372" s="235"/>
      <c r="AY372" s="235"/>
      <c r="AZ372" s="236"/>
      <c r="BA372" s="235"/>
      <c r="BB372" s="235"/>
      <c r="BD372" s="237">
        <v>368</v>
      </c>
      <c r="BE372" s="235"/>
      <c r="BF372" s="235"/>
      <c r="BG372" s="235"/>
      <c r="BH372" s="235"/>
      <c r="BI372" s="235"/>
      <c r="BJ372" s="236"/>
      <c r="BK372" s="235"/>
      <c r="BL372" s="236"/>
      <c r="BM372" s="235"/>
      <c r="BN372" s="238"/>
      <c r="BO372" s="238"/>
      <c r="BP372" s="238"/>
      <c r="BQ372" s="238"/>
      <c r="BR372" s="238"/>
      <c r="BS372" s="238"/>
      <c r="BT372" s="239"/>
      <c r="BU372" s="239"/>
      <c r="BV372" s="239"/>
      <c r="BW372" s="239"/>
      <c r="BX372" s="238"/>
      <c r="BY372" s="239"/>
      <c r="BZ372" s="239"/>
      <c r="CA372" s="239"/>
      <c r="CB372" s="239"/>
      <c r="CC372" s="239"/>
      <c r="CD372" s="239"/>
      <c r="CE372" s="239"/>
      <c r="CF372" s="236"/>
      <c r="CG372" s="240"/>
    </row>
    <row r="373" spans="16:85" x14ac:dyDescent="0.25">
      <c r="P373" s="235"/>
      <c r="Q373" s="235"/>
      <c r="R373" s="235"/>
      <c r="S373" s="235"/>
      <c r="T373" s="236"/>
      <c r="U373" s="236"/>
      <c r="V373" s="236"/>
      <c r="W373" s="236"/>
      <c r="X373" s="236"/>
      <c r="Y373" s="236"/>
      <c r="Z373" s="236"/>
      <c r="AA373" s="236"/>
      <c r="AB373" s="236"/>
      <c r="AC373" s="236"/>
      <c r="AD373" s="236"/>
      <c r="AE373" s="236"/>
      <c r="AF373" s="236"/>
      <c r="AG373" s="236"/>
      <c r="AH373" s="236"/>
      <c r="AI373" s="236"/>
      <c r="AJ373" s="236"/>
      <c r="AK373" s="235"/>
      <c r="AL373" s="236"/>
      <c r="AM373" s="235"/>
      <c r="AN373" s="235"/>
      <c r="AO373" s="235"/>
      <c r="AP373" s="236"/>
      <c r="AQ373" s="235"/>
      <c r="AR373" s="235"/>
      <c r="AS373" s="235"/>
      <c r="AT373" s="235"/>
      <c r="AU373" s="236"/>
      <c r="AV373" s="235"/>
      <c r="AW373" s="235"/>
      <c r="AX373" s="235"/>
      <c r="AY373" s="235"/>
      <c r="AZ373" s="236"/>
      <c r="BA373" s="235"/>
      <c r="BB373" s="235"/>
      <c r="BD373" s="237">
        <v>369</v>
      </c>
      <c r="BE373" s="235"/>
      <c r="BF373" s="235"/>
      <c r="BG373" s="235"/>
      <c r="BH373" s="235"/>
      <c r="BI373" s="235"/>
      <c r="BJ373" s="236"/>
      <c r="BK373" s="235"/>
      <c r="BL373" s="236"/>
      <c r="BM373" s="235"/>
      <c r="BN373" s="238"/>
      <c r="BO373" s="238"/>
      <c r="BP373" s="238"/>
      <c r="BQ373" s="238"/>
      <c r="BR373" s="238"/>
      <c r="BS373" s="238"/>
      <c r="BT373" s="239"/>
      <c r="BU373" s="239"/>
      <c r="BV373" s="239"/>
      <c r="BW373" s="239"/>
      <c r="BX373" s="238"/>
      <c r="BY373" s="239"/>
      <c r="BZ373" s="239"/>
      <c r="CA373" s="239"/>
      <c r="CB373" s="239"/>
      <c r="CC373" s="239"/>
      <c r="CD373" s="239"/>
      <c r="CE373" s="239"/>
      <c r="CF373" s="236"/>
      <c r="CG373" s="240"/>
    </row>
    <row r="374" spans="16:85" x14ac:dyDescent="0.25">
      <c r="P374" s="235"/>
      <c r="Q374" s="235"/>
      <c r="R374" s="235"/>
      <c r="S374" s="235"/>
      <c r="T374" s="236"/>
      <c r="U374" s="236"/>
      <c r="V374" s="236"/>
      <c r="W374" s="236"/>
      <c r="X374" s="236"/>
      <c r="Y374" s="236"/>
      <c r="Z374" s="236"/>
      <c r="AA374" s="236"/>
      <c r="AB374" s="236"/>
      <c r="AC374" s="236"/>
      <c r="AD374" s="236"/>
      <c r="AE374" s="236"/>
      <c r="AF374" s="236"/>
      <c r="AG374" s="236"/>
      <c r="AH374" s="236"/>
      <c r="AI374" s="236"/>
      <c r="AJ374" s="236"/>
      <c r="AK374" s="235"/>
      <c r="AL374" s="236"/>
      <c r="AM374" s="235"/>
      <c r="AN374" s="235"/>
      <c r="AO374" s="235"/>
      <c r="AP374" s="236"/>
      <c r="AQ374" s="235"/>
      <c r="AR374" s="235"/>
      <c r="AS374" s="235"/>
      <c r="AT374" s="235"/>
      <c r="AU374" s="236"/>
      <c r="AV374" s="235"/>
      <c r="AW374" s="235"/>
      <c r="AX374" s="235"/>
      <c r="AY374" s="235"/>
      <c r="AZ374" s="236"/>
      <c r="BA374" s="235"/>
      <c r="BB374" s="235"/>
      <c r="BD374" s="237">
        <v>370</v>
      </c>
      <c r="BE374" s="235"/>
      <c r="BF374" s="235"/>
      <c r="BG374" s="235"/>
      <c r="BH374" s="235"/>
      <c r="BI374" s="235"/>
      <c r="BJ374" s="236"/>
      <c r="BK374" s="235"/>
      <c r="BL374" s="236"/>
      <c r="BM374" s="235"/>
      <c r="BN374" s="238"/>
      <c r="BO374" s="238"/>
      <c r="BP374" s="238"/>
      <c r="BQ374" s="238"/>
      <c r="BR374" s="238"/>
      <c r="BS374" s="238"/>
      <c r="BT374" s="239"/>
      <c r="BU374" s="239"/>
      <c r="BV374" s="239"/>
      <c r="BW374" s="239"/>
      <c r="BX374" s="238"/>
      <c r="BY374" s="239"/>
      <c r="BZ374" s="239"/>
      <c r="CA374" s="239"/>
      <c r="CB374" s="239"/>
      <c r="CC374" s="239"/>
      <c r="CD374" s="239"/>
      <c r="CE374" s="239"/>
      <c r="CF374" s="236"/>
      <c r="CG374" s="240"/>
    </row>
    <row r="375" spans="16:85" x14ac:dyDescent="0.25">
      <c r="P375" s="235"/>
      <c r="Q375" s="235"/>
      <c r="R375" s="235"/>
      <c r="S375" s="235"/>
      <c r="T375" s="236"/>
      <c r="U375" s="236"/>
      <c r="V375" s="236"/>
      <c r="W375" s="236"/>
      <c r="X375" s="236"/>
      <c r="Y375" s="236"/>
      <c r="Z375" s="236"/>
      <c r="AA375" s="236"/>
      <c r="AB375" s="236"/>
      <c r="AC375" s="236"/>
      <c r="AD375" s="236"/>
      <c r="AE375" s="236"/>
      <c r="AF375" s="236"/>
      <c r="AG375" s="236"/>
      <c r="AH375" s="236"/>
      <c r="AI375" s="236"/>
      <c r="AJ375" s="236"/>
      <c r="AK375" s="235"/>
      <c r="AL375" s="236"/>
      <c r="AM375" s="235"/>
      <c r="AN375" s="235"/>
      <c r="AO375" s="235"/>
      <c r="AP375" s="236"/>
      <c r="AQ375" s="235"/>
      <c r="AR375" s="235"/>
      <c r="AS375" s="235"/>
      <c r="AT375" s="235"/>
      <c r="AU375" s="236"/>
      <c r="AV375" s="235"/>
      <c r="AW375" s="235"/>
      <c r="AX375" s="235"/>
      <c r="AY375" s="235"/>
      <c r="AZ375" s="236"/>
      <c r="BA375" s="235"/>
      <c r="BB375" s="235"/>
      <c r="BD375" s="237">
        <v>371</v>
      </c>
      <c r="BE375" s="235"/>
      <c r="BF375" s="235"/>
      <c r="BG375" s="235"/>
      <c r="BH375" s="235"/>
      <c r="BI375" s="235"/>
      <c r="BJ375" s="236"/>
      <c r="BK375" s="235"/>
      <c r="BL375" s="236"/>
      <c r="BM375" s="235"/>
      <c r="BN375" s="238"/>
      <c r="BO375" s="238"/>
      <c r="BP375" s="238"/>
      <c r="BQ375" s="238"/>
      <c r="BR375" s="238"/>
      <c r="BS375" s="238"/>
      <c r="BT375" s="239"/>
      <c r="BU375" s="239"/>
      <c r="BV375" s="239"/>
      <c r="BW375" s="239"/>
      <c r="BX375" s="238"/>
      <c r="BY375" s="239"/>
      <c r="BZ375" s="239"/>
      <c r="CA375" s="239"/>
      <c r="CB375" s="239"/>
      <c r="CC375" s="239"/>
      <c r="CD375" s="239"/>
      <c r="CE375" s="239"/>
      <c r="CF375" s="236"/>
      <c r="CG375" s="240"/>
    </row>
    <row r="376" spans="16:85" x14ac:dyDescent="0.25">
      <c r="P376" s="235"/>
      <c r="Q376" s="235"/>
      <c r="R376" s="235"/>
      <c r="S376" s="235"/>
      <c r="T376" s="236"/>
      <c r="U376" s="236"/>
      <c r="V376" s="236"/>
      <c r="W376" s="236"/>
      <c r="X376" s="236"/>
      <c r="Y376" s="236"/>
      <c r="Z376" s="236"/>
      <c r="AA376" s="236"/>
      <c r="AB376" s="236"/>
      <c r="AC376" s="236"/>
      <c r="AD376" s="236"/>
      <c r="AE376" s="236"/>
      <c r="AF376" s="236"/>
      <c r="AG376" s="236"/>
      <c r="AH376" s="236"/>
      <c r="AI376" s="236"/>
      <c r="AJ376" s="236"/>
      <c r="AK376" s="235"/>
      <c r="AL376" s="236"/>
      <c r="AM376" s="235"/>
      <c r="AN376" s="235"/>
      <c r="AO376" s="235"/>
      <c r="AP376" s="236"/>
      <c r="AQ376" s="235"/>
      <c r="AR376" s="235"/>
      <c r="AS376" s="235"/>
      <c r="AT376" s="235"/>
      <c r="AU376" s="236"/>
      <c r="AV376" s="235"/>
      <c r="AW376" s="235"/>
      <c r="AX376" s="235"/>
      <c r="AY376" s="235"/>
      <c r="AZ376" s="236"/>
      <c r="BA376" s="235"/>
      <c r="BB376" s="235"/>
      <c r="BD376" s="237">
        <v>372</v>
      </c>
      <c r="BE376" s="235"/>
      <c r="BF376" s="235"/>
      <c r="BG376" s="235"/>
      <c r="BH376" s="235"/>
      <c r="BI376" s="235"/>
      <c r="BJ376" s="236"/>
      <c r="BK376" s="235"/>
      <c r="BL376" s="236"/>
      <c r="BM376" s="235"/>
      <c r="BN376" s="238"/>
      <c r="BO376" s="238"/>
      <c r="BP376" s="238"/>
      <c r="BQ376" s="238"/>
      <c r="BR376" s="238"/>
      <c r="BS376" s="238"/>
      <c r="BT376" s="239"/>
      <c r="BU376" s="239"/>
      <c r="BV376" s="239"/>
      <c r="BW376" s="239"/>
      <c r="BX376" s="238"/>
      <c r="BY376" s="239"/>
      <c r="BZ376" s="239"/>
      <c r="CA376" s="239"/>
      <c r="CB376" s="239"/>
      <c r="CC376" s="239"/>
      <c r="CD376" s="239"/>
      <c r="CE376" s="239"/>
      <c r="CF376" s="236"/>
      <c r="CG376" s="240"/>
    </row>
    <row r="377" spans="16:85" x14ac:dyDescent="0.25">
      <c r="P377" s="235"/>
      <c r="Q377" s="235"/>
      <c r="R377" s="235"/>
      <c r="S377" s="235"/>
      <c r="T377" s="236"/>
      <c r="U377" s="236"/>
      <c r="V377" s="236"/>
      <c r="W377" s="236"/>
      <c r="X377" s="236"/>
      <c r="Y377" s="236"/>
      <c r="Z377" s="236"/>
      <c r="AA377" s="236"/>
      <c r="AB377" s="236"/>
      <c r="AC377" s="236"/>
      <c r="AD377" s="236"/>
      <c r="AE377" s="236"/>
      <c r="AF377" s="236"/>
      <c r="AG377" s="236"/>
      <c r="AH377" s="236"/>
      <c r="AI377" s="236"/>
      <c r="AJ377" s="236"/>
      <c r="AK377" s="235"/>
      <c r="AL377" s="236"/>
      <c r="AM377" s="235"/>
      <c r="AN377" s="235"/>
      <c r="AO377" s="235"/>
      <c r="AP377" s="236"/>
      <c r="AQ377" s="235"/>
      <c r="AR377" s="235"/>
      <c r="AS377" s="235"/>
      <c r="AT377" s="235"/>
      <c r="AU377" s="236"/>
      <c r="AV377" s="235"/>
      <c r="AW377" s="235"/>
      <c r="AX377" s="235"/>
      <c r="AY377" s="235"/>
      <c r="AZ377" s="236"/>
      <c r="BA377" s="235"/>
      <c r="BB377" s="235"/>
      <c r="BD377" s="237">
        <v>373</v>
      </c>
      <c r="BE377" s="235"/>
      <c r="BF377" s="235"/>
      <c r="BG377" s="235"/>
      <c r="BH377" s="235"/>
      <c r="BI377" s="235"/>
      <c r="BJ377" s="236"/>
      <c r="BK377" s="235"/>
      <c r="BL377" s="236"/>
      <c r="BM377" s="235"/>
      <c r="BN377" s="238"/>
      <c r="BO377" s="238"/>
      <c r="BP377" s="238"/>
      <c r="BQ377" s="238"/>
      <c r="BR377" s="238"/>
      <c r="BS377" s="238"/>
      <c r="BT377" s="239"/>
      <c r="BU377" s="239"/>
      <c r="BV377" s="239"/>
      <c r="BW377" s="239"/>
      <c r="BX377" s="238"/>
      <c r="BY377" s="239"/>
      <c r="BZ377" s="239"/>
      <c r="CA377" s="239"/>
      <c r="CB377" s="239"/>
      <c r="CC377" s="239"/>
      <c r="CD377" s="239"/>
      <c r="CE377" s="239"/>
      <c r="CF377" s="236"/>
      <c r="CG377" s="240"/>
    </row>
    <row r="378" spans="16:85" x14ac:dyDescent="0.25">
      <c r="P378" s="235"/>
      <c r="Q378" s="235"/>
      <c r="R378" s="235"/>
      <c r="S378" s="235"/>
      <c r="T378" s="236"/>
      <c r="U378" s="236"/>
      <c r="V378" s="236"/>
      <c r="W378" s="236"/>
      <c r="X378" s="236"/>
      <c r="Y378" s="236"/>
      <c r="Z378" s="236"/>
      <c r="AA378" s="236"/>
      <c r="AB378" s="236"/>
      <c r="AC378" s="236"/>
      <c r="AD378" s="236"/>
      <c r="AE378" s="236"/>
      <c r="AF378" s="236"/>
      <c r="AG378" s="236"/>
      <c r="AH378" s="236"/>
      <c r="AI378" s="236"/>
      <c r="AJ378" s="236"/>
      <c r="AK378" s="235"/>
      <c r="AL378" s="236"/>
      <c r="AM378" s="235"/>
      <c r="AN378" s="235"/>
      <c r="AO378" s="235"/>
      <c r="AP378" s="236"/>
      <c r="AQ378" s="235"/>
      <c r="AR378" s="235"/>
      <c r="AS378" s="235"/>
      <c r="AT378" s="235"/>
      <c r="AU378" s="236"/>
      <c r="AV378" s="235"/>
      <c r="AW378" s="235"/>
      <c r="AX378" s="235"/>
      <c r="AY378" s="235"/>
      <c r="AZ378" s="236"/>
      <c r="BA378" s="235"/>
      <c r="BB378" s="235"/>
      <c r="BD378" s="237">
        <v>374</v>
      </c>
      <c r="BE378" s="235"/>
      <c r="BF378" s="235"/>
      <c r="BG378" s="235"/>
      <c r="BH378" s="235"/>
      <c r="BI378" s="235"/>
      <c r="BJ378" s="236"/>
      <c r="BK378" s="235"/>
      <c r="BL378" s="236"/>
      <c r="BM378" s="235"/>
      <c r="BN378" s="238"/>
      <c r="BO378" s="238"/>
      <c r="BP378" s="238"/>
      <c r="BQ378" s="238"/>
      <c r="BR378" s="238"/>
      <c r="BS378" s="238"/>
      <c r="BT378" s="239"/>
      <c r="BU378" s="239"/>
      <c r="BV378" s="239"/>
      <c r="BW378" s="239"/>
      <c r="BX378" s="238"/>
      <c r="BY378" s="239"/>
      <c r="BZ378" s="239"/>
      <c r="CA378" s="239"/>
      <c r="CB378" s="239"/>
      <c r="CC378" s="239"/>
      <c r="CD378" s="239"/>
      <c r="CE378" s="239"/>
      <c r="CF378" s="236"/>
      <c r="CG378" s="240"/>
    </row>
    <row r="379" spans="16:85" x14ac:dyDescent="0.25">
      <c r="P379" s="235"/>
      <c r="Q379" s="235"/>
      <c r="R379" s="235"/>
      <c r="S379" s="235"/>
      <c r="T379" s="236"/>
      <c r="U379" s="236"/>
      <c r="V379" s="236"/>
      <c r="W379" s="236"/>
      <c r="X379" s="236"/>
      <c r="Y379" s="236"/>
      <c r="Z379" s="236"/>
      <c r="AA379" s="236"/>
      <c r="AB379" s="236"/>
      <c r="AC379" s="236"/>
      <c r="AD379" s="236"/>
      <c r="AE379" s="236"/>
      <c r="AF379" s="236"/>
      <c r="AG379" s="236"/>
      <c r="AH379" s="236"/>
      <c r="AI379" s="236"/>
      <c r="AJ379" s="236"/>
      <c r="AK379" s="235"/>
      <c r="AL379" s="236"/>
      <c r="AM379" s="235"/>
      <c r="AN379" s="235"/>
      <c r="AO379" s="235"/>
      <c r="AP379" s="236"/>
      <c r="AQ379" s="235"/>
      <c r="AR379" s="235"/>
      <c r="AS379" s="235"/>
      <c r="AT379" s="235"/>
      <c r="AU379" s="236"/>
      <c r="AV379" s="235"/>
      <c r="AW379" s="235"/>
      <c r="AX379" s="235"/>
      <c r="AY379" s="235"/>
      <c r="AZ379" s="236"/>
      <c r="BA379" s="235"/>
      <c r="BB379" s="235"/>
      <c r="BD379" s="237">
        <v>375</v>
      </c>
      <c r="BE379" s="235"/>
      <c r="BF379" s="235"/>
      <c r="BG379" s="235"/>
      <c r="BH379" s="235"/>
      <c r="BI379" s="235"/>
      <c r="BJ379" s="236"/>
      <c r="BK379" s="235"/>
      <c r="BL379" s="236"/>
      <c r="BM379" s="235"/>
      <c r="BN379" s="238"/>
      <c r="BO379" s="238"/>
      <c r="BP379" s="238"/>
      <c r="BQ379" s="238"/>
      <c r="BR379" s="238"/>
      <c r="BS379" s="238"/>
      <c r="BT379" s="239"/>
      <c r="BU379" s="239"/>
      <c r="BV379" s="239"/>
      <c r="BW379" s="239"/>
      <c r="BX379" s="238"/>
      <c r="BY379" s="239"/>
      <c r="BZ379" s="239"/>
      <c r="CA379" s="239"/>
      <c r="CB379" s="239"/>
      <c r="CC379" s="239"/>
      <c r="CD379" s="239"/>
      <c r="CE379" s="239"/>
      <c r="CF379" s="236"/>
      <c r="CG379" s="240"/>
    </row>
    <row r="380" spans="16:85" x14ac:dyDescent="0.25">
      <c r="P380" s="235"/>
      <c r="Q380" s="235"/>
      <c r="R380" s="235"/>
      <c r="S380" s="235"/>
      <c r="T380" s="236"/>
      <c r="U380" s="236"/>
      <c r="V380" s="236"/>
      <c r="W380" s="236"/>
      <c r="X380" s="236"/>
      <c r="Y380" s="236"/>
      <c r="Z380" s="236"/>
      <c r="AA380" s="236"/>
      <c r="AB380" s="236"/>
      <c r="AC380" s="236"/>
      <c r="AD380" s="236"/>
      <c r="AE380" s="236"/>
      <c r="AF380" s="236"/>
      <c r="AG380" s="236"/>
      <c r="AH380" s="236"/>
      <c r="AI380" s="236"/>
      <c r="AJ380" s="236"/>
      <c r="AK380" s="235"/>
      <c r="AL380" s="236"/>
      <c r="AM380" s="235"/>
      <c r="AN380" s="235"/>
      <c r="AO380" s="235"/>
      <c r="AP380" s="236"/>
      <c r="AQ380" s="235"/>
      <c r="AR380" s="235"/>
      <c r="AS380" s="235"/>
      <c r="AT380" s="235"/>
      <c r="AU380" s="236"/>
      <c r="AV380" s="235"/>
      <c r="AW380" s="235"/>
      <c r="AX380" s="235"/>
      <c r="AY380" s="235"/>
      <c r="AZ380" s="236"/>
      <c r="BA380" s="235"/>
      <c r="BB380" s="235"/>
      <c r="BD380" s="237">
        <v>376</v>
      </c>
      <c r="BE380" s="235"/>
      <c r="BF380" s="235"/>
      <c r="BG380" s="235"/>
      <c r="BH380" s="235"/>
      <c r="BI380" s="235"/>
      <c r="BJ380" s="236"/>
      <c r="BK380" s="235"/>
      <c r="BL380" s="236"/>
      <c r="BM380" s="235"/>
      <c r="BN380" s="238"/>
      <c r="BO380" s="238"/>
      <c r="BP380" s="238"/>
      <c r="BQ380" s="238"/>
      <c r="BR380" s="238"/>
      <c r="BS380" s="238"/>
      <c r="BT380" s="239"/>
      <c r="BU380" s="239"/>
      <c r="BV380" s="239"/>
      <c r="BW380" s="239"/>
      <c r="BX380" s="238"/>
      <c r="BY380" s="239"/>
      <c r="BZ380" s="239"/>
      <c r="CA380" s="239"/>
      <c r="CB380" s="239"/>
      <c r="CC380" s="239"/>
      <c r="CD380" s="239"/>
      <c r="CE380" s="239"/>
      <c r="CF380" s="236"/>
      <c r="CG380" s="240"/>
    </row>
    <row r="381" spans="16:85" x14ac:dyDescent="0.25">
      <c r="P381" s="235"/>
      <c r="Q381" s="235"/>
      <c r="R381" s="235"/>
      <c r="S381" s="235"/>
      <c r="T381" s="236"/>
      <c r="U381" s="236"/>
      <c r="V381" s="236"/>
      <c r="W381" s="236"/>
      <c r="X381" s="236"/>
      <c r="Y381" s="236"/>
      <c r="Z381" s="236"/>
      <c r="AA381" s="236"/>
      <c r="AB381" s="236"/>
      <c r="AC381" s="236"/>
      <c r="AD381" s="236"/>
      <c r="AE381" s="236"/>
      <c r="AF381" s="236"/>
      <c r="AG381" s="236"/>
      <c r="AH381" s="236"/>
      <c r="AI381" s="236"/>
      <c r="AJ381" s="236"/>
      <c r="AK381" s="235"/>
      <c r="AL381" s="236"/>
      <c r="AM381" s="235"/>
      <c r="AN381" s="235"/>
      <c r="AO381" s="235"/>
      <c r="AP381" s="236"/>
      <c r="AQ381" s="235"/>
      <c r="AR381" s="235"/>
      <c r="AS381" s="235"/>
      <c r="AT381" s="235"/>
      <c r="AU381" s="236"/>
      <c r="AV381" s="235"/>
      <c r="AW381" s="235"/>
      <c r="AX381" s="235"/>
      <c r="AY381" s="235"/>
      <c r="AZ381" s="236"/>
      <c r="BA381" s="235"/>
      <c r="BB381" s="235"/>
      <c r="BD381" s="237">
        <v>377</v>
      </c>
      <c r="BE381" s="235"/>
      <c r="BF381" s="235"/>
      <c r="BG381" s="235"/>
      <c r="BH381" s="235"/>
      <c r="BI381" s="235"/>
      <c r="BJ381" s="236"/>
      <c r="BK381" s="235"/>
      <c r="BL381" s="236"/>
      <c r="BM381" s="235"/>
      <c r="BN381" s="238"/>
      <c r="BO381" s="238"/>
      <c r="BP381" s="238"/>
      <c r="BQ381" s="238"/>
      <c r="BR381" s="238"/>
      <c r="BS381" s="238"/>
      <c r="BT381" s="239"/>
      <c r="BU381" s="239"/>
      <c r="BV381" s="239"/>
      <c r="BW381" s="239"/>
      <c r="BX381" s="238"/>
      <c r="BY381" s="239"/>
      <c r="BZ381" s="239"/>
      <c r="CA381" s="239"/>
      <c r="CB381" s="239"/>
      <c r="CC381" s="239"/>
      <c r="CD381" s="239"/>
      <c r="CE381" s="239"/>
      <c r="CF381" s="236"/>
      <c r="CG381" s="240"/>
    </row>
    <row r="382" spans="16:85" x14ac:dyDescent="0.25">
      <c r="P382" s="235"/>
      <c r="Q382" s="235"/>
      <c r="R382" s="235"/>
      <c r="S382" s="235"/>
      <c r="T382" s="236"/>
      <c r="U382" s="236"/>
      <c r="V382" s="236"/>
      <c r="W382" s="236"/>
      <c r="X382" s="236"/>
      <c r="Y382" s="236"/>
      <c r="Z382" s="236"/>
      <c r="AA382" s="236"/>
      <c r="AB382" s="236"/>
      <c r="AC382" s="236"/>
      <c r="AD382" s="236"/>
      <c r="AE382" s="236"/>
      <c r="AF382" s="236"/>
      <c r="AG382" s="236"/>
      <c r="AH382" s="236"/>
      <c r="AI382" s="236"/>
      <c r="AJ382" s="236"/>
      <c r="AK382" s="235"/>
      <c r="AL382" s="236"/>
      <c r="AM382" s="235"/>
      <c r="AN382" s="235"/>
      <c r="AO382" s="235"/>
      <c r="AP382" s="236"/>
      <c r="AQ382" s="235"/>
      <c r="AR382" s="235"/>
      <c r="AS382" s="235"/>
      <c r="AT382" s="235"/>
      <c r="AU382" s="236"/>
      <c r="AV382" s="235"/>
      <c r="AW382" s="235"/>
      <c r="AX382" s="235"/>
      <c r="AY382" s="235"/>
      <c r="AZ382" s="236"/>
      <c r="BA382" s="235"/>
      <c r="BB382" s="235"/>
      <c r="BD382" s="237">
        <v>378</v>
      </c>
      <c r="BE382" s="235"/>
      <c r="BF382" s="235"/>
      <c r="BG382" s="235"/>
      <c r="BH382" s="235"/>
      <c r="BI382" s="235"/>
      <c r="BJ382" s="236"/>
      <c r="BK382" s="235"/>
      <c r="BL382" s="236"/>
      <c r="BM382" s="235"/>
      <c r="BN382" s="238"/>
      <c r="BO382" s="238"/>
      <c r="BP382" s="238"/>
      <c r="BQ382" s="238"/>
      <c r="BR382" s="238"/>
      <c r="BS382" s="238"/>
      <c r="BT382" s="239"/>
      <c r="BU382" s="239"/>
      <c r="BV382" s="239"/>
      <c r="BW382" s="239"/>
      <c r="BX382" s="238"/>
      <c r="BY382" s="239"/>
      <c r="BZ382" s="239"/>
      <c r="CA382" s="239"/>
      <c r="CB382" s="239"/>
      <c r="CC382" s="239"/>
      <c r="CD382" s="239"/>
      <c r="CE382" s="239"/>
      <c r="CF382" s="236"/>
      <c r="CG382" s="240"/>
    </row>
    <row r="383" spans="16:85" x14ac:dyDescent="0.25">
      <c r="P383" s="235"/>
      <c r="Q383" s="235"/>
      <c r="R383" s="235"/>
      <c r="S383" s="235"/>
      <c r="T383" s="236"/>
      <c r="U383" s="236"/>
      <c r="V383" s="236"/>
      <c r="W383" s="236"/>
      <c r="X383" s="236"/>
      <c r="Y383" s="236"/>
      <c r="Z383" s="236"/>
      <c r="AA383" s="236"/>
      <c r="AB383" s="236"/>
      <c r="AC383" s="236"/>
      <c r="AD383" s="236"/>
      <c r="AE383" s="236"/>
      <c r="AF383" s="236"/>
      <c r="AG383" s="236"/>
      <c r="AH383" s="236"/>
      <c r="AI383" s="236"/>
      <c r="AJ383" s="236"/>
      <c r="AK383" s="235"/>
      <c r="AL383" s="236"/>
      <c r="AM383" s="235"/>
      <c r="AN383" s="235"/>
      <c r="AO383" s="235"/>
      <c r="AP383" s="236"/>
      <c r="AQ383" s="235"/>
      <c r="AR383" s="235"/>
      <c r="AS383" s="235"/>
      <c r="AT383" s="235"/>
      <c r="AU383" s="236"/>
      <c r="AV383" s="235"/>
      <c r="AW383" s="235"/>
      <c r="AX383" s="235"/>
      <c r="AY383" s="235"/>
      <c r="AZ383" s="236"/>
      <c r="BA383" s="235"/>
      <c r="BB383" s="235"/>
      <c r="BD383" s="237">
        <v>379</v>
      </c>
      <c r="BE383" s="235"/>
      <c r="BF383" s="235"/>
      <c r="BG383" s="235"/>
      <c r="BH383" s="235"/>
      <c r="BI383" s="235"/>
      <c r="BJ383" s="236"/>
      <c r="BK383" s="235"/>
      <c r="BL383" s="236"/>
      <c r="BM383" s="235"/>
      <c r="BN383" s="238"/>
      <c r="BO383" s="238"/>
      <c r="BP383" s="238"/>
      <c r="BQ383" s="238"/>
      <c r="BR383" s="238"/>
      <c r="BS383" s="238"/>
      <c r="BT383" s="239"/>
      <c r="BU383" s="239"/>
      <c r="BV383" s="239"/>
      <c r="BW383" s="239"/>
      <c r="BX383" s="238"/>
      <c r="BY383" s="239"/>
      <c r="BZ383" s="239"/>
      <c r="CA383" s="239"/>
      <c r="CB383" s="239"/>
      <c r="CC383" s="239"/>
      <c r="CD383" s="239"/>
      <c r="CE383" s="239"/>
      <c r="CF383" s="236"/>
      <c r="CG383" s="240"/>
    </row>
    <row r="384" spans="16:85" x14ac:dyDescent="0.25">
      <c r="P384" s="235"/>
      <c r="Q384" s="235"/>
      <c r="R384" s="235"/>
      <c r="S384" s="235"/>
      <c r="T384" s="236"/>
      <c r="U384" s="236"/>
      <c r="V384" s="236"/>
      <c r="W384" s="236"/>
      <c r="X384" s="236"/>
      <c r="Y384" s="236"/>
      <c r="Z384" s="236"/>
      <c r="AA384" s="236"/>
      <c r="AB384" s="236"/>
      <c r="AC384" s="236"/>
      <c r="AD384" s="236"/>
      <c r="AE384" s="236"/>
      <c r="AF384" s="236"/>
      <c r="AG384" s="236"/>
      <c r="AH384" s="236"/>
      <c r="AI384" s="236"/>
      <c r="AJ384" s="236"/>
      <c r="AK384" s="235"/>
      <c r="AL384" s="236"/>
      <c r="AM384" s="235"/>
      <c r="AN384" s="235"/>
      <c r="AO384" s="235"/>
      <c r="AP384" s="236"/>
      <c r="AQ384" s="235"/>
      <c r="AR384" s="235"/>
      <c r="AS384" s="235"/>
      <c r="AT384" s="235"/>
      <c r="AU384" s="236"/>
      <c r="AV384" s="235"/>
      <c r="AW384" s="235"/>
      <c r="AX384" s="235"/>
      <c r="AY384" s="235"/>
      <c r="AZ384" s="236"/>
      <c r="BA384" s="235"/>
      <c r="BB384" s="235"/>
      <c r="BD384" s="237">
        <v>380</v>
      </c>
      <c r="BE384" s="235"/>
      <c r="BF384" s="235"/>
      <c r="BG384" s="235"/>
      <c r="BH384" s="235"/>
      <c r="BI384" s="235"/>
      <c r="BJ384" s="236"/>
      <c r="BK384" s="235"/>
      <c r="BL384" s="236"/>
      <c r="BM384" s="235"/>
      <c r="BN384" s="238"/>
      <c r="BO384" s="238"/>
      <c r="BP384" s="238"/>
      <c r="BQ384" s="238"/>
      <c r="BR384" s="238"/>
      <c r="BS384" s="238"/>
      <c r="BT384" s="239"/>
      <c r="BU384" s="239"/>
      <c r="BV384" s="239"/>
      <c r="BW384" s="239"/>
      <c r="BX384" s="238"/>
      <c r="BY384" s="239"/>
      <c r="BZ384" s="239"/>
      <c r="CA384" s="239"/>
      <c r="CB384" s="239"/>
      <c r="CC384" s="239"/>
      <c r="CD384" s="239"/>
      <c r="CE384" s="239"/>
      <c r="CF384" s="236"/>
      <c r="CG384" s="240"/>
    </row>
    <row r="385" spans="16:85" x14ac:dyDescent="0.25">
      <c r="P385" s="235"/>
      <c r="Q385" s="235"/>
      <c r="R385" s="235"/>
      <c r="S385" s="235"/>
      <c r="T385" s="236"/>
      <c r="U385" s="236"/>
      <c r="V385" s="236"/>
      <c r="W385" s="236"/>
      <c r="X385" s="236"/>
      <c r="Y385" s="236"/>
      <c r="Z385" s="236"/>
      <c r="AA385" s="236"/>
      <c r="AB385" s="236"/>
      <c r="AC385" s="236"/>
      <c r="AD385" s="236"/>
      <c r="AE385" s="236"/>
      <c r="AF385" s="236"/>
      <c r="AG385" s="236"/>
      <c r="AH385" s="236"/>
      <c r="AI385" s="236"/>
      <c r="AJ385" s="236"/>
      <c r="AK385" s="235"/>
      <c r="AL385" s="236"/>
      <c r="AM385" s="235"/>
      <c r="AN385" s="235"/>
      <c r="AO385" s="235"/>
      <c r="AP385" s="236"/>
      <c r="AQ385" s="235"/>
      <c r="AR385" s="235"/>
      <c r="AS385" s="235"/>
      <c r="AT385" s="235"/>
      <c r="AU385" s="236"/>
      <c r="AV385" s="235"/>
      <c r="AW385" s="235"/>
      <c r="AX385" s="235"/>
      <c r="AY385" s="235"/>
      <c r="AZ385" s="236"/>
      <c r="BA385" s="235"/>
      <c r="BB385" s="235"/>
      <c r="BD385" s="237">
        <v>381</v>
      </c>
      <c r="BE385" s="235"/>
      <c r="BF385" s="235"/>
      <c r="BG385" s="235"/>
      <c r="BH385" s="235"/>
      <c r="BI385" s="235"/>
      <c r="BJ385" s="236"/>
      <c r="BK385" s="235"/>
      <c r="BL385" s="236"/>
      <c r="BM385" s="235"/>
      <c r="BN385" s="238"/>
      <c r="BO385" s="238"/>
      <c r="BP385" s="238"/>
      <c r="BQ385" s="238"/>
      <c r="BR385" s="238"/>
      <c r="BS385" s="238"/>
      <c r="BT385" s="239"/>
      <c r="BU385" s="239"/>
      <c r="BV385" s="239"/>
      <c r="BW385" s="239"/>
      <c r="BX385" s="238"/>
      <c r="BY385" s="239"/>
      <c r="BZ385" s="239"/>
      <c r="CA385" s="239"/>
      <c r="CB385" s="239"/>
      <c r="CC385" s="239"/>
      <c r="CD385" s="239"/>
      <c r="CE385" s="239"/>
      <c r="CF385" s="236"/>
      <c r="CG385" s="240"/>
    </row>
    <row r="386" spans="16:85" x14ac:dyDescent="0.25">
      <c r="P386" s="235"/>
      <c r="Q386" s="235"/>
      <c r="R386" s="235"/>
      <c r="S386" s="235"/>
      <c r="T386" s="236"/>
      <c r="U386" s="236"/>
      <c r="V386" s="236"/>
      <c r="W386" s="236"/>
      <c r="X386" s="236"/>
      <c r="Y386" s="236"/>
      <c r="Z386" s="236"/>
      <c r="AA386" s="236"/>
      <c r="AB386" s="236"/>
      <c r="AC386" s="236"/>
      <c r="AD386" s="236"/>
      <c r="AE386" s="236"/>
      <c r="AF386" s="236"/>
      <c r="AG386" s="236"/>
      <c r="AH386" s="236"/>
      <c r="AI386" s="236"/>
      <c r="AJ386" s="236"/>
      <c r="AK386" s="235"/>
      <c r="AL386" s="236"/>
      <c r="AM386" s="235"/>
      <c r="AN386" s="235"/>
      <c r="AO386" s="235"/>
      <c r="AP386" s="236"/>
      <c r="AQ386" s="235"/>
      <c r="AR386" s="235"/>
      <c r="AS386" s="235"/>
      <c r="AT386" s="235"/>
      <c r="AU386" s="236"/>
      <c r="AV386" s="235"/>
      <c r="AW386" s="235"/>
      <c r="AX386" s="235"/>
      <c r="AY386" s="235"/>
      <c r="AZ386" s="236"/>
      <c r="BA386" s="235"/>
      <c r="BB386" s="235"/>
      <c r="BD386" s="237">
        <v>382</v>
      </c>
      <c r="BE386" s="235"/>
      <c r="BF386" s="235"/>
      <c r="BG386" s="235"/>
      <c r="BH386" s="235"/>
      <c r="BI386" s="235"/>
      <c r="BJ386" s="236"/>
      <c r="BK386" s="235"/>
      <c r="BL386" s="236"/>
      <c r="BM386" s="235"/>
      <c r="BN386" s="238"/>
      <c r="BO386" s="238"/>
      <c r="BP386" s="238"/>
      <c r="BQ386" s="238"/>
      <c r="BR386" s="238"/>
      <c r="BS386" s="238"/>
      <c r="BT386" s="239"/>
      <c r="BU386" s="239"/>
      <c r="BV386" s="239"/>
      <c r="BW386" s="239"/>
      <c r="BX386" s="238"/>
      <c r="BY386" s="239"/>
      <c r="BZ386" s="239"/>
      <c r="CA386" s="239"/>
      <c r="CB386" s="239"/>
      <c r="CC386" s="239"/>
      <c r="CD386" s="239"/>
      <c r="CE386" s="239"/>
      <c r="CF386" s="236"/>
      <c r="CG386" s="240"/>
    </row>
    <row r="387" spans="16:85" x14ac:dyDescent="0.25">
      <c r="P387" s="235"/>
      <c r="Q387" s="235"/>
      <c r="R387" s="235"/>
      <c r="S387" s="235"/>
      <c r="T387" s="236"/>
      <c r="U387" s="236"/>
      <c r="V387" s="236"/>
      <c r="W387" s="236"/>
      <c r="X387" s="236"/>
      <c r="Y387" s="236"/>
      <c r="Z387" s="236"/>
      <c r="AA387" s="236"/>
      <c r="AB387" s="236"/>
      <c r="AC387" s="236"/>
      <c r="AD387" s="236"/>
      <c r="AE387" s="236"/>
      <c r="AF387" s="236"/>
      <c r="AG387" s="236"/>
      <c r="AH387" s="236"/>
      <c r="AI387" s="236"/>
      <c r="AJ387" s="236"/>
      <c r="AK387" s="235"/>
      <c r="AL387" s="236"/>
      <c r="AM387" s="235"/>
      <c r="AN387" s="235"/>
      <c r="AO387" s="235"/>
      <c r="AP387" s="236"/>
      <c r="AQ387" s="235"/>
      <c r="AR387" s="235"/>
      <c r="AS387" s="235"/>
      <c r="AT387" s="235"/>
      <c r="AU387" s="236"/>
      <c r="AV387" s="235"/>
      <c r="AW387" s="235"/>
      <c r="AX387" s="235"/>
      <c r="AY387" s="235"/>
      <c r="AZ387" s="236"/>
      <c r="BA387" s="235"/>
      <c r="BB387" s="235"/>
      <c r="BD387" s="237">
        <v>383</v>
      </c>
      <c r="BE387" s="235"/>
      <c r="BF387" s="235"/>
      <c r="BG387" s="235"/>
      <c r="BH387" s="235"/>
      <c r="BI387" s="235"/>
      <c r="BJ387" s="236"/>
      <c r="BK387" s="235"/>
      <c r="BL387" s="236"/>
      <c r="BM387" s="235"/>
      <c r="BN387" s="238"/>
      <c r="BO387" s="238"/>
      <c r="BP387" s="238"/>
      <c r="BQ387" s="238"/>
      <c r="BR387" s="238"/>
      <c r="BS387" s="238"/>
      <c r="BT387" s="239"/>
      <c r="BU387" s="239"/>
      <c r="BV387" s="239"/>
      <c r="BW387" s="239"/>
      <c r="BX387" s="238"/>
      <c r="BY387" s="239"/>
      <c r="BZ387" s="239"/>
      <c r="CA387" s="239"/>
      <c r="CB387" s="239"/>
      <c r="CC387" s="239"/>
      <c r="CD387" s="239"/>
      <c r="CE387" s="239"/>
      <c r="CF387" s="236"/>
      <c r="CG387" s="240"/>
    </row>
    <row r="388" spans="16:85" x14ac:dyDescent="0.25">
      <c r="P388" s="235"/>
      <c r="Q388" s="235"/>
      <c r="R388" s="235"/>
      <c r="S388" s="235"/>
      <c r="T388" s="236"/>
      <c r="U388" s="236"/>
      <c r="V388" s="236"/>
      <c r="W388" s="236"/>
      <c r="X388" s="236"/>
      <c r="Y388" s="236"/>
      <c r="Z388" s="236"/>
      <c r="AA388" s="236"/>
      <c r="AB388" s="236"/>
      <c r="AC388" s="236"/>
      <c r="AD388" s="236"/>
      <c r="AE388" s="236"/>
      <c r="AF388" s="236"/>
      <c r="AG388" s="236"/>
      <c r="AH388" s="236"/>
      <c r="AI388" s="236"/>
      <c r="AJ388" s="236"/>
      <c r="AK388" s="235"/>
      <c r="AL388" s="236"/>
      <c r="AM388" s="235"/>
      <c r="AN388" s="235"/>
      <c r="AO388" s="235"/>
      <c r="AP388" s="236"/>
      <c r="AQ388" s="235"/>
      <c r="AR388" s="235"/>
      <c r="AS388" s="235"/>
      <c r="AT388" s="235"/>
      <c r="AU388" s="236"/>
      <c r="AV388" s="235"/>
      <c r="AW388" s="235"/>
      <c r="AX388" s="235"/>
      <c r="AY388" s="235"/>
      <c r="AZ388" s="236"/>
      <c r="BA388" s="235"/>
      <c r="BB388" s="235"/>
      <c r="BD388" s="237">
        <v>384</v>
      </c>
      <c r="BE388" s="235"/>
      <c r="BF388" s="235"/>
      <c r="BG388" s="235"/>
      <c r="BH388" s="235"/>
      <c r="BI388" s="235"/>
      <c r="BJ388" s="236"/>
      <c r="BK388" s="235"/>
      <c r="BL388" s="236"/>
      <c r="BM388" s="235"/>
      <c r="BN388" s="238"/>
      <c r="BO388" s="238"/>
      <c r="BP388" s="238"/>
      <c r="BQ388" s="238"/>
      <c r="BR388" s="238"/>
      <c r="BS388" s="238"/>
      <c r="BT388" s="239"/>
      <c r="BU388" s="239"/>
      <c r="BV388" s="239"/>
      <c r="BW388" s="239"/>
      <c r="BX388" s="238"/>
      <c r="BY388" s="239"/>
      <c r="BZ388" s="239"/>
      <c r="CA388" s="239"/>
      <c r="CB388" s="239"/>
      <c r="CC388" s="239"/>
      <c r="CD388" s="239"/>
      <c r="CE388" s="239"/>
      <c r="CF388" s="236"/>
      <c r="CG388" s="240"/>
    </row>
    <row r="389" spans="16:85" x14ac:dyDescent="0.25">
      <c r="P389" s="235"/>
      <c r="Q389" s="235"/>
      <c r="R389" s="235"/>
      <c r="S389" s="235"/>
      <c r="T389" s="236"/>
      <c r="U389" s="236"/>
      <c r="V389" s="236"/>
      <c r="W389" s="236"/>
      <c r="X389" s="236"/>
      <c r="Y389" s="236"/>
      <c r="Z389" s="236"/>
      <c r="AA389" s="236"/>
      <c r="AB389" s="236"/>
      <c r="AC389" s="236"/>
      <c r="AD389" s="236"/>
      <c r="AE389" s="236"/>
      <c r="AF389" s="236"/>
      <c r="AG389" s="236"/>
      <c r="AH389" s="236"/>
      <c r="AI389" s="236"/>
      <c r="AJ389" s="236"/>
      <c r="AK389" s="235"/>
      <c r="AL389" s="236"/>
      <c r="AM389" s="235"/>
      <c r="AN389" s="235"/>
      <c r="AO389" s="235"/>
      <c r="AP389" s="236"/>
      <c r="AQ389" s="235"/>
      <c r="AR389" s="235"/>
      <c r="AS389" s="235"/>
      <c r="AT389" s="235"/>
      <c r="AU389" s="236"/>
      <c r="AV389" s="235"/>
      <c r="AW389" s="235"/>
      <c r="AX389" s="235"/>
      <c r="AY389" s="235"/>
      <c r="AZ389" s="236"/>
      <c r="BA389" s="235"/>
      <c r="BB389" s="235"/>
      <c r="BD389" s="237">
        <v>385</v>
      </c>
      <c r="BE389" s="235"/>
      <c r="BF389" s="235"/>
      <c r="BG389" s="235"/>
      <c r="BH389" s="235"/>
      <c r="BI389" s="235"/>
      <c r="BJ389" s="236"/>
      <c r="BK389" s="235"/>
      <c r="BL389" s="236"/>
      <c r="BM389" s="235"/>
      <c r="BN389" s="238"/>
      <c r="BO389" s="238"/>
      <c r="BP389" s="238"/>
      <c r="BQ389" s="238"/>
      <c r="BR389" s="238"/>
      <c r="BS389" s="238"/>
      <c r="BT389" s="239"/>
      <c r="BU389" s="239"/>
      <c r="BV389" s="239"/>
      <c r="BW389" s="239"/>
      <c r="BX389" s="238"/>
      <c r="BY389" s="239"/>
      <c r="BZ389" s="239"/>
      <c r="CA389" s="239"/>
      <c r="CB389" s="239"/>
      <c r="CC389" s="239"/>
      <c r="CD389" s="239"/>
      <c r="CE389" s="239"/>
      <c r="CF389" s="236"/>
      <c r="CG389" s="240"/>
    </row>
    <row r="390" spans="16:85" x14ac:dyDescent="0.25">
      <c r="P390" s="235"/>
      <c r="Q390" s="235"/>
      <c r="R390" s="235"/>
      <c r="S390" s="235"/>
      <c r="T390" s="236"/>
      <c r="U390" s="236"/>
      <c r="V390" s="236"/>
      <c r="W390" s="236"/>
      <c r="X390" s="236"/>
      <c r="Y390" s="236"/>
      <c r="Z390" s="236"/>
      <c r="AA390" s="236"/>
      <c r="AB390" s="236"/>
      <c r="AC390" s="236"/>
      <c r="AD390" s="236"/>
      <c r="AE390" s="236"/>
      <c r="AF390" s="236"/>
      <c r="AG390" s="236"/>
      <c r="AH390" s="236"/>
      <c r="AI390" s="236"/>
      <c r="AJ390" s="236"/>
      <c r="AK390" s="235"/>
      <c r="AL390" s="236"/>
      <c r="AM390" s="235"/>
      <c r="AN390" s="235"/>
      <c r="AO390" s="235"/>
      <c r="AP390" s="236"/>
      <c r="AQ390" s="235"/>
      <c r="AR390" s="235"/>
      <c r="AS390" s="235"/>
      <c r="AT390" s="235"/>
      <c r="AU390" s="236"/>
      <c r="AV390" s="235"/>
      <c r="AW390" s="235"/>
      <c r="AX390" s="235"/>
      <c r="AY390" s="235"/>
      <c r="AZ390" s="236"/>
      <c r="BA390" s="235"/>
      <c r="BB390" s="235"/>
      <c r="BD390" s="237">
        <v>386</v>
      </c>
      <c r="BE390" s="235"/>
      <c r="BF390" s="235"/>
      <c r="BG390" s="235"/>
      <c r="BH390" s="235"/>
      <c r="BI390" s="235"/>
      <c r="BJ390" s="236"/>
      <c r="BK390" s="235"/>
      <c r="BL390" s="236"/>
      <c r="BM390" s="235"/>
      <c r="BN390" s="238"/>
      <c r="BO390" s="238"/>
      <c r="BP390" s="238"/>
      <c r="BQ390" s="238"/>
      <c r="BR390" s="238"/>
      <c r="BS390" s="238"/>
      <c r="BT390" s="239"/>
      <c r="BU390" s="239"/>
      <c r="BV390" s="239"/>
      <c r="BW390" s="239"/>
      <c r="BX390" s="238"/>
      <c r="BY390" s="239"/>
      <c r="BZ390" s="239"/>
      <c r="CA390" s="239"/>
      <c r="CB390" s="239"/>
      <c r="CC390" s="239"/>
      <c r="CD390" s="239"/>
      <c r="CE390" s="239"/>
      <c r="CF390" s="236"/>
      <c r="CG390" s="240"/>
    </row>
    <row r="391" spans="16:85" x14ac:dyDescent="0.25">
      <c r="P391" s="235"/>
      <c r="Q391" s="235"/>
      <c r="R391" s="235"/>
      <c r="S391" s="235"/>
      <c r="T391" s="236"/>
      <c r="U391" s="236"/>
      <c r="V391" s="236"/>
      <c r="W391" s="236"/>
      <c r="X391" s="236"/>
      <c r="Y391" s="236"/>
      <c r="Z391" s="236"/>
      <c r="AA391" s="236"/>
      <c r="AB391" s="236"/>
      <c r="AC391" s="236"/>
      <c r="AD391" s="236"/>
      <c r="AE391" s="236"/>
      <c r="AF391" s="236"/>
      <c r="AG391" s="236"/>
      <c r="AH391" s="236"/>
      <c r="AI391" s="236"/>
      <c r="AJ391" s="236"/>
      <c r="AK391" s="235"/>
      <c r="AL391" s="236"/>
      <c r="AM391" s="235"/>
      <c r="AN391" s="235"/>
      <c r="AO391" s="235"/>
      <c r="AP391" s="236"/>
      <c r="AQ391" s="235"/>
      <c r="AR391" s="235"/>
      <c r="AS391" s="235"/>
      <c r="AT391" s="235"/>
      <c r="AU391" s="236"/>
      <c r="AV391" s="235"/>
      <c r="AW391" s="235"/>
      <c r="AX391" s="235"/>
      <c r="AY391" s="235"/>
      <c r="AZ391" s="236"/>
      <c r="BA391" s="235"/>
      <c r="BB391" s="235"/>
      <c r="BD391" s="237">
        <v>387</v>
      </c>
      <c r="BE391" s="235"/>
      <c r="BF391" s="235"/>
      <c r="BG391" s="235"/>
      <c r="BH391" s="235"/>
      <c r="BI391" s="235"/>
      <c r="BJ391" s="236"/>
      <c r="BK391" s="235"/>
      <c r="BL391" s="236"/>
      <c r="BM391" s="235"/>
      <c r="BN391" s="238"/>
      <c r="BO391" s="238"/>
      <c r="BP391" s="238"/>
      <c r="BQ391" s="238"/>
      <c r="BR391" s="238"/>
      <c r="BS391" s="238"/>
      <c r="BT391" s="239"/>
      <c r="BU391" s="239"/>
      <c r="BV391" s="239"/>
      <c r="BW391" s="239"/>
      <c r="BX391" s="238"/>
      <c r="BY391" s="239"/>
      <c r="BZ391" s="239"/>
      <c r="CA391" s="239"/>
      <c r="CB391" s="239"/>
      <c r="CC391" s="239"/>
      <c r="CD391" s="239"/>
      <c r="CE391" s="239"/>
      <c r="CF391" s="236"/>
      <c r="CG391" s="240"/>
    </row>
    <row r="392" spans="16:85" x14ac:dyDescent="0.25">
      <c r="P392" s="235"/>
      <c r="Q392" s="235"/>
      <c r="R392" s="235"/>
      <c r="S392" s="235"/>
      <c r="T392" s="236"/>
      <c r="U392" s="236"/>
      <c r="V392" s="236"/>
      <c r="W392" s="236"/>
      <c r="X392" s="236"/>
      <c r="Y392" s="236"/>
      <c r="Z392" s="236"/>
      <c r="AA392" s="236"/>
      <c r="AB392" s="236"/>
      <c r="AC392" s="236"/>
      <c r="AD392" s="236"/>
      <c r="AE392" s="236"/>
      <c r="AF392" s="236"/>
      <c r="AG392" s="236"/>
      <c r="AH392" s="236"/>
      <c r="AI392" s="236"/>
      <c r="AJ392" s="236"/>
      <c r="AK392" s="235"/>
      <c r="AL392" s="236"/>
      <c r="AM392" s="235"/>
      <c r="AN392" s="235"/>
      <c r="AO392" s="235"/>
      <c r="AP392" s="236"/>
      <c r="AQ392" s="235"/>
      <c r="AR392" s="235"/>
      <c r="AS392" s="235"/>
      <c r="AT392" s="235"/>
      <c r="AU392" s="236"/>
      <c r="AV392" s="235"/>
      <c r="AW392" s="235"/>
      <c r="AX392" s="235"/>
      <c r="AY392" s="235"/>
      <c r="AZ392" s="236"/>
      <c r="BA392" s="235"/>
      <c r="BB392" s="235"/>
      <c r="BD392" s="237">
        <v>388</v>
      </c>
      <c r="BE392" s="235"/>
      <c r="BF392" s="235"/>
      <c r="BG392" s="235"/>
      <c r="BH392" s="235"/>
      <c r="BI392" s="235"/>
      <c r="BJ392" s="236"/>
      <c r="BK392" s="235"/>
      <c r="BL392" s="236"/>
      <c r="BM392" s="235"/>
      <c r="BN392" s="238"/>
      <c r="BO392" s="238"/>
      <c r="BP392" s="238"/>
      <c r="BQ392" s="238"/>
      <c r="BR392" s="238"/>
      <c r="BS392" s="238"/>
      <c r="BT392" s="239"/>
      <c r="BU392" s="239"/>
      <c r="BV392" s="239"/>
      <c r="BW392" s="239"/>
      <c r="BX392" s="238"/>
      <c r="BY392" s="239"/>
      <c r="BZ392" s="239"/>
      <c r="CA392" s="239"/>
      <c r="CB392" s="239"/>
      <c r="CC392" s="239"/>
      <c r="CD392" s="239"/>
      <c r="CE392" s="239"/>
      <c r="CF392" s="236"/>
      <c r="CG392" s="240"/>
    </row>
    <row r="393" spans="16:85" x14ac:dyDescent="0.25">
      <c r="P393" s="235"/>
      <c r="Q393" s="235"/>
      <c r="R393" s="235"/>
      <c r="S393" s="235"/>
      <c r="T393" s="236"/>
      <c r="U393" s="236"/>
      <c r="V393" s="236"/>
      <c r="W393" s="236"/>
      <c r="X393" s="236"/>
      <c r="Y393" s="236"/>
      <c r="Z393" s="236"/>
      <c r="AA393" s="236"/>
      <c r="AB393" s="236"/>
      <c r="AC393" s="236"/>
      <c r="AD393" s="236"/>
      <c r="AE393" s="236"/>
      <c r="AF393" s="236"/>
      <c r="AG393" s="236"/>
      <c r="AH393" s="236"/>
      <c r="AI393" s="236"/>
      <c r="AJ393" s="236"/>
      <c r="AK393" s="235"/>
      <c r="AL393" s="236"/>
      <c r="AM393" s="235"/>
      <c r="AN393" s="235"/>
      <c r="AO393" s="235"/>
      <c r="AP393" s="236"/>
      <c r="AQ393" s="235"/>
      <c r="AR393" s="235"/>
      <c r="AS393" s="235"/>
      <c r="AT393" s="235"/>
      <c r="AU393" s="236"/>
      <c r="AV393" s="235"/>
      <c r="AW393" s="235"/>
      <c r="AX393" s="235"/>
      <c r="AY393" s="235"/>
      <c r="AZ393" s="236"/>
      <c r="BA393" s="235"/>
      <c r="BB393" s="235"/>
      <c r="BD393" s="237">
        <v>389</v>
      </c>
      <c r="BE393" s="235"/>
      <c r="BF393" s="235"/>
      <c r="BG393" s="235"/>
      <c r="BH393" s="235"/>
      <c r="BI393" s="235"/>
      <c r="BJ393" s="236"/>
      <c r="BK393" s="235"/>
      <c r="BL393" s="236"/>
      <c r="BM393" s="235"/>
      <c r="BN393" s="238"/>
      <c r="BO393" s="238"/>
      <c r="BP393" s="238"/>
      <c r="BQ393" s="238"/>
      <c r="BR393" s="238"/>
      <c r="BS393" s="238"/>
      <c r="BT393" s="239"/>
      <c r="BU393" s="239"/>
      <c r="BV393" s="239"/>
      <c r="BW393" s="239"/>
      <c r="BX393" s="238"/>
      <c r="BY393" s="239"/>
      <c r="BZ393" s="239"/>
      <c r="CA393" s="239"/>
      <c r="CB393" s="239"/>
      <c r="CC393" s="239"/>
      <c r="CD393" s="239"/>
      <c r="CE393" s="239"/>
      <c r="CF393" s="236"/>
      <c r="CG393" s="240"/>
    </row>
    <row r="394" spans="16:85" x14ac:dyDescent="0.25">
      <c r="P394" s="235"/>
      <c r="Q394" s="235"/>
      <c r="R394" s="235"/>
      <c r="S394" s="235"/>
      <c r="T394" s="236"/>
      <c r="U394" s="236"/>
      <c r="V394" s="236"/>
      <c r="W394" s="236"/>
      <c r="X394" s="236"/>
      <c r="Y394" s="236"/>
      <c r="Z394" s="236"/>
      <c r="AA394" s="236"/>
      <c r="AB394" s="236"/>
      <c r="AC394" s="236"/>
      <c r="AD394" s="236"/>
      <c r="AE394" s="236"/>
      <c r="AF394" s="236"/>
      <c r="AG394" s="236"/>
      <c r="AH394" s="236"/>
      <c r="AI394" s="236"/>
      <c r="AJ394" s="236"/>
      <c r="AK394" s="235"/>
      <c r="AL394" s="236"/>
      <c r="AM394" s="235"/>
      <c r="AN394" s="235"/>
      <c r="AO394" s="235"/>
      <c r="AP394" s="236"/>
      <c r="AQ394" s="235"/>
      <c r="AR394" s="235"/>
      <c r="AS394" s="235"/>
      <c r="AT394" s="235"/>
      <c r="AU394" s="236"/>
      <c r="AV394" s="235"/>
      <c r="AW394" s="235"/>
      <c r="AX394" s="235"/>
      <c r="AY394" s="235"/>
      <c r="AZ394" s="236"/>
      <c r="BA394" s="235"/>
      <c r="BB394" s="235"/>
      <c r="BD394" s="237">
        <v>390</v>
      </c>
      <c r="BE394" s="235"/>
      <c r="BF394" s="235"/>
      <c r="BG394" s="235"/>
      <c r="BH394" s="235"/>
      <c r="BI394" s="235"/>
      <c r="BJ394" s="236"/>
      <c r="BK394" s="235"/>
      <c r="BL394" s="236"/>
      <c r="BM394" s="235"/>
      <c r="BN394" s="238"/>
      <c r="BO394" s="238"/>
      <c r="BP394" s="238"/>
      <c r="BQ394" s="238"/>
      <c r="BR394" s="238"/>
      <c r="BS394" s="238"/>
      <c r="BT394" s="239"/>
      <c r="BU394" s="239"/>
      <c r="BV394" s="239"/>
      <c r="BW394" s="239"/>
      <c r="BX394" s="238"/>
      <c r="BY394" s="239"/>
      <c r="BZ394" s="239"/>
      <c r="CA394" s="239"/>
      <c r="CB394" s="239"/>
      <c r="CC394" s="239"/>
      <c r="CD394" s="239"/>
      <c r="CE394" s="239"/>
      <c r="CF394" s="236"/>
      <c r="CG394" s="240"/>
    </row>
    <row r="395" spans="16:85" x14ac:dyDescent="0.25">
      <c r="P395" s="235"/>
      <c r="Q395" s="235"/>
      <c r="R395" s="235"/>
      <c r="S395" s="235"/>
      <c r="T395" s="236"/>
      <c r="U395" s="236"/>
      <c r="V395" s="236"/>
      <c r="W395" s="236"/>
      <c r="X395" s="236"/>
      <c r="Y395" s="236"/>
      <c r="Z395" s="236"/>
      <c r="AA395" s="236"/>
      <c r="AB395" s="236"/>
      <c r="AC395" s="236"/>
      <c r="AD395" s="236"/>
      <c r="AE395" s="236"/>
      <c r="AF395" s="236"/>
      <c r="AG395" s="236"/>
      <c r="AH395" s="236"/>
      <c r="AI395" s="236"/>
      <c r="AJ395" s="236"/>
      <c r="AK395" s="235"/>
      <c r="AL395" s="236"/>
      <c r="AM395" s="235"/>
      <c r="AN395" s="235"/>
      <c r="AO395" s="235"/>
      <c r="AP395" s="236"/>
      <c r="AQ395" s="235"/>
      <c r="AR395" s="235"/>
      <c r="AS395" s="235"/>
      <c r="AT395" s="235"/>
      <c r="AU395" s="236"/>
      <c r="AV395" s="235"/>
      <c r="AW395" s="235"/>
      <c r="AX395" s="235"/>
      <c r="AY395" s="235"/>
      <c r="AZ395" s="236"/>
      <c r="BA395" s="235"/>
      <c r="BB395" s="235"/>
      <c r="BD395" s="237">
        <v>391</v>
      </c>
      <c r="BE395" s="235"/>
      <c r="BF395" s="235"/>
      <c r="BG395" s="235"/>
      <c r="BH395" s="235"/>
      <c r="BI395" s="235"/>
      <c r="BJ395" s="236"/>
      <c r="BK395" s="235"/>
      <c r="BL395" s="236"/>
      <c r="BM395" s="235"/>
      <c r="BN395" s="238"/>
      <c r="BO395" s="238"/>
      <c r="BP395" s="238"/>
      <c r="BQ395" s="238"/>
      <c r="BR395" s="238"/>
      <c r="BS395" s="238"/>
      <c r="BT395" s="239"/>
      <c r="BU395" s="239"/>
      <c r="BV395" s="239"/>
      <c r="BW395" s="239"/>
      <c r="BX395" s="238"/>
      <c r="BY395" s="239"/>
      <c r="BZ395" s="239"/>
      <c r="CA395" s="239"/>
      <c r="CB395" s="239"/>
      <c r="CC395" s="239"/>
      <c r="CD395" s="239"/>
      <c r="CE395" s="239"/>
      <c r="CF395" s="236"/>
      <c r="CG395" s="240"/>
    </row>
    <row r="396" spans="16:85" x14ac:dyDescent="0.25">
      <c r="P396" s="235"/>
      <c r="Q396" s="235"/>
      <c r="R396" s="235"/>
      <c r="S396" s="235"/>
      <c r="T396" s="236"/>
      <c r="U396" s="236"/>
      <c r="V396" s="236"/>
      <c r="W396" s="236"/>
      <c r="X396" s="236"/>
      <c r="Y396" s="236"/>
      <c r="Z396" s="236"/>
      <c r="AA396" s="236"/>
      <c r="AB396" s="236"/>
      <c r="AC396" s="236"/>
      <c r="AD396" s="236"/>
      <c r="AE396" s="236"/>
      <c r="AF396" s="236"/>
      <c r="AG396" s="236"/>
      <c r="AH396" s="236"/>
      <c r="AI396" s="236"/>
      <c r="AJ396" s="236"/>
      <c r="AK396" s="235"/>
      <c r="AL396" s="236"/>
      <c r="AM396" s="235"/>
      <c r="AN396" s="235"/>
      <c r="AO396" s="235"/>
      <c r="AP396" s="236"/>
      <c r="AQ396" s="235"/>
      <c r="AR396" s="235"/>
      <c r="AS396" s="235"/>
      <c r="AT396" s="235"/>
      <c r="AU396" s="236"/>
      <c r="AV396" s="235"/>
      <c r="AW396" s="235"/>
      <c r="AX396" s="235"/>
      <c r="AY396" s="235"/>
      <c r="AZ396" s="236"/>
      <c r="BA396" s="235"/>
      <c r="BB396" s="235"/>
      <c r="BD396" s="237">
        <v>392</v>
      </c>
      <c r="BE396" s="235"/>
      <c r="BF396" s="235"/>
      <c r="BG396" s="235"/>
      <c r="BH396" s="235"/>
      <c r="BI396" s="235"/>
      <c r="BJ396" s="236"/>
      <c r="BK396" s="235"/>
      <c r="BL396" s="236"/>
      <c r="BM396" s="235"/>
      <c r="BN396" s="238"/>
      <c r="BO396" s="238"/>
      <c r="BP396" s="238"/>
      <c r="BQ396" s="238"/>
      <c r="BR396" s="238"/>
      <c r="BS396" s="238"/>
      <c r="BT396" s="239"/>
      <c r="BU396" s="239"/>
      <c r="BV396" s="239"/>
      <c r="BW396" s="239"/>
      <c r="BX396" s="238"/>
      <c r="BY396" s="239"/>
      <c r="BZ396" s="239"/>
      <c r="CA396" s="239"/>
      <c r="CB396" s="239"/>
      <c r="CC396" s="239"/>
      <c r="CD396" s="239"/>
      <c r="CE396" s="239"/>
      <c r="CF396" s="236"/>
      <c r="CG396" s="240"/>
    </row>
    <row r="397" spans="16:85" x14ac:dyDescent="0.25">
      <c r="P397" s="235"/>
      <c r="Q397" s="235"/>
      <c r="R397" s="235"/>
      <c r="S397" s="235"/>
      <c r="T397" s="236"/>
      <c r="U397" s="236"/>
      <c r="V397" s="236"/>
      <c r="W397" s="236"/>
      <c r="X397" s="236"/>
      <c r="Y397" s="236"/>
      <c r="Z397" s="236"/>
      <c r="AA397" s="236"/>
      <c r="AB397" s="236"/>
      <c r="AC397" s="236"/>
      <c r="AD397" s="236"/>
      <c r="AE397" s="236"/>
      <c r="AF397" s="236"/>
      <c r="AG397" s="236"/>
      <c r="AH397" s="236"/>
      <c r="AI397" s="236"/>
      <c r="AJ397" s="236"/>
      <c r="AK397" s="235"/>
      <c r="AL397" s="236"/>
      <c r="AM397" s="235"/>
      <c r="AN397" s="235"/>
      <c r="AO397" s="235"/>
      <c r="AP397" s="236"/>
      <c r="AQ397" s="235"/>
      <c r="AR397" s="235"/>
      <c r="AS397" s="235"/>
      <c r="AT397" s="235"/>
      <c r="AU397" s="236"/>
      <c r="AV397" s="235"/>
      <c r="AW397" s="235"/>
      <c r="AX397" s="235"/>
      <c r="AY397" s="235"/>
      <c r="AZ397" s="236"/>
      <c r="BA397" s="235"/>
      <c r="BB397" s="235"/>
      <c r="BD397" s="237">
        <v>393</v>
      </c>
      <c r="BE397" s="235"/>
      <c r="BF397" s="235"/>
      <c r="BG397" s="235"/>
      <c r="BH397" s="235"/>
      <c r="BI397" s="235"/>
      <c r="BJ397" s="236"/>
      <c r="BK397" s="235"/>
      <c r="BL397" s="236"/>
      <c r="BM397" s="235"/>
      <c r="BN397" s="238"/>
      <c r="BO397" s="238"/>
      <c r="BP397" s="238"/>
      <c r="BQ397" s="238"/>
      <c r="BR397" s="238"/>
      <c r="BS397" s="238"/>
      <c r="BT397" s="239"/>
      <c r="BU397" s="239"/>
      <c r="BV397" s="239"/>
      <c r="BW397" s="239"/>
      <c r="BX397" s="238"/>
      <c r="BY397" s="239"/>
      <c r="BZ397" s="239"/>
      <c r="CA397" s="239"/>
      <c r="CB397" s="239"/>
      <c r="CC397" s="239"/>
      <c r="CD397" s="239"/>
      <c r="CE397" s="239"/>
      <c r="CF397" s="236"/>
      <c r="CG397" s="240"/>
    </row>
    <row r="398" spans="16:85" x14ac:dyDescent="0.25">
      <c r="P398" s="235"/>
      <c r="Q398" s="235"/>
      <c r="R398" s="235"/>
      <c r="S398" s="235"/>
      <c r="T398" s="236"/>
      <c r="U398" s="236"/>
      <c r="V398" s="236"/>
      <c r="W398" s="236"/>
      <c r="X398" s="236"/>
      <c r="Y398" s="236"/>
      <c r="Z398" s="236"/>
      <c r="AA398" s="236"/>
      <c r="AB398" s="236"/>
      <c r="AC398" s="236"/>
      <c r="AD398" s="236"/>
      <c r="AE398" s="236"/>
      <c r="AF398" s="236"/>
      <c r="AG398" s="236"/>
      <c r="AH398" s="236"/>
      <c r="AI398" s="236"/>
      <c r="AJ398" s="236"/>
      <c r="AK398" s="235"/>
      <c r="AL398" s="236"/>
      <c r="AM398" s="235"/>
      <c r="AN398" s="235"/>
      <c r="AO398" s="235"/>
      <c r="AP398" s="236"/>
      <c r="AQ398" s="235"/>
      <c r="AR398" s="235"/>
      <c r="AS398" s="235"/>
      <c r="AT398" s="235"/>
      <c r="AU398" s="236"/>
      <c r="AV398" s="235"/>
      <c r="AW398" s="235"/>
      <c r="AX398" s="235"/>
      <c r="AY398" s="235"/>
      <c r="AZ398" s="236"/>
      <c r="BA398" s="235"/>
      <c r="BB398" s="235"/>
      <c r="BD398" s="237">
        <v>394</v>
      </c>
      <c r="BE398" s="235"/>
      <c r="BF398" s="235"/>
      <c r="BG398" s="235"/>
      <c r="BH398" s="235"/>
      <c r="BI398" s="235"/>
      <c r="BJ398" s="236"/>
      <c r="BK398" s="235"/>
      <c r="BL398" s="236"/>
      <c r="BM398" s="235"/>
      <c r="BN398" s="238"/>
      <c r="BO398" s="238"/>
      <c r="BP398" s="238"/>
      <c r="BQ398" s="238"/>
      <c r="BR398" s="238"/>
      <c r="BS398" s="238"/>
      <c r="BT398" s="239"/>
      <c r="BU398" s="239"/>
      <c r="BV398" s="239"/>
      <c r="BW398" s="239"/>
      <c r="BX398" s="238"/>
      <c r="BY398" s="239"/>
      <c r="BZ398" s="239"/>
      <c r="CA398" s="239"/>
      <c r="CB398" s="239"/>
      <c r="CC398" s="239"/>
      <c r="CD398" s="239"/>
      <c r="CE398" s="239"/>
      <c r="CF398" s="236"/>
      <c r="CG398" s="240"/>
    </row>
    <row r="399" spans="16:85" x14ac:dyDescent="0.25">
      <c r="P399" s="235"/>
      <c r="Q399" s="235"/>
      <c r="R399" s="235"/>
      <c r="S399" s="235"/>
      <c r="T399" s="236"/>
      <c r="U399" s="236"/>
      <c r="V399" s="236"/>
      <c r="W399" s="236"/>
      <c r="X399" s="236"/>
      <c r="Y399" s="236"/>
      <c r="Z399" s="236"/>
      <c r="AA399" s="236"/>
      <c r="AB399" s="236"/>
      <c r="AC399" s="236"/>
      <c r="AD399" s="236"/>
      <c r="AE399" s="236"/>
      <c r="AF399" s="236"/>
      <c r="AG399" s="236"/>
      <c r="AH399" s="236"/>
      <c r="AI399" s="236"/>
      <c r="AJ399" s="236"/>
      <c r="AK399" s="235"/>
      <c r="AL399" s="236"/>
      <c r="AM399" s="235"/>
      <c r="AN399" s="235"/>
      <c r="AO399" s="235"/>
      <c r="AP399" s="236"/>
      <c r="AQ399" s="235"/>
      <c r="AR399" s="235"/>
      <c r="AS399" s="235"/>
      <c r="AT399" s="235"/>
      <c r="AU399" s="236"/>
      <c r="AV399" s="235"/>
      <c r="AW399" s="235"/>
      <c r="AX399" s="235"/>
      <c r="AY399" s="235"/>
      <c r="AZ399" s="236"/>
      <c r="BA399" s="235"/>
      <c r="BB399" s="235"/>
      <c r="BD399" s="237">
        <v>395</v>
      </c>
      <c r="BE399" s="235"/>
      <c r="BF399" s="235"/>
      <c r="BG399" s="235"/>
      <c r="BH399" s="235"/>
      <c r="BI399" s="235"/>
      <c r="BJ399" s="236"/>
      <c r="BK399" s="235"/>
      <c r="BL399" s="236"/>
      <c r="BM399" s="235"/>
      <c r="BN399" s="238"/>
      <c r="BO399" s="238"/>
      <c r="BP399" s="238"/>
      <c r="BQ399" s="238"/>
      <c r="BR399" s="238"/>
      <c r="BS399" s="238"/>
      <c r="BT399" s="239"/>
      <c r="BU399" s="239"/>
      <c r="BV399" s="239"/>
      <c r="BW399" s="239"/>
      <c r="BX399" s="238"/>
      <c r="BY399" s="239"/>
      <c r="BZ399" s="239"/>
      <c r="CA399" s="239"/>
      <c r="CB399" s="239"/>
      <c r="CC399" s="239"/>
      <c r="CD399" s="239"/>
      <c r="CE399" s="239"/>
      <c r="CF399" s="236"/>
      <c r="CG399" s="240"/>
    </row>
    <row r="400" spans="16:85" x14ac:dyDescent="0.25">
      <c r="P400" s="235"/>
      <c r="Q400" s="235"/>
      <c r="R400" s="235"/>
      <c r="S400" s="235"/>
      <c r="T400" s="236"/>
      <c r="U400" s="236"/>
      <c r="V400" s="236"/>
      <c r="W400" s="236"/>
      <c r="X400" s="236"/>
      <c r="Y400" s="236"/>
      <c r="Z400" s="236"/>
      <c r="AA400" s="236"/>
      <c r="AB400" s="236"/>
      <c r="AC400" s="236"/>
      <c r="AD400" s="236"/>
      <c r="AE400" s="236"/>
      <c r="AF400" s="236"/>
      <c r="AG400" s="236"/>
      <c r="AH400" s="236"/>
      <c r="AI400" s="236"/>
      <c r="AJ400" s="236"/>
      <c r="AK400" s="235"/>
      <c r="AL400" s="236"/>
      <c r="AM400" s="235"/>
      <c r="AN400" s="235"/>
      <c r="AO400" s="235"/>
      <c r="AP400" s="236"/>
      <c r="AQ400" s="235"/>
      <c r="AR400" s="235"/>
      <c r="AS400" s="235"/>
      <c r="AT400" s="235"/>
      <c r="AU400" s="236"/>
      <c r="AV400" s="235"/>
      <c r="AW400" s="235"/>
      <c r="AX400" s="235"/>
      <c r="AY400" s="235"/>
      <c r="AZ400" s="236"/>
      <c r="BA400" s="235"/>
      <c r="BB400" s="235"/>
      <c r="BD400" s="237">
        <v>396</v>
      </c>
      <c r="BE400" s="235"/>
      <c r="BF400" s="235"/>
      <c r="BG400" s="235"/>
      <c r="BH400" s="235"/>
      <c r="BI400" s="235"/>
      <c r="BJ400" s="236"/>
      <c r="BK400" s="235"/>
      <c r="BL400" s="236"/>
      <c r="BM400" s="235"/>
      <c r="BN400" s="238"/>
      <c r="BO400" s="238"/>
      <c r="BP400" s="238"/>
      <c r="BQ400" s="238"/>
      <c r="BR400" s="238"/>
      <c r="BS400" s="238"/>
      <c r="BT400" s="239"/>
      <c r="BU400" s="239"/>
      <c r="BV400" s="239"/>
      <c r="BW400" s="239"/>
      <c r="BX400" s="238"/>
      <c r="BY400" s="239"/>
      <c r="BZ400" s="239"/>
      <c r="CA400" s="239"/>
      <c r="CB400" s="239"/>
      <c r="CC400" s="239"/>
      <c r="CD400" s="239"/>
      <c r="CE400" s="239"/>
      <c r="CF400" s="236"/>
      <c r="CG400" s="240"/>
    </row>
    <row r="401" spans="16:85" x14ac:dyDescent="0.25">
      <c r="P401" s="235"/>
      <c r="Q401" s="235"/>
      <c r="R401" s="235"/>
      <c r="S401" s="235"/>
      <c r="T401" s="236"/>
      <c r="U401" s="236"/>
      <c r="V401" s="236"/>
      <c r="W401" s="236"/>
      <c r="X401" s="236"/>
      <c r="Y401" s="236"/>
      <c r="Z401" s="236"/>
      <c r="AA401" s="236"/>
      <c r="AB401" s="236"/>
      <c r="AC401" s="236"/>
      <c r="AD401" s="236"/>
      <c r="AE401" s="236"/>
      <c r="AF401" s="236"/>
      <c r="AG401" s="236"/>
      <c r="AH401" s="236"/>
      <c r="AI401" s="236"/>
      <c r="AJ401" s="236"/>
      <c r="AK401" s="235"/>
      <c r="AL401" s="236"/>
      <c r="AM401" s="235"/>
      <c r="AN401" s="235"/>
      <c r="AO401" s="235"/>
      <c r="AP401" s="236"/>
      <c r="AQ401" s="235"/>
      <c r="AR401" s="235"/>
      <c r="AS401" s="235"/>
      <c r="AT401" s="235"/>
      <c r="AU401" s="236"/>
      <c r="AV401" s="235"/>
      <c r="AW401" s="235"/>
      <c r="AX401" s="235"/>
      <c r="AY401" s="235"/>
      <c r="AZ401" s="236"/>
      <c r="BA401" s="235"/>
      <c r="BB401" s="235"/>
      <c r="BD401" s="237">
        <v>397</v>
      </c>
      <c r="BE401" s="235"/>
      <c r="BF401" s="235"/>
      <c r="BG401" s="235"/>
      <c r="BH401" s="235"/>
      <c r="BI401" s="235"/>
      <c r="BJ401" s="236"/>
      <c r="BK401" s="235"/>
      <c r="BL401" s="236"/>
      <c r="BM401" s="235"/>
      <c r="BN401" s="238"/>
      <c r="BO401" s="238"/>
      <c r="BP401" s="238"/>
      <c r="BQ401" s="238"/>
      <c r="BR401" s="238"/>
      <c r="BS401" s="238"/>
      <c r="BT401" s="239"/>
      <c r="BU401" s="239"/>
      <c r="BV401" s="239"/>
      <c r="BW401" s="239"/>
      <c r="BX401" s="238"/>
      <c r="BY401" s="239"/>
      <c r="BZ401" s="239"/>
      <c r="CA401" s="239"/>
      <c r="CB401" s="239"/>
      <c r="CC401" s="239"/>
      <c r="CD401" s="239"/>
      <c r="CE401" s="239"/>
      <c r="CF401" s="236"/>
      <c r="CG401" s="240"/>
    </row>
    <row r="402" spans="16:85" x14ac:dyDescent="0.25">
      <c r="P402" s="235"/>
      <c r="Q402" s="235"/>
      <c r="R402" s="235"/>
      <c r="S402" s="235"/>
      <c r="T402" s="236"/>
      <c r="U402" s="236"/>
      <c r="V402" s="236"/>
      <c r="W402" s="236"/>
      <c r="X402" s="236"/>
      <c r="Y402" s="236"/>
      <c r="Z402" s="236"/>
      <c r="AA402" s="236"/>
      <c r="AB402" s="236"/>
      <c r="AC402" s="236"/>
      <c r="AD402" s="236"/>
      <c r="AE402" s="236"/>
      <c r="AF402" s="236"/>
      <c r="AG402" s="236"/>
      <c r="AH402" s="236"/>
      <c r="AI402" s="236"/>
      <c r="AJ402" s="236"/>
      <c r="AK402" s="235"/>
      <c r="AL402" s="236"/>
      <c r="AM402" s="235"/>
      <c r="AN402" s="235"/>
      <c r="AO402" s="235"/>
      <c r="AP402" s="236"/>
      <c r="AQ402" s="235"/>
      <c r="AR402" s="235"/>
      <c r="AS402" s="235"/>
      <c r="AT402" s="235"/>
      <c r="AU402" s="236"/>
      <c r="AV402" s="235"/>
      <c r="AW402" s="235"/>
      <c r="AX402" s="235"/>
      <c r="AY402" s="235"/>
      <c r="AZ402" s="236"/>
      <c r="BA402" s="235"/>
      <c r="BB402" s="235"/>
      <c r="BD402" s="237">
        <v>398</v>
      </c>
      <c r="BE402" s="235"/>
      <c r="BF402" s="235"/>
      <c r="BG402" s="235"/>
      <c r="BH402" s="235"/>
      <c r="BI402" s="235"/>
      <c r="BJ402" s="236"/>
      <c r="BK402" s="235"/>
      <c r="BL402" s="236"/>
      <c r="BM402" s="235"/>
      <c r="BN402" s="238"/>
      <c r="BO402" s="238"/>
      <c r="BP402" s="238"/>
      <c r="BQ402" s="238"/>
      <c r="BR402" s="238"/>
      <c r="BS402" s="238"/>
      <c r="BT402" s="239"/>
      <c r="BU402" s="239"/>
      <c r="BV402" s="239"/>
      <c r="BW402" s="239"/>
      <c r="BX402" s="238"/>
      <c r="BY402" s="239"/>
      <c r="BZ402" s="239"/>
      <c r="CA402" s="239"/>
      <c r="CB402" s="239"/>
      <c r="CC402" s="239"/>
      <c r="CD402" s="239"/>
      <c r="CE402" s="239"/>
      <c r="CF402" s="236"/>
      <c r="CG402" s="240"/>
    </row>
    <row r="403" spans="16:85" x14ac:dyDescent="0.25">
      <c r="P403" s="235"/>
      <c r="Q403" s="235"/>
      <c r="R403" s="235"/>
      <c r="S403" s="235"/>
      <c r="T403" s="236"/>
      <c r="U403" s="236"/>
      <c r="V403" s="236"/>
      <c r="W403" s="236"/>
      <c r="X403" s="236"/>
      <c r="Y403" s="236"/>
      <c r="Z403" s="236"/>
      <c r="AA403" s="236"/>
      <c r="AB403" s="236"/>
      <c r="AC403" s="236"/>
      <c r="AD403" s="236"/>
      <c r="AE403" s="236"/>
      <c r="AF403" s="236"/>
      <c r="AG403" s="236"/>
      <c r="AH403" s="236"/>
      <c r="AI403" s="236"/>
      <c r="AJ403" s="236"/>
      <c r="AK403" s="235"/>
      <c r="AL403" s="236"/>
      <c r="AM403" s="235"/>
      <c r="AN403" s="235"/>
      <c r="AO403" s="235"/>
      <c r="AP403" s="236"/>
      <c r="AQ403" s="235"/>
      <c r="AR403" s="235"/>
      <c r="AS403" s="235"/>
      <c r="AT403" s="235"/>
      <c r="AU403" s="236"/>
      <c r="AV403" s="235"/>
      <c r="AW403" s="235"/>
      <c r="AX403" s="235"/>
      <c r="AY403" s="235"/>
      <c r="AZ403" s="236"/>
      <c r="BA403" s="235"/>
      <c r="BB403" s="235"/>
      <c r="BD403" s="237">
        <v>399</v>
      </c>
      <c r="BE403" s="235"/>
      <c r="BF403" s="235"/>
      <c r="BG403" s="235"/>
      <c r="BH403" s="235"/>
      <c r="BI403" s="235"/>
      <c r="BJ403" s="236"/>
      <c r="BK403" s="235"/>
      <c r="BL403" s="236"/>
      <c r="BM403" s="235"/>
      <c r="BN403" s="238"/>
      <c r="BO403" s="238"/>
      <c r="BP403" s="238"/>
      <c r="BQ403" s="238"/>
      <c r="BR403" s="238"/>
      <c r="BS403" s="238"/>
      <c r="BT403" s="239"/>
      <c r="BU403" s="239"/>
      <c r="BV403" s="239"/>
      <c r="BW403" s="239"/>
      <c r="BX403" s="238"/>
      <c r="BY403" s="239"/>
      <c r="BZ403" s="239"/>
      <c r="CA403" s="239"/>
      <c r="CB403" s="239"/>
      <c r="CC403" s="239"/>
      <c r="CD403" s="239"/>
      <c r="CE403" s="239"/>
      <c r="CF403" s="236"/>
      <c r="CG403" s="240"/>
    </row>
    <row r="404" spans="16:85" x14ac:dyDescent="0.25">
      <c r="P404" s="235"/>
      <c r="Q404" s="235"/>
      <c r="R404" s="235"/>
      <c r="S404" s="235"/>
      <c r="T404" s="236"/>
      <c r="U404" s="236"/>
      <c r="V404" s="236"/>
      <c r="W404" s="236"/>
      <c r="X404" s="236"/>
      <c r="Y404" s="236"/>
      <c r="Z404" s="236"/>
      <c r="AA404" s="236"/>
      <c r="AB404" s="236"/>
      <c r="AC404" s="236"/>
      <c r="AD404" s="236"/>
      <c r="AE404" s="236"/>
      <c r="AF404" s="236"/>
      <c r="AG404" s="236"/>
      <c r="AH404" s="236"/>
      <c r="AI404" s="236"/>
      <c r="AJ404" s="236"/>
      <c r="AK404" s="235"/>
      <c r="AL404" s="236"/>
      <c r="AM404" s="235"/>
      <c r="AN404" s="235"/>
      <c r="AO404" s="235"/>
      <c r="AP404" s="236"/>
      <c r="AQ404" s="235"/>
      <c r="AR404" s="235"/>
      <c r="AS404" s="235"/>
      <c r="AT404" s="235"/>
      <c r="AU404" s="236"/>
      <c r="AV404" s="235"/>
      <c r="AW404" s="235"/>
      <c r="AX404" s="235"/>
      <c r="AY404" s="235"/>
      <c r="AZ404" s="236"/>
      <c r="BA404" s="235"/>
      <c r="BB404" s="235"/>
      <c r="BD404" s="237">
        <v>400</v>
      </c>
      <c r="BE404" s="235"/>
      <c r="BF404" s="235"/>
      <c r="BG404" s="235"/>
      <c r="BH404" s="235"/>
      <c r="BI404" s="235"/>
      <c r="BJ404" s="236"/>
      <c r="BK404" s="235"/>
      <c r="BL404" s="236"/>
      <c r="BM404" s="235"/>
      <c r="BN404" s="238"/>
      <c r="BO404" s="238"/>
      <c r="BP404" s="238"/>
      <c r="BQ404" s="238"/>
      <c r="BR404" s="238"/>
      <c r="BS404" s="238"/>
      <c r="BT404" s="239"/>
      <c r="BU404" s="239"/>
      <c r="BV404" s="239"/>
      <c r="BW404" s="239"/>
      <c r="BX404" s="238"/>
      <c r="BY404" s="239"/>
      <c r="BZ404" s="239"/>
      <c r="CA404" s="239"/>
      <c r="CB404" s="239"/>
      <c r="CC404" s="239"/>
      <c r="CD404" s="239"/>
      <c r="CE404" s="239"/>
      <c r="CF404" s="236"/>
      <c r="CG404" s="240"/>
    </row>
    <row r="405" spans="16:85" x14ac:dyDescent="0.25">
      <c r="P405" s="235"/>
      <c r="Q405" s="235"/>
      <c r="R405" s="235"/>
      <c r="S405" s="235"/>
      <c r="T405" s="236"/>
      <c r="U405" s="236"/>
      <c r="V405" s="236"/>
      <c r="W405" s="236"/>
      <c r="X405" s="236"/>
      <c r="Y405" s="236"/>
      <c r="Z405" s="236"/>
      <c r="AA405" s="236"/>
      <c r="AB405" s="236"/>
      <c r="AC405" s="236"/>
      <c r="AD405" s="236"/>
      <c r="AE405" s="236"/>
      <c r="AF405" s="236"/>
      <c r="AG405" s="236"/>
      <c r="AH405" s="236"/>
      <c r="AI405" s="236"/>
      <c r="AJ405" s="236"/>
      <c r="AK405" s="235"/>
      <c r="AL405" s="236"/>
      <c r="AM405" s="235"/>
      <c r="AN405" s="235"/>
      <c r="AO405" s="235"/>
      <c r="AP405" s="236"/>
      <c r="AQ405" s="235"/>
      <c r="AR405" s="235"/>
      <c r="AS405" s="235"/>
      <c r="AT405" s="235"/>
      <c r="AU405" s="236"/>
      <c r="AV405" s="235"/>
      <c r="AW405" s="235"/>
      <c r="AX405" s="235"/>
      <c r="AY405" s="235"/>
      <c r="AZ405" s="236"/>
      <c r="BA405" s="235"/>
      <c r="BB405" s="235"/>
      <c r="BD405" s="237">
        <v>401</v>
      </c>
      <c r="BE405" s="235"/>
      <c r="BF405" s="235"/>
      <c r="BG405" s="235"/>
      <c r="BH405" s="235"/>
      <c r="BI405" s="235"/>
      <c r="BJ405" s="236"/>
      <c r="BK405" s="235"/>
      <c r="BL405" s="236"/>
      <c r="BM405" s="235"/>
      <c r="BN405" s="238"/>
      <c r="BO405" s="238"/>
      <c r="BP405" s="238"/>
      <c r="BQ405" s="238"/>
      <c r="BR405" s="238"/>
      <c r="BS405" s="238"/>
      <c r="BT405" s="239"/>
      <c r="BU405" s="239"/>
      <c r="BV405" s="239"/>
      <c r="BW405" s="239"/>
      <c r="BX405" s="238"/>
      <c r="BY405" s="239"/>
      <c r="BZ405" s="239"/>
      <c r="CA405" s="239"/>
      <c r="CB405" s="239"/>
      <c r="CC405" s="239"/>
      <c r="CD405" s="239"/>
      <c r="CE405" s="239"/>
      <c r="CF405" s="236"/>
      <c r="CG405" s="240"/>
    </row>
    <row r="406" spans="16:85" x14ac:dyDescent="0.25">
      <c r="P406" s="235"/>
      <c r="Q406" s="235"/>
      <c r="R406" s="235"/>
      <c r="S406" s="235"/>
      <c r="T406" s="236"/>
      <c r="U406" s="236"/>
      <c r="V406" s="236"/>
      <c r="W406" s="236"/>
      <c r="X406" s="236"/>
      <c r="Y406" s="236"/>
      <c r="Z406" s="236"/>
      <c r="AA406" s="236"/>
      <c r="AB406" s="236"/>
      <c r="AC406" s="236"/>
      <c r="AD406" s="236"/>
      <c r="AE406" s="236"/>
      <c r="AF406" s="236"/>
      <c r="AG406" s="236"/>
      <c r="AH406" s="236"/>
      <c r="AI406" s="236"/>
      <c r="AJ406" s="236"/>
      <c r="AK406" s="235"/>
      <c r="AL406" s="236"/>
      <c r="AM406" s="235"/>
      <c r="AN406" s="235"/>
      <c r="AO406" s="235"/>
      <c r="AP406" s="236"/>
      <c r="AQ406" s="235"/>
      <c r="AR406" s="235"/>
      <c r="AS406" s="235"/>
      <c r="AT406" s="235"/>
      <c r="AU406" s="236"/>
      <c r="AV406" s="235"/>
      <c r="AW406" s="235"/>
      <c r="AX406" s="235"/>
      <c r="AY406" s="235"/>
      <c r="AZ406" s="236"/>
      <c r="BA406" s="235"/>
      <c r="BB406" s="235"/>
      <c r="BD406" s="237">
        <v>402</v>
      </c>
      <c r="BE406" s="235"/>
      <c r="BF406" s="235"/>
      <c r="BG406" s="235"/>
      <c r="BH406" s="235"/>
      <c r="BI406" s="235"/>
      <c r="BJ406" s="236"/>
      <c r="BK406" s="235"/>
      <c r="BL406" s="236"/>
      <c r="BM406" s="235"/>
      <c r="BN406" s="238"/>
      <c r="BO406" s="238"/>
      <c r="BP406" s="238"/>
      <c r="BQ406" s="238"/>
      <c r="BR406" s="238"/>
      <c r="BS406" s="238"/>
      <c r="BT406" s="239"/>
      <c r="BU406" s="239"/>
      <c r="BV406" s="239"/>
      <c r="BW406" s="239"/>
      <c r="BX406" s="238"/>
      <c r="BY406" s="239"/>
      <c r="BZ406" s="239"/>
      <c r="CA406" s="239"/>
      <c r="CB406" s="239"/>
      <c r="CC406" s="239"/>
      <c r="CD406" s="239"/>
      <c r="CE406" s="239"/>
      <c r="CF406" s="236"/>
      <c r="CG406" s="240"/>
    </row>
    <row r="407" spans="16:85" x14ac:dyDescent="0.25">
      <c r="P407" s="235"/>
      <c r="Q407" s="235"/>
      <c r="R407" s="235"/>
      <c r="S407" s="235"/>
      <c r="T407" s="236"/>
      <c r="U407" s="236"/>
      <c r="V407" s="236"/>
      <c r="W407" s="236"/>
      <c r="X407" s="236"/>
      <c r="Y407" s="236"/>
      <c r="Z407" s="236"/>
      <c r="AA407" s="236"/>
      <c r="AB407" s="236"/>
      <c r="AC407" s="236"/>
      <c r="AD407" s="236"/>
      <c r="AE407" s="236"/>
      <c r="AF407" s="236"/>
      <c r="AG407" s="236"/>
      <c r="AH407" s="236"/>
      <c r="AI407" s="236"/>
      <c r="AJ407" s="236"/>
      <c r="AK407" s="235"/>
      <c r="AL407" s="236"/>
      <c r="AM407" s="235"/>
      <c r="AN407" s="235"/>
      <c r="AO407" s="235"/>
      <c r="AP407" s="236"/>
      <c r="AQ407" s="235"/>
      <c r="AR407" s="235"/>
      <c r="AS407" s="235"/>
      <c r="AT407" s="235"/>
      <c r="AU407" s="236"/>
      <c r="AV407" s="235"/>
      <c r="AW407" s="235"/>
      <c r="AX407" s="235"/>
      <c r="AY407" s="235"/>
      <c r="AZ407" s="236"/>
      <c r="BA407" s="235"/>
      <c r="BB407" s="235"/>
      <c r="BD407" s="237">
        <v>403</v>
      </c>
      <c r="BE407" s="235"/>
      <c r="BF407" s="235"/>
      <c r="BG407" s="235"/>
      <c r="BH407" s="235"/>
      <c r="BI407" s="235"/>
      <c r="BJ407" s="236"/>
      <c r="BK407" s="235"/>
      <c r="BL407" s="236"/>
      <c r="BM407" s="235"/>
      <c r="BN407" s="238"/>
      <c r="BO407" s="238"/>
      <c r="BP407" s="238"/>
      <c r="BQ407" s="238"/>
      <c r="BR407" s="238"/>
      <c r="BS407" s="238"/>
      <c r="BT407" s="239"/>
      <c r="BU407" s="239"/>
      <c r="BV407" s="239"/>
      <c r="BW407" s="239"/>
      <c r="BX407" s="238"/>
      <c r="BY407" s="239"/>
      <c r="BZ407" s="239"/>
      <c r="CA407" s="239"/>
      <c r="CB407" s="239"/>
      <c r="CC407" s="239"/>
      <c r="CD407" s="239"/>
      <c r="CE407" s="239"/>
      <c r="CF407" s="236"/>
      <c r="CG407" s="240"/>
    </row>
    <row r="408" spans="16:85" x14ac:dyDescent="0.25">
      <c r="P408" s="235"/>
      <c r="Q408" s="235"/>
      <c r="R408" s="235"/>
      <c r="S408" s="235"/>
      <c r="T408" s="236"/>
      <c r="U408" s="236"/>
      <c r="V408" s="236"/>
      <c r="W408" s="236"/>
      <c r="X408" s="236"/>
      <c r="Y408" s="236"/>
      <c r="Z408" s="236"/>
      <c r="AA408" s="236"/>
      <c r="AB408" s="236"/>
      <c r="AC408" s="236"/>
      <c r="AD408" s="236"/>
      <c r="AE408" s="236"/>
      <c r="AF408" s="236"/>
      <c r="AG408" s="236"/>
      <c r="AH408" s="236"/>
      <c r="AI408" s="236"/>
      <c r="AJ408" s="236"/>
      <c r="AK408" s="235"/>
      <c r="AL408" s="236"/>
      <c r="AM408" s="235"/>
      <c r="AN408" s="235"/>
      <c r="AO408" s="235"/>
      <c r="AP408" s="236"/>
      <c r="AQ408" s="235"/>
      <c r="AR408" s="235"/>
      <c r="AS408" s="235"/>
      <c r="AT408" s="235"/>
      <c r="AU408" s="236"/>
      <c r="AV408" s="235"/>
      <c r="AW408" s="235"/>
      <c r="AX408" s="235"/>
      <c r="AY408" s="235"/>
      <c r="AZ408" s="236"/>
      <c r="BA408" s="235"/>
      <c r="BB408" s="235"/>
      <c r="BD408" s="237">
        <v>404</v>
      </c>
      <c r="BE408" s="235"/>
      <c r="BF408" s="235"/>
      <c r="BG408" s="235"/>
      <c r="BH408" s="235"/>
      <c r="BI408" s="235"/>
      <c r="BJ408" s="236"/>
      <c r="BK408" s="235"/>
      <c r="BL408" s="236"/>
      <c r="BM408" s="235"/>
      <c r="BN408" s="238"/>
      <c r="BO408" s="238"/>
      <c r="BP408" s="238"/>
      <c r="BQ408" s="238"/>
      <c r="BR408" s="238"/>
      <c r="BS408" s="238"/>
      <c r="BT408" s="239"/>
      <c r="BU408" s="239"/>
      <c r="BV408" s="239"/>
      <c r="BW408" s="239"/>
      <c r="BX408" s="238"/>
      <c r="BY408" s="239"/>
      <c r="BZ408" s="239"/>
      <c r="CA408" s="239"/>
      <c r="CB408" s="239"/>
      <c r="CC408" s="239"/>
      <c r="CD408" s="239"/>
      <c r="CE408" s="239"/>
      <c r="CF408" s="236"/>
      <c r="CG408" s="240"/>
    </row>
    <row r="409" spans="16:85" x14ac:dyDescent="0.25">
      <c r="P409" s="235"/>
      <c r="Q409" s="235"/>
      <c r="R409" s="235"/>
      <c r="S409" s="235"/>
      <c r="T409" s="236"/>
      <c r="U409" s="236"/>
      <c r="V409" s="236"/>
      <c r="W409" s="236"/>
      <c r="X409" s="236"/>
      <c r="Y409" s="236"/>
      <c r="Z409" s="236"/>
      <c r="AA409" s="236"/>
      <c r="AB409" s="236"/>
      <c r="AC409" s="236"/>
      <c r="AD409" s="236"/>
      <c r="AE409" s="236"/>
      <c r="AF409" s="236"/>
      <c r="AG409" s="236"/>
      <c r="AH409" s="236"/>
      <c r="AI409" s="236"/>
      <c r="AJ409" s="236"/>
      <c r="AK409" s="235"/>
      <c r="AL409" s="236"/>
      <c r="AM409" s="235"/>
      <c r="AN409" s="235"/>
      <c r="AO409" s="235"/>
      <c r="AP409" s="236"/>
      <c r="AQ409" s="235"/>
      <c r="AR409" s="235"/>
      <c r="AS409" s="235"/>
      <c r="AT409" s="235"/>
      <c r="AU409" s="236"/>
      <c r="AV409" s="235"/>
      <c r="AW409" s="235"/>
      <c r="AX409" s="235"/>
      <c r="AY409" s="235"/>
      <c r="AZ409" s="236"/>
      <c r="BA409" s="235"/>
      <c r="BB409" s="235"/>
      <c r="BD409" s="237">
        <v>405</v>
      </c>
      <c r="BE409" s="235"/>
      <c r="BF409" s="235"/>
      <c r="BG409" s="235"/>
      <c r="BH409" s="235"/>
      <c r="BI409" s="235"/>
      <c r="BJ409" s="236"/>
      <c r="BK409" s="235"/>
      <c r="BL409" s="236"/>
      <c r="BM409" s="235"/>
      <c r="BN409" s="238"/>
      <c r="BO409" s="238"/>
      <c r="BP409" s="238"/>
      <c r="BQ409" s="238"/>
      <c r="BR409" s="238"/>
      <c r="BS409" s="238"/>
      <c r="BT409" s="239"/>
      <c r="BU409" s="239"/>
      <c r="BV409" s="239"/>
      <c r="BW409" s="239"/>
      <c r="BX409" s="238"/>
      <c r="BY409" s="239"/>
      <c r="BZ409" s="239"/>
      <c r="CA409" s="239"/>
      <c r="CB409" s="239"/>
      <c r="CC409" s="239"/>
      <c r="CD409" s="239"/>
      <c r="CE409" s="239"/>
      <c r="CF409" s="236"/>
      <c r="CG409" s="240"/>
    </row>
    <row r="410" spans="16:85" x14ac:dyDescent="0.25">
      <c r="P410" s="235"/>
      <c r="Q410" s="235"/>
      <c r="R410" s="235"/>
      <c r="S410" s="235"/>
      <c r="T410" s="236"/>
      <c r="U410" s="236"/>
      <c r="V410" s="236"/>
      <c r="W410" s="236"/>
      <c r="X410" s="236"/>
      <c r="Y410" s="236"/>
      <c r="Z410" s="236"/>
      <c r="AA410" s="236"/>
      <c r="AB410" s="236"/>
      <c r="AC410" s="236"/>
      <c r="AD410" s="236"/>
      <c r="AE410" s="236"/>
      <c r="AF410" s="236"/>
      <c r="AG410" s="236"/>
      <c r="AH410" s="236"/>
      <c r="AI410" s="236"/>
      <c r="AJ410" s="236"/>
      <c r="AK410" s="235"/>
      <c r="AL410" s="236"/>
      <c r="AM410" s="235"/>
      <c r="AN410" s="235"/>
      <c r="AO410" s="235"/>
      <c r="AP410" s="236"/>
      <c r="AQ410" s="235"/>
      <c r="AR410" s="235"/>
      <c r="AS410" s="235"/>
      <c r="AT410" s="235"/>
      <c r="AU410" s="236"/>
      <c r="AV410" s="235"/>
      <c r="AW410" s="235"/>
      <c r="AX410" s="235"/>
      <c r="AY410" s="235"/>
      <c r="AZ410" s="236"/>
      <c r="BA410" s="235"/>
      <c r="BB410" s="235"/>
      <c r="BD410" s="237">
        <v>406</v>
      </c>
      <c r="BE410" s="235"/>
      <c r="BF410" s="235"/>
      <c r="BG410" s="235"/>
      <c r="BH410" s="235"/>
      <c r="BI410" s="235"/>
      <c r="BJ410" s="236"/>
      <c r="BK410" s="235"/>
      <c r="BL410" s="236"/>
      <c r="BM410" s="235"/>
      <c r="BN410" s="238"/>
      <c r="BO410" s="238"/>
      <c r="BP410" s="238"/>
      <c r="BQ410" s="238"/>
      <c r="BR410" s="238"/>
      <c r="BS410" s="238"/>
      <c r="BT410" s="239"/>
      <c r="BU410" s="239"/>
      <c r="BV410" s="239"/>
      <c r="BW410" s="239"/>
      <c r="BX410" s="238"/>
      <c r="BY410" s="239"/>
      <c r="BZ410" s="239"/>
      <c r="CA410" s="239"/>
      <c r="CB410" s="239"/>
      <c r="CC410" s="239"/>
      <c r="CD410" s="239"/>
      <c r="CE410" s="239"/>
      <c r="CF410" s="236"/>
      <c r="CG410" s="240"/>
    </row>
    <row r="411" spans="16:85" x14ac:dyDescent="0.25">
      <c r="P411" s="235"/>
      <c r="Q411" s="235"/>
      <c r="R411" s="235"/>
      <c r="S411" s="235"/>
      <c r="T411" s="236"/>
      <c r="U411" s="236"/>
      <c r="V411" s="236"/>
      <c r="W411" s="236"/>
      <c r="X411" s="236"/>
      <c r="Y411" s="236"/>
      <c r="Z411" s="236"/>
      <c r="AA411" s="236"/>
      <c r="AB411" s="236"/>
      <c r="AC411" s="236"/>
      <c r="AD411" s="236"/>
      <c r="AE411" s="236"/>
      <c r="AF411" s="236"/>
      <c r="AG411" s="236"/>
      <c r="AH411" s="236"/>
      <c r="AI411" s="236"/>
      <c r="AJ411" s="236"/>
      <c r="AK411" s="235"/>
      <c r="AL411" s="236"/>
      <c r="AM411" s="235"/>
      <c r="AN411" s="235"/>
      <c r="AO411" s="235"/>
      <c r="AP411" s="236"/>
      <c r="AQ411" s="235"/>
      <c r="AR411" s="235"/>
      <c r="AS411" s="235"/>
      <c r="AT411" s="235"/>
      <c r="AU411" s="236"/>
      <c r="AV411" s="235"/>
      <c r="AW411" s="235"/>
      <c r="AX411" s="235"/>
      <c r="AY411" s="235"/>
      <c r="AZ411" s="236"/>
      <c r="BA411" s="235"/>
      <c r="BB411" s="235"/>
      <c r="BD411" s="237">
        <v>407</v>
      </c>
      <c r="BE411" s="235"/>
      <c r="BF411" s="235"/>
      <c r="BG411" s="235"/>
      <c r="BH411" s="235"/>
      <c r="BI411" s="235"/>
      <c r="BJ411" s="236"/>
      <c r="BK411" s="235"/>
      <c r="BL411" s="236"/>
      <c r="BM411" s="235"/>
      <c r="BN411" s="238"/>
      <c r="BO411" s="238"/>
      <c r="BP411" s="238"/>
      <c r="BQ411" s="238"/>
      <c r="BR411" s="238"/>
      <c r="BS411" s="238"/>
      <c r="BT411" s="239"/>
      <c r="BU411" s="239"/>
      <c r="BV411" s="239"/>
      <c r="BW411" s="239"/>
      <c r="BX411" s="238"/>
      <c r="BY411" s="239"/>
      <c r="BZ411" s="239"/>
      <c r="CA411" s="239"/>
      <c r="CB411" s="239"/>
      <c r="CC411" s="239"/>
      <c r="CD411" s="239"/>
      <c r="CE411" s="239"/>
      <c r="CF411" s="236"/>
      <c r="CG411" s="240"/>
    </row>
    <row r="412" spans="16:85" x14ac:dyDescent="0.25">
      <c r="P412" s="235"/>
      <c r="Q412" s="235"/>
      <c r="R412" s="235"/>
      <c r="S412" s="235"/>
      <c r="T412" s="236"/>
      <c r="U412" s="236"/>
      <c r="V412" s="236"/>
      <c r="W412" s="236"/>
      <c r="X412" s="236"/>
      <c r="Y412" s="236"/>
      <c r="Z412" s="236"/>
      <c r="AA412" s="236"/>
      <c r="AB412" s="236"/>
      <c r="AC412" s="236"/>
      <c r="AD412" s="236"/>
      <c r="AE412" s="236"/>
      <c r="AF412" s="236"/>
      <c r="AG412" s="236"/>
      <c r="AH412" s="236"/>
      <c r="AI412" s="236"/>
      <c r="AJ412" s="236"/>
      <c r="AK412" s="235"/>
      <c r="AL412" s="236"/>
      <c r="AM412" s="235"/>
      <c r="AN412" s="235"/>
      <c r="AO412" s="235"/>
      <c r="AP412" s="236"/>
      <c r="AQ412" s="235"/>
      <c r="AR412" s="235"/>
      <c r="AS412" s="235"/>
      <c r="AT412" s="235"/>
      <c r="AU412" s="236"/>
      <c r="AV412" s="235"/>
      <c r="AW412" s="235"/>
      <c r="AX412" s="235"/>
      <c r="AY412" s="235"/>
      <c r="AZ412" s="236"/>
      <c r="BA412" s="235"/>
      <c r="BB412" s="235"/>
      <c r="BD412" s="237">
        <v>408</v>
      </c>
      <c r="BE412" s="235"/>
      <c r="BF412" s="235"/>
      <c r="BG412" s="235"/>
      <c r="BH412" s="235"/>
      <c r="BI412" s="235"/>
      <c r="BJ412" s="236"/>
      <c r="BK412" s="235"/>
      <c r="BL412" s="236"/>
      <c r="BM412" s="235"/>
      <c r="BN412" s="238"/>
      <c r="BO412" s="238"/>
      <c r="BP412" s="238"/>
      <c r="BQ412" s="238"/>
      <c r="BR412" s="238"/>
      <c r="BS412" s="238"/>
      <c r="BT412" s="239"/>
      <c r="BU412" s="239"/>
      <c r="BV412" s="239"/>
      <c r="BW412" s="239"/>
      <c r="BX412" s="238"/>
      <c r="BY412" s="239"/>
      <c r="BZ412" s="239"/>
      <c r="CA412" s="239"/>
      <c r="CB412" s="239"/>
      <c r="CC412" s="239"/>
      <c r="CD412" s="239"/>
      <c r="CE412" s="239"/>
      <c r="CF412" s="236"/>
      <c r="CG412" s="240"/>
    </row>
    <row r="413" spans="16:85" x14ac:dyDescent="0.25">
      <c r="P413" s="235"/>
      <c r="Q413" s="235"/>
      <c r="R413" s="235"/>
      <c r="S413" s="235"/>
      <c r="T413" s="236"/>
      <c r="U413" s="236"/>
      <c r="V413" s="236"/>
      <c r="W413" s="236"/>
      <c r="X413" s="236"/>
      <c r="Y413" s="236"/>
      <c r="Z413" s="236"/>
      <c r="AA413" s="236"/>
      <c r="AB413" s="236"/>
      <c r="AC413" s="236"/>
      <c r="AD413" s="236"/>
      <c r="AE413" s="236"/>
      <c r="AF413" s="236"/>
      <c r="AG413" s="236"/>
      <c r="AH413" s="236"/>
      <c r="AI413" s="236"/>
      <c r="AJ413" s="236"/>
      <c r="AK413" s="235"/>
      <c r="AL413" s="236"/>
      <c r="AM413" s="235"/>
      <c r="AN413" s="235"/>
      <c r="AO413" s="235"/>
      <c r="AP413" s="236"/>
      <c r="AQ413" s="235"/>
      <c r="AR413" s="235"/>
      <c r="AS413" s="235"/>
      <c r="AT413" s="235"/>
      <c r="AU413" s="236"/>
      <c r="AV413" s="235"/>
      <c r="AW413" s="235"/>
      <c r="AX413" s="235"/>
      <c r="AY413" s="235"/>
      <c r="AZ413" s="236"/>
      <c r="BA413" s="235"/>
      <c r="BB413" s="235"/>
      <c r="BD413" s="237">
        <v>409</v>
      </c>
      <c r="BE413" s="235"/>
      <c r="BF413" s="235"/>
      <c r="BG413" s="235"/>
      <c r="BH413" s="235"/>
      <c r="BI413" s="235"/>
      <c r="BJ413" s="236"/>
      <c r="BK413" s="235"/>
      <c r="BL413" s="236"/>
      <c r="BM413" s="235"/>
      <c r="BN413" s="238"/>
      <c r="BO413" s="238"/>
      <c r="BP413" s="238"/>
      <c r="BQ413" s="238"/>
      <c r="BR413" s="238"/>
      <c r="BS413" s="238"/>
      <c r="BT413" s="239"/>
      <c r="BU413" s="239"/>
      <c r="BV413" s="239"/>
      <c r="BW413" s="239"/>
      <c r="BX413" s="238"/>
      <c r="BY413" s="239"/>
      <c r="BZ413" s="239"/>
      <c r="CA413" s="239"/>
      <c r="CB413" s="239"/>
      <c r="CC413" s="239"/>
      <c r="CD413" s="239"/>
      <c r="CE413" s="239"/>
      <c r="CF413" s="236"/>
      <c r="CG413" s="240"/>
    </row>
    <row r="414" spans="16:85" x14ac:dyDescent="0.25">
      <c r="P414" s="235"/>
      <c r="Q414" s="235"/>
      <c r="R414" s="235"/>
      <c r="S414" s="235"/>
      <c r="T414" s="236"/>
      <c r="U414" s="236"/>
      <c r="V414" s="236"/>
      <c r="W414" s="236"/>
      <c r="X414" s="236"/>
      <c r="Y414" s="236"/>
      <c r="Z414" s="236"/>
      <c r="AA414" s="236"/>
      <c r="AB414" s="236"/>
      <c r="AC414" s="236"/>
      <c r="AD414" s="236"/>
      <c r="AE414" s="236"/>
      <c r="AF414" s="236"/>
      <c r="AG414" s="236"/>
      <c r="AH414" s="236"/>
      <c r="AI414" s="236"/>
      <c r="AJ414" s="236"/>
      <c r="AK414" s="235"/>
      <c r="AL414" s="236"/>
      <c r="AM414" s="235"/>
      <c r="AN414" s="235"/>
      <c r="AO414" s="235"/>
      <c r="AP414" s="236"/>
      <c r="AQ414" s="235"/>
      <c r="AR414" s="235"/>
      <c r="AS414" s="235"/>
      <c r="AT414" s="235"/>
      <c r="AU414" s="236"/>
      <c r="AV414" s="235"/>
      <c r="AW414" s="235"/>
      <c r="AX414" s="235"/>
      <c r="AY414" s="235"/>
      <c r="AZ414" s="236"/>
      <c r="BA414" s="235"/>
      <c r="BB414" s="235"/>
      <c r="BD414" s="237">
        <v>410</v>
      </c>
      <c r="BE414" s="235"/>
      <c r="BF414" s="235"/>
      <c r="BG414" s="235"/>
      <c r="BH414" s="235"/>
      <c r="BI414" s="235"/>
      <c r="BJ414" s="236"/>
      <c r="BK414" s="235"/>
      <c r="BL414" s="236"/>
      <c r="BM414" s="235"/>
      <c r="BN414" s="238"/>
      <c r="BO414" s="238"/>
      <c r="BP414" s="238"/>
      <c r="BQ414" s="238"/>
      <c r="BR414" s="238"/>
      <c r="BS414" s="238"/>
      <c r="BT414" s="239"/>
      <c r="BU414" s="239"/>
      <c r="BV414" s="239"/>
      <c r="BW414" s="239"/>
      <c r="BX414" s="238"/>
      <c r="BY414" s="239"/>
      <c r="BZ414" s="239"/>
      <c r="CA414" s="239"/>
      <c r="CB414" s="239"/>
      <c r="CC414" s="239"/>
      <c r="CD414" s="239"/>
      <c r="CE414" s="239"/>
      <c r="CF414" s="236"/>
      <c r="CG414" s="240"/>
    </row>
    <row r="415" spans="16:85" x14ac:dyDescent="0.25">
      <c r="P415" s="235"/>
      <c r="Q415" s="235"/>
      <c r="R415" s="235"/>
      <c r="S415" s="235"/>
      <c r="T415" s="236"/>
      <c r="U415" s="236"/>
      <c r="V415" s="236"/>
      <c r="W415" s="236"/>
      <c r="X415" s="236"/>
      <c r="Y415" s="236"/>
      <c r="Z415" s="236"/>
      <c r="AA415" s="236"/>
      <c r="AB415" s="236"/>
      <c r="AC415" s="236"/>
      <c r="AD415" s="236"/>
      <c r="AE415" s="236"/>
      <c r="AF415" s="236"/>
      <c r="AG415" s="236"/>
      <c r="AH415" s="236"/>
      <c r="AI415" s="236"/>
      <c r="AJ415" s="236"/>
      <c r="AK415" s="235"/>
      <c r="AL415" s="236"/>
      <c r="AM415" s="235"/>
      <c r="AN415" s="235"/>
      <c r="AO415" s="235"/>
      <c r="AP415" s="236"/>
      <c r="AQ415" s="235"/>
      <c r="AR415" s="235"/>
      <c r="AS415" s="235"/>
      <c r="AT415" s="235"/>
      <c r="AU415" s="236"/>
      <c r="AV415" s="235"/>
      <c r="AW415" s="235"/>
      <c r="AX415" s="235"/>
      <c r="AY415" s="235"/>
      <c r="AZ415" s="236"/>
      <c r="BA415" s="235"/>
      <c r="BB415" s="235"/>
      <c r="BD415" s="237">
        <v>411</v>
      </c>
      <c r="BE415" s="235"/>
      <c r="BF415" s="235"/>
      <c r="BG415" s="235"/>
      <c r="BH415" s="235"/>
      <c r="BI415" s="235"/>
      <c r="BJ415" s="236"/>
      <c r="BK415" s="235"/>
      <c r="BL415" s="236"/>
      <c r="BM415" s="235"/>
      <c r="BN415" s="238"/>
      <c r="BO415" s="238"/>
      <c r="BP415" s="238"/>
      <c r="BQ415" s="238"/>
      <c r="BR415" s="238"/>
      <c r="BS415" s="238"/>
      <c r="BT415" s="239"/>
      <c r="BU415" s="239"/>
      <c r="BV415" s="239"/>
      <c r="BW415" s="239"/>
      <c r="BX415" s="238"/>
      <c r="BY415" s="239"/>
      <c r="BZ415" s="239"/>
      <c r="CA415" s="239"/>
      <c r="CB415" s="239"/>
      <c r="CC415" s="239"/>
      <c r="CD415" s="239"/>
      <c r="CE415" s="239"/>
      <c r="CF415" s="236"/>
      <c r="CG415" s="240"/>
    </row>
    <row r="416" spans="16:85" x14ac:dyDescent="0.25">
      <c r="P416" s="235"/>
      <c r="Q416" s="235"/>
      <c r="R416" s="235"/>
      <c r="S416" s="235"/>
      <c r="T416" s="236"/>
      <c r="U416" s="236"/>
      <c r="V416" s="236"/>
      <c r="W416" s="236"/>
      <c r="X416" s="236"/>
      <c r="Y416" s="236"/>
      <c r="Z416" s="236"/>
      <c r="AA416" s="236"/>
      <c r="AB416" s="236"/>
      <c r="AC416" s="236"/>
      <c r="AD416" s="236"/>
      <c r="AE416" s="236"/>
      <c r="AF416" s="236"/>
      <c r="AG416" s="236"/>
      <c r="AH416" s="236"/>
      <c r="AI416" s="236"/>
      <c r="AJ416" s="236"/>
      <c r="AK416" s="235"/>
      <c r="AL416" s="236"/>
      <c r="AM416" s="235"/>
      <c r="AN416" s="235"/>
      <c r="AO416" s="235"/>
      <c r="AP416" s="236"/>
      <c r="AQ416" s="235"/>
      <c r="AR416" s="235"/>
      <c r="AS416" s="235"/>
      <c r="AT416" s="235"/>
      <c r="AU416" s="236"/>
      <c r="AV416" s="235"/>
      <c r="AW416" s="235"/>
      <c r="AX416" s="235"/>
      <c r="AY416" s="235"/>
      <c r="AZ416" s="236"/>
      <c r="BA416" s="235"/>
      <c r="BB416" s="235"/>
      <c r="BD416" s="237">
        <v>412</v>
      </c>
      <c r="BE416" s="235"/>
      <c r="BF416" s="235"/>
      <c r="BG416" s="235"/>
      <c r="BH416" s="235"/>
      <c r="BI416" s="235"/>
      <c r="BJ416" s="236"/>
      <c r="BK416" s="235"/>
      <c r="BL416" s="236"/>
      <c r="BM416" s="235"/>
      <c r="BN416" s="238"/>
      <c r="BO416" s="238"/>
      <c r="BP416" s="238"/>
      <c r="BQ416" s="238"/>
      <c r="BR416" s="238"/>
      <c r="BS416" s="238"/>
      <c r="BT416" s="239"/>
      <c r="BU416" s="239"/>
      <c r="BV416" s="239"/>
      <c r="BW416" s="239"/>
      <c r="BX416" s="238"/>
      <c r="BY416" s="239"/>
      <c r="BZ416" s="239"/>
      <c r="CA416" s="239"/>
      <c r="CB416" s="239"/>
      <c r="CC416" s="239"/>
      <c r="CD416" s="239"/>
      <c r="CE416" s="239"/>
      <c r="CF416" s="236"/>
      <c r="CG416" s="240"/>
    </row>
    <row r="417" spans="16:85" x14ac:dyDescent="0.25">
      <c r="P417" s="235"/>
      <c r="Q417" s="235"/>
      <c r="R417" s="235"/>
      <c r="S417" s="235"/>
      <c r="T417" s="236"/>
      <c r="U417" s="236"/>
      <c r="V417" s="236"/>
      <c r="W417" s="236"/>
      <c r="X417" s="236"/>
      <c r="Y417" s="236"/>
      <c r="Z417" s="236"/>
      <c r="AA417" s="236"/>
      <c r="AB417" s="236"/>
      <c r="AC417" s="236"/>
      <c r="AD417" s="236"/>
      <c r="AE417" s="236"/>
      <c r="AF417" s="236"/>
      <c r="AG417" s="236"/>
      <c r="AH417" s="236"/>
      <c r="AI417" s="236"/>
      <c r="AJ417" s="236"/>
      <c r="AK417" s="235"/>
      <c r="AL417" s="236"/>
      <c r="AM417" s="235"/>
      <c r="AN417" s="235"/>
      <c r="AO417" s="235"/>
      <c r="AP417" s="236"/>
      <c r="AQ417" s="235"/>
      <c r="AR417" s="235"/>
      <c r="AS417" s="235"/>
      <c r="AT417" s="235"/>
      <c r="AU417" s="236"/>
      <c r="AV417" s="235"/>
      <c r="AW417" s="235"/>
      <c r="AX417" s="235"/>
      <c r="AY417" s="235"/>
      <c r="AZ417" s="236"/>
      <c r="BA417" s="235"/>
      <c r="BB417" s="235"/>
      <c r="BD417" s="237">
        <v>413</v>
      </c>
      <c r="BE417" s="235"/>
      <c r="BF417" s="235"/>
      <c r="BG417" s="235"/>
      <c r="BH417" s="235"/>
      <c r="BI417" s="235"/>
      <c r="BJ417" s="236"/>
      <c r="BK417" s="235"/>
      <c r="BL417" s="236"/>
      <c r="BM417" s="235"/>
      <c r="BN417" s="238"/>
      <c r="BO417" s="238"/>
      <c r="BP417" s="238"/>
      <c r="BQ417" s="238"/>
      <c r="BR417" s="238"/>
      <c r="BS417" s="238"/>
      <c r="BT417" s="239"/>
      <c r="BU417" s="239"/>
      <c r="BV417" s="239"/>
      <c r="BW417" s="239"/>
      <c r="BX417" s="238"/>
      <c r="BY417" s="239"/>
      <c r="BZ417" s="239"/>
      <c r="CA417" s="239"/>
      <c r="CB417" s="239"/>
      <c r="CC417" s="239"/>
      <c r="CD417" s="239"/>
      <c r="CE417" s="239"/>
      <c r="CF417" s="236"/>
      <c r="CG417" s="240"/>
    </row>
    <row r="418" spans="16:85" x14ac:dyDescent="0.25">
      <c r="P418" s="235"/>
      <c r="Q418" s="235"/>
      <c r="R418" s="235"/>
      <c r="S418" s="235"/>
      <c r="T418" s="236"/>
      <c r="U418" s="236"/>
      <c r="V418" s="236"/>
      <c r="W418" s="236"/>
      <c r="X418" s="236"/>
      <c r="Y418" s="236"/>
      <c r="Z418" s="236"/>
      <c r="AA418" s="236"/>
      <c r="AB418" s="236"/>
      <c r="AC418" s="236"/>
      <c r="AD418" s="236"/>
      <c r="AE418" s="236"/>
      <c r="AF418" s="236"/>
      <c r="AG418" s="236"/>
      <c r="AH418" s="236"/>
      <c r="AI418" s="236"/>
      <c r="AJ418" s="236"/>
      <c r="AK418" s="235"/>
      <c r="AL418" s="236"/>
      <c r="AM418" s="235"/>
      <c r="AN418" s="235"/>
      <c r="AO418" s="235"/>
      <c r="AP418" s="236"/>
      <c r="AQ418" s="235"/>
      <c r="AR418" s="235"/>
      <c r="AS418" s="235"/>
      <c r="AT418" s="235"/>
      <c r="AU418" s="236"/>
      <c r="AV418" s="235"/>
      <c r="AW418" s="235"/>
      <c r="AX418" s="235"/>
      <c r="AY418" s="235"/>
      <c r="AZ418" s="236"/>
      <c r="BA418" s="235"/>
      <c r="BB418" s="235"/>
      <c r="BD418" s="237">
        <v>414</v>
      </c>
      <c r="BE418" s="235"/>
      <c r="BF418" s="235"/>
      <c r="BG418" s="235"/>
      <c r="BH418" s="235"/>
      <c r="BI418" s="235"/>
      <c r="BJ418" s="236"/>
      <c r="BK418" s="235"/>
      <c r="BL418" s="236"/>
      <c r="BM418" s="235"/>
      <c r="BN418" s="238"/>
      <c r="BO418" s="238"/>
      <c r="BP418" s="238"/>
      <c r="BQ418" s="238"/>
      <c r="BR418" s="238"/>
      <c r="BS418" s="238"/>
      <c r="BT418" s="239"/>
      <c r="BU418" s="239"/>
      <c r="BV418" s="239"/>
      <c r="BW418" s="239"/>
      <c r="BX418" s="238"/>
      <c r="BY418" s="239"/>
      <c r="BZ418" s="239"/>
      <c r="CA418" s="239"/>
      <c r="CB418" s="239"/>
      <c r="CC418" s="239"/>
      <c r="CD418" s="239"/>
      <c r="CE418" s="239"/>
      <c r="CF418" s="236"/>
      <c r="CG418" s="240"/>
    </row>
    <row r="419" spans="16:85" x14ac:dyDescent="0.25">
      <c r="P419" s="235"/>
      <c r="Q419" s="235"/>
      <c r="R419" s="235"/>
      <c r="S419" s="235"/>
      <c r="T419" s="236"/>
      <c r="U419" s="236"/>
      <c r="V419" s="236"/>
      <c r="W419" s="236"/>
      <c r="X419" s="236"/>
      <c r="Y419" s="236"/>
      <c r="Z419" s="236"/>
      <c r="AA419" s="236"/>
      <c r="AB419" s="236"/>
      <c r="AC419" s="236"/>
      <c r="AD419" s="236"/>
      <c r="AE419" s="236"/>
      <c r="AF419" s="236"/>
      <c r="AG419" s="236"/>
      <c r="AH419" s="236"/>
      <c r="AI419" s="236"/>
      <c r="AJ419" s="236"/>
      <c r="AK419" s="235"/>
      <c r="AL419" s="236"/>
      <c r="AM419" s="235"/>
      <c r="AN419" s="235"/>
      <c r="AO419" s="235"/>
      <c r="AP419" s="236"/>
      <c r="AQ419" s="235"/>
      <c r="AR419" s="235"/>
      <c r="AS419" s="235"/>
      <c r="AT419" s="235"/>
      <c r="AU419" s="236"/>
      <c r="AV419" s="235"/>
      <c r="AW419" s="235"/>
      <c r="AX419" s="235"/>
      <c r="AY419" s="235"/>
      <c r="AZ419" s="236"/>
      <c r="BA419" s="235"/>
      <c r="BB419" s="235"/>
      <c r="BD419" s="237">
        <v>415</v>
      </c>
      <c r="BE419" s="235"/>
      <c r="BF419" s="235"/>
      <c r="BG419" s="235"/>
      <c r="BH419" s="235"/>
      <c r="BI419" s="235"/>
      <c r="BJ419" s="236"/>
      <c r="BK419" s="235"/>
      <c r="BL419" s="236"/>
      <c r="BM419" s="235"/>
      <c r="BN419" s="238"/>
      <c r="BO419" s="238"/>
      <c r="BP419" s="238"/>
      <c r="BQ419" s="238"/>
      <c r="BR419" s="238"/>
      <c r="BS419" s="238"/>
      <c r="BT419" s="239"/>
      <c r="BU419" s="239"/>
      <c r="BV419" s="239"/>
      <c r="BW419" s="239"/>
      <c r="BX419" s="238"/>
      <c r="BY419" s="239"/>
      <c r="BZ419" s="239"/>
      <c r="CA419" s="239"/>
      <c r="CB419" s="239"/>
      <c r="CC419" s="239"/>
      <c r="CD419" s="239"/>
      <c r="CE419" s="239"/>
      <c r="CF419" s="236"/>
      <c r="CG419" s="240"/>
    </row>
    <row r="420" spans="16:85" x14ac:dyDescent="0.25">
      <c r="P420" s="235"/>
      <c r="Q420" s="235"/>
      <c r="R420" s="235"/>
      <c r="S420" s="235"/>
      <c r="T420" s="236"/>
      <c r="U420" s="236"/>
      <c r="V420" s="236"/>
      <c r="W420" s="236"/>
      <c r="X420" s="236"/>
      <c r="Y420" s="236"/>
      <c r="Z420" s="236"/>
      <c r="AA420" s="236"/>
      <c r="AB420" s="236"/>
      <c r="AC420" s="236"/>
      <c r="AD420" s="236"/>
      <c r="AE420" s="236"/>
      <c r="AF420" s="236"/>
      <c r="AG420" s="236"/>
      <c r="AH420" s="236"/>
      <c r="AI420" s="236"/>
      <c r="AJ420" s="236"/>
      <c r="AK420" s="235"/>
      <c r="AL420" s="236"/>
      <c r="AM420" s="235"/>
      <c r="AN420" s="235"/>
      <c r="AO420" s="235"/>
      <c r="AP420" s="236"/>
      <c r="AQ420" s="235"/>
      <c r="AR420" s="235"/>
      <c r="AS420" s="235"/>
      <c r="AT420" s="235"/>
      <c r="AU420" s="236"/>
      <c r="AV420" s="235"/>
      <c r="AW420" s="235"/>
      <c r="AX420" s="235"/>
      <c r="AY420" s="235"/>
      <c r="AZ420" s="236"/>
      <c r="BA420" s="235"/>
      <c r="BB420" s="235"/>
      <c r="BD420" s="237">
        <v>416</v>
      </c>
      <c r="BE420" s="235"/>
      <c r="BF420" s="235"/>
      <c r="BG420" s="235"/>
      <c r="BH420" s="235"/>
      <c r="BI420" s="235"/>
      <c r="BJ420" s="236"/>
      <c r="BK420" s="235"/>
      <c r="BL420" s="236"/>
      <c r="BM420" s="235"/>
      <c r="BN420" s="238"/>
      <c r="BO420" s="238"/>
      <c r="BP420" s="238"/>
      <c r="BQ420" s="238"/>
      <c r="BR420" s="238"/>
      <c r="BS420" s="238"/>
      <c r="BT420" s="239"/>
      <c r="BU420" s="239"/>
      <c r="BV420" s="239"/>
      <c r="BW420" s="239"/>
      <c r="BX420" s="238"/>
      <c r="BY420" s="239"/>
      <c r="BZ420" s="239"/>
      <c r="CA420" s="239"/>
      <c r="CB420" s="239"/>
      <c r="CC420" s="239"/>
      <c r="CD420" s="239"/>
      <c r="CE420" s="239"/>
      <c r="CF420" s="236"/>
      <c r="CG420" s="240"/>
    </row>
    <row r="421" spans="16:85" x14ac:dyDescent="0.25">
      <c r="P421" s="235"/>
      <c r="Q421" s="235"/>
      <c r="R421" s="235"/>
      <c r="S421" s="235"/>
      <c r="T421" s="236"/>
      <c r="U421" s="236"/>
      <c r="V421" s="236"/>
      <c r="W421" s="236"/>
      <c r="X421" s="236"/>
      <c r="Y421" s="236"/>
      <c r="Z421" s="236"/>
      <c r="AA421" s="236"/>
      <c r="AB421" s="236"/>
      <c r="AC421" s="236"/>
      <c r="AD421" s="236"/>
      <c r="AE421" s="236"/>
      <c r="AF421" s="236"/>
      <c r="AG421" s="236"/>
      <c r="AH421" s="236"/>
      <c r="AI421" s="236"/>
      <c r="AJ421" s="236"/>
      <c r="AK421" s="235"/>
      <c r="AL421" s="236"/>
      <c r="AM421" s="235"/>
      <c r="AN421" s="235"/>
      <c r="AO421" s="235"/>
      <c r="AP421" s="236"/>
      <c r="AQ421" s="235"/>
      <c r="AR421" s="235"/>
      <c r="AS421" s="235"/>
      <c r="AT421" s="235"/>
      <c r="AU421" s="236"/>
      <c r="AV421" s="235"/>
      <c r="AW421" s="235"/>
      <c r="AX421" s="235"/>
      <c r="AY421" s="235"/>
      <c r="AZ421" s="236"/>
      <c r="BA421" s="235"/>
      <c r="BB421" s="235"/>
      <c r="BD421" s="237">
        <v>417</v>
      </c>
      <c r="BE421" s="235"/>
      <c r="BF421" s="235"/>
      <c r="BG421" s="235"/>
      <c r="BH421" s="235"/>
      <c r="BI421" s="235"/>
      <c r="BJ421" s="236"/>
      <c r="BK421" s="235"/>
      <c r="BL421" s="236"/>
      <c r="BM421" s="235"/>
      <c r="BN421" s="238"/>
      <c r="BO421" s="238"/>
      <c r="BP421" s="238"/>
      <c r="BQ421" s="238"/>
      <c r="BR421" s="238"/>
      <c r="BS421" s="238"/>
      <c r="BT421" s="239"/>
      <c r="BU421" s="239"/>
      <c r="BV421" s="239"/>
      <c r="BW421" s="239"/>
      <c r="BX421" s="238"/>
      <c r="BY421" s="239"/>
      <c r="BZ421" s="239"/>
      <c r="CA421" s="239"/>
      <c r="CB421" s="239"/>
      <c r="CC421" s="239"/>
      <c r="CD421" s="239"/>
      <c r="CE421" s="239"/>
      <c r="CF421" s="236"/>
      <c r="CG421" s="240"/>
    </row>
    <row r="422" spans="16:85" x14ac:dyDescent="0.25">
      <c r="P422" s="235"/>
      <c r="Q422" s="235"/>
      <c r="R422" s="235"/>
      <c r="S422" s="235"/>
      <c r="T422" s="236"/>
      <c r="U422" s="236"/>
      <c r="V422" s="236"/>
      <c r="W422" s="236"/>
      <c r="X422" s="236"/>
      <c r="Y422" s="236"/>
      <c r="Z422" s="236"/>
      <c r="AA422" s="236"/>
      <c r="AB422" s="236"/>
      <c r="AC422" s="236"/>
      <c r="AD422" s="236"/>
      <c r="AE422" s="236"/>
      <c r="AF422" s="236"/>
      <c r="AG422" s="236"/>
      <c r="AH422" s="236"/>
      <c r="AI422" s="236"/>
      <c r="AJ422" s="236"/>
      <c r="AK422" s="235"/>
      <c r="AL422" s="236"/>
      <c r="AM422" s="235"/>
      <c r="AN422" s="235"/>
      <c r="AO422" s="235"/>
      <c r="AP422" s="236"/>
      <c r="AQ422" s="235"/>
      <c r="AR422" s="235"/>
      <c r="AS422" s="235"/>
      <c r="AT422" s="235"/>
      <c r="AU422" s="236"/>
      <c r="AV422" s="235"/>
      <c r="AW422" s="235"/>
      <c r="AX422" s="235"/>
      <c r="AY422" s="235"/>
      <c r="AZ422" s="236"/>
      <c r="BA422" s="235"/>
      <c r="BB422" s="235"/>
      <c r="BD422" s="237">
        <v>418</v>
      </c>
      <c r="BE422" s="235"/>
      <c r="BF422" s="235"/>
      <c r="BG422" s="235"/>
      <c r="BH422" s="235"/>
      <c r="BI422" s="235"/>
      <c r="BJ422" s="236"/>
      <c r="BK422" s="235"/>
      <c r="BL422" s="236"/>
      <c r="BM422" s="235"/>
      <c r="BN422" s="238"/>
      <c r="BO422" s="238"/>
      <c r="BP422" s="238"/>
      <c r="BQ422" s="238"/>
      <c r="BR422" s="238"/>
      <c r="BS422" s="238"/>
      <c r="BT422" s="239"/>
      <c r="BU422" s="239"/>
      <c r="BV422" s="239"/>
      <c r="BW422" s="239"/>
      <c r="BX422" s="238"/>
      <c r="BY422" s="239"/>
      <c r="BZ422" s="239"/>
      <c r="CA422" s="239"/>
      <c r="CB422" s="239"/>
      <c r="CC422" s="239"/>
      <c r="CD422" s="239"/>
      <c r="CE422" s="239"/>
      <c r="CF422" s="236"/>
      <c r="CG422" s="240"/>
    </row>
    <row r="423" spans="16:85" x14ac:dyDescent="0.25">
      <c r="P423" s="235"/>
      <c r="Q423" s="235"/>
      <c r="R423" s="235"/>
      <c r="S423" s="235"/>
      <c r="T423" s="236"/>
      <c r="U423" s="236"/>
      <c r="V423" s="236"/>
      <c r="W423" s="236"/>
      <c r="X423" s="236"/>
      <c r="Y423" s="236"/>
      <c r="Z423" s="236"/>
      <c r="AA423" s="236"/>
      <c r="AB423" s="236"/>
      <c r="AC423" s="236"/>
      <c r="AD423" s="236"/>
      <c r="AE423" s="236"/>
      <c r="AF423" s="236"/>
      <c r="AG423" s="236"/>
      <c r="AH423" s="236"/>
      <c r="AI423" s="236"/>
      <c r="AJ423" s="236"/>
      <c r="AK423" s="235"/>
      <c r="AL423" s="236"/>
      <c r="AM423" s="235"/>
      <c r="AN423" s="235"/>
      <c r="AO423" s="235"/>
      <c r="AP423" s="236"/>
      <c r="AQ423" s="235"/>
      <c r="AR423" s="235"/>
      <c r="AS423" s="235"/>
      <c r="AT423" s="235"/>
      <c r="AU423" s="236"/>
      <c r="AV423" s="235"/>
      <c r="AW423" s="235"/>
      <c r="AX423" s="235"/>
      <c r="AY423" s="235"/>
      <c r="AZ423" s="236"/>
      <c r="BA423" s="235"/>
      <c r="BB423" s="235"/>
      <c r="BD423" s="237">
        <v>419</v>
      </c>
      <c r="BE423" s="235"/>
      <c r="BF423" s="235"/>
      <c r="BG423" s="235"/>
      <c r="BH423" s="235"/>
      <c r="BI423" s="235"/>
      <c r="BJ423" s="236"/>
      <c r="BK423" s="235"/>
      <c r="BL423" s="236"/>
      <c r="BM423" s="235"/>
      <c r="BN423" s="238"/>
      <c r="BO423" s="238"/>
      <c r="BP423" s="238"/>
      <c r="BQ423" s="238"/>
      <c r="BR423" s="238"/>
      <c r="BS423" s="238"/>
      <c r="BT423" s="239"/>
      <c r="BU423" s="239"/>
      <c r="BV423" s="239"/>
      <c r="BW423" s="239"/>
      <c r="BX423" s="238"/>
      <c r="BY423" s="239"/>
      <c r="BZ423" s="239"/>
      <c r="CA423" s="239"/>
      <c r="CB423" s="239"/>
      <c r="CC423" s="239"/>
      <c r="CD423" s="239"/>
      <c r="CE423" s="239"/>
      <c r="CF423" s="236"/>
      <c r="CG423" s="240"/>
    </row>
    <row r="424" spans="16:85" x14ac:dyDescent="0.25">
      <c r="P424" s="235"/>
      <c r="Q424" s="235"/>
      <c r="R424" s="235"/>
      <c r="S424" s="235"/>
      <c r="T424" s="236"/>
      <c r="U424" s="236"/>
      <c r="V424" s="236"/>
      <c r="W424" s="236"/>
      <c r="X424" s="236"/>
      <c r="Y424" s="236"/>
      <c r="Z424" s="236"/>
      <c r="AA424" s="236"/>
      <c r="AB424" s="236"/>
      <c r="AC424" s="236"/>
      <c r="AD424" s="236"/>
      <c r="AE424" s="236"/>
      <c r="AF424" s="236"/>
      <c r="AG424" s="236"/>
      <c r="AH424" s="236"/>
      <c r="AI424" s="236"/>
      <c r="AJ424" s="236"/>
      <c r="AK424" s="235"/>
      <c r="AL424" s="236"/>
      <c r="AM424" s="235"/>
      <c r="AN424" s="235"/>
      <c r="AO424" s="235"/>
      <c r="AP424" s="236"/>
      <c r="AQ424" s="235"/>
      <c r="AR424" s="235"/>
      <c r="AS424" s="235"/>
      <c r="AT424" s="235"/>
      <c r="AU424" s="236"/>
      <c r="AV424" s="235"/>
      <c r="AW424" s="235"/>
      <c r="AX424" s="235"/>
      <c r="AY424" s="235"/>
      <c r="AZ424" s="236"/>
      <c r="BA424" s="235"/>
      <c r="BB424" s="235"/>
      <c r="BD424" s="237">
        <v>420</v>
      </c>
      <c r="BE424" s="235"/>
      <c r="BF424" s="235"/>
      <c r="BG424" s="235"/>
      <c r="BH424" s="235"/>
      <c r="BI424" s="235"/>
      <c r="BJ424" s="236"/>
      <c r="BK424" s="235"/>
      <c r="BL424" s="236"/>
      <c r="BM424" s="235"/>
      <c r="BN424" s="238"/>
      <c r="BO424" s="238"/>
      <c r="BP424" s="238"/>
      <c r="BQ424" s="238"/>
      <c r="BR424" s="238"/>
      <c r="BS424" s="238"/>
      <c r="BT424" s="239"/>
      <c r="BU424" s="239"/>
      <c r="BV424" s="239"/>
      <c r="BW424" s="239"/>
      <c r="BX424" s="238"/>
      <c r="BY424" s="239"/>
      <c r="BZ424" s="239"/>
      <c r="CA424" s="239"/>
      <c r="CB424" s="239"/>
      <c r="CC424" s="239"/>
      <c r="CD424" s="239"/>
      <c r="CE424" s="239"/>
      <c r="CF424" s="236"/>
      <c r="CG424" s="240"/>
    </row>
    <row r="425" spans="16:85" x14ac:dyDescent="0.25">
      <c r="P425" s="235"/>
      <c r="Q425" s="235"/>
      <c r="R425" s="235"/>
      <c r="S425" s="235"/>
      <c r="T425" s="236"/>
      <c r="U425" s="236"/>
      <c r="V425" s="236"/>
      <c r="W425" s="236"/>
      <c r="X425" s="236"/>
      <c r="Y425" s="236"/>
      <c r="Z425" s="236"/>
      <c r="AA425" s="236"/>
      <c r="AB425" s="236"/>
      <c r="AC425" s="236"/>
      <c r="AD425" s="236"/>
      <c r="AE425" s="236"/>
      <c r="AF425" s="236"/>
      <c r="AG425" s="236"/>
      <c r="AH425" s="236"/>
      <c r="AI425" s="236"/>
      <c r="AJ425" s="236"/>
      <c r="AK425" s="235"/>
      <c r="AL425" s="236"/>
      <c r="AM425" s="235"/>
      <c r="AN425" s="235"/>
      <c r="AO425" s="235"/>
      <c r="AP425" s="236"/>
      <c r="AQ425" s="235"/>
      <c r="AR425" s="235"/>
      <c r="AS425" s="235"/>
      <c r="AT425" s="235"/>
      <c r="AU425" s="236"/>
      <c r="AV425" s="235"/>
      <c r="AW425" s="235"/>
      <c r="AX425" s="235"/>
      <c r="AY425" s="235"/>
      <c r="AZ425" s="236"/>
      <c r="BA425" s="235"/>
      <c r="BB425" s="235"/>
      <c r="BD425" s="237">
        <v>421</v>
      </c>
      <c r="BE425" s="235"/>
      <c r="BF425" s="235"/>
      <c r="BG425" s="235"/>
      <c r="BH425" s="235"/>
      <c r="BI425" s="235"/>
      <c r="BJ425" s="236"/>
      <c r="BK425" s="235"/>
      <c r="BL425" s="236"/>
      <c r="BM425" s="235"/>
      <c r="BN425" s="238"/>
      <c r="BO425" s="238"/>
      <c r="BP425" s="238"/>
      <c r="BQ425" s="238"/>
      <c r="BR425" s="238"/>
      <c r="BS425" s="238"/>
      <c r="BT425" s="239"/>
      <c r="BU425" s="239"/>
      <c r="BV425" s="239"/>
      <c r="BW425" s="239"/>
      <c r="BX425" s="238"/>
      <c r="BY425" s="239"/>
      <c r="BZ425" s="239"/>
      <c r="CA425" s="239"/>
      <c r="CB425" s="239"/>
      <c r="CC425" s="239"/>
      <c r="CD425" s="239"/>
      <c r="CE425" s="239"/>
      <c r="CF425" s="236"/>
      <c r="CG425" s="240"/>
    </row>
    <row r="426" spans="16:85" x14ac:dyDescent="0.25">
      <c r="P426" s="235"/>
      <c r="Q426" s="235"/>
      <c r="R426" s="235"/>
      <c r="S426" s="235"/>
      <c r="T426" s="236"/>
      <c r="U426" s="236"/>
      <c r="V426" s="236"/>
      <c r="W426" s="236"/>
      <c r="X426" s="236"/>
      <c r="Y426" s="236"/>
      <c r="Z426" s="236"/>
      <c r="AA426" s="236"/>
      <c r="AB426" s="236"/>
      <c r="AC426" s="236"/>
      <c r="AD426" s="236"/>
      <c r="AE426" s="236"/>
      <c r="AF426" s="236"/>
      <c r="AG426" s="236"/>
      <c r="AH426" s="236"/>
      <c r="AI426" s="236"/>
      <c r="AJ426" s="236"/>
      <c r="AK426" s="235"/>
      <c r="AL426" s="236"/>
      <c r="AM426" s="235"/>
      <c r="AN426" s="235"/>
      <c r="AO426" s="235"/>
      <c r="AP426" s="236"/>
      <c r="AQ426" s="235"/>
      <c r="AR426" s="235"/>
      <c r="AS426" s="235"/>
      <c r="AT426" s="235"/>
      <c r="AU426" s="236"/>
      <c r="AV426" s="235"/>
      <c r="AW426" s="235"/>
      <c r="AX426" s="235"/>
      <c r="AY426" s="235"/>
      <c r="AZ426" s="236"/>
      <c r="BA426" s="235"/>
      <c r="BB426" s="235"/>
      <c r="BD426" s="237">
        <v>422</v>
      </c>
      <c r="BE426" s="235"/>
      <c r="BF426" s="235"/>
      <c r="BG426" s="235"/>
      <c r="BH426" s="235"/>
      <c r="BI426" s="235"/>
      <c r="BJ426" s="236"/>
      <c r="BK426" s="235"/>
      <c r="BL426" s="236"/>
      <c r="BM426" s="235"/>
      <c r="BN426" s="238"/>
      <c r="BO426" s="238"/>
      <c r="BP426" s="238"/>
      <c r="BQ426" s="238"/>
      <c r="BR426" s="238"/>
      <c r="BS426" s="238"/>
      <c r="BT426" s="239"/>
      <c r="BU426" s="239"/>
      <c r="BV426" s="239"/>
      <c r="BW426" s="239"/>
      <c r="BX426" s="238"/>
      <c r="BY426" s="239"/>
      <c r="BZ426" s="239"/>
      <c r="CA426" s="239"/>
      <c r="CB426" s="239"/>
      <c r="CC426" s="239"/>
      <c r="CD426" s="239"/>
      <c r="CE426" s="239"/>
      <c r="CF426" s="236"/>
      <c r="CG426" s="240"/>
    </row>
    <row r="427" spans="16:85" x14ac:dyDescent="0.25">
      <c r="P427" s="235"/>
      <c r="Q427" s="235"/>
      <c r="R427" s="235"/>
      <c r="S427" s="235"/>
      <c r="T427" s="236"/>
      <c r="U427" s="236"/>
      <c r="V427" s="236"/>
      <c r="W427" s="236"/>
      <c r="X427" s="236"/>
      <c r="Y427" s="236"/>
      <c r="Z427" s="236"/>
      <c r="AA427" s="236"/>
      <c r="AB427" s="236"/>
      <c r="AC427" s="236"/>
      <c r="AD427" s="236"/>
      <c r="AE427" s="236"/>
      <c r="AF427" s="236"/>
      <c r="AG427" s="236"/>
      <c r="AH427" s="236"/>
      <c r="AI427" s="236"/>
      <c r="AJ427" s="236"/>
      <c r="AK427" s="235"/>
      <c r="AL427" s="236"/>
      <c r="AM427" s="235"/>
      <c r="AN427" s="235"/>
      <c r="AO427" s="235"/>
      <c r="AP427" s="236"/>
      <c r="AQ427" s="235"/>
      <c r="AR427" s="235"/>
      <c r="AS427" s="235"/>
      <c r="AT427" s="235"/>
      <c r="AU427" s="236"/>
      <c r="AV427" s="235"/>
      <c r="AW427" s="235"/>
      <c r="AX427" s="235"/>
      <c r="AY427" s="235"/>
      <c r="AZ427" s="236"/>
      <c r="BA427" s="235"/>
      <c r="BB427" s="235"/>
      <c r="BD427" s="237">
        <v>423</v>
      </c>
      <c r="BE427" s="235"/>
      <c r="BF427" s="235"/>
      <c r="BG427" s="235"/>
      <c r="BH427" s="235"/>
      <c r="BI427" s="235"/>
      <c r="BJ427" s="236"/>
      <c r="BK427" s="235"/>
      <c r="BL427" s="236"/>
      <c r="BM427" s="235"/>
      <c r="BN427" s="238"/>
      <c r="BO427" s="238"/>
      <c r="BP427" s="238"/>
      <c r="BQ427" s="238"/>
      <c r="BR427" s="238"/>
      <c r="BS427" s="238"/>
      <c r="BT427" s="239"/>
      <c r="BU427" s="239"/>
      <c r="BV427" s="239"/>
      <c r="BW427" s="239"/>
      <c r="BX427" s="238"/>
      <c r="BY427" s="239"/>
      <c r="BZ427" s="239"/>
      <c r="CA427" s="239"/>
      <c r="CB427" s="239"/>
      <c r="CC427" s="239"/>
      <c r="CD427" s="239"/>
      <c r="CE427" s="239"/>
      <c r="CF427" s="236"/>
      <c r="CG427" s="240"/>
    </row>
    <row r="428" spans="16:85" x14ac:dyDescent="0.25">
      <c r="P428" s="235"/>
      <c r="Q428" s="235"/>
      <c r="R428" s="235"/>
      <c r="S428" s="235"/>
      <c r="T428" s="236"/>
      <c r="U428" s="236"/>
      <c r="V428" s="236"/>
      <c r="W428" s="236"/>
      <c r="X428" s="236"/>
      <c r="Y428" s="236"/>
      <c r="Z428" s="236"/>
      <c r="AA428" s="236"/>
      <c r="AB428" s="236"/>
      <c r="AC428" s="236"/>
      <c r="AD428" s="236"/>
      <c r="AE428" s="236"/>
      <c r="AF428" s="236"/>
      <c r="AG428" s="236"/>
      <c r="AH428" s="236"/>
      <c r="AI428" s="236"/>
      <c r="AJ428" s="236"/>
      <c r="AK428" s="235"/>
      <c r="AL428" s="236"/>
      <c r="AM428" s="235"/>
      <c r="AN428" s="235"/>
      <c r="AO428" s="235"/>
      <c r="AP428" s="236"/>
      <c r="AQ428" s="235"/>
      <c r="AR428" s="235"/>
      <c r="AS428" s="235"/>
      <c r="AT428" s="235"/>
      <c r="AU428" s="236"/>
      <c r="AV428" s="235"/>
      <c r="AW428" s="235"/>
      <c r="AX428" s="235"/>
      <c r="AY428" s="235"/>
      <c r="AZ428" s="236"/>
      <c r="BA428" s="235"/>
      <c r="BB428" s="235"/>
      <c r="BD428" s="237">
        <v>424</v>
      </c>
      <c r="BE428" s="235"/>
      <c r="BF428" s="235"/>
      <c r="BG428" s="235"/>
      <c r="BH428" s="235"/>
      <c r="BI428" s="235"/>
      <c r="BJ428" s="236"/>
      <c r="BK428" s="235"/>
      <c r="BL428" s="236"/>
      <c r="BM428" s="235"/>
      <c r="BN428" s="238"/>
      <c r="BO428" s="238"/>
      <c r="BP428" s="238"/>
      <c r="BQ428" s="238"/>
      <c r="BR428" s="238"/>
      <c r="BS428" s="238"/>
      <c r="BT428" s="239"/>
      <c r="BU428" s="239"/>
      <c r="BV428" s="239"/>
      <c r="BW428" s="239"/>
      <c r="BX428" s="238"/>
      <c r="BY428" s="239"/>
      <c r="BZ428" s="239"/>
      <c r="CA428" s="239"/>
      <c r="CB428" s="239"/>
      <c r="CC428" s="239"/>
      <c r="CD428" s="239"/>
      <c r="CE428" s="239"/>
      <c r="CF428" s="236"/>
      <c r="CG428" s="240"/>
    </row>
    <row r="429" spans="16:85" x14ac:dyDescent="0.25">
      <c r="P429" s="235"/>
      <c r="Q429" s="235"/>
      <c r="R429" s="235"/>
      <c r="S429" s="235"/>
      <c r="T429" s="236"/>
      <c r="U429" s="236"/>
      <c r="V429" s="236"/>
      <c r="W429" s="236"/>
      <c r="X429" s="236"/>
      <c r="Y429" s="236"/>
      <c r="Z429" s="236"/>
      <c r="AA429" s="236"/>
      <c r="AB429" s="236"/>
      <c r="AC429" s="236"/>
      <c r="AD429" s="236"/>
      <c r="AE429" s="236"/>
      <c r="AF429" s="236"/>
      <c r="AG429" s="236"/>
      <c r="AH429" s="236"/>
      <c r="AI429" s="236"/>
      <c r="AJ429" s="236"/>
      <c r="AK429" s="235"/>
      <c r="AL429" s="236"/>
      <c r="AM429" s="235"/>
      <c r="AN429" s="235"/>
      <c r="AO429" s="235"/>
      <c r="AP429" s="236"/>
      <c r="AQ429" s="235"/>
      <c r="AR429" s="235"/>
      <c r="AS429" s="235"/>
      <c r="AT429" s="235"/>
      <c r="AU429" s="236"/>
      <c r="AV429" s="235"/>
      <c r="AW429" s="235"/>
      <c r="AX429" s="235"/>
      <c r="AY429" s="235"/>
      <c r="AZ429" s="236"/>
      <c r="BA429" s="235"/>
      <c r="BB429" s="235"/>
      <c r="BD429" s="237">
        <v>425</v>
      </c>
      <c r="BE429" s="235"/>
      <c r="BF429" s="235"/>
      <c r="BG429" s="235"/>
      <c r="BH429" s="235"/>
      <c r="BI429" s="235"/>
      <c r="BJ429" s="236"/>
      <c r="BK429" s="235"/>
      <c r="BL429" s="236"/>
      <c r="BM429" s="235"/>
      <c r="BN429" s="238"/>
      <c r="BO429" s="238"/>
      <c r="BP429" s="238"/>
      <c r="BQ429" s="238"/>
      <c r="BR429" s="238"/>
      <c r="BS429" s="238"/>
      <c r="BT429" s="239"/>
      <c r="BU429" s="239"/>
      <c r="BV429" s="239"/>
      <c r="BW429" s="239"/>
      <c r="BX429" s="238"/>
      <c r="BY429" s="239"/>
      <c r="BZ429" s="239"/>
      <c r="CA429" s="239"/>
      <c r="CB429" s="239"/>
      <c r="CC429" s="239"/>
      <c r="CD429" s="239"/>
      <c r="CE429" s="239"/>
      <c r="CF429" s="236"/>
      <c r="CG429" s="240"/>
    </row>
    <row r="430" spans="16:85" x14ac:dyDescent="0.25">
      <c r="P430" s="235"/>
      <c r="Q430" s="235"/>
      <c r="R430" s="235"/>
      <c r="S430" s="235"/>
      <c r="T430" s="236"/>
      <c r="U430" s="236"/>
      <c r="V430" s="236"/>
      <c r="W430" s="236"/>
      <c r="X430" s="236"/>
      <c r="Y430" s="236"/>
      <c r="Z430" s="236"/>
      <c r="AA430" s="236"/>
      <c r="AB430" s="236"/>
      <c r="AC430" s="236"/>
      <c r="AD430" s="236"/>
      <c r="AE430" s="236"/>
      <c r="AF430" s="236"/>
      <c r="AG430" s="236"/>
      <c r="AH430" s="236"/>
      <c r="AI430" s="236"/>
      <c r="AJ430" s="236"/>
      <c r="AK430" s="235"/>
      <c r="AL430" s="236"/>
      <c r="AM430" s="235"/>
      <c r="AN430" s="235"/>
      <c r="AO430" s="235"/>
      <c r="AP430" s="236"/>
      <c r="AQ430" s="235"/>
      <c r="AR430" s="235"/>
      <c r="AS430" s="235"/>
      <c r="AT430" s="235"/>
      <c r="AU430" s="236"/>
      <c r="AV430" s="235"/>
      <c r="AW430" s="235"/>
      <c r="AX430" s="235"/>
      <c r="AY430" s="235"/>
      <c r="AZ430" s="236"/>
      <c r="BA430" s="235"/>
      <c r="BB430" s="235"/>
      <c r="BD430" s="237">
        <v>426</v>
      </c>
      <c r="BE430" s="235"/>
      <c r="BF430" s="235"/>
      <c r="BG430" s="235"/>
      <c r="BH430" s="235"/>
      <c r="BI430" s="235"/>
      <c r="BJ430" s="236"/>
      <c r="BK430" s="235"/>
      <c r="BL430" s="236"/>
      <c r="BM430" s="235"/>
      <c r="BN430" s="238"/>
      <c r="BO430" s="238"/>
      <c r="BP430" s="238"/>
      <c r="BQ430" s="238"/>
      <c r="BR430" s="238"/>
      <c r="BS430" s="238"/>
      <c r="BT430" s="239"/>
      <c r="BU430" s="239"/>
      <c r="BV430" s="239"/>
      <c r="BW430" s="239"/>
      <c r="BX430" s="238"/>
      <c r="BY430" s="239"/>
      <c r="BZ430" s="239"/>
      <c r="CA430" s="239"/>
      <c r="CB430" s="239"/>
      <c r="CC430" s="239"/>
      <c r="CD430" s="239"/>
      <c r="CE430" s="239"/>
      <c r="CF430" s="236"/>
      <c r="CG430" s="240"/>
    </row>
    <row r="431" spans="16:85" x14ac:dyDescent="0.25">
      <c r="P431" s="235"/>
      <c r="Q431" s="235"/>
      <c r="R431" s="235"/>
      <c r="S431" s="235"/>
      <c r="T431" s="236"/>
      <c r="U431" s="236"/>
      <c r="V431" s="236"/>
      <c r="W431" s="236"/>
      <c r="X431" s="236"/>
      <c r="Y431" s="236"/>
      <c r="Z431" s="236"/>
      <c r="AA431" s="236"/>
      <c r="AB431" s="236"/>
      <c r="AC431" s="236"/>
      <c r="AD431" s="236"/>
      <c r="AE431" s="236"/>
      <c r="AF431" s="236"/>
      <c r="AG431" s="236"/>
      <c r="AH431" s="236"/>
      <c r="AI431" s="236"/>
      <c r="AJ431" s="236"/>
      <c r="AK431" s="235"/>
      <c r="AL431" s="236"/>
      <c r="AM431" s="235"/>
      <c r="AN431" s="235"/>
      <c r="AO431" s="235"/>
      <c r="AP431" s="236"/>
      <c r="AQ431" s="235"/>
      <c r="AR431" s="235"/>
      <c r="AS431" s="235"/>
      <c r="AT431" s="235"/>
      <c r="AU431" s="236"/>
      <c r="AV431" s="235"/>
      <c r="AW431" s="235"/>
      <c r="AX431" s="235"/>
      <c r="AY431" s="235"/>
      <c r="AZ431" s="236"/>
      <c r="BA431" s="235"/>
      <c r="BB431" s="235"/>
      <c r="BD431" s="237">
        <v>427</v>
      </c>
      <c r="BE431" s="235"/>
      <c r="BF431" s="235"/>
      <c r="BG431" s="235"/>
      <c r="BH431" s="235"/>
      <c r="BI431" s="235"/>
      <c r="BJ431" s="236"/>
      <c r="BK431" s="235"/>
      <c r="BL431" s="236"/>
      <c r="BM431" s="235"/>
      <c r="BN431" s="238"/>
      <c r="BO431" s="238"/>
      <c r="BP431" s="238"/>
      <c r="BQ431" s="238"/>
      <c r="BR431" s="238"/>
      <c r="BS431" s="238"/>
      <c r="BT431" s="239"/>
      <c r="BU431" s="239"/>
      <c r="BV431" s="239"/>
      <c r="BW431" s="239"/>
      <c r="BX431" s="238"/>
      <c r="BY431" s="239"/>
      <c r="BZ431" s="239"/>
      <c r="CA431" s="239"/>
      <c r="CB431" s="239"/>
      <c r="CC431" s="239"/>
      <c r="CD431" s="239"/>
      <c r="CE431" s="239"/>
      <c r="CF431" s="236"/>
      <c r="CG431" s="240"/>
    </row>
    <row r="432" spans="16:85" x14ac:dyDescent="0.25">
      <c r="P432" s="235"/>
      <c r="Q432" s="235"/>
      <c r="R432" s="235"/>
      <c r="S432" s="235"/>
      <c r="T432" s="236"/>
      <c r="U432" s="236"/>
      <c r="V432" s="236"/>
      <c r="W432" s="236"/>
      <c r="X432" s="236"/>
      <c r="Y432" s="236"/>
      <c r="Z432" s="236"/>
      <c r="AA432" s="236"/>
      <c r="AB432" s="236"/>
      <c r="AC432" s="236"/>
      <c r="AD432" s="236"/>
      <c r="AE432" s="236"/>
      <c r="AF432" s="236"/>
      <c r="AG432" s="236"/>
      <c r="AH432" s="236"/>
      <c r="AI432" s="236"/>
      <c r="AJ432" s="236"/>
      <c r="AK432" s="235"/>
      <c r="AL432" s="236"/>
      <c r="AM432" s="235"/>
      <c r="AN432" s="235"/>
      <c r="AO432" s="235"/>
      <c r="AP432" s="236"/>
      <c r="AQ432" s="235"/>
      <c r="AR432" s="235"/>
      <c r="AS432" s="235"/>
      <c r="AT432" s="235"/>
      <c r="AU432" s="236"/>
      <c r="AV432" s="235"/>
      <c r="AW432" s="235"/>
      <c r="AX432" s="235"/>
      <c r="AY432" s="235"/>
      <c r="AZ432" s="236"/>
      <c r="BA432" s="235"/>
      <c r="BB432" s="235"/>
      <c r="BD432" s="237">
        <v>428</v>
      </c>
      <c r="BE432" s="235"/>
      <c r="BF432" s="235"/>
      <c r="BG432" s="235"/>
      <c r="BH432" s="235"/>
      <c r="BI432" s="235"/>
      <c r="BJ432" s="236"/>
      <c r="BK432" s="235"/>
      <c r="BL432" s="236"/>
      <c r="BM432" s="235"/>
      <c r="BN432" s="238"/>
      <c r="BO432" s="238"/>
      <c r="BP432" s="238"/>
      <c r="BQ432" s="238"/>
      <c r="BR432" s="238"/>
      <c r="BS432" s="238"/>
      <c r="BT432" s="239"/>
      <c r="BU432" s="239"/>
      <c r="BV432" s="239"/>
      <c r="BW432" s="239"/>
      <c r="BX432" s="238"/>
      <c r="BY432" s="239"/>
      <c r="BZ432" s="239"/>
      <c r="CA432" s="239"/>
      <c r="CB432" s="239"/>
      <c r="CC432" s="239"/>
      <c r="CD432" s="239"/>
      <c r="CE432" s="239"/>
      <c r="CF432" s="236"/>
      <c r="CG432" s="240"/>
    </row>
    <row r="433" spans="16:85" x14ac:dyDescent="0.25">
      <c r="P433" s="235"/>
      <c r="Q433" s="235"/>
      <c r="R433" s="235"/>
      <c r="S433" s="235"/>
      <c r="T433" s="236"/>
      <c r="U433" s="236"/>
      <c r="V433" s="236"/>
      <c r="W433" s="236"/>
      <c r="X433" s="236"/>
      <c r="Y433" s="236"/>
      <c r="Z433" s="236"/>
      <c r="AA433" s="236"/>
      <c r="AB433" s="236"/>
      <c r="AC433" s="236"/>
      <c r="AD433" s="236"/>
      <c r="AE433" s="236"/>
      <c r="AF433" s="236"/>
      <c r="AG433" s="236"/>
      <c r="AH433" s="236"/>
      <c r="AI433" s="236"/>
      <c r="AJ433" s="236"/>
      <c r="AK433" s="235"/>
      <c r="AL433" s="236"/>
      <c r="AM433" s="235"/>
      <c r="AN433" s="235"/>
      <c r="AO433" s="235"/>
      <c r="AP433" s="236"/>
      <c r="AQ433" s="235"/>
      <c r="AR433" s="235"/>
      <c r="AS433" s="235"/>
      <c r="AT433" s="235"/>
      <c r="AU433" s="236"/>
      <c r="AV433" s="235"/>
      <c r="AW433" s="235"/>
      <c r="AX433" s="235"/>
      <c r="AY433" s="235"/>
      <c r="AZ433" s="236"/>
      <c r="BA433" s="235"/>
      <c r="BB433" s="235"/>
      <c r="BD433" s="237">
        <v>429</v>
      </c>
      <c r="BE433" s="235"/>
      <c r="BF433" s="235"/>
      <c r="BG433" s="235"/>
      <c r="BH433" s="235"/>
      <c r="BI433" s="235"/>
      <c r="BJ433" s="236"/>
      <c r="BK433" s="235"/>
      <c r="BL433" s="236"/>
      <c r="BM433" s="235"/>
      <c r="BN433" s="238"/>
      <c r="BO433" s="238"/>
      <c r="BP433" s="238"/>
      <c r="BQ433" s="238"/>
      <c r="BR433" s="238"/>
      <c r="BS433" s="238"/>
      <c r="BT433" s="239"/>
      <c r="BU433" s="239"/>
      <c r="BV433" s="239"/>
      <c r="BW433" s="239"/>
      <c r="BX433" s="238"/>
      <c r="BY433" s="239"/>
      <c r="BZ433" s="239"/>
      <c r="CA433" s="239"/>
      <c r="CB433" s="239"/>
      <c r="CC433" s="239"/>
      <c r="CD433" s="239"/>
      <c r="CE433" s="239"/>
      <c r="CF433" s="236"/>
      <c r="CG433" s="240"/>
    </row>
    <row r="434" spans="16:85" x14ac:dyDescent="0.25">
      <c r="P434" s="235"/>
      <c r="Q434" s="235"/>
      <c r="R434" s="235"/>
      <c r="S434" s="235"/>
      <c r="T434" s="236"/>
      <c r="U434" s="236"/>
      <c r="V434" s="236"/>
      <c r="W434" s="236"/>
      <c r="X434" s="236"/>
      <c r="Y434" s="236"/>
      <c r="Z434" s="236"/>
      <c r="AA434" s="236"/>
      <c r="AB434" s="236"/>
      <c r="AC434" s="236"/>
      <c r="AD434" s="236"/>
      <c r="AE434" s="236"/>
      <c r="AF434" s="236"/>
      <c r="AG434" s="236"/>
      <c r="AH434" s="236"/>
      <c r="AI434" s="236"/>
      <c r="AJ434" s="236"/>
      <c r="AK434" s="235"/>
      <c r="AL434" s="236"/>
      <c r="AM434" s="235"/>
      <c r="AN434" s="235"/>
      <c r="AO434" s="235"/>
      <c r="AP434" s="236"/>
      <c r="AQ434" s="235"/>
      <c r="AR434" s="235"/>
      <c r="AS434" s="235"/>
      <c r="AT434" s="235"/>
      <c r="AU434" s="236"/>
      <c r="AV434" s="235"/>
      <c r="AW434" s="235"/>
      <c r="AX434" s="235"/>
      <c r="AY434" s="235"/>
      <c r="AZ434" s="236"/>
      <c r="BA434" s="235"/>
      <c r="BB434" s="235"/>
      <c r="BD434" s="237">
        <v>430</v>
      </c>
      <c r="BE434" s="235"/>
      <c r="BF434" s="235"/>
      <c r="BG434" s="235"/>
      <c r="BH434" s="235"/>
      <c r="BI434" s="235"/>
      <c r="BJ434" s="236"/>
      <c r="BK434" s="235"/>
      <c r="BL434" s="236"/>
      <c r="BM434" s="235"/>
      <c r="BN434" s="238"/>
      <c r="BO434" s="238"/>
      <c r="BP434" s="238"/>
      <c r="BQ434" s="238"/>
      <c r="BR434" s="238"/>
      <c r="BS434" s="238"/>
      <c r="BT434" s="239"/>
      <c r="BU434" s="239"/>
      <c r="BV434" s="239"/>
      <c r="BW434" s="239"/>
      <c r="BX434" s="238"/>
      <c r="BY434" s="239"/>
      <c r="BZ434" s="239"/>
      <c r="CA434" s="239"/>
      <c r="CB434" s="239"/>
      <c r="CC434" s="239"/>
      <c r="CD434" s="239"/>
      <c r="CE434" s="239"/>
      <c r="CF434" s="236"/>
      <c r="CG434" s="240"/>
    </row>
    <row r="435" spans="16:85" x14ac:dyDescent="0.25">
      <c r="P435" s="235"/>
      <c r="Q435" s="235"/>
      <c r="R435" s="235"/>
      <c r="S435" s="235"/>
      <c r="T435" s="236"/>
      <c r="U435" s="236"/>
      <c r="V435" s="236"/>
      <c r="W435" s="236"/>
      <c r="X435" s="236"/>
      <c r="Y435" s="236"/>
      <c r="Z435" s="236"/>
      <c r="AA435" s="236"/>
      <c r="AB435" s="236"/>
      <c r="AC435" s="236"/>
      <c r="AD435" s="236"/>
      <c r="AE435" s="236"/>
      <c r="AF435" s="236"/>
      <c r="AG435" s="236"/>
      <c r="AH435" s="236"/>
      <c r="AI435" s="236"/>
      <c r="AJ435" s="236"/>
      <c r="AK435" s="235"/>
      <c r="AL435" s="236"/>
      <c r="AM435" s="235"/>
      <c r="AN435" s="235"/>
      <c r="AO435" s="235"/>
      <c r="AP435" s="236"/>
      <c r="AQ435" s="235"/>
      <c r="AR435" s="235"/>
      <c r="AS435" s="235"/>
      <c r="AT435" s="235"/>
      <c r="AU435" s="236"/>
      <c r="AV435" s="235"/>
      <c r="AW435" s="235"/>
      <c r="AX435" s="235"/>
      <c r="AY435" s="235"/>
      <c r="AZ435" s="236"/>
      <c r="BA435" s="235"/>
      <c r="BB435" s="235"/>
      <c r="BD435" s="237">
        <v>431</v>
      </c>
      <c r="BE435" s="235"/>
      <c r="BF435" s="235"/>
      <c r="BG435" s="235"/>
      <c r="BH435" s="235"/>
      <c r="BI435" s="235"/>
      <c r="BJ435" s="236"/>
      <c r="BK435" s="235"/>
      <c r="BL435" s="236"/>
      <c r="BM435" s="235"/>
      <c r="BN435" s="238"/>
      <c r="BO435" s="238"/>
      <c r="BP435" s="238"/>
      <c r="BQ435" s="238"/>
      <c r="BR435" s="238"/>
      <c r="BS435" s="238"/>
      <c r="BT435" s="239"/>
      <c r="BU435" s="239"/>
      <c r="BV435" s="239"/>
      <c r="BW435" s="239"/>
      <c r="BX435" s="238"/>
      <c r="BY435" s="239"/>
      <c r="BZ435" s="239"/>
      <c r="CA435" s="239"/>
      <c r="CB435" s="239"/>
      <c r="CC435" s="239"/>
      <c r="CD435" s="239"/>
      <c r="CE435" s="239"/>
      <c r="CF435" s="236"/>
      <c r="CG435" s="240"/>
    </row>
    <row r="436" spans="16:85" x14ac:dyDescent="0.25">
      <c r="P436" s="235"/>
      <c r="Q436" s="235"/>
      <c r="R436" s="235"/>
      <c r="S436" s="235"/>
      <c r="T436" s="236"/>
      <c r="U436" s="236"/>
      <c r="V436" s="236"/>
      <c r="W436" s="236"/>
      <c r="X436" s="236"/>
      <c r="Y436" s="236"/>
      <c r="Z436" s="236"/>
      <c r="AA436" s="236"/>
      <c r="AB436" s="236"/>
      <c r="AC436" s="236"/>
      <c r="AD436" s="236"/>
      <c r="AE436" s="236"/>
      <c r="AF436" s="236"/>
      <c r="AG436" s="236"/>
      <c r="AH436" s="236"/>
      <c r="AI436" s="236"/>
      <c r="AJ436" s="236"/>
      <c r="AK436" s="235"/>
      <c r="AL436" s="236"/>
      <c r="AM436" s="235"/>
      <c r="AN436" s="235"/>
      <c r="AO436" s="235"/>
      <c r="AP436" s="236"/>
      <c r="AQ436" s="235"/>
      <c r="AR436" s="235"/>
      <c r="AS436" s="235"/>
      <c r="AT436" s="235"/>
      <c r="AU436" s="236"/>
      <c r="AV436" s="235"/>
      <c r="AW436" s="235"/>
      <c r="AX436" s="235"/>
      <c r="AY436" s="235"/>
      <c r="AZ436" s="236"/>
      <c r="BA436" s="235"/>
      <c r="BB436" s="235"/>
      <c r="BD436" s="237">
        <v>432</v>
      </c>
      <c r="BE436" s="235"/>
      <c r="BF436" s="235"/>
      <c r="BG436" s="235"/>
      <c r="BH436" s="235"/>
      <c r="BI436" s="235"/>
      <c r="BJ436" s="236"/>
      <c r="BK436" s="235"/>
      <c r="BL436" s="236"/>
      <c r="BM436" s="235"/>
      <c r="BN436" s="238"/>
      <c r="BO436" s="238"/>
      <c r="BP436" s="238"/>
      <c r="BQ436" s="238"/>
      <c r="BR436" s="238"/>
      <c r="BS436" s="238"/>
      <c r="BT436" s="239"/>
      <c r="BU436" s="239"/>
      <c r="BV436" s="239"/>
      <c r="BW436" s="239"/>
      <c r="BX436" s="238"/>
      <c r="BY436" s="239"/>
      <c r="BZ436" s="239"/>
      <c r="CA436" s="239"/>
      <c r="CB436" s="239"/>
      <c r="CC436" s="239"/>
      <c r="CD436" s="239"/>
      <c r="CE436" s="239"/>
      <c r="CF436" s="236"/>
      <c r="CG436" s="240"/>
    </row>
    <row r="437" spans="16:85" x14ac:dyDescent="0.25">
      <c r="P437" s="235"/>
      <c r="Q437" s="235"/>
      <c r="R437" s="235"/>
      <c r="S437" s="235"/>
      <c r="T437" s="236"/>
      <c r="U437" s="236"/>
      <c r="V437" s="236"/>
      <c r="W437" s="236"/>
      <c r="X437" s="236"/>
      <c r="Y437" s="236"/>
      <c r="Z437" s="236"/>
      <c r="AA437" s="236"/>
      <c r="AB437" s="236"/>
      <c r="AC437" s="236"/>
      <c r="AD437" s="236"/>
      <c r="AE437" s="236"/>
      <c r="AF437" s="236"/>
      <c r="AG437" s="236"/>
      <c r="AH437" s="236"/>
      <c r="AI437" s="236"/>
      <c r="AJ437" s="236"/>
      <c r="AK437" s="235"/>
      <c r="AL437" s="236"/>
      <c r="AM437" s="235"/>
      <c r="AN437" s="235"/>
      <c r="AO437" s="235"/>
      <c r="AP437" s="236"/>
      <c r="AQ437" s="235"/>
      <c r="AR437" s="235"/>
      <c r="AS437" s="235"/>
      <c r="AT437" s="235"/>
      <c r="AU437" s="236"/>
      <c r="AV437" s="235"/>
      <c r="AW437" s="235"/>
      <c r="AX437" s="235"/>
      <c r="AY437" s="235"/>
      <c r="AZ437" s="236"/>
      <c r="BA437" s="235"/>
      <c r="BB437" s="235"/>
      <c r="BD437" s="237">
        <v>433</v>
      </c>
      <c r="BE437" s="235"/>
      <c r="BF437" s="235"/>
      <c r="BG437" s="235"/>
      <c r="BH437" s="235"/>
      <c r="BI437" s="235"/>
      <c r="BJ437" s="236"/>
      <c r="BK437" s="235"/>
      <c r="BL437" s="236"/>
      <c r="BM437" s="235"/>
      <c r="BN437" s="238"/>
      <c r="BO437" s="238"/>
      <c r="BP437" s="238"/>
      <c r="BQ437" s="238"/>
      <c r="BR437" s="238"/>
      <c r="BS437" s="238"/>
      <c r="BT437" s="239"/>
      <c r="BU437" s="239"/>
      <c r="BV437" s="239"/>
      <c r="BW437" s="239"/>
      <c r="BX437" s="238"/>
      <c r="BY437" s="239"/>
      <c r="BZ437" s="239"/>
      <c r="CA437" s="239"/>
      <c r="CB437" s="239"/>
      <c r="CC437" s="239"/>
      <c r="CD437" s="239"/>
      <c r="CE437" s="239"/>
      <c r="CF437" s="236"/>
      <c r="CG437" s="240"/>
    </row>
    <row r="438" spans="16:85" x14ac:dyDescent="0.25">
      <c r="P438" s="235"/>
      <c r="Q438" s="235"/>
      <c r="R438" s="235"/>
      <c r="S438" s="235"/>
      <c r="T438" s="236"/>
      <c r="U438" s="236"/>
      <c r="V438" s="236"/>
      <c r="W438" s="236"/>
      <c r="X438" s="236"/>
      <c r="Y438" s="236"/>
      <c r="Z438" s="236"/>
      <c r="AA438" s="236"/>
      <c r="AB438" s="236"/>
      <c r="AC438" s="236"/>
      <c r="AD438" s="236"/>
      <c r="AE438" s="236"/>
      <c r="AF438" s="236"/>
      <c r="AG438" s="236"/>
      <c r="AH438" s="236"/>
      <c r="AI438" s="236"/>
      <c r="AJ438" s="236"/>
      <c r="AK438" s="235"/>
      <c r="AL438" s="236"/>
      <c r="AM438" s="235"/>
      <c r="AN438" s="235"/>
      <c r="AO438" s="235"/>
      <c r="AP438" s="236"/>
      <c r="AQ438" s="235"/>
      <c r="AR438" s="235"/>
      <c r="AS438" s="235"/>
      <c r="AT438" s="235"/>
      <c r="AU438" s="236"/>
      <c r="AV438" s="235"/>
      <c r="AW438" s="235"/>
      <c r="AX438" s="235"/>
      <c r="AY438" s="235"/>
      <c r="AZ438" s="236"/>
      <c r="BA438" s="235"/>
      <c r="BB438" s="235"/>
      <c r="BD438" s="237">
        <v>434</v>
      </c>
      <c r="BE438" s="235"/>
      <c r="BF438" s="235"/>
      <c r="BG438" s="235"/>
      <c r="BH438" s="235"/>
      <c r="BI438" s="235"/>
      <c r="BJ438" s="236"/>
      <c r="BK438" s="235"/>
      <c r="BL438" s="236"/>
      <c r="BM438" s="235"/>
      <c r="BN438" s="238"/>
      <c r="BO438" s="238"/>
      <c r="BP438" s="238"/>
      <c r="BQ438" s="238"/>
      <c r="BR438" s="238"/>
      <c r="BS438" s="238"/>
      <c r="BT438" s="239"/>
      <c r="BU438" s="239"/>
      <c r="BV438" s="239"/>
      <c r="BW438" s="239"/>
      <c r="BX438" s="238"/>
      <c r="BY438" s="239"/>
      <c r="BZ438" s="239"/>
      <c r="CA438" s="239"/>
      <c r="CB438" s="239"/>
      <c r="CC438" s="239"/>
      <c r="CD438" s="239"/>
      <c r="CE438" s="239"/>
      <c r="CF438" s="236"/>
      <c r="CG438" s="240"/>
    </row>
    <row r="439" spans="16:85" x14ac:dyDescent="0.25">
      <c r="P439" s="235"/>
      <c r="Q439" s="235"/>
      <c r="R439" s="235"/>
      <c r="S439" s="235"/>
      <c r="T439" s="236"/>
      <c r="U439" s="236"/>
      <c r="V439" s="236"/>
      <c r="W439" s="236"/>
      <c r="X439" s="236"/>
      <c r="Y439" s="236"/>
      <c r="Z439" s="236"/>
      <c r="AA439" s="236"/>
      <c r="AB439" s="236"/>
      <c r="AC439" s="236"/>
      <c r="AD439" s="236"/>
      <c r="AE439" s="236"/>
      <c r="AF439" s="236"/>
      <c r="AG439" s="236"/>
      <c r="AH439" s="236"/>
      <c r="AI439" s="236"/>
      <c r="AJ439" s="236"/>
      <c r="AK439" s="235"/>
      <c r="AL439" s="236"/>
      <c r="AM439" s="235"/>
      <c r="AN439" s="235"/>
      <c r="AO439" s="235"/>
      <c r="AP439" s="236"/>
      <c r="AQ439" s="235"/>
      <c r="AR439" s="235"/>
      <c r="AS439" s="235"/>
      <c r="AT439" s="235"/>
      <c r="AU439" s="236"/>
      <c r="AV439" s="235"/>
      <c r="AW439" s="235"/>
      <c r="AX439" s="235"/>
      <c r="AY439" s="235"/>
      <c r="AZ439" s="236"/>
      <c r="BA439" s="235"/>
      <c r="BB439" s="235"/>
      <c r="BD439" s="237">
        <v>435</v>
      </c>
      <c r="BE439" s="235"/>
      <c r="BF439" s="235"/>
      <c r="BG439" s="235"/>
      <c r="BH439" s="235"/>
      <c r="BI439" s="235"/>
      <c r="BJ439" s="236"/>
      <c r="BK439" s="235"/>
      <c r="BL439" s="236"/>
      <c r="BM439" s="235"/>
      <c r="BN439" s="238"/>
      <c r="BO439" s="238"/>
      <c r="BP439" s="238"/>
      <c r="BQ439" s="238"/>
      <c r="BR439" s="238"/>
      <c r="BS439" s="238"/>
      <c r="BT439" s="239"/>
      <c r="BU439" s="239"/>
      <c r="BV439" s="239"/>
      <c r="BW439" s="239"/>
      <c r="BX439" s="238"/>
      <c r="BY439" s="239"/>
      <c r="BZ439" s="239"/>
      <c r="CA439" s="239"/>
      <c r="CB439" s="239"/>
      <c r="CC439" s="239"/>
      <c r="CD439" s="239"/>
      <c r="CE439" s="239"/>
      <c r="CF439" s="236"/>
      <c r="CG439" s="240"/>
    </row>
    <row r="440" spans="16:85" x14ac:dyDescent="0.25">
      <c r="P440" s="235"/>
      <c r="Q440" s="235"/>
      <c r="R440" s="235"/>
      <c r="S440" s="235"/>
      <c r="T440" s="236"/>
      <c r="U440" s="236"/>
      <c r="V440" s="236"/>
      <c r="W440" s="236"/>
      <c r="X440" s="236"/>
      <c r="Y440" s="236"/>
      <c r="Z440" s="236"/>
      <c r="AA440" s="236"/>
      <c r="AB440" s="236"/>
      <c r="AC440" s="236"/>
      <c r="AD440" s="236"/>
      <c r="AE440" s="236"/>
      <c r="AF440" s="236"/>
      <c r="AG440" s="236"/>
      <c r="AH440" s="236"/>
      <c r="AI440" s="236"/>
      <c r="AJ440" s="236"/>
      <c r="AK440" s="235"/>
      <c r="AL440" s="236"/>
      <c r="AM440" s="235"/>
      <c r="AN440" s="235"/>
      <c r="AO440" s="235"/>
      <c r="AP440" s="236"/>
      <c r="AQ440" s="235"/>
      <c r="AR440" s="235"/>
      <c r="AS440" s="235"/>
      <c r="AT440" s="235"/>
      <c r="AU440" s="236"/>
      <c r="AV440" s="235"/>
      <c r="AW440" s="235"/>
      <c r="AX440" s="235"/>
      <c r="AY440" s="235"/>
      <c r="AZ440" s="236"/>
      <c r="BA440" s="235"/>
      <c r="BB440" s="235"/>
      <c r="BD440" s="237">
        <v>436</v>
      </c>
      <c r="BE440" s="235"/>
      <c r="BF440" s="235"/>
      <c r="BG440" s="235"/>
      <c r="BH440" s="235"/>
      <c r="BI440" s="235"/>
      <c r="BJ440" s="236"/>
      <c r="BK440" s="235"/>
      <c r="BL440" s="236"/>
      <c r="BM440" s="235"/>
      <c r="BN440" s="238"/>
      <c r="BO440" s="238"/>
      <c r="BP440" s="238"/>
      <c r="BQ440" s="238"/>
      <c r="BR440" s="238"/>
      <c r="BS440" s="238"/>
      <c r="BT440" s="239"/>
      <c r="BU440" s="239"/>
      <c r="BV440" s="239"/>
      <c r="BW440" s="239"/>
      <c r="BX440" s="238"/>
      <c r="BY440" s="239"/>
      <c r="BZ440" s="239"/>
      <c r="CA440" s="239"/>
      <c r="CB440" s="239"/>
      <c r="CC440" s="239"/>
      <c r="CD440" s="239"/>
      <c r="CE440" s="239"/>
      <c r="CF440" s="236"/>
      <c r="CG440" s="240"/>
    </row>
    <row r="441" spans="16:85" x14ac:dyDescent="0.25">
      <c r="P441" s="235"/>
      <c r="Q441" s="235"/>
      <c r="R441" s="235"/>
      <c r="S441" s="235"/>
      <c r="T441" s="236"/>
      <c r="U441" s="236"/>
      <c r="V441" s="236"/>
      <c r="W441" s="236"/>
      <c r="X441" s="236"/>
      <c r="Y441" s="236"/>
      <c r="Z441" s="236"/>
      <c r="AA441" s="236"/>
      <c r="AB441" s="236"/>
      <c r="AC441" s="236"/>
      <c r="AD441" s="236"/>
      <c r="AE441" s="236"/>
      <c r="AF441" s="236"/>
      <c r="AG441" s="236"/>
      <c r="AH441" s="236"/>
      <c r="AI441" s="236"/>
      <c r="AJ441" s="236"/>
      <c r="AK441" s="235"/>
      <c r="AL441" s="236"/>
      <c r="AM441" s="235"/>
      <c r="AN441" s="235"/>
      <c r="AO441" s="235"/>
      <c r="AP441" s="236"/>
      <c r="AQ441" s="235"/>
      <c r="AR441" s="235"/>
      <c r="AS441" s="235"/>
      <c r="AT441" s="235"/>
      <c r="AU441" s="236"/>
      <c r="AV441" s="235"/>
      <c r="AW441" s="235"/>
      <c r="AX441" s="235"/>
      <c r="AY441" s="235"/>
      <c r="AZ441" s="236"/>
      <c r="BA441" s="235"/>
      <c r="BB441" s="235"/>
      <c r="BD441" s="237">
        <v>437</v>
      </c>
      <c r="BE441" s="235"/>
      <c r="BF441" s="235"/>
      <c r="BG441" s="235"/>
      <c r="BH441" s="235"/>
      <c r="BI441" s="235"/>
      <c r="BJ441" s="236"/>
      <c r="BK441" s="235"/>
      <c r="BL441" s="236"/>
      <c r="BM441" s="235"/>
      <c r="BN441" s="238"/>
      <c r="BO441" s="238"/>
      <c r="BP441" s="238"/>
      <c r="BQ441" s="238"/>
      <c r="BR441" s="238"/>
      <c r="BS441" s="238"/>
      <c r="BT441" s="239"/>
      <c r="BU441" s="239"/>
      <c r="BV441" s="239"/>
      <c r="BW441" s="239"/>
      <c r="BX441" s="238"/>
      <c r="BY441" s="239"/>
      <c r="BZ441" s="239"/>
      <c r="CA441" s="239"/>
      <c r="CB441" s="239"/>
      <c r="CC441" s="239"/>
      <c r="CD441" s="239"/>
      <c r="CE441" s="239"/>
      <c r="CF441" s="236"/>
      <c r="CG441" s="240"/>
    </row>
    <row r="442" spans="16:85" x14ac:dyDescent="0.25">
      <c r="P442" s="235"/>
      <c r="Q442" s="235"/>
      <c r="R442" s="235"/>
      <c r="S442" s="235"/>
      <c r="T442" s="236"/>
      <c r="U442" s="236"/>
      <c r="V442" s="236"/>
      <c r="W442" s="236"/>
      <c r="X442" s="236"/>
      <c r="Y442" s="236"/>
      <c r="Z442" s="236"/>
      <c r="AA442" s="236"/>
      <c r="AB442" s="236"/>
      <c r="AC442" s="236"/>
      <c r="AD442" s="236"/>
      <c r="AE442" s="236"/>
      <c r="AF442" s="236"/>
      <c r="AG442" s="236"/>
      <c r="AH442" s="236"/>
      <c r="AI442" s="236"/>
      <c r="AJ442" s="236"/>
      <c r="AK442" s="235"/>
      <c r="AL442" s="236"/>
      <c r="AM442" s="235"/>
      <c r="AN442" s="235"/>
      <c r="AO442" s="235"/>
      <c r="AP442" s="236"/>
      <c r="AQ442" s="235"/>
      <c r="AR442" s="235"/>
      <c r="AS442" s="235"/>
      <c r="AT442" s="235"/>
      <c r="AU442" s="236"/>
      <c r="AV442" s="235"/>
      <c r="AW442" s="235"/>
      <c r="AX442" s="235"/>
      <c r="AY442" s="235"/>
      <c r="AZ442" s="236"/>
      <c r="BA442" s="235"/>
      <c r="BB442" s="235"/>
      <c r="BD442" s="237">
        <v>438</v>
      </c>
      <c r="BE442" s="235"/>
      <c r="BF442" s="235"/>
      <c r="BG442" s="235"/>
      <c r="BH442" s="235"/>
      <c r="BI442" s="235"/>
      <c r="BJ442" s="236"/>
      <c r="BK442" s="235"/>
      <c r="BL442" s="236"/>
      <c r="BM442" s="235"/>
      <c r="BN442" s="238"/>
      <c r="BO442" s="238"/>
      <c r="BP442" s="238"/>
      <c r="BQ442" s="238"/>
      <c r="BR442" s="238"/>
      <c r="BS442" s="238"/>
      <c r="BT442" s="239"/>
      <c r="BU442" s="239"/>
      <c r="BV442" s="239"/>
      <c r="BW442" s="239"/>
      <c r="BX442" s="238"/>
      <c r="BY442" s="239"/>
      <c r="BZ442" s="239"/>
      <c r="CA442" s="239"/>
      <c r="CB442" s="239"/>
      <c r="CC442" s="239"/>
      <c r="CD442" s="239"/>
      <c r="CE442" s="239"/>
      <c r="CF442" s="236"/>
      <c r="CG442" s="240"/>
    </row>
    <row r="443" spans="16:85" x14ac:dyDescent="0.25">
      <c r="P443" s="235"/>
      <c r="Q443" s="235"/>
      <c r="R443" s="235"/>
      <c r="S443" s="235"/>
      <c r="T443" s="236"/>
      <c r="U443" s="236"/>
      <c r="V443" s="236"/>
      <c r="W443" s="236"/>
      <c r="X443" s="236"/>
      <c r="Y443" s="236"/>
      <c r="Z443" s="236"/>
      <c r="AA443" s="236"/>
      <c r="AB443" s="236"/>
      <c r="AC443" s="236"/>
      <c r="AD443" s="236"/>
      <c r="AE443" s="236"/>
      <c r="AF443" s="236"/>
      <c r="AG443" s="236"/>
      <c r="AH443" s="236"/>
      <c r="AI443" s="236"/>
      <c r="AJ443" s="236"/>
      <c r="AK443" s="235"/>
      <c r="AL443" s="236"/>
      <c r="AM443" s="235"/>
      <c r="AN443" s="235"/>
      <c r="AO443" s="235"/>
      <c r="AP443" s="236"/>
      <c r="AQ443" s="235"/>
      <c r="AR443" s="235"/>
      <c r="AS443" s="235"/>
      <c r="AT443" s="235"/>
      <c r="AU443" s="236"/>
      <c r="AV443" s="235"/>
      <c r="AW443" s="235"/>
      <c r="AX443" s="235"/>
      <c r="AY443" s="235"/>
      <c r="AZ443" s="236"/>
      <c r="BA443" s="235"/>
      <c r="BB443" s="235"/>
      <c r="BD443" s="237">
        <v>439</v>
      </c>
      <c r="BE443" s="235"/>
      <c r="BF443" s="235"/>
      <c r="BG443" s="235"/>
      <c r="BH443" s="235"/>
      <c r="BI443" s="235"/>
      <c r="BJ443" s="236"/>
      <c r="BK443" s="235"/>
      <c r="BL443" s="236"/>
      <c r="BM443" s="235"/>
      <c r="BN443" s="238"/>
      <c r="BO443" s="238"/>
      <c r="BP443" s="238"/>
      <c r="BQ443" s="238"/>
      <c r="BR443" s="238"/>
      <c r="BS443" s="238"/>
      <c r="BT443" s="239"/>
      <c r="BU443" s="239"/>
      <c r="BV443" s="239"/>
      <c r="BW443" s="239"/>
      <c r="BX443" s="238"/>
      <c r="BY443" s="239"/>
      <c r="BZ443" s="239"/>
      <c r="CA443" s="239"/>
      <c r="CB443" s="239"/>
      <c r="CC443" s="239"/>
      <c r="CD443" s="239"/>
      <c r="CE443" s="239"/>
      <c r="CF443" s="236"/>
      <c r="CG443" s="240"/>
    </row>
    <row r="444" spans="16:85" x14ac:dyDescent="0.25">
      <c r="P444" s="235"/>
      <c r="Q444" s="235"/>
      <c r="R444" s="235"/>
      <c r="S444" s="235"/>
      <c r="T444" s="236"/>
      <c r="U444" s="236"/>
      <c r="V444" s="236"/>
      <c r="W444" s="236"/>
      <c r="X444" s="236"/>
      <c r="Y444" s="236"/>
      <c r="Z444" s="236"/>
      <c r="AA444" s="236"/>
      <c r="AB444" s="236"/>
      <c r="AC444" s="236"/>
      <c r="AD444" s="236"/>
      <c r="AE444" s="236"/>
      <c r="AF444" s="236"/>
      <c r="AG444" s="236"/>
      <c r="AH444" s="236"/>
      <c r="AI444" s="236"/>
      <c r="AJ444" s="236"/>
      <c r="AK444" s="235"/>
      <c r="AL444" s="236"/>
      <c r="AM444" s="235"/>
      <c r="AN444" s="235"/>
      <c r="AO444" s="235"/>
      <c r="AP444" s="236"/>
      <c r="AQ444" s="235"/>
      <c r="AR444" s="235"/>
      <c r="AS444" s="235"/>
      <c r="AT444" s="235"/>
      <c r="AU444" s="236"/>
      <c r="AV444" s="235"/>
      <c r="AW444" s="235"/>
      <c r="AX444" s="235"/>
      <c r="AY444" s="235"/>
      <c r="AZ444" s="236"/>
      <c r="BA444" s="235"/>
      <c r="BB444" s="235"/>
      <c r="BD444" s="237">
        <v>440</v>
      </c>
      <c r="BE444" s="235"/>
      <c r="BF444" s="235"/>
      <c r="BG444" s="235"/>
      <c r="BH444" s="235"/>
      <c r="BI444" s="235"/>
      <c r="BJ444" s="236"/>
      <c r="BK444" s="235"/>
      <c r="BL444" s="236"/>
      <c r="BM444" s="235"/>
      <c r="BN444" s="238"/>
      <c r="BO444" s="238"/>
      <c r="BP444" s="238"/>
      <c r="BQ444" s="238"/>
      <c r="BR444" s="238"/>
      <c r="BS444" s="238"/>
      <c r="BT444" s="239"/>
      <c r="BU444" s="239"/>
      <c r="BV444" s="239"/>
      <c r="BW444" s="239"/>
      <c r="BX444" s="238"/>
      <c r="BY444" s="239"/>
      <c r="BZ444" s="239"/>
      <c r="CA444" s="239"/>
      <c r="CB444" s="239"/>
      <c r="CC444" s="239"/>
      <c r="CD444" s="239"/>
      <c r="CE444" s="239"/>
      <c r="CF444" s="236"/>
      <c r="CG444" s="240"/>
    </row>
    <row r="445" spans="16:85" x14ac:dyDescent="0.25">
      <c r="P445" s="235"/>
      <c r="Q445" s="235"/>
      <c r="R445" s="235"/>
      <c r="S445" s="235"/>
      <c r="T445" s="236"/>
      <c r="U445" s="236"/>
      <c r="V445" s="236"/>
      <c r="W445" s="236"/>
      <c r="X445" s="236"/>
      <c r="Y445" s="236"/>
      <c r="Z445" s="236"/>
      <c r="AA445" s="236"/>
      <c r="AB445" s="236"/>
      <c r="AC445" s="236"/>
      <c r="AD445" s="236"/>
      <c r="AE445" s="236"/>
      <c r="AF445" s="236"/>
      <c r="AG445" s="236"/>
      <c r="AH445" s="236"/>
      <c r="AI445" s="236"/>
      <c r="AJ445" s="236"/>
      <c r="AK445" s="235"/>
      <c r="AL445" s="236"/>
      <c r="AM445" s="235"/>
      <c r="AN445" s="235"/>
      <c r="AO445" s="235"/>
      <c r="AP445" s="236"/>
      <c r="AQ445" s="235"/>
      <c r="AR445" s="235"/>
      <c r="AS445" s="235"/>
      <c r="AT445" s="235"/>
      <c r="AU445" s="236"/>
      <c r="AV445" s="235"/>
      <c r="AW445" s="235"/>
      <c r="AX445" s="235"/>
      <c r="AY445" s="235"/>
      <c r="AZ445" s="236"/>
      <c r="BA445" s="235"/>
      <c r="BB445" s="235"/>
      <c r="BD445" s="237">
        <v>441</v>
      </c>
      <c r="BE445" s="235"/>
      <c r="BF445" s="235"/>
      <c r="BG445" s="235"/>
      <c r="BH445" s="235"/>
      <c r="BI445" s="235"/>
      <c r="BJ445" s="236"/>
      <c r="BK445" s="235"/>
      <c r="BL445" s="236"/>
      <c r="BM445" s="235"/>
      <c r="BN445" s="238"/>
      <c r="BO445" s="238"/>
      <c r="BP445" s="238"/>
      <c r="BQ445" s="238"/>
      <c r="BR445" s="238"/>
      <c r="BS445" s="238"/>
      <c r="BT445" s="239"/>
      <c r="BU445" s="239"/>
      <c r="BV445" s="239"/>
      <c r="BW445" s="239"/>
      <c r="BX445" s="238"/>
      <c r="BY445" s="239"/>
      <c r="BZ445" s="239"/>
      <c r="CA445" s="239"/>
      <c r="CB445" s="239"/>
      <c r="CC445" s="239"/>
      <c r="CD445" s="239"/>
      <c r="CE445" s="239"/>
      <c r="CF445" s="236"/>
      <c r="CG445" s="240"/>
    </row>
    <row r="446" spans="16:85" x14ac:dyDescent="0.25">
      <c r="P446" s="235"/>
      <c r="Q446" s="235"/>
      <c r="R446" s="235"/>
      <c r="S446" s="235"/>
      <c r="T446" s="236"/>
      <c r="U446" s="236"/>
      <c r="V446" s="236"/>
      <c r="W446" s="236"/>
      <c r="X446" s="236"/>
      <c r="Y446" s="236"/>
      <c r="Z446" s="236"/>
      <c r="AA446" s="236"/>
      <c r="AB446" s="236"/>
      <c r="AC446" s="236"/>
      <c r="AD446" s="236"/>
      <c r="AE446" s="236"/>
      <c r="AF446" s="236"/>
      <c r="AG446" s="236"/>
      <c r="AH446" s="236"/>
      <c r="AI446" s="236"/>
      <c r="AJ446" s="236"/>
      <c r="AK446" s="235"/>
      <c r="AL446" s="236"/>
      <c r="AM446" s="235"/>
      <c r="AN446" s="235"/>
      <c r="AO446" s="235"/>
      <c r="AP446" s="236"/>
      <c r="AQ446" s="235"/>
      <c r="AR446" s="235"/>
      <c r="AS446" s="235"/>
      <c r="AT446" s="235"/>
      <c r="AU446" s="236"/>
      <c r="AV446" s="235"/>
      <c r="AW446" s="235"/>
      <c r="AX446" s="235"/>
      <c r="AY446" s="235"/>
      <c r="AZ446" s="236"/>
      <c r="BA446" s="235"/>
      <c r="BB446" s="235"/>
      <c r="BD446" s="237">
        <v>442</v>
      </c>
      <c r="BE446" s="235"/>
      <c r="BF446" s="235"/>
      <c r="BG446" s="235"/>
      <c r="BH446" s="235"/>
      <c r="BI446" s="235"/>
      <c r="BJ446" s="236"/>
      <c r="BK446" s="235"/>
      <c r="BL446" s="236"/>
      <c r="BM446" s="235"/>
      <c r="BN446" s="238"/>
      <c r="BO446" s="238"/>
      <c r="BP446" s="238"/>
      <c r="BQ446" s="238"/>
      <c r="BR446" s="238"/>
      <c r="BS446" s="238"/>
      <c r="BT446" s="239"/>
      <c r="BU446" s="239"/>
      <c r="BV446" s="239"/>
      <c r="BW446" s="239"/>
      <c r="BX446" s="238"/>
      <c r="BY446" s="239"/>
      <c r="BZ446" s="239"/>
      <c r="CA446" s="239"/>
      <c r="CB446" s="239"/>
      <c r="CC446" s="239"/>
      <c r="CD446" s="239"/>
      <c r="CE446" s="239"/>
      <c r="CF446" s="236"/>
      <c r="CG446" s="240"/>
    </row>
    <row r="447" spans="16:85" x14ac:dyDescent="0.25">
      <c r="P447" s="235"/>
      <c r="Q447" s="235"/>
      <c r="R447" s="235"/>
      <c r="S447" s="235"/>
      <c r="T447" s="236"/>
      <c r="U447" s="236"/>
      <c r="V447" s="236"/>
      <c r="W447" s="236"/>
      <c r="X447" s="236"/>
      <c r="Y447" s="236"/>
      <c r="Z447" s="236"/>
      <c r="AA447" s="236"/>
      <c r="AB447" s="236"/>
      <c r="AC447" s="236"/>
      <c r="AD447" s="236"/>
      <c r="AE447" s="236"/>
      <c r="AF447" s="236"/>
      <c r="AG447" s="236"/>
      <c r="AH447" s="236"/>
      <c r="AI447" s="236"/>
      <c r="AJ447" s="236"/>
      <c r="AK447" s="235"/>
      <c r="AL447" s="236"/>
      <c r="AM447" s="235"/>
      <c r="AN447" s="235"/>
      <c r="AO447" s="235"/>
      <c r="AP447" s="236"/>
      <c r="AQ447" s="235"/>
      <c r="AR447" s="235"/>
      <c r="AS447" s="235"/>
      <c r="AT447" s="235"/>
      <c r="AU447" s="236"/>
      <c r="AV447" s="235"/>
      <c r="AW447" s="235"/>
      <c r="AX447" s="235"/>
      <c r="AY447" s="235"/>
      <c r="AZ447" s="236"/>
      <c r="BA447" s="235"/>
      <c r="BB447" s="235"/>
      <c r="BD447" s="237">
        <v>443</v>
      </c>
      <c r="BE447" s="235"/>
      <c r="BF447" s="235"/>
      <c r="BG447" s="235"/>
      <c r="BH447" s="235"/>
      <c r="BI447" s="235"/>
      <c r="BJ447" s="236"/>
      <c r="BK447" s="235"/>
      <c r="BL447" s="236"/>
      <c r="BM447" s="235"/>
      <c r="BN447" s="238"/>
      <c r="BO447" s="238"/>
      <c r="BP447" s="238"/>
      <c r="BQ447" s="238"/>
      <c r="BR447" s="238"/>
      <c r="BS447" s="238"/>
      <c r="BT447" s="239"/>
      <c r="BU447" s="239"/>
      <c r="BV447" s="239"/>
      <c r="BW447" s="239"/>
      <c r="BX447" s="238"/>
      <c r="BY447" s="239"/>
      <c r="BZ447" s="239"/>
      <c r="CA447" s="239"/>
      <c r="CB447" s="239"/>
      <c r="CC447" s="239"/>
      <c r="CD447" s="239"/>
      <c r="CE447" s="239"/>
      <c r="CF447" s="236"/>
      <c r="CG447" s="240"/>
    </row>
    <row r="448" spans="16:85" x14ac:dyDescent="0.25">
      <c r="P448" s="235"/>
      <c r="Q448" s="235"/>
      <c r="R448" s="235"/>
      <c r="S448" s="235"/>
      <c r="T448" s="236"/>
      <c r="U448" s="236"/>
      <c r="V448" s="236"/>
      <c r="W448" s="236"/>
      <c r="X448" s="236"/>
      <c r="Y448" s="236"/>
      <c r="Z448" s="236"/>
      <c r="AA448" s="236"/>
      <c r="AB448" s="236"/>
      <c r="AC448" s="236"/>
      <c r="AD448" s="236"/>
      <c r="AE448" s="236"/>
      <c r="AF448" s="236"/>
      <c r="AG448" s="236"/>
      <c r="AH448" s="236"/>
      <c r="AI448" s="236"/>
      <c r="AJ448" s="236"/>
      <c r="AK448" s="235"/>
      <c r="AL448" s="236"/>
      <c r="AM448" s="235"/>
      <c r="AN448" s="235"/>
      <c r="AO448" s="235"/>
      <c r="AP448" s="236"/>
      <c r="AQ448" s="235"/>
      <c r="AR448" s="235"/>
      <c r="AS448" s="235"/>
      <c r="AT448" s="235"/>
      <c r="AU448" s="236"/>
      <c r="AV448" s="235"/>
      <c r="AW448" s="235"/>
      <c r="AX448" s="235"/>
      <c r="AY448" s="235"/>
      <c r="AZ448" s="236"/>
      <c r="BA448" s="235"/>
      <c r="BB448" s="235"/>
      <c r="BD448" s="237">
        <v>444</v>
      </c>
      <c r="BE448" s="235"/>
      <c r="BF448" s="235"/>
      <c r="BG448" s="235"/>
      <c r="BH448" s="235"/>
      <c r="BI448" s="235"/>
      <c r="BJ448" s="236"/>
      <c r="BK448" s="235"/>
      <c r="BL448" s="236"/>
      <c r="BM448" s="235"/>
      <c r="BN448" s="238"/>
      <c r="BO448" s="238"/>
      <c r="BP448" s="238"/>
      <c r="BQ448" s="238"/>
      <c r="BR448" s="238"/>
      <c r="BS448" s="238"/>
      <c r="BT448" s="239"/>
      <c r="BU448" s="239"/>
      <c r="BV448" s="239"/>
      <c r="BW448" s="239"/>
      <c r="BX448" s="238"/>
      <c r="BY448" s="239"/>
      <c r="BZ448" s="239"/>
      <c r="CA448" s="239"/>
      <c r="CB448" s="239"/>
      <c r="CC448" s="239"/>
      <c r="CD448" s="239"/>
      <c r="CE448" s="239"/>
      <c r="CF448" s="236"/>
      <c r="CG448" s="240"/>
    </row>
    <row r="449" spans="16:85" x14ac:dyDescent="0.25">
      <c r="P449" s="235"/>
      <c r="Q449" s="235"/>
      <c r="R449" s="235"/>
      <c r="S449" s="235"/>
      <c r="T449" s="236"/>
      <c r="U449" s="236"/>
      <c r="V449" s="236"/>
      <c r="W449" s="236"/>
      <c r="X449" s="236"/>
      <c r="Y449" s="236"/>
      <c r="Z449" s="236"/>
      <c r="AA449" s="236"/>
      <c r="AB449" s="236"/>
      <c r="AC449" s="236"/>
      <c r="AD449" s="236"/>
      <c r="AE449" s="236"/>
      <c r="AF449" s="236"/>
      <c r="AG449" s="236"/>
      <c r="AH449" s="236"/>
      <c r="AI449" s="236"/>
      <c r="AJ449" s="236"/>
      <c r="AK449" s="235"/>
      <c r="AL449" s="236"/>
      <c r="AM449" s="235"/>
      <c r="AN449" s="235"/>
      <c r="AO449" s="235"/>
      <c r="AP449" s="236"/>
      <c r="AQ449" s="235"/>
      <c r="AR449" s="235"/>
      <c r="AS449" s="235"/>
      <c r="AT449" s="235"/>
      <c r="AU449" s="236"/>
      <c r="AV449" s="235"/>
      <c r="AW449" s="235"/>
      <c r="AX449" s="235"/>
      <c r="AY449" s="235"/>
      <c r="AZ449" s="236"/>
      <c r="BA449" s="235"/>
      <c r="BB449" s="235"/>
      <c r="BD449" s="237">
        <v>445</v>
      </c>
      <c r="BE449" s="235"/>
      <c r="BF449" s="235"/>
      <c r="BG449" s="235"/>
      <c r="BH449" s="235"/>
      <c r="BI449" s="235"/>
      <c r="BJ449" s="236"/>
      <c r="BK449" s="235"/>
      <c r="BL449" s="236"/>
      <c r="BM449" s="235"/>
      <c r="BN449" s="238"/>
      <c r="BO449" s="238"/>
      <c r="BP449" s="238"/>
      <c r="BQ449" s="238"/>
      <c r="BR449" s="238"/>
      <c r="BS449" s="238"/>
      <c r="BT449" s="239"/>
      <c r="BU449" s="239"/>
      <c r="BV449" s="239"/>
      <c r="BW449" s="239"/>
      <c r="BX449" s="238"/>
      <c r="BY449" s="239"/>
      <c r="BZ449" s="239"/>
      <c r="CA449" s="239"/>
      <c r="CB449" s="239"/>
      <c r="CC449" s="239"/>
      <c r="CD449" s="239"/>
      <c r="CE449" s="239"/>
      <c r="CF449" s="236"/>
      <c r="CG449" s="240"/>
    </row>
    <row r="450" spans="16:85" x14ac:dyDescent="0.25">
      <c r="P450" s="235"/>
      <c r="Q450" s="235"/>
      <c r="R450" s="235"/>
      <c r="S450" s="235"/>
      <c r="T450" s="236"/>
      <c r="U450" s="236"/>
      <c r="V450" s="236"/>
      <c r="W450" s="236"/>
      <c r="X450" s="236"/>
      <c r="Y450" s="236"/>
      <c r="Z450" s="236"/>
      <c r="AA450" s="236"/>
      <c r="AB450" s="236"/>
      <c r="AC450" s="236"/>
      <c r="AD450" s="236"/>
      <c r="AE450" s="236"/>
      <c r="AF450" s="236"/>
      <c r="AG450" s="236"/>
      <c r="AH450" s="236"/>
      <c r="AI450" s="236"/>
      <c r="AJ450" s="236"/>
      <c r="AK450" s="235"/>
      <c r="AL450" s="236"/>
      <c r="AM450" s="235"/>
      <c r="AN450" s="235"/>
      <c r="AO450" s="235"/>
      <c r="AP450" s="236"/>
      <c r="AQ450" s="235"/>
      <c r="AR450" s="235"/>
      <c r="AS450" s="235"/>
      <c r="AT450" s="235"/>
      <c r="AU450" s="236"/>
      <c r="AV450" s="235"/>
      <c r="AW450" s="235"/>
      <c r="AX450" s="235"/>
      <c r="AY450" s="235"/>
      <c r="AZ450" s="236"/>
      <c r="BA450" s="235"/>
      <c r="BB450" s="235"/>
      <c r="BD450" s="237">
        <v>446</v>
      </c>
      <c r="BE450" s="235"/>
      <c r="BF450" s="235"/>
      <c r="BG450" s="235"/>
      <c r="BH450" s="235"/>
      <c r="BI450" s="235"/>
      <c r="BJ450" s="236"/>
      <c r="BK450" s="235"/>
      <c r="BL450" s="236"/>
      <c r="BM450" s="235"/>
      <c r="BN450" s="238"/>
      <c r="BO450" s="238"/>
      <c r="BP450" s="238"/>
      <c r="BQ450" s="238"/>
      <c r="BR450" s="238"/>
      <c r="BS450" s="238"/>
      <c r="BT450" s="239"/>
      <c r="BU450" s="239"/>
      <c r="BV450" s="239"/>
      <c r="BW450" s="239"/>
      <c r="BX450" s="238"/>
      <c r="BY450" s="239"/>
      <c r="BZ450" s="239"/>
      <c r="CA450" s="239"/>
      <c r="CB450" s="239"/>
      <c r="CC450" s="239"/>
      <c r="CD450" s="239"/>
      <c r="CE450" s="239"/>
      <c r="CF450" s="236"/>
      <c r="CG450" s="240"/>
    </row>
    <row r="451" spans="16:85" x14ac:dyDescent="0.25">
      <c r="P451" s="235"/>
      <c r="Q451" s="235"/>
      <c r="R451" s="235"/>
      <c r="S451" s="235"/>
      <c r="T451" s="236"/>
      <c r="U451" s="236"/>
      <c r="V451" s="236"/>
      <c r="W451" s="236"/>
      <c r="X451" s="236"/>
      <c r="Y451" s="236"/>
      <c r="Z451" s="236"/>
      <c r="AA451" s="236"/>
      <c r="AB451" s="236"/>
      <c r="AC451" s="236"/>
      <c r="AD451" s="236"/>
      <c r="AE451" s="236"/>
      <c r="AF451" s="236"/>
      <c r="AG451" s="236"/>
      <c r="AH451" s="236"/>
      <c r="AI451" s="236"/>
      <c r="AJ451" s="236"/>
      <c r="AK451" s="235"/>
      <c r="AL451" s="236"/>
      <c r="AM451" s="235"/>
      <c r="AN451" s="235"/>
      <c r="AO451" s="235"/>
      <c r="AP451" s="236"/>
      <c r="AQ451" s="235"/>
      <c r="AR451" s="235"/>
      <c r="AS451" s="235"/>
      <c r="AT451" s="235"/>
      <c r="AU451" s="236"/>
      <c r="AV451" s="235"/>
      <c r="AW451" s="235"/>
      <c r="AX451" s="235"/>
      <c r="AY451" s="235"/>
      <c r="AZ451" s="236"/>
      <c r="BA451" s="235"/>
      <c r="BB451" s="235"/>
      <c r="BD451" s="237">
        <v>447</v>
      </c>
      <c r="BE451" s="235"/>
      <c r="BF451" s="235"/>
      <c r="BG451" s="235"/>
      <c r="BH451" s="235"/>
      <c r="BI451" s="235"/>
      <c r="BJ451" s="236"/>
      <c r="BK451" s="235"/>
      <c r="BL451" s="236"/>
      <c r="BM451" s="235"/>
      <c r="BN451" s="238"/>
      <c r="BO451" s="238"/>
      <c r="BP451" s="238"/>
      <c r="BQ451" s="238"/>
      <c r="BR451" s="238"/>
      <c r="BS451" s="238"/>
      <c r="BT451" s="239"/>
      <c r="BU451" s="239"/>
      <c r="BV451" s="239"/>
      <c r="BW451" s="239"/>
      <c r="BX451" s="238"/>
      <c r="BY451" s="239"/>
      <c r="BZ451" s="239"/>
      <c r="CA451" s="239"/>
      <c r="CB451" s="239"/>
      <c r="CC451" s="239"/>
      <c r="CD451" s="239"/>
      <c r="CE451" s="239"/>
      <c r="CF451" s="236"/>
      <c r="CG451" s="240"/>
    </row>
    <row r="452" spans="16:85" x14ac:dyDescent="0.25">
      <c r="P452" s="235"/>
      <c r="Q452" s="235"/>
      <c r="R452" s="235"/>
      <c r="S452" s="235"/>
      <c r="T452" s="236"/>
      <c r="U452" s="236"/>
      <c r="V452" s="236"/>
      <c r="W452" s="236"/>
      <c r="X452" s="236"/>
      <c r="Y452" s="236"/>
      <c r="Z452" s="236"/>
      <c r="AA452" s="236"/>
      <c r="AB452" s="236"/>
      <c r="AC452" s="236"/>
      <c r="AD452" s="236"/>
      <c r="AE452" s="236"/>
      <c r="AF452" s="236"/>
      <c r="AG452" s="236"/>
      <c r="AH452" s="236"/>
      <c r="AI452" s="236"/>
      <c r="AJ452" s="236"/>
      <c r="AK452" s="235"/>
      <c r="AL452" s="236"/>
      <c r="AM452" s="235"/>
      <c r="AN452" s="235"/>
      <c r="AO452" s="235"/>
      <c r="AP452" s="236"/>
      <c r="AQ452" s="235"/>
      <c r="AR452" s="235"/>
      <c r="AS452" s="235"/>
      <c r="AT452" s="235"/>
      <c r="AU452" s="236"/>
      <c r="AV452" s="235"/>
      <c r="AW452" s="235"/>
      <c r="AX452" s="235"/>
      <c r="AY452" s="235"/>
      <c r="AZ452" s="236"/>
      <c r="BA452" s="235"/>
      <c r="BB452" s="235"/>
      <c r="BD452" s="237">
        <v>448</v>
      </c>
      <c r="BE452" s="235"/>
      <c r="BF452" s="235"/>
      <c r="BG452" s="235"/>
      <c r="BH452" s="235"/>
      <c r="BI452" s="235"/>
      <c r="BJ452" s="236"/>
      <c r="BK452" s="235"/>
      <c r="BL452" s="236"/>
      <c r="BM452" s="235"/>
      <c r="BN452" s="238"/>
      <c r="BO452" s="238"/>
      <c r="BP452" s="238"/>
      <c r="BQ452" s="238"/>
      <c r="BR452" s="238"/>
      <c r="BS452" s="238"/>
      <c r="BT452" s="239"/>
      <c r="BU452" s="239"/>
      <c r="BV452" s="239"/>
      <c r="BW452" s="239"/>
      <c r="BX452" s="238"/>
      <c r="BY452" s="239"/>
      <c r="BZ452" s="239"/>
      <c r="CA452" s="239"/>
      <c r="CB452" s="239"/>
      <c r="CC452" s="239"/>
      <c r="CD452" s="239"/>
      <c r="CE452" s="239"/>
      <c r="CF452" s="236"/>
      <c r="CG452" s="240"/>
    </row>
    <row r="453" spans="16:85" x14ac:dyDescent="0.25">
      <c r="P453" s="235"/>
      <c r="Q453" s="235"/>
      <c r="R453" s="235"/>
      <c r="S453" s="235"/>
      <c r="T453" s="236"/>
      <c r="U453" s="236"/>
      <c r="V453" s="236"/>
      <c r="W453" s="236"/>
      <c r="X453" s="236"/>
      <c r="Y453" s="236"/>
      <c r="Z453" s="236"/>
      <c r="AA453" s="236"/>
      <c r="AB453" s="236"/>
      <c r="AC453" s="236"/>
      <c r="AD453" s="236"/>
      <c r="AE453" s="236"/>
      <c r="AF453" s="236"/>
      <c r="AG453" s="236"/>
      <c r="AH453" s="236"/>
      <c r="AI453" s="236"/>
      <c r="AJ453" s="236"/>
      <c r="AK453" s="235"/>
      <c r="AL453" s="236"/>
      <c r="AM453" s="235"/>
      <c r="AN453" s="235"/>
      <c r="AO453" s="235"/>
      <c r="AP453" s="236"/>
      <c r="AQ453" s="235"/>
      <c r="AR453" s="235"/>
      <c r="AS453" s="235"/>
      <c r="AT453" s="235"/>
      <c r="AU453" s="236"/>
      <c r="AV453" s="235"/>
      <c r="AW453" s="235"/>
      <c r="AX453" s="235"/>
      <c r="AY453" s="235"/>
      <c r="AZ453" s="236"/>
      <c r="BA453" s="235"/>
      <c r="BB453" s="235"/>
      <c r="BD453" s="237">
        <v>449</v>
      </c>
      <c r="BE453" s="235"/>
      <c r="BF453" s="235"/>
      <c r="BG453" s="235"/>
      <c r="BH453" s="235"/>
      <c r="BI453" s="235"/>
      <c r="BJ453" s="236"/>
      <c r="BK453" s="235"/>
      <c r="BL453" s="236"/>
      <c r="BM453" s="235"/>
      <c r="BN453" s="238"/>
      <c r="BO453" s="238"/>
      <c r="BP453" s="238"/>
      <c r="BQ453" s="238"/>
      <c r="BR453" s="238"/>
      <c r="BS453" s="238"/>
      <c r="BT453" s="239"/>
      <c r="BU453" s="239"/>
      <c r="BV453" s="239"/>
      <c r="BW453" s="239"/>
      <c r="BX453" s="238"/>
      <c r="BY453" s="239"/>
      <c r="BZ453" s="239"/>
      <c r="CA453" s="239"/>
      <c r="CB453" s="239"/>
      <c r="CC453" s="239"/>
      <c r="CD453" s="239"/>
      <c r="CE453" s="239"/>
      <c r="CF453" s="236"/>
      <c r="CG453" s="240"/>
    </row>
    <row r="454" spans="16:85" x14ac:dyDescent="0.25">
      <c r="P454" s="235"/>
      <c r="Q454" s="235"/>
      <c r="R454" s="235"/>
      <c r="S454" s="235"/>
      <c r="T454" s="236"/>
      <c r="U454" s="236"/>
      <c r="V454" s="236"/>
      <c r="W454" s="236"/>
      <c r="X454" s="236"/>
      <c r="Y454" s="236"/>
      <c r="Z454" s="236"/>
      <c r="AA454" s="236"/>
      <c r="AB454" s="236"/>
      <c r="AC454" s="236"/>
      <c r="AD454" s="236"/>
      <c r="AE454" s="236"/>
      <c r="AF454" s="236"/>
      <c r="AG454" s="236"/>
      <c r="AH454" s="236"/>
      <c r="AI454" s="236"/>
      <c r="AJ454" s="236"/>
      <c r="AK454" s="235"/>
      <c r="AL454" s="236"/>
      <c r="AM454" s="235"/>
      <c r="AN454" s="235"/>
      <c r="AO454" s="235"/>
      <c r="AP454" s="236"/>
      <c r="AQ454" s="235"/>
      <c r="AR454" s="235"/>
      <c r="AS454" s="235"/>
      <c r="AT454" s="235"/>
      <c r="AU454" s="236"/>
      <c r="AV454" s="235"/>
      <c r="AW454" s="235"/>
      <c r="AX454" s="235"/>
      <c r="AY454" s="235"/>
      <c r="AZ454" s="236"/>
      <c r="BA454" s="235"/>
      <c r="BB454" s="235"/>
      <c r="BD454" s="237">
        <v>450</v>
      </c>
      <c r="BE454" s="235"/>
      <c r="BF454" s="235"/>
      <c r="BG454" s="235"/>
      <c r="BH454" s="235"/>
      <c r="BI454" s="235"/>
      <c r="BJ454" s="236"/>
      <c r="BK454" s="235"/>
      <c r="BL454" s="236"/>
      <c r="BM454" s="235"/>
      <c r="BN454" s="238"/>
      <c r="BO454" s="238"/>
      <c r="BP454" s="238"/>
      <c r="BQ454" s="238"/>
      <c r="BR454" s="238"/>
      <c r="BS454" s="238"/>
      <c r="BT454" s="239"/>
      <c r="BU454" s="239"/>
      <c r="BV454" s="239"/>
      <c r="BW454" s="239"/>
      <c r="BX454" s="238"/>
      <c r="BY454" s="239"/>
      <c r="BZ454" s="239"/>
      <c r="CA454" s="239"/>
      <c r="CB454" s="239"/>
      <c r="CC454" s="239"/>
      <c r="CD454" s="239"/>
      <c r="CE454" s="239"/>
      <c r="CF454" s="236"/>
      <c r="CG454" s="240"/>
    </row>
    <row r="455" spans="16:85" x14ac:dyDescent="0.25">
      <c r="P455" s="235"/>
      <c r="Q455" s="235"/>
      <c r="R455" s="235"/>
      <c r="S455" s="235"/>
      <c r="T455" s="236"/>
      <c r="U455" s="236"/>
      <c r="V455" s="236"/>
      <c r="W455" s="236"/>
      <c r="X455" s="236"/>
      <c r="Y455" s="236"/>
      <c r="Z455" s="236"/>
      <c r="AA455" s="236"/>
      <c r="AB455" s="236"/>
      <c r="AC455" s="236"/>
      <c r="AD455" s="236"/>
      <c r="AE455" s="236"/>
      <c r="AF455" s="236"/>
      <c r="AG455" s="236"/>
      <c r="AH455" s="236"/>
      <c r="AI455" s="236"/>
      <c r="AJ455" s="236"/>
      <c r="AK455" s="235"/>
      <c r="AL455" s="236"/>
      <c r="AM455" s="235"/>
      <c r="AN455" s="235"/>
      <c r="AO455" s="235"/>
      <c r="AP455" s="236"/>
      <c r="AQ455" s="235"/>
      <c r="AR455" s="235"/>
      <c r="AS455" s="235"/>
      <c r="AT455" s="235"/>
      <c r="AU455" s="236"/>
      <c r="AV455" s="235"/>
      <c r="AW455" s="235"/>
      <c r="AX455" s="235"/>
      <c r="AY455" s="235"/>
      <c r="AZ455" s="236"/>
      <c r="BA455" s="235"/>
      <c r="BB455" s="235"/>
      <c r="BD455" s="237">
        <v>451</v>
      </c>
      <c r="BE455" s="235"/>
      <c r="BF455" s="235"/>
      <c r="BG455" s="235"/>
      <c r="BH455" s="235"/>
      <c r="BI455" s="235"/>
      <c r="BJ455" s="236"/>
      <c r="BK455" s="235"/>
      <c r="BL455" s="236"/>
      <c r="BM455" s="235"/>
      <c r="BN455" s="238"/>
      <c r="BO455" s="238"/>
      <c r="BP455" s="238"/>
      <c r="BQ455" s="238"/>
      <c r="BR455" s="238"/>
      <c r="BS455" s="238"/>
      <c r="BT455" s="239"/>
      <c r="BU455" s="239"/>
      <c r="BV455" s="239"/>
      <c r="BW455" s="239"/>
      <c r="BX455" s="238"/>
      <c r="BY455" s="239"/>
      <c r="BZ455" s="239"/>
      <c r="CA455" s="239"/>
      <c r="CB455" s="239"/>
      <c r="CC455" s="239"/>
      <c r="CD455" s="239"/>
      <c r="CE455" s="239"/>
      <c r="CF455" s="236"/>
      <c r="CG455" s="240"/>
    </row>
    <row r="456" spans="16:85" x14ac:dyDescent="0.25">
      <c r="P456" s="235"/>
      <c r="Q456" s="235"/>
      <c r="R456" s="235"/>
      <c r="S456" s="235"/>
      <c r="T456" s="236"/>
      <c r="U456" s="236"/>
      <c r="V456" s="236"/>
      <c r="W456" s="236"/>
      <c r="X456" s="236"/>
      <c r="Y456" s="236"/>
      <c r="Z456" s="236"/>
      <c r="AA456" s="236"/>
      <c r="AB456" s="236"/>
      <c r="AC456" s="236"/>
      <c r="AD456" s="236"/>
      <c r="AE456" s="236"/>
      <c r="AF456" s="236"/>
      <c r="AG456" s="236"/>
      <c r="AH456" s="236"/>
      <c r="AI456" s="236"/>
      <c r="AJ456" s="236"/>
      <c r="AK456" s="235"/>
      <c r="AL456" s="236"/>
      <c r="AM456" s="235"/>
      <c r="AN456" s="235"/>
      <c r="AO456" s="235"/>
      <c r="AP456" s="236"/>
      <c r="AQ456" s="235"/>
      <c r="AR456" s="235"/>
      <c r="AS456" s="235"/>
      <c r="AT456" s="235"/>
      <c r="AU456" s="236"/>
      <c r="AV456" s="235"/>
      <c r="AW456" s="235"/>
      <c r="AX456" s="235"/>
      <c r="AY456" s="235"/>
      <c r="AZ456" s="236"/>
      <c r="BA456" s="235"/>
      <c r="BB456" s="235"/>
      <c r="BD456" s="237">
        <v>452</v>
      </c>
      <c r="BE456" s="235"/>
      <c r="BF456" s="235"/>
      <c r="BG456" s="235"/>
      <c r="BH456" s="235"/>
      <c r="BI456" s="235"/>
      <c r="BJ456" s="236"/>
      <c r="BK456" s="235"/>
      <c r="BL456" s="236"/>
      <c r="BM456" s="235"/>
      <c r="BN456" s="238"/>
      <c r="BO456" s="238"/>
      <c r="BP456" s="238"/>
      <c r="BQ456" s="238"/>
      <c r="BR456" s="238"/>
      <c r="BS456" s="238"/>
      <c r="BT456" s="239"/>
      <c r="BU456" s="239"/>
      <c r="BV456" s="239"/>
      <c r="BW456" s="239"/>
      <c r="BX456" s="238"/>
      <c r="BY456" s="239"/>
      <c r="BZ456" s="239"/>
      <c r="CA456" s="239"/>
      <c r="CB456" s="239"/>
      <c r="CC456" s="239"/>
      <c r="CD456" s="239"/>
      <c r="CE456" s="239"/>
      <c r="CF456" s="236"/>
      <c r="CG456" s="240"/>
    </row>
    <row r="457" spans="16:85" x14ac:dyDescent="0.25">
      <c r="P457" s="235"/>
      <c r="Q457" s="235"/>
      <c r="R457" s="235"/>
      <c r="S457" s="235"/>
      <c r="T457" s="236"/>
      <c r="U457" s="236"/>
      <c r="V457" s="236"/>
      <c r="W457" s="236"/>
      <c r="X457" s="236"/>
      <c r="Y457" s="236"/>
      <c r="Z457" s="236"/>
      <c r="AA457" s="236"/>
      <c r="AB457" s="236"/>
      <c r="AC457" s="236"/>
      <c r="AD457" s="236"/>
      <c r="AE457" s="236"/>
      <c r="AF457" s="236"/>
      <c r="AG457" s="236"/>
      <c r="AH457" s="236"/>
      <c r="AI457" s="236"/>
      <c r="AJ457" s="236"/>
      <c r="AK457" s="235"/>
      <c r="AL457" s="236"/>
      <c r="AM457" s="235"/>
      <c r="AN457" s="235"/>
      <c r="AO457" s="235"/>
      <c r="AP457" s="236"/>
      <c r="AQ457" s="235"/>
      <c r="AR457" s="235"/>
      <c r="AS457" s="235"/>
      <c r="AT457" s="235"/>
      <c r="AU457" s="236"/>
      <c r="AV457" s="235"/>
      <c r="AW457" s="235"/>
      <c r="AX457" s="235"/>
      <c r="AY457" s="235"/>
      <c r="AZ457" s="236"/>
      <c r="BA457" s="235"/>
      <c r="BB457" s="235"/>
      <c r="BD457" s="237">
        <v>453</v>
      </c>
      <c r="BE457" s="235"/>
      <c r="BF457" s="235"/>
      <c r="BG457" s="235"/>
      <c r="BH457" s="235"/>
      <c r="BI457" s="235"/>
      <c r="BJ457" s="236"/>
      <c r="BK457" s="235"/>
      <c r="BL457" s="236"/>
      <c r="BM457" s="235"/>
      <c r="BN457" s="238"/>
      <c r="BO457" s="238"/>
      <c r="BP457" s="238"/>
      <c r="BQ457" s="238"/>
      <c r="BR457" s="238"/>
      <c r="BS457" s="238"/>
      <c r="BT457" s="239"/>
      <c r="BU457" s="239"/>
      <c r="BV457" s="239"/>
      <c r="BW457" s="239"/>
      <c r="BX457" s="238"/>
      <c r="BY457" s="239"/>
      <c r="BZ457" s="239"/>
      <c r="CA457" s="239"/>
      <c r="CB457" s="239"/>
      <c r="CC457" s="239"/>
      <c r="CD457" s="239"/>
      <c r="CE457" s="239"/>
      <c r="CF457" s="236"/>
      <c r="CG457" s="240"/>
    </row>
    <row r="458" spans="16:85" x14ac:dyDescent="0.25">
      <c r="P458" s="235"/>
      <c r="Q458" s="235"/>
      <c r="R458" s="235"/>
      <c r="S458" s="235"/>
      <c r="T458" s="236"/>
      <c r="U458" s="236"/>
      <c r="V458" s="236"/>
      <c r="W458" s="236"/>
      <c r="X458" s="236"/>
      <c r="Y458" s="236"/>
      <c r="Z458" s="236"/>
      <c r="AA458" s="236"/>
      <c r="AB458" s="236"/>
      <c r="AC458" s="236"/>
      <c r="AD458" s="236"/>
      <c r="AE458" s="236"/>
      <c r="AF458" s="236"/>
      <c r="AG458" s="236"/>
      <c r="AH458" s="236"/>
      <c r="AI458" s="236"/>
      <c r="AJ458" s="236"/>
      <c r="AK458" s="235"/>
      <c r="AL458" s="236"/>
      <c r="AM458" s="235"/>
      <c r="AN458" s="235"/>
      <c r="AO458" s="235"/>
      <c r="AP458" s="236"/>
      <c r="AQ458" s="235"/>
      <c r="AR458" s="235"/>
      <c r="AS458" s="235"/>
      <c r="AT458" s="235"/>
      <c r="AU458" s="236"/>
      <c r="AV458" s="235"/>
      <c r="AW458" s="235"/>
      <c r="AX458" s="235"/>
      <c r="AY458" s="235"/>
      <c r="AZ458" s="236"/>
      <c r="BA458" s="235"/>
      <c r="BB458" s="235"/>
      <c r="BD458" s="237">
        <v>454</v>
      </c>
      <c r="BE458" s="235"/>
      <c r="BF458" s="235"/>
      <c r="BG458" s="235"/>
      <c r="BH458" s="235"/>
      <c r="BI458" s="235"/>
      <c r="BJ458" s="236"/>
      <c r="BK458" s="235"/>
      <c r="BL458" s="236"/>
      <c r="BM458" s="235"/>
      <c r="BN458" s="238"/>
      <c r="BO458" s="238"/>
      <c r="BP458" s="238"/>
      <c r="BQ458" s="238"/>
      <c r="BR458" s="238"/>
      <c r="BS458" s="238"/>
      <c r="BT458" s="239"/>
      <c r="BU458" s="239"/>
      <c r="BV458" s="239"/>
      <c r="BW458" s="239"/>
      <c r="BX458" s="238"/>
      <c r="BY458" s="239"/>
      <c r="BZ458" s="239"/>
      <c r="CA458" s="239"/>
      <c r="CB458" s="239"/>
      <c r="CC458" s="239"/>
      <c r="CD458" s="239"/>
      <c r="CE458" s="239"/>
      <c r="CF458" s="236"/>
      <c r="CG458" s="240"/>
    </row>
    <row r="459" spans="16:85" x14ac:dyDescent="0.25">
      <c r="P459" s="235"/>
      <c r="Q459" s="235"/>
      <c r="R459" s="235"/>
      <c r="S459" s="235"/>
      <c r="T459" s="236"/>
      <c r="U459" s="236"/>
      <c r="V459" s="236"/>
      <c r="W459" s="236"/>
      <c r="X459" s="236"/>
      <c r="Y459" s="236"/>
      <c r="Z459" s="236"/>
      <c r="AA459" s="236"/>
      <c r="AB459" s="236"/>
      <c r="AC459" s="236"/>
      <c r="AD459" s="236"/>
      <c r="AE459" s="236"/>
      <c r="AF459" s="236"/>
      <c r="AG459" s="236"/>
      <c r="AH459" s="236"/>
      <c r="AI459" s="236"/>
      <c r="AJ459" s="236"/>
      <c r="AK459" s="235"/>
      <c r="AL459" s="236"/>
      <c r="AM459" s="235"/>
      <c r="AN459" s="235"/>
      <c r="AO459" s="235"/>
      <c r="AP459" s="236"/>
      <c r="AQ459" s="235"/>
      <c r="AR459" s="235"/>
      <c r="AS459" s="235"/>
      <c r="AT459" s="235"/>
      <c r="AU459" s="236"/>
      <c r="AV459" s="235"/>
      <c r="AW459" s="235"/>
      <c r="AX459" s="235"/>
      <c r="AY459" s="235"/>
      <c r="AZ459" s="236"/>
      <c r="BA459" s="235"/>
      <c r="BB459" s="235"/>
      <c r="BD459" s="237">
        <v>455</v>
      </c>
      <c r="BE459" s="235"/>
      <c r="BF459" s="235"/>
      <c r="BG459" s="235"/>
      <c r="BH459" s="235"/>
      <c r="BI459" s="235"/>
      <c r="BJ459" s="236"/>
      <c r="BK459" s="235"/>
      <c r="BL459" s="236"/>
      <c r="BM459" s="235"/>
      <c r="BN459" s="238"/>
      <c r="BO459" s="238"/>
      <c r="BP459" s="238"/>
      <c r="BQ459" s="238"/>
      <c r="BR459" s="238"/>
      <c r="BS459" s="238"/>
      <c r="BT459" s="239"/>
      <c r="BU459" s="239"/>
      <c r="BV459" s="239"/>
      <c r="BW459" s="239"/>
      <c r="BX459" s="238"/>
      <c r="BY459" s="239"/>
      <c r="BZ459" s="239"/>
      <c r="CA459" s="239"/>
      <c r="CB459" s="239"/>
      <c r="CC459" s="239"/>
      <c r="CD459" s="239"/>
      <c r="CE459" s="239"/>
      <c r="CF459" s="236"/>
      <c r="CG459" s="240"/>
    </row>
    <row r="460" spans="16:85" x14ac:dyDescent="0.25">
      <c r="P460" s="235"/>
      <c r="Q460" s="235"/>
      <c r="R460" s="235"/>
      <c r="S460" s="235"/>
      <c r="T460" s="236"/>
      <c r="U460" s="236"/>
      <c r="V460" s="236"/>
      <c r="W460" s="236"/>
      <c r="X460" s="236"/>
      <c r="Y460" s="236"/>
      <c r="Z460" s="236"/>
      <c r="AA460" s="236"/>
      <c r="AB460" s="236"/>
      <c r="AC460" s="236"/>
      <c r="AD460" s="236"/>
      <c r="AE460" s="236"/>
      <c r="AF460" s="236"/>
      <c r="AG460" s="236"/>
      <c r="AH460" s="236"/>
      <c r="AI460" s="236"/>
      <c r="AJ460" s="236"/>
      <c r="AK460" s="235"/>
      <c r="AL460" s="236"/>
      <c r="AM460" s="235"/>
      <c r="AN460" s="235"/>
      <c r="AO460" s="235"/>
      <c r="AP460" s="236"/>
      <c r="AQ460" s="235"/>
      <c r="AR460" s="235"/>
      <c r="AS460" s="235"/>
      <c r="AT460" s="235"/>
      <c r="AU460" s="236"/>
      <c r="AV460" s="235"/>
      <c r="AW460" s="235"/>
      <c r="AX460" s="235"/>
      <c r="AY460" s="235"/>
      <c r="AZ460" s="236"/>
      <c r="BA460" s="235"/>
      <c r="BB460" s="235"/>
      <c r="BD460" s="237">
        <v>456</v>
      </c>
      <c r="BE460" s="235"/>
      <c r="BF460" s="235"/>
      <c r="BG460" s="235"/>
      <c r="BH460" s="235"/>
      <c r="BI460" s="235"/>
      <c r="BJ460" s="236"/>
      <c r="BK460" s="235"/>
      <c r="BL460" s="236"/>
      <c r="BM460" s="235"/>
      <c r="BN460" s="238"/>
      <c r="BO460" s="238"/>
      <c r="BP460" s="238"/>
      <c r="BQ460" s="238"/>
      <c r="BR460" s="238"/>
      <c r="BS460" s="238"/>
      <c r="BT460" s="239"/>
      <c r="BU460" s="239"/>
      <c r="BV460" s="239"/>
      <c r="BW460" s="239"/>
      <c r="BX460" s="238"/>
      <c r="BY460" s="239"/>
      <c r="BZ460" s="239"/>
      <c r="CA460" s="239"/>
      <c r="CB460" s="239"/>
      <c r="CC460" s="239"/>
      <c r="CD460" s="239"/>
      <c r="CE460" s="239"/>
      <c r="CF460" s="236"/>
      <c r="CG460" s="240"/>
    </row>
    <row r="461" spans="16:85" x14ac:dyDescent="0.25">
      <c r="P461" s="235"/>
      <c r="Q461" s="235"/>
      <c r="R461" s="235"/>
      <c r="S461" s="235"/>
      <c r="T461" s="236"/>
      <c r="U461" s="236"/>
      <c r="V461" s="236"/>
      <c r="W461" s="236"/>
      <c r="X461" s="236"/>
      <c r="Y461" s="236"/>
      <c r="Z461" s="236"/>
      <c r="AA461" s="236"/>
      <c r="AB461" s="236"/>
      <c r="AC461" s="236"/>
      <c r="AD461" s="236"/>
      <c r="AE461" s="236"/>
      <c r="AF461" s="236"/>
      <c r="AG461" s="236"/>
      <c r="AH461" s="236"/>
      <c r="AI461" s="236"/>
      <c r="AJ461" s="236"/>
      <c r="AK461" s="235"/>
      <c r="AL461" s="236"/>
      <c r="AM461" s="235"/>
      <c r="AN461" s="235"/>
      <c r="AO461" s="235"/>
      <c r="AP461" s="236"/>
      <c r="AQ461" s="235"/>
      <c r="AR461" s="235"/>
      <c r="AS461" s="235"/>
      <c r="AT461" s="235"/>
      <c r="AU461" s="236"/>
      <c r="AV461" s="235"/>
      <c r="AW461" s="235"/>
      <c r="AX461" s="235"/>
      <c r="AY461" s="235"/>
      <c r="AZ461" s="236"/>
      <c r="BA461" s="235"/>
      <c r="BB461" s="235"/>
      <c r="BD461" s="237">
        <v>457</v>
      </c>
      <c r="BE461" s="235"/>
      <c r="BF461" s="235"/>
      <c r="BG461" s="235"/>
      <c r="BH461" s="235"/>
      <c r="BI461" s="235"/>
      <c r="BJ461" s="236"/>
      <c r="BK461" s="235"/>
      <c r="BL461" s="236"/>
      <c r="BM461" s="235"/>
      <c r="BN461" s="238"/>
      <c r="BO461" s="238"/>
      <c r="BP461" s="238"/>
      <c r="BQ461" s="238"/>
      <c r="BR461" s="238"/>
      <c r="BS461" s="238"/>
      <c r="BT461" s="239"/>
      <c r="BU461" s="239"/>
      <c r="BV461" s="239"/>
      <c r="BW461" s="239"/>
      <c r="BX461" s="238"/>
      <c r="BY461" s="239"/>
      <c r="BZ461" s="239"/>
      <c r="CA461" s="239"/>
      <c r="CB461" s="239"/>
      <c r="CC461" s="239"/>
      <c r="CD461" s="239"/>
      <c r="CE461" s="239"/>
      <c r="CF461" s="236"/>
      <c r="CG461" s="240"/>
    </row>
    <row r="462" spans="16:85" x14ac:dyDescent="0.25">
      <c r="P462" s="235"/>
      <c r="Q462" s="235"/>
      <c r="R462" s="235"/>
      <c r="S462" s="235"/>
      <c r="T462" s="236"/>
      <c r="U462" s="236"/>
      <c r="V462" s="236"/>
      <c r="W462" s="236"/>
      <c r="X462" s="236"/>
      <c r="Y462" s="236"/>
      <c r="Z462" s="236"/>
      <c r="AA462" s="236"/>
      <c r="AB462" s="236"/>
      <c r="AC462" s="236"/>
      <c r="AD462" s="236"/>
      <c r="AE462" s="236"/>
      <c r="AF462" s="236"/>
      <c r="AG462" s="236"/>
      <c r="AH462" s="236"/>
      <c r="AI462" s="236"/>
      <c r="AJ462" s="236"/>
      <c r="AK462" s="235"/>
      <c r="AL462" s="236"/>
      <c r="AM462" s="235"/>
      <c r="AN462" s="235"/>
      <c r="AO462" s="235"/>
      <c r="AP462" s="236"/>
      <c r="AQ462" s="235"/>
      <c r="AR462" s="235"/>
      <c r="AS462" s="235"/>
      <c r="AT462" s="235"/>
      <c r="AU462" s="236"/>
      <c r="AV462" s="235"/>
      <c r="AW462" s="235"/>
      <c r="AX462" s="235"/>
      <c r="AY462" s="235"/>
      <c r="AZ462" s="236"/>
      <c r="BA462" s="235"/>
      <c r="BB462" s="235"/>
      <c r="BD462" s="237">
        <v>458</v>
      </c>
      <c r="BE462" s="235"/>
      <c r="BF462" s="235"/>
      <c r="BG462" s="235"/>
      <c r="BH462" s="235"/>
      <c r="BI462" s="235"/>
      <c r="BJ462" s="236"/>
      <c r="BK462" s="235"/>
      <c r="BL462" s="236"/>
      <c r="BM462" s="235"/>
      <c r="BN462" s="238"/>
      <c r="BO462" s="238"/>
      <c r="BP462" s="238"/>
      <c r="BQ462" s="238"/>
      <c r="BR462" s="238"/>
      <c r="BS462" s="238"/>
      <c r="BT462" s="239"/>
      <c r="BU462" s="239"/>
      <c r="BV462" s="239"/>
      <c r="BW462" s="239"/>
      <c r="BX462" s="238"/>
      <c r="BY462" s="239"/>
      <c r="BZ462" s="239"/>
      <c r="CA462" s="239"/>
      <c r="CB462" s="239"/>
      <c r="CC462" s="239"/>
      <c r="CD462" s="239"/>
      <c r="CE462" s="239"/>
      <c r="CF462" s="236"/>
      <c r="CG462" s="240"/>
    </row>
    <row r="463" spans="16:85" x14ac:dyDescent="0.25">
      <c r="P463" s="235"/>
      <c r="Q463" s="235"/>
      <c r="R463" s="235"/>
      <c r="S463" s="235"/>
      <c r="T463" s="236"/>
      <c r="U463" s="236"/>
      <c r="V463" s="236"/>
      <c r="W463" s="236"/>
      <c r="X463" s="236"/>
      <c r="Y463" s="236"/>
      <c r="Z463" s="236"/>
      <c r="AA463" s="236"/>
      <c r="AB463" s="236"/>
      <c r="AC463" s="236"/>
      <c r="AD463" s="236"/>
      <c r="AE463" s="236"/>
      <c r="AF463" s="236"/>
      <c r="AG463" s="236"/>
      <c r="AH463" s="236"/>
      <c r="AI463" s="236"/>
      <c r="AJ463" s="236"/>
      <c r="AK463" s="235"/>
      <c r="AL463" s="236"/>
      <c r="AM463" s="235"/>
      <c r="AN463" s="235"/>
      <c r="AO463" s="235"/>
      <c r="AP463" s="236"/>
      <c r="AQ463" s="235"/>
      <c r="AR463" s="235"/>
      <c r="AS463" s="235"/>
      <c r="AT463" s="235"/>
      <c r="AU463" s="236"/>
      <c r="AV463" s="235"/>
      <c r="AW463" s="235"/>
      <c r="AX463" s="235"/>
      <c r="AY463" s="235"/>
      <c r="AZ463" s="236"/>
      <c r="BA463" s="235"/>
      <c r="BB463" s="235"/>
      <c r="BD463" s="237">
        <v>459</v>
      </c>
      <c r="BE463" s="235"/>
      <c r="BF463" s="235"/>
      <c r="BG463" s="235"/>
      <c r="BH463" s="235"/>
      <c r="BI463" s="235"/>
      <c r="BJ463" s="236"/>
      <c r="BK463" s="235"/>
      <c r="BL463" s="236"/>
      <c r="BM463" s="235"/>
      <c r="BN463" s="238"/>
      <c r="BO463" s="238"/>
      <c r="BP463" s="238"/>
      <c r="BQ463" s="238"/>
      <c r="BR463" s="238"/>
      <c r="BS463" s="238"/>
      <c r="BT463" s="239"/>
      <c r="BU463" s="239"/>
      <c r="BV463" s="239"/>
      <c r="BW463" s="239"/>
      <c r="BX463" s="238"/>
      <c r="BY463" s="239"/>
      <c r="BZ463" s="239"/>
      <c r="CA463" s="239"/>
      <c r="CB463" s="239"/>
      <c r="CC463" s="239"/>
      <c r="CD463" s="239"/>
      <c r="CE463" s="239"/>
      <c r="CF463" s="236"/>
      <c r="CG463" s="240"/>
    </row>
    <row r="464" spans="16:85" x14ac:dyDescent="0.25">
      <c r="P464" s="235"/>
      <c r="Q464" s="235"/>
      <c r="R464" s="235"/>
      <c r="S464" s="235"/>
      <c r="T464" s="236"/>
      <c r="U464" s="236"/>
      <c r="V464" s="236"/>
      <c r="W464" s="236"/>
      <c r="X464" s="236"/>
      <c r="Y464" s="236"/>
      <c r="Z464" s="236"/>
      <c r="AA464" s="236"/>
      <c r="AB464" s="236"/>
      <c r="AC464" s="236"/>
      <c r="AD464" s="236"/>
      <c r="AE464" s="236"/>
      <c r="AF464" s="236"/>
      <c r="AG464" s="236"/>
      <c r="AH464" s="236"/>
      <c r="AI464" s="236"/>
      <c r="AJ464" s="236"/>
      <c r="AK464" s="235"/>
      <c r="AL464" s="236"/>
      <c r="AM464" s="235"/>
      <c r="AN464" s="235"/>
      <c r="AO464" s="235"/>
      <c r="AP464" s="236"/>
      <c r="AQ464" s="235"/>
      <c r="AR464" s="235"/>
      <c r="AS464" s="235"/>
      <c r="AT464" s="235"/>
      <c r="AU464" s="236"/>
      <c r="AV464" s="235"/>
      <c r="AW464" s="235"/>
      <c r="AX464" s="235"/>
      <c r="AY464" s="235"/>
      <c r="AZ464" s="236"/>
      <c r="BA464" s="235"/>
      <c r="BB464" s="235"/>
      <c r="BD464" s="237">
        <v>460</v>
      </c>
      <c r="BE464" s="235"/>
      <c r="BF464" s="235"/>
      <c r="BG464" s="235"/>
      <c r="BH464" s="235"/>
      <c r="BI464" s="235"/>
      <c r="BJ464" s="236"/>
      <c r="BK464" s="235"/>
      <c r="BL464" s="236"/>
      <c r="BM464" s="235"/>
      <c r="BN464" s="238"/>
      <c r="BO464" s="238"/>
      <c r="BP464" s="238"/>
      <c r="BQ464" s="238"/>
      <c r="BR464" s="238"/>
      <c r="BS464" s="238"/>
      <c r="BT464" s="239"/>
      <c r="BU464" s="239"/>
      <c r="BV464" s="239"/>
      <c r="BW464" s="239"/>
      <c r="BX464" s="238"/>
      <c r="BY464" s="239"/>
      <c r="BZ464" s="239"/>
      <c r="CA464" s="239"/>
      <c r="CB464" s="239"/>
      <c r="CC464" s="239"/>
      <c r="CD464" s="239"/>
      <c r="CE464" s="239"/>
      <c r="CF464" s="236"/>
      <c r="CG464" s="240"/>
    </row>
    <row r="465" spans="16:85" x14ac:dyDescent="0.25">
      <c r="P465" s="235"/>
      <c r="Q465" s="235"/>
      <c r="R465" s="235"/>
      <c r="S465" s="235"/>
      <c r="T465" s="236"/>
      <c r="U465" s="236"/>
      <c r="V465" s="236"/>
      <c r="W465" s="236"/>
      <c r="X465" s="236"/>
      <c r="Y465" s="236"/>
      <c r="Z465" s="236"/>
      <c r="AA465" s="236"/>
      <c r="AB465" s="236"/>
      <c r="AC465" s="236"/>
      <c r="AD465" s="236"/>
      <c r="AE465" s="236"/>
      <c r="AF465" s="236"/>
      <c r="AG465" s="236"/>
      <c r="AH465" s="236"/>
      <c r="AI465" s="236"/>
      <c r="AJ465" s="236"/>
      <c r="AK465" s="235"/>
      <c r="AL465" s="236"/>
      <c r="AM465" s="235"/>
      <c r="AN465" s="235"/>
      <c r="AO465" s="235"/>
      <c r="AP465" s="236"/>
      <c r="AQ465" s="235"/>
      <c r="AR465" s="235"/>
      <c r="AS465" s="235"/>
      <c r="AT465" s="235"/>
      <c r="AU465" s="236"/>
      <c r="AV465" s="235"/>
      <c r="AW465" s="235"/>
      <c r="AX465" s="235"/>
      <c r="AY465" s="235"/>
      <c r="AZ465" s="236"/>
      <c r="BA465" s="235"/>
      <c r="BB465" s="235"/>
      <c r="BD465" s="237">
        <v>461</v>
      </c>
      <c r="BE465" s="235"/>
      <c r="BF465" s="235"/>
      <c r="BG465" s="235"/>
      <c r="BH465" s="235"/>
      <c r="BI465" s="235"/>
      <c r="BJ465" s="236"/>
      <c r="BK465" s="235"/>
      <c r="BL465" s="236"/>
      <c r="BM465" s="235"/>
      <c r="BN465" s="238"/>
      <c r="BO465" s="238"/>
      <c r="BP465" s="238"/>
      <c r="BQ465" s="238"/>
      <c r="BR465" s="238"/>
      <c r="BS465" s="238"/>
      <c r="BT465" s="239"/>
      <c r="BU465" s="239"/>
      <c r="BV465" s="239"/>
      <c r="BW465" s="239"/>
      <c r="BX465" s="238"/>
      <c r="BY465" s="239"/>
      <c r="BZ465" s="239"/>
      <c r="CA465" s="239"/>
      <c r="CB465" s="239"/>
      <c r="CC465" s="239"/>
      <c r="CD465" s="239"/>
      <c r="CE465" s="239"/>
      <c r="CF465" s="236"/>
      <c r="CG465" s="240"/>
    </row>
    <row r="466" spans="16:85" x14ac:dyDescent="0.25">
      <c r="P466" s="235"/>
      <c r="Q466" s="235"/>
      <c r="R466" s="235"/>
      <c r="S466" s="235"/>
      <c r="T466" s="236"/>
      <c r="U466" s="236"/>
      <c r="V466" s="236"/>
      <c r="W466" s="236"/>
      <c r="X466" s="236"/>
      <c r="Y466" s="236"/>
      <c r="Z466" s="236"/>
      <c r="AA466" s="236"/>
      <c r="AB466" s="236"/>
      <c r="AC466" s="236"/>
      <c r="AD466" s="236"/>
      <c r="AE466" s="236"/>
      <c r="AF466" s="236"/>
      <c r="AG466" s="236"/>
      <c r="AH466" s="236"/>
      <c r="AI466" s="236"/>
      <c r="AJ466" s="236"/>
      <c r="AK466" s="235"/>
      <c r="AL466" s="236"/>
      <c r="AM466" s="235"/>
      <c r="AN466" s="235"/>
      <c r="AO466" s="235"/>
      <c r="AP466" s="236"/>
      <c r="AQ466" s="235"/>
      <c r="AR466" s="235"/>
      <c r="AS466" s="235"/>
      <c r="AT466" s="235"/>
      <c r="AU466" s="236"/>
      <c r="AV466" s="235"/>
      <c r="AW466" s="235"/>
      <c r="AX466" s="235"/>
      <c r="AY466" s="235"/>
      <c r="AZ466" s="236"/>
      <c r="BA466" s="235"/>
      <c r="BB466" s="235"/>
      <c r="BD466" s="237">
        <v>462</v>
      </c>
      <c r="BE466" s="235"/>
      <c r="BF466" s="235"/>
      <c r="BG466" s="235"/>
      <c r="BH466" s="235"/>
      <c r="BI466" s="235"/>
      <c r="BJ466" s="236"/>
      <c r="BK466" s="235"/>
      <c r="BL466" s="236"/>
      <c r="BM466" s="235"/>
      <c r="BN466" s="238"/>
      <c r="BO466" s="238"/>
      <c r="BP466" s="238"/>
      <c r="BQ466" s="238"/>
      <c r="BR466" s="238"/>
      <c r="BS466" s="238"/>
      <c r="BT466" s="239"/>
      <c r="BU466" s="239"/>
      <c r="BV466" s="239"/>
      <c r="BW466" s="239"/>
      <c r="BX466" s="238"/>
      <c r="BY466" s="239"/>
      <c r="BZ466" s="239"/>
      <c r="CA466" s="239"/>
      <c r="CB466" s="239"/>
      <c r="CC466" s="239"/>
      <c r="CD466" s="239"/>
      <c r="CE466" s="239"/>
      <c r="CF466" s="236"/>
      <c r="CG466" s="240"/>
    </row>
    <row r="467" spans="16:85" x14ac:dyDescent="0.25">
      <c r="P467" s="235"/>
      <c r="Q467" s="235"/>
      <c r="R467" s="235"/>
      <c r="S467" s="235"/>
      <c r="T467" s="236"/>
      <c r="U467" s="236"/>
      <c r="V467" s="236"/>
      <c r="W467" s="236"/>
      <c r="X467" s="236"/>
      <c r="Y467" s="236"/>
      <c r="Z467" s="236"/>
      <c r="AA467" s="236"/>
      <c r="AB467" s="236"/>
      <c r="AC467" s="236"/>
      <c r="AD467" s="236"/>
      <c r="AE467" s="236"/>
      <c r="AF467" s="236"/>
      <c r="AG467" s="236"/>
      <c r="AH467" s="236"/>
      <c r="AI467" s="236"/>
      <c r="AJ467" s="236"/>
      <c r="AK467" s="235"/>
      <c r="AL467" s="236"/>
      <c r="AM467" s="235"/>
      <c r="AN467" s="235"/>
      <c r="AO467" s="235"/>
      <c r="AP467" s="236"/>
      <c r="AQ467" s="235"/>
      <c r="AR467" s="235"/>
      <c r="AS467" s="235"/>
      <c r="AT467" s="235"/>
      <c r="AU467" s="236"/>
      <c r="AV467" s="235"/>
      <c r="AW467" s="235"/>
      <c r="AX467" s="235"/>
      <c r="AY467" s="235"/>
      <c r="AZ467" s="236"/>
      <c r="BA467" s="235"/>
      <c r="BB467" s="235"/>
      <c r="BD467" s="237">
        <v>463</v>
      </c>
      <c r="BE467" s="235"/>
      <c r="BF467" s="235"/>
      <c r="BG467" s="235"/>
      <c r="BH467" s="235"/>
      <c r="BI467" s="235"/>
      <c r="BJ467" s="236"/>
      <c r="BK467" s="235"/>
      <c r="BL467" s="236"/>
      <c r="BM467" s="235"/>
      <c r="BN467" s="238"/>
      <c r="BO467" s="238"/>
      <c r="BP467" s="238"/>
      <c r="BQ467" s="238"/>
      <c r="BR467" s="238"/>
      <c r="BS467" s="238"/>
      <c r="BT467" s="239"/>
      <c r="BU467" s="239"/>
      <c r="BV467" s="239"/>
      <c r="BW467" s="239"/>
      <c r="BX467" s="238"/>
      <c r="BY467" s="239"/>
      <c r="BZ467" s="239"/>
      <c r="CA467" s="239"/>
      <c r="CB467" s="239"/>
      <c r="CC467" s="239"/>
      <c r="CD467" s="239"/>
      <c r="CE467" s="239"/>
      <c r="CF467" s="236"/>
      <c r="CG467" s="240"/>
    </row>
    <row r="468" spans="16:85" x14ac:dyDescent="0.25">
      <c r="P468" s="235"/>
      <c r="Q468" s="235"/>
      <c r="R468" s="235"/>
      <c r="S468" s="235"/>
      <c r="T468" s="236"/>
      <c r="U468" s="236"/>
      <c r="V468" s="236"/>
      <c r="W468" s="236"/>
      <c r="X468" s="236"/>
      <c r="Y468" s="236"/>
      <c r="Z468" s="236"/>
      <c r="AA468" s="236"/>
      <c r="AB468" s="236"/>
      <c r="AC468" s="236"/>
      <c r="AD468" s="236"/>
      <c r="AE468" s="236"/>
      <c r="AF468" s="236"/>
      <c r="AG468" s="236"/>
      <c r="AH468" s="236"/>
      <c r="AI468" s="236"/>
      <c r="AJ468" s="236"/>
      <c r="AK468" s="235"/>
      <c r="AL468" s="236"/>
      <c r="AM468" s="235"/>
      <c r="AN468" s="235"/>
      <c r="AO468" s="235"/>
      <c r="AP468" s="236"/>
      <c r="AQ468" s="235"/>
      <c r="AR468" s="235"/>
      <c r="AS468" s="235"/>
      <c r="AT468" s="235"/>
      <c r="AU468" s="236"/>
      <c r="AV468" s="235"/>
      <c r="AW468" s="235"/>
      <c r="AX468" s="235"/>
      <c r="AY468" s="235"/>
      <c r="AZ468" s="236"/>
      <c r="BA468" s="235"/>
      <c r="BB468" s="235"/>
      <c r="BD468" s="237">
        <v>464</v>
      </c>
      <c r="BE468" s="235"/>
      <c r="BF468" s="235"/>
      <c r="BG468" s="235"/>
      <c r="BH468" s="235"/>
      <c r="BI468" s="235"/>
      <c r="BJ468" s="236"/>
      <c r="BK468" s="235"/>
      <c r="BL468" s="236"/>
      <c r="BM468" s="235"/>
      <c r="BN468" s="238"/>
      <c r="BO468" s="238"/>
      <c r="BP468" s="238"/>
      <c r="BQ468" s="238"/>
      <c r="BR468" s="238"/>
      <c r="BS468" s="238"/>
      <c r="BT468" s="239"/>
      <c r="BU468" s="239"/>
      <c r="BV468" s="239"/>
      <c r="BW468" s="239"/>
      <c r="BX468" s="238"/>
      <c r="BY468" s="239"/>
      <c r="BZ468" s="239"/>
      <c r="CA468" s="239"/>
      <c r="CB468" s="239"/>
      <c r="CC468" s="239"/>
      <c r="CD468" s="239"/>
      <c r="CE468" s="239"/>
      <c r="CF468" s="236"/>
      <c r="CG468" s="240"/>
    </row>
    <row r="469" spans="16:85" x14ac:dyDescent="0.25">
      <c r="P469" s="235"/>
      <c r="Q469" s="235"/>
      <c r="R469" s="235"/>
      <c r="S469" s="235"/>
      <c r="T469" s="236"/>
      <c r="U469" s="236"/>
      <c r="V469" s="236"/>
      <c r="W469" s="236"/>
      <c r="X469" s="236"/>
      <c r="Y469" s="236"/>
      <c r="Z469" s="236"/>
      <c r="AA469" s="236"/>
      <c r="AB469" s="236"/>
      <c r="AC469" s="236"/>
      <c r="AD469" s="236"/>
      <c r="AE469" s="236"/>
      <c r="AF469" s="236"/>
      <c r="AG469" s="236"/>
      <c r="AH469" s="236"/>
      <c r="AI469" s="236"/>
      <c r="AJ469" s="236"/>
      <c r="AK469" s="235"/>
      <c r="AL469" s="236"/>
      <c r="AM469" s="235"/>
      <c r="AN469" s="235"/>
      <c r="AO469" s="235"/>
      <c r="AP469" s="236"/>
      <c r="AQ469" s="235"/>
      <c r="AR469" s="235"/>
      <c r="AS469" s="235"/>
      <c r="AT469" s="235"/>
      <c r="AU469" s="236"/>
      <c r="AV469" s="235"/>
      <c r="AW469" s="235"/>
      <c r="AX469" s="235"/>
      <c r="AY469" s="235"/>
      <c r="AZ469" s="236"/>
      <c r="BA469" s="235"/>
      <c r="BB469" s="235"/>
      <c r="BD469" s="237">
        <v>465</v>
      </c>
      <c r="BE469" s="235"/>
      <c r="BF469" s="235"/>
      <c r="BG469" s="235"/>
      <c r="BH469" s="235"/>
      <c r="BI469" s="235"/>
      <c r="BJ469" s="236"/>
      <c r="BK469" s="235"/>
      <c r="BL469" s="236"/>
      <c r="BM469" s="235"/>
      <c r="BN469" s="238"/>
      <c r="BO469" s="238"/>
      <c r="BP469" s="238"/>
      <c r="BQ469" s="238"/>
      <c r="BR469" s="238"/>
      <c r="BS469" s="238"/>
      <c r="BT469" s="239"/>
      <c r="BU469" s="239"/>
      <c r="BV469" s="239"/>
      <c r="BW469" s="239"/>
      <c r="BX469" s="238"/>
      <c r="BY469" s="239"/>
      <c r="BZ469" s="239"/>
      <c r="CA469" s="239"/>
      <c r="CB469" s="239"/>
      <c r="CC469" s="239"/>
      <c r="CD469" s="239"/>
      <c r="CE469" s="239"/>
      <c r="CF469" s="236"/>
      <c r="CG469" s="240"/>
    </row>
    <row r="470" spans="16:85" x14ac:dyDescent="0.25">
      <c r="P470" s="235"/>
      <c r="Q470" s="235"/>
      <c r="R470" s="235"/>
      <c r="S470" s="235"/>
      <c r="T470" s="236"/>
      <c r="U470" s="236"/>
      <c r="V470" s="236"/>
      <c r="W470" s="236"/>
      <c r="X470" s="236"/>
      <c r="Y470" s="236"/>
      <c r="Z470" s="236"/>
      <c r="AA470" s="236"/>
      <c r="AB470" s="236"/>
      <c r="AC470" s="236"/>
      <c r="AD470" s="236"/>
      <c r="AE470" s="236"/>
      <c r="AF470" s="236"/>
      <c r="AG470" s="236"/>
      <c r="AH470" s="236"/>
      <c r="AI470" s="236"/>
      <c r="AJ470" s="236"/>
      <c r="AK470" s="235"/>
      <c r="AL470" s="236"/>
      <c r="AM470" s="235"/>
      <c r="AN470" s="235"/>
      <c r="AO470" s="235"/>
      <c r="AP470" s="236"/>
      <c r="AQ470" s="235"/>
      <c r="AR470" s="235"/>
      <c r="AS470" s="235"/>
      <c r="AT470" s="235"/>
      <c r="AU470" s="236"/>
      <c r="AV470" s="235"/>
      <c r="AW470" s="235"/>
      <c r="AX470" s="235"/>
      <c r="AY470" s="235"/>
      <c r="AZ470" s="236"/>
      <c r="BA470" s="235"/>
      <c r="BB470" s="235"/>
      <c r="BD470" s="237">
        <v>466</v>
      </c>
      <c r="BE470" s="235"/>
      <c r="BF470" s="235"/>
      <c r="BG470" s="235"/>
      <c r="BH470" s="235"/>
      <c r="BI470" s="235"/>
      <c r="BJ470" s="236"/>
      <c r="BK470" s="235"/>
      <c r="BL470" s="236"/>
      <c r="BM470" s="235"/>
      <c r="BN470" s="238"/>
      <c r="BO470" s="238"/>
      <c r="BP470" s="238"/>
      <c r="BQ470" s="238"/>
      <c r="BR470" s="238"/>
      <c r="BS470" s="238"/>
      <c r="BT470" s="239"/>
      <c r="BU470" s="239"/>
      <c r="BV470" s="239"/>
      <c r="BW470" s="239"/>
      <c r="BX470" s="238"/>
      <c r="BY470" s="239"/>
      <c r="BZ470" s="239"/>
      <c r="CA470" s="239"/>
      <c r="CB470" s="239"/>
      <c r="CC470" s="239"/>
      <c r="CD470" s="239"/>
      <c r="CE470" s="239"/>
      <c r="CF470" s="236"/>
      <c r="CG470" s="240"/>
    </row>
    <row r="471" spans="16:85" x14ac:dyDescent="0.25">
      <c r="P471" s="235"/>
      <c r="Q471" s="235"/>
      <c r="R471" s="235"/>
      <c r="S471" s="235"/>
      <c r="T471" s="236"/>
      <c r="U471" s="236"/>
      <c r="V471" s="236"/>
      <c r="W471" s="236"/>
      <c r="X471" s="236"/>
      <c r="Y471" s="236"/>
      <c r="Z471" s="236"/>
      <c r="AA471" s="236"/>
      <c r="AB471" s="236"/>
      <c r="AC471" s="236"/>
      <c r="AD471" s="236"/>
      <c r="AE471" s="236"/>
      <c r="AF471" s="236"/>
      <c r="AG471" s="236"/>
      <c r="AH471" s="236"/>
      <c r="AI471" s="236"/>
      <c r="AJ471" s="236"/>
      <c r="AK471" s="235"/>
      <c r="AL471" s="236"/>
      <c r="AM471" s="235"/>
      <c r="AN471" s="235"/>
      <c r="AO471" s="235"/>
      <c r="AP471" s="236"/>
      <c r="AQ471" s="235"/>
      <c r="AR471" s="235"/>
      <c r="AS471" s="235"/>
      <c r="AT471" s="235"/>
      <c r="AU471" s="236"/>
      <c r="AV471" s="235"/>
      <c r="AW471" s="235"/>
      <c r="AX471" s="235"/>
      <c r="AY471" s="235"/>
      <c r="AZ471" s="236"/>
      <c r="BA471" s="235"/>
      <c r="BB471" s="235"/>
      <c r="BD471" s="237">
        <v>467</v>
      </c>
      <c r="BE471" s="235"/>
      <c r="BF471" s="235"/>
      <c r="BG471" s="235"/>
      <c r="BH471" s="235"/>
      <c r="BI471" s="235"/>
      <c r="BJ471" s="236"/>
      <c r="BK471" s="235"/>
      <c r="BL471" s="236"/>
      <c r="BM471" s="235"/>
      <c r="BN471" s="238"/>
      <c r="BO471" s="238"/>
      <c r="BP471" s="238"/>
      <c r="BQ471" s="238"/>
      <c r="BR471" s="238"/>
      <c r="BS471" s="238"/>
      <c r="BT471" s="239"/>
      <c r="BU471" s="239"/>
      <c r="BV471" s="239"/>
      <c r="BW471" s="239"/>
      <c r="BX471" s="238"/>
      <c r="BY471" s="239"/>
      <c r="BZ471" s="239"/>
      <c r="CA471" s="239"/>
      <c r="CB471" s="239"/>
      <c r="CC471" s="239"/>
      <c r="CD471" s="239"/>
      <c r="CE471" s="239"/>
      <c r="CF471" s="236"/>
      <c r="CG471" s="240"/>
    </row>
    <row r="472" spans="16:85" x14ac:dyDescent="0.25">
      <c r="P472" s="235"/>
      <c r="Q472" s="235"/>
      <c r="R472" s="235"/>
      <c r="S472" s="235"/>
      <c r="T472" s="236"/>
      <c r="U472" s="236"/>
      <c r="V472" s="236"/>
      <c r="W472" s="236"/>
      <c r="X472" s="236"/>
      <c r="Y472" s="236"/>
      <c r="Z472" s="236"/>
      <c r="AA472" s="236"/>
      <c r="AB472" s="236"/>
      <c r="AC472" s="236"/>
      <c r="AD472" s="236"/>
      <c r="AE472" s="236"/>
      <c r="AF472" s="236"/>
      <c r="AG472" s="236"/>
      <c r="AH472" s="236"/>
      <c r="AI472" s="236"/>
      <c r="AJ472" s="236"/>
      <c r="AK472" s="235"/>
      <c r="AL472" s="236"/>
      <c r="AM472" s="235"/>
      <c r="AN472" s="235"/>
      <c r="AO472" s="235"/>
      <c r="AP472" s="236"/>
      <c r="AQ472" s="235"/>
      <c r="AR472" s="235"/>
      <c r="AS472" s="235"/>
      <c r="AT472" s="235"/>
      <c r="AU472" s="236"/>
      <c r="AV472" s="235"/>
      <c r="AW472" s="235"/>
      <c r="AX472" s="235"/>
      <c r="AY472" s="235"/>
      <c r="AZ472" s="236"/>
      <c r="BA472" s="235"/>
      <c r="BB472" s="235"/>
      <c r="BD472" s="237">
        <v>468</v>
      </c>
      <c r="BE472" s="235"/>
      <c r="BF472" s="235"/>
      <c r="BG472" s="235"/>
      <c r="BH472" s="235"/>
      <c r="BI472" s="235"/>
      <c r="BJ472" s="236"/>
      <c r="BK472" s="235"/>
      <c r="BL472" s="236"/>
      <c r="BM472" s="235"/>
      <c r="BN472" s="238"/>
      <c r="BO472" s="238"/>
      <c r="BP472" s="238"/>
      <c r="BQ472" s="238"/>
      <c r="BR472" s="238"/>
      <c r="BS472" s="238"/>
      <c r="BT472" s="239"/>
      <c r="BU472" s="239"/>
      <c r="BV472" s="239"/>
      <c r="BW472" s="239"/>
      <c r="BX472" s="238"/>
      <c r="BY472" s="239"/>
      <c r="BZ472" s="239"/>
      <c r="CA472" s="239"/>
      <c r="CB472" s="239"/>
      <c r="CC472" s="239"/>
      <c r="CD472" s="239"/>
      <c r="CE472" s="239"/>
      <c r="CF472" s="236"/>
      <c r="CG472" s="240"/>
    </row>
    <row r="473" spans="16:85" x14ac:dyDescent="0.25">
      <c r="P473" s="235"/>
      <c r="Q473" s="235"/>
      <c r="R473" s="235"/>
      <c r="S473" s="235"/>
      <c r="T473" s="236"/>
      <c r="U473" s="236"/>
      <c r="V473" s="236"/>
      <c r="W473" s="236"/>
      <c r="X473" s="236"/>
      <c r="Y473" s="236"/>
      <c r="Z473" s="236"/>
      <c r="AA473" s="236"/>
      <c r="AB473" s="236"/>
      <c r="AC473" s="236"/>
      <c r="AD473" s="236"/>
      <c r="AE473" s="236"/>
      <c r="AF473" s="236"/>
      <c r="AG473" s="236"/>
      <c r="AH473" s="236"/>
      <c r="AI473" s="236"/>
      <c r="AJ473" s="236"/>
      <c r="AK473" s="235"/>
      <c r="AL473" s="236"/>
      <c r="AM473" s="235"/>
      <c r="AN473" s="235"/>
      <c r="AO473" s="235"/>
      <c r="AP473" s="236"/>
      <c r="AQ473" s="235"/>
      <c r="AR473" s="235"/>
      <c r="AS473" s="235"/>
      <c r="AT473" s="235"/>
      <c r="AU473" s="236"/>
      <c r="AV473" s="235"/>
      <c r="AW473" s="235"/>
      <c r="AX473" s="235"/>
      <c r="AY473" s="235"/>
      <c r="AZ473" s="236"/>
      <c r="BA473" s="235"/>
      <c r="BB473" s="235"/>
      <c r="BD473" s="237">
        <v>469</v>
      </c>
      <c r="BE473" s="235"/>
      <c r="BF473" s="235"/>
      <c r="BG473" s="235"/>
      <c r="BH473" s="235"/>
      <c r="BI473" s="235"/>
      <c r="BJ473" s="236"/>
      <c r="BK473" s="235"/>
      <c r="BL473" s="236"/>
      <c r="BM473" s="235"/>
      <c r="BN473" s="238"/>
      <c r="BO473" s="238"/>
      <c r="BP473" s="238"/>
      <c r="BQ473" s="238"/>
      <c r="BR473" s="238"/>
      <c r="BS473" s="238"/>
      <c r="BT473" s="239"/>
      <c r="BU473" s="239"/>
      <c r="BV473" s="239"/>
      <c r="BW473" s="239"/>
      <c r="BX473" s="238"/>
      <c r="BY473" s="239"/>
      <c r="BZ473" s="239"/>
      <c r="CA473" s="239"/>
      <c r="CB473" s="239"/>
      <c r="CC473" s="239"/>
      <c r="CD473" s="239"/>
      <c r="CE473" s="239"/>
      <c r="CF473" s="236"/>
      <c r="CG473" s="240"/>
    </row>
    <row r="474" spans="16:85" x14ac:dyDescent="0.25">
      <c r="P474" s="235"/>
      <c r="Q474" s="235"/>
      <c r="R474" s="235"/>
      <c r="S474" s="235"/>
      <c r="T474" s="236"/>
      <c r="U474" s="236"/>
      <c r="V474" s="236"/>
      <c r="W474" s="236"/>
      <c r="X474" s="236"/>
      <c r="Y474" s="236"/>
      <c r="Z474" s="236"/>
      <c r="AA474" s="236"/>
      <c r="AB474" s="236"/>
      <c r="AC474" s="236"/>
      <c r="AD474" s="236"/>
      <c r="AE474" s="236"/>
      <c r="AF474" s="236"/>
      <c r="AG474" s="236"/>
      <c r="AH474" s="236"/>
      <c r="AI474" s="236"/>
      <c r="AJ474" s="236"/>
      <c r="AK474" s="235"/>
      <c r="AL474" s="236"/>
      <c r="AM474" s="235"/>
      <c r="AN474" s="235"/>
      <c r="AO474" s="235"/>
      <c r="AP474" s="236"/>
      <c r="AQ474" s="235"/>
      <c r="AR474" s="235"/>
      <c r="AS474" s="235"/>
      <c r="AT474" s="235"/>
      <c r="AU474" s="236"/>
      <c r="AV474" s="235"/>
      <c r="AW474" s="235"/>
      <c r="AX474" s="235"/>
      <c r="AY474" s="235"/>
      <c r="AZ474" s="236"/>
      <c r="BA474" s="235"/>
      <c r="BB474" s="235"/>
      <c r="BD474" s="237">
        <v>470</v>
      </c>
      <c r="BE474" s="235"/>
      <c r="BF474" s="235"/>
      <c r="BG474" s="235"/>
      <c r="BH474" s="235"/>
      <c r="BI474" s="235"/>
      <c r="BJ474" s="236"/>
      <c r="BK474" s="235"/>
      <c r="BL474" s="236"/>
      <c r="BM474" s="235"/>
      <c r="BN474" s="238"/>
      <c r="BO474" s="238"/>
      <c r="BP474" s="238"/>
      <c r="BQ474" s="238"/>
      <c r="BR474" s="238"/>
      <c r="BS474" s="238"/>
      <c r="BT474" s="239"/>
      <c r="BU474" s="239"/>
      <c r="BV474" s="239"/>
      <c r="BW474" s="239"/>
      <c r="BX474" s="238"/>
      <c r="BY474" s="239"/>
      <c r="BZ474" s="239"/>
      <c r="CA474" s="239"/>
      <c r="CB474" s="239"/>
      <c r="CC474" s="239"/>
      <c r="CD474" s="239"/>
      <c r="CE474" s="239"/>
      <c r="CF474" s="236"/>
      <c r="CG474" s="240"/>
    </row>
    <row r="475" spans="16:85" x14ac:dyDescent="0.25">
      <c r="P475" s="235"/>
      <c r="Q475" s="235"/>
      <c r="R475" s="235"/>
      <c r="S475" s="235"/>
      <c r="T475" s="236"/>
      <c r="U475" s="236"/>
      <c r="V475" s="236"/>
      <c r="W475" s="236"/>
      <c r="X475" s="236"/>
      <c r="Y475" s="236"/>
      <c r="Z475" s="236"/>
      <c r="AA475" s="236"/>
      <c r="AB475" s="236"/>
      <c r="AC475" s="236"/>
      <c r="AD475" s="236"/>
      <c r="AE475" s="236"/>
      <c r="AF475" s="236"/>
      <c r="AG475" s="236"/>
      <c r="AH475" s="236"/>
      <c r="AI475" s="236"/>
      <c r="AJ475" s="236"/>
      <c r="AK475" s="235"/>
      <c r="AL475" s="236"/>
      <c r="AM475" s="235"/>
      <c r="AN475" s="235"/>
      <c r="AO475" s="235"/>
      <c r="AP475" s="236"/>
      <c r="AQ475" s="235"/>
      <c r="AR475" s="235"/>
      <c r="AS475" s="235"/>
      <c r="AT475" s="235"/>
      <c r="AU475" s="236"/>
      <c r="AV475" s="235"/>
      <c r="AW475" s="235"/>
      <c r="AX475" s="235"/>
      <c r="AY475" s="235"/>
      <c r="AZ475" s="236"/>
      <c r="BA475" s="235"/>
      <c r="BB475" s="235"/>
      <c r="BD475" s="237">
        <v>471</v>
      </c>
      <c r="BE475" s="235"/>
      <c r="BF475" s="235"/>
      <c r="BG475" s="235"/>
      <c r="BH475" s="235"/>
      <c r="BI475" s="235"/>
      <c r="BJ475" s="236"/>
      <c r="BK475" s="235"/>
      <c r="BL475" s="236"/>
      <c r="BM475" s="235"/>
      <c r="BN475" s="238"/>
      <c r="BO475" s="238"/>
      <c r="BP475" s="238"/>
      <c r="BQ475" s="238"/>
      <c r="BR475" s="238"/>
      <c r="BS475" s="238"/>
      <c r="BT475" s="239"/>
      <c r="BU475" s="239"/>
      <c r="BV475" s="239"/>
      <c r="BW475" s="239"/>
      <c r="BX475" s="238"/>
      <c r="BY475" s="239"/>
      <c r="BZ475" s="239"/>
      <c r="CA475" s="239"/>
      <c r="CB475" s="239"/>
      <c r="CC475" s="239"/>
      <c r="CD475" s="239"/>
      <c r="CE475" s="239"/>
      <c r="CF475" s="236"/>
      <c r="CG475" s="240"/>
    </row>
    <row r="476" spans="16:85" x14ac:dyDescent="0.25">
      <c r="P476" s="235"/>
      <c r="Q476" s="235"/>
      <c r="R476" s="235"/>
      <c r="S476" s="235"/>
      <c r="T476" s="236"/>
      <c r="U476" s="236"/>
      <c r="V476" s="236"/>
      <c r="W476" s="236"/>
      <c r="X476" s="236"/>
      <c r="Y476" s="236"/>
      <c r="Z476" s="236"/>
      <c r="AA476" s="236"/>
      <c r="AB476" s="236"/>
      <c r="AC476" s="236"/>
      <c r="AD476" s="236"/>
      <c r="AE476" s="236"/>
      <c r="AF476" s="236"/>
      <c r="AG476" s="236"/>
      <c r="AH476" s="236"/>
      <c r="AI476" s="236"/>
      <c r="AJ476" s="236"/>
      <c r="AK476" s="235"/>
      <c r="AL476" s="236"/>
      <c r="AM476" s="235"/>
      <c r="AN476" s="235"/>
      <c r="AO476" s="235"/>
      <c r="AP476" s="236"/>
      <c r="AQ476" s="235"/>
      <c r="AR476" s="235"/>
      <c r="AS476" s="235"/>
      <c r="AT476" s="235"/>
      <c r="AU476" s="236"/>
      <c r="AV476" s="235"/>
      <c r="AW476" s="235"/>
      <c r="AX476" s="235"/>
      <c r="AY476" s="235"/>
      <c r="AZ476" s="236"/>
      <c r="BA476" s="235"/>
      <c r="BB476" s="235"/>
      <c r="BD476" s="237">
        <v>472</v>
      </c>
      <c r="BE476" s="235"/>
      <c r="BF476" s="235"/>
      <c r="BG476" s="235"/>
      <c r="BH476" s="235"/>
      <c r="BI476" s="235"/>
      <c r="BJ476" s="236"/>
      <c r="BK476" s="235"/>
      <c r="BL476" s="236"/>
      <c r="BM476" s="235"/>
      <c r="BN476" s="238"/>
      <c r="BO476" s="238"/>
      <c r="BP476" s="238"/>
      <c r="BQ476" s="238"/>
      <c r="BR476" s="238"/>
      <c r="BS476" s="238"/>
      <c r="BT476" s="239"/>
      <c r="BU476" s="239"/>
      <c r="BV476" s="239"/>
      <c r="BW476" s="239"/>
      <c r="BX476" s="238"/>
      <c r="BY476" s="239"/>
      <c r="BZ476" s="239"/>
      <c r="CA476" s="239"/>
      <c r="CB476" s="239"/>
      <c r="CC476" s="239"/>
      <c r="CD476" s="239"/>
      <c r="CE476" s="239"/>
      <c r="CF476" s="236"/>
      <c r="CG476" s="240"/>
    </row>
    <row r="477" spans="16:85" x14ac:dyDescent="0.25">
      <c r="P477" s="235"/>
      <c r="Q477" s="235"/>
      <c r="R477" s="235"/>
      <c r="S477" s="235"/>
      <c r="T477" s="236"/>
      <c r="U477" s="236"/>
      <c r="V477" s="236"/>
      <c r="W477" s="236"/>
      <c r="X477" s="236"/>
      <c r="Y477" s="236"/>
      <c r="Z477" s="236"/>
      <c r="AA477" s="236"/>
      <c r="AB477" s="236"/>
      <c r="AC477" s="236"/>
      <c r="AD477" s="236"/>
      <c r="AE477" s="236"/>
      <c r="AF477" s="236"/>
      <c r="AG477" s="236"/>
      <c r="AH477" s="236"/>
      <c r="AI477" s="236"/>
      <c r="AJ477" s="236"/>
      <c r="AK477" s="235"/>
      <c r="AL477" s="236"/>
      <c r="AM477" s="235"/>
      <c r="AN477" s="235"/>
      <c r="AO477" s="235"/>
      <c r="AP477" s="236"/>
      <c r="AQ477" s="235"/>
      <c r="AR477" s="235"/>
      <c r="AS477" s="235"/>
      <c r="AT477" s="235"/>
      <c r="AU477" s="236"/>
      <c r="AV477" s="235"/>
      <c r="AW477" s="235"/>
      <c r="AX477" s="235"/>
      <c r="AY477" s="235"/>
      <c r="AZ477" s="236"/>
      <c r="BA477" s="235"/>
      <c r="BB477" s="235"/>
      <c r="BD477" s="237">
        <v>473</v>
      </c>
      <c r="BE477" s="235"/>
      <c r="BF477" s="235"/>
      <c r="BG477" s="235"/>
      <c r="BH477" s="235"/>
      <c r="BI477" s="235"/>
      <c r="BJ477" s="236"/>
      <c r="BK477" s="235"/>
      <c r="BL477" s="236"/>
      <c r="BM477" s="235"/>
      <c r="BN477" s="238"/>
      <c r="BO477" s="238"/>
      <c r="BP477" s="238"/>
      <c r="BQ477" s="238"/>
      <c r="BR477" s="238"/>
      <c r="BS477" s="238"/>
      <c r="BT477" s="239"/>
      <c r="BU477" s="239"/>
      <c r="BV477" s="239"/>
      <c r="BW477" s="239"/>
      <c r="BX477" s="238"/>
      <c r="BY477" s="239"/>
      <c r="BZ477" s="239"/>
      <c r="CA477" s="239"/>
      <c r="CB477" s="239"/>
      <c r="CC477" s="239"/>
      <c r="CD477" s="239"/>
      <c r="CE477" s="239"/>
      <c r="CF477" s="236"/>
      <c r="CG477" s="240"/>
    </row>
    <row r="478" spans="16:85" x14ac:dyDescent="0.25">
      <c r="P478" s="235"/>
      <c r="Q478" s="235"/>
      <c r="R478" s="235"/>
      <c r="S478" s="235"/>
      <c r="T478" s="236"/>
      <c r="U478" s="236"/>
      <c r="V478" s="236"/>
      <c r="W478" s="236"/>
      <c r="X478" s="236"/>
      <c r="Y478" s="236"/>
      <c r="Z478" s="236"/>
      <c r="AA478" s="236"/>
      <c r="AB478" s="236"/>
      <c r="AC478" s="236"/>
      <c r="AD478" s="236"/>
      <c r="AE478" s="236"/>
      <c r="AF478" s="236"/>
      <c r="AG478" s="236"/>
      <c r="AH478" s="236"/>
      <c r="AI478" s="236"/>
      <c r="AJ478" s="236"/>
      <c r="AK478" s="235"/>
      <c r="AL478" s="236"/>
      <c r="AM478" s="235"/>
      <c r="AN478" s="235"/>
      <c r="AO478" s="235"/>
      <c r="AP478" s="236"/>
      <c r="AQ478" s="235"/>
      <c r="AR478" s="235"/>
      <c r="AS478" s="235"/>
      <c r="AT478" s="235"/>
      <c r="AU478" s="236"/>
      <c r="AV478" s="235"/>
      <c r="AW478" s="235"/>
      <c r="AX478" s="235"/>
      <c r="AY478" s="235"/>
      <c r="AZ478" s="236"/>
      <c r="BA478" s="235"/>
      <c r="BB478" s="235"/>
      <c r="BD478" s="237">
        <v>474</v>
      </c>
      <c r="BE478" s="235"/>
      <c r="BF478" s="235"/>
      <c r="BG478" s="235"/>
      <c r="BH478" s="235"/>
      <c r="BI478" s="235"/>
      <c r="BJ478" s="236"/>
      <c r="BK478" s="235"/>
      <c r="BL478" s="236"/>
      <c r="BM478" s="235"/>
      <c r="BN478" s="238"/>
      <c r="BO478" s="238"/>
      <c r="BP478" s="238"/>
      <c r="BQ478" s="238"/>
      <c r="BR478" s="238"/>
      <c r="BS478" s="238"/>
      <c r="BT478" s="239"/>
      <c r="BU478" s="239"/>
      <c r="BV478" s="239"/>
      <c r="BW478" s="239"/>
      <c r="BX478" s="238"/>
      <c r="BY478" s="239"/>
      <c r="BZ478" s="239"/>
      <c r="CA478" s="239"/>
      <c r="CB478" s="239"/>
      <c r="CC478" s="239"/>
      <c r="CD478" s="239"/>
      <c r="CE478" s="239"/>
      <c r="CF478" s="236"/>
      <c r="CG478" s="240"/>
    </row>
    <row r="479" spans="16:85" x14ac:dyDescent="0.25">
      <c r="P479" s="235"/>
      <c r="Q479" s="235"/>
      <c r="R479" s="235"/>
      <c r="S479" s="235"/>
      <c r="T479" s="236"/>
      <c r="U479" s="236"/>
      <c r="V479" s="236"/>
      <c r="W479" s="236"/>
      <c r="X479" s="236"/>
      <c r="Y479" s="236"/>
      <c r="Z479" s="236"/>
      <c r="AA479" s="236"/>
      <c r="AB479" s="236"/>
      <c r="AC479" s="236"/>
      <c r="AD479" s="236"/>
      <c r="AE479" s="236"/>
      <c r="AF479" s="236"/>
      <c r="AG479" s="236"/>
      <c r="AH479" s="236"/>
      <c r="AI479" s="236"/>
      <c r="AJ479" s="236"/>
      <c r="AK479" s="235"/>
      <c r="AL479" s="236"/>
      <c r="AM479" s="235"/>
      <c r="AN479" s="235"/>
      <c r="AO479" s="235"/>
      <c r="AP479" s="236"/>
      <c r="AQ479" s="235"/>
      <c r="AR479" s="235"/>
      <c r="AS479" s="235"/>
      <c r="AT479" s="235"/>
      <c r="AU479" s="236"/>
      <c r="AV479" s="235"/>
      <c r="AW479" s="235"/>
      <c r="AX479" s="235"/>
      <c r="AY479" s="235"/>
      <c r="AZ479" s="236"/>
      <c r="BA479" s="235"/>
      <c r="BB479" s="235"/>
      <c r="BD479" s="237">
        <v>475</v>
      </c>
      <c r="BE479" s="235"/>
      <c r="BF479" s="235"/>
      <c r="BG479" s="235"/>
      <c r="BH479" s="235"/>
      <c r="BI479" s="235"/>
      <c r="BJ479" s="236"/>
      <c r="BK479" s="235"/>
      <c r="BL479" s="236"/>
      <c r="BM479" s="235"/>
      <c r="BN479" s="238"/>
      <c r="BO479" s="238"/>
      <c r="BP479" s="238"/>
      <c r="BQ479" s="238"/>
      <c r="BR479" s="238"/>
      <c r="BS479" s="238"/>
      <c r="BT479" s="239"/>
      <c r="BU479" s="239"/>
      <c r="BV479" s="239"/>
      <c r="BW479" s="239"/>
      <c r="BX479" s="238"/>
      <c r="BY479" s="239"/>
      <c r="BZ479" s="239"/>
      <c r="CA479" s="239"/>
      <c r="CB479" s="239"/>
      <c r="CC479" s="239"/>
      <c r="CD479" s="239"/>
      <c r="CE479" s="239"/>
      <c r="CF479" s="236"/>
      <c r="CG479" s="240"/>
    </row>
    <row r="480" spans="16:85" x14ac:dyDescent="0.25">
      <c r="P480" s="235"/>
      <c r="Q480" s="235"/>
      <c r="R480" s="235"/>
      <c r="S480" s="235"/>
      <c r="T480" s="236"/>
      <c r="U480" s="236"/>
      <c r="V480" s="236"/>
      <c r="W480" s="236"/>
      <c r="X480" s="236"/>
      <c r="Y480" s="236"/>
      <c r="Z480" s="236"/>
      <c r="AA480" s="236"/>
      <c r="AB480" s="236"/>
      <c r="AC480" s="236"/>
      <c r="AD480" s="236"/>
      <c r="AE480" s="236"/>
      <c r="AF480" s="236"/>
      <c r="AG480" s="236"/>
      <c r="AH480" s="236"/>
      <c r="AI480" s="236"/>
      <c r="AJ480" s="236"/>
      <c r="AK480" s="235"/>
      <c r="AL480" s="236"/>
      <c r="AM480" s="235"/>
      <c r="AN480" s="235"/>
      <c r="AO480" s="235"/>
      <c r="AP480" s="236"/>
      <c r="AQ480" s="235"/>
      <c r="AR480" s="235"/>
      <c r="AS480" s="235"/>
      <c r="AT480" s="235"/>
      <c r="AU480" s="236"/>
      <c r="AV480" s="235"/>
      <c r="AW480" s="235"/>
      <c r="AX480" s="235"/>
      <c r="AY480" s="235"/>
      <c r="AZ480" s="236"/>
      <c r="BA480" s="235"/>
      <c r="BB480" s="235"/>
      <c r="BD480" s="237">
        <v>476</v>
      </c>
      <c r="BE480" s="235"/>
      <c r="BF480" s="235"/>
      <c r="BG480" s="235"/>
      <c r="BH480" s="235"/>
      <c r="BI480" s="235"/>
      <c r="BJ480" s="236"/>
      <c r="BK480" s="235"/>
      <c r="BL480" s="236"/>
      <c r="BM480" s="235"/>
      <c r="BN480" s="238"/>
      <c r="BO480" s="238"/>
      <c r="BP480" s="238"/>
      <c r="BQ480" s="238"/>
      <c r="BR480" s="238"/>
      <c r="BS480" s="238"/>
      <c r="BT480" s="239"/>
      <c r="BU480" s="239"/>
      <c r="BV480" s="239"/>
      <c r="BW480" s="239"/>
      <c r="BX480" s="238"/>
      <c r="BY480" s="239"/>
      <c r="BZ480" s="239"/>
      <c r="CA480" s="239"/>
      <c r="CB480" s="239"/>
      <c r="CC480" s="239"/>
      <c r="CD480" s="239"/>
      <c r="CE480" s="239"/>
      <c r="CF480" s="236"/>
      <c r="CG480" s="240"/>
    </row>
    <row r="481" spans="16:85" x14ac:dyDescent="0.25">
      <c r="P481" s="235"/>
      <c r="Q481" s="235"/>
      <c r="R481" s="235"/>
      <c r="S481" s="235"/>
      <c r="T481" s="236"/>
      <c r="U481" s="236"/>
      <c r="V481" s="236"/>
      <c r="W481" s="236"/>
      <c r="X481" s="236"/>
      <c r="Y481" s="236"/>
      <c r="Z481" s="236"/>
      <c r="AA481" s="236"/>
      <c r="AB481" s="236"/>
      <c r="AC481" s="236"/>
      <c r="AD481" s="236"/>
      <c r="AE481" s="236"/>
      <c r="AF481" s="236"/>
      <c r="AG481" s="236"/>
      <c r="AH481" s="236"/>
      <c r="AI481" s="236"/>
      <c r="AJ481" s="236"/>
      <c r="AK481" s="235"/>
      <c r="AL481" s="236"/>
      <c r="AM481" s="235"/>
      <c r="AN481" s="235"/>
      <c r="AO481" s="235"/>
      <c r="AP481" s="236"/>
      <c r="AQ481" s="235"/>
      <c r="AR481" s="235"/>
      <c r="AS481" s="235"/>
      <c r="AT481" s="235"/>
      <c r="AU481" s="236"/>
      <c r="AV481" s="235"/>
      <c r="AW481" s="235"/>
      <c r="AX481" s="235"/>
      <c r="AY481" s="235"/>
      <c r="AZ481" s="236"/>
      <c r="BA481" s="235"/>
      <c r="BB481" s="235"/>
      <c r="BD481" s="237">
        <v>477</v>
      </c>
      <c r="BE481" s="235"/>
      <c r="BF481" s="235"/>
      <c r="BG481" s="235"/>
      <c r="BH481" s="235"/>
      <c r="BI481" s="235"/>
      <c r="BJ481" s="236"/>
      <c r="BK481" s="235"/>
      <c r="BL481" s="236"/>
      <c r="BM481" s="235"/>
      <c r="BN481" s="238"/>
      <c r="BO481" s="238"/>
      <c r="BP481" s="238"/>
      <c r="BQ481" s="238"/>
      <c r="BR481" s="238"/>
      <c r="BS481" s="238"/>
      <c r="BT481" s="239"/>
      <c r="BU481" s="239"/>
      <c r="BV481" s="239"/>
      <c r="BW481" s="239"/>
      <c r="BX481" s="238"/>
      <c r="BY481" s="239"/>
      <c r="BZ481" s="239"/>
      <c r="CA481" s="239"/>
      <c r="CB481" s="239"/>
      <c r="CC481" s="239"/>
      <c r="CD481" s="239"/>
      <c r="CE481" s="239"/>
      <c r="CF481" s="236"/>
      <c r="CG481" s="240"/>
    </row>
    <row r="482" spans="16:85" x14ac:dyDescent="0.25">
      <c r="P482" s="235"/>
      <c r="Q482" s="235"/>
      <c r="R482" s="235"/>
      <c r="S482" s="235"/>
      <c r="T482" s="236"/>
      <c r="U482" s="236"/>
      <c r="V482" s="236"/>
      <c r="W482" s="236"/>
      <c r="X482" s="236"/>
      <c r="Y482" s="236"/>
      <c r="Z482" s="236"/>
      <c r="AA482" s="236"/>
      <c r="AB482" s="236"/>
      <c r="AC482" s="236"/>
      <c r="AD482" s="236"/>
      <c r="AE482" s="236"/>
      <c r="AF482" s="236"/>
      <c r="AG482" s="236"/>
      <c r="AH482" s="236"/>
      <c r="AI482" s="236"/>
      <c r="AJ482" s="236"/>
      <c r="AK482" s="235"/>
      <c r="AL482" s="236"/>
      <c r="AM482" s="235"/>
      <c r="AN482" s="235"/>
      <c r="AO482" s="235"/>
      <c r="AP482" s="236"/>
      <c r="AQ482" s="235"/>
      <c r="AR482" s="235"/>
      <c r="AS482" s="235"/>
      <c r="AT482" s="235"/>
      <c r="AU482" s="236"/>
      <c r="AV482" s="235"/>
      <c r="AW482" s="235"/>
      <c r="AX482" s="235"/>
      <c r="AY482" s="235"/>
      <c r="AZ482" s="236"/>
      <c r="BA482" s="235"/>
      <c r="BB482" s="235"/>
      <c r="BD482" s="237">
        <v>478</v>
      </c>
      <c r="BE482" s="235"/>
      <c r="BF482" s="235"/>
      <c r="BG482" s="235"/>
      <c r="BH482" s="235"/>
      <c r="BI482" s="235"/>
      <c r="BJ482" s="236"/>
      <c r="BK482" s="235"/>
      <c r="BL482" s="236"/>
      <c r="BM482" s="235"/>
      <c r="BN482" s="238"/>
      <c r="BO482" s="238"/>
      <c r="BP482" s="238"/>
      <c r="BQ482" s="238"/>
      <c r="BR482" s="238"/>
      <c r="BS482" s="238"/>
      <c r="BT482" s="239"/>
      <c r="BU482" s="239"/>
      <c r="BV482" s="239"/>
      <c r="BW482" s="239"/>
      <c r="BX482" s="238"/>
      <c r="BY482" s="239"/>
      <c r="BZ482" s="239"/>
      <c r="CA482" s="239"/>
      <c r="CB482" s="239"/>
      <c r="CC482" s="239"/>
      <c r="CD482" s="239"/>
      <c r="CE482" s="239"/>
      <c r="CF482" s="236"/>
      <c r="CG482" s="240"/>
    </row>
    <row r="483" spans="16:85" x14ac:dyDescent="0.25">
      <c r="P483" s="235"/>
      <c r="Q483" s="235"/>
      <c r="R483" s="235"/>
      <c r="S483" s="235"/>
      <c r="T483" s="236"/>
      <c r="U483" s="236"/>
      <c r="V483" s="236"/>
      <c r="W483" s="236"/>
      <c r="X483" s="236"/>
      <c r="Y483" s="236"/>
      <c r="Z483" s="236"/>
      <c r="AA483" s="236"/>
      <c r="AB483" s="236"/>
      <c r="AC483" s="236"/>
      <c r="AD483" s="236"/>
      <c r="AE483" s="236"/>
      <c r="AF483" s="236"/>
      <c r="AG483" s="236"/>
      <c r="AH483" s="236"/>
      <c r="AI483" s="236"/>
      <c r="AJ483" s="236"/>
      <c r="AK483" s="235"/>
      <c r="AL483" s="236"/>
      <c r="AM483" s="235"/>
      <c r="AN483" s="235"/>
      <c r="AO483" s="235"/>
      <c r="AP483" s="236"/>
      <c r="AQ483" s="235"/>
      <c r="AR483" s="235"/>
      <c r="AS483" s="235"/>
      <c r="AT483" s="235"/>
      <c r="AU483" s="236"/>
      <c r="AV483" s="235"/>
      <c r="AW483" s="235"/>
      <c r="AX483" s="235"/>
      <c r="AY483" s="235"/>
      <c r="AZ483" s="236"/>
      <c r="BA483" s="235"/>
      <c r="BB483" s="235"/>
      <c r="BD483" s="237">
        <v>479</v>
      </c>
      <c r="BE483" s="235"/>
      <c r="BF483" s="235"/>
      <c r="BG483" s="235"/>
      <c r="BH483" s="235"/>
      <c r="BI483" s="235"/>
      <c r="BJ483" s="236"/>
      <c r="BK483" s="235"/>
      <c r="BL483" s="236"/>
      <c r="BM483" s="235"/>
      <c r="BN483" s="238"/>
      <c r="BO483" s="238"/>
      <c r="BP483" s="238"/>
      <c r="BQ483" s="238"/>
      <c r="BR483" s="238"/>
      <c r="BS483" s="238"/>
      <c r="BT483" s="239"/>
      <c r="BU483" s="239"/>
      <c r="BV483" s="239"/>
      <c r="BW483" s="239"/>
      <c r="BX483" s="238"/>
      <c r="BY483" s="239"/>
      <c r="BZ483" s="239"/>
      <c r="CA483" s="239"/>
      <c r="CB483" s="239"/>
      <c r="CC483" s="239"/>
      <c r="CD483" s="239"/>
      <c r="CE483" s="239"/>
      <c r="CF483" s="236"/>
      <c r="CG483" s="240"/>
    </row>
    <row r="484" spans="16:85" x14ac:dyDescent="0.25">
      <c r="P484" s="235"/>
      <c r="Q484" s="235"/>
      <c r="R484" s="235"/>
      <c r="S484" s="235"/>
      <c r="T484" s="236"/>
      <c r="U484" s="236"/>
      <c r="V484" s="236"/>
      <c r="W484" s="236"/>
      <c r="X484" s="236"/>
      <c r="Y484" s="236"/>
      <c r="Z484" s="236"/>
      <c r="AA484" s="236"/>
      <c r="AB484" s="236"/>
      <c r="AC484" s="236"/>
      <c r="AD484" s="236"/>
      <c r="AE484" s="236"/>
      <c r="AF484" s="236"/>
      <c r="AG484" s="236"/>
      <c r="AH484" s="236"/>
      <c r="AI484" s="236"/>
      <c r="AJ484" s="236"/>
      <c r="AK484" s="235"/>
      <c r="AL484" s="236"/>
      <c r="AM484" s="235"/>
      <c r="AN484" s="235"/>
      <c r="AO484" s="235"/>
      <c r="AP484" s="236"/>
      <c r="AQ484" s="235"/>
      <c r="AR484" s="235"/>
      <c r="AS484" s="235"/>
      <c r="AT484" s="235"/>
      <c r="AU484" s="236"/>
      <c r="AV484" s="235"/>
      <c r="AW484" s="235"/>
      <c r="AX484" s="235"/>
      <c r="AY484" s="235"/>
      <c r="AZ484" s="236"/>
      <c r="BA484" s="235"/>
      <c r="BB484" s="235"/>
      <c r="BD484" s="237">
        <v>480</v>
      </c>
      <c r="BE484" s="235"/>
      <c r="BF484" s="235"/>
      <c r="BG484" s="235"/>
      <c r="BH484" s="235"/>
      <c r="BI484" s="235"/>
      <c r="BJ484" s="236"/>
      <c r="BK484" s="235"/>
      <c r="BL484" s="236"/>
      <c r="BM484" s="235"/>
      <c r="BN484" s="238"/>
      <c r="BO484" s="238"/>
      <c r="BP484" s="238"/>
      <c r="BQ484" s="238"/>
      <c r="BR484" s="238"/>
      <c r="BS484" s="238"/>
      <c r="BT484" s="239"/>
      <c r="BU484" s="239"/>
      <c r="BV484" s="239"/>
      <c r="BW484" s="239"/>
      <c r="BX484" s="238"/>
      <c r="BY484" s="239"/>
      <c r="BZ484" s="239"/>
      <c r="CA484" s="239"/>
      <c r="CB484" s="239"/>
      <c r="CC484" s="239"/>
      <c r="CD484" s="239"/>
      <c r="CE484" s="239"/>
      <c r="CF484" s="236"/>
      <c r="CG484" s="240"/>
    </row>
    <row r="485" spans="16:85" x14ac:dyDescent="0.25">
      <c r="P485" s="235"/>
      <c r="Q485" s="235"/>
      <c r="R485" s="235"/>
      <c r="S485" s="235"/>
      <c r="T485" s="236"/>
      <c r="U485" s="236"/>
      <c r="V485" s="236"/>
      <c r="W485" s="236"/>
      <c r="X485" s="236"/>
      <c r="Y485" s="236"/>
      <c r="Z485" s="236"/>
      <c r="AA485" s="236"/>
      <c r="AB485" s="236"/>
      <c r="AC485" s="236"/>
      <c r="AD485" s="236"/>
      <c r="AE485" s="236"/>
      <c r="AF485" s="236"/>
      <c r="AG485" s="236"/>
      <c r="AH485" s="236"/>
      <c r="AI485" s="236"/>
      <c r="AJ485" s="236"/>
      <c r="AK485" s="235"/>
      <c r="AL485" s="236"/>
      <c r="AM485" s="235"/>
      <c r="AN485" s="235"/>
      <c r="AO485" s="235"/>
      <c r="AP485" s="236"/>
      <c r="AQ485" s="235"/>
      <c r="AR485" s="235"/>
      <c r="AS485" s="235"/>
      <c r="AT485" s="235"/>
      <c r="AU485" s="236"/>
      <c r="AV485" s="235"/>
      <c r="AW485" s="235"/>
      <c r="AX485" s="235"/>
      <c r="AY485" s="235"/>
      <c r="AZ485" s="236"/>
      <c r="BA485" s="235"/>
      <c r="BB485" s="235"/>
      <c r="BD485" s="237">
        <v>481</v>
      </c>
      <c r="BE485" s="235"/>
      <c r="BF485" s="235"/>
      <c r="BG485" s="235"/>
      <c r="BH485" s="235"/>
      <c r="BI485" s="235"/>
      <c r="BJ485" s="236"/>
      <c r="BK485" s="235"/>
      <c r="BL485" s="236"/>
      <c r="BM485" s="235"/>
      <c r="BN485" s="238"/>
      <c r="BO485" s="238"/>
      <c r="BP485" s="238"/>
      <c r="BQ485" s="238"/>
      <c r="BR485" s="238"/>
      <c r="BS485" s="238"/>
      <c r="BT485" s="239"/>
      <c r="BU485" s="239"/>
      <c r="BV485" s="239"/>
      <c r="BW485" s="239"/>
      <c r="BX485" s="238"/>
      <c r="BY485" s="239"/>
      <c r="BZ485" s="239"/>
      <c r="CA485" s="239"/>
      <c r="CB485" s="239"/>
      <c r="CC485" s="239"/>
      <c r="CD485" s="239"/>
      <c r="CE485" s="239"/>
      <c r="CF485" s="236"/>
      <c r="CG485" s="240"/>
    </row>
    <row r="486" spans="16:85" x14ac:dyDescent="0.25">
      <c r="P486" s="235"/>
      <c r="Q486" s="235"/>
      <c r="R486" s="235"/>
      <c r="S486" s="235"/>
      <c r="T486" s="236"/>
      <c r="U486" s="236"/>
      <c r="V486" s="236"/>
      <c r="W486" s="236"/>
      <c r="X486" s="236"/>
      <c r="Y486" s="236"/>
      <c r="Z486" s="236"/>
      <c r="AA486" s="236"/>
      <c r="AB486" s="236"/>
      <c r="AC486" s="236"/>
      <c r="AD486" s="236"/>
      <c r="AE486" s="236"/>
      <c r="AF486" s="236"/>
      <c r="AG486" s="236"/>
      <c r="AH486" s="236"/>
      <c r="AI486" s="236"/>
      <c r="AJ486" s="236"/>
      <c r="AK486" s="235"/>
      <c r="AL486" s="236"/>
      <c r="AM486" s="235"/>
      <c r="AN486" s="235"/>
      <c r="AO486" s="235"/>
      <c r="AP486" s="236"/>
      <c r="AQ486" s="235"/>
      <c r="AR486" s="235"/>
      <c r="AS486" s="235"/>
      <c r="AT486" s="235"/>
      <c r="AU486" s="236"/>
      <c r="AV486" s="235"/>
      <c r="AW486" s="235"/>
      <c r="AX486" s="235"/>
      <c r="AY486" s="235"/>
      <c r="AZ486" s="236"/>
      <c r="BA486" s="235"/>
      <c r="BB486" s="235"/>
      <c r="BD486" s="237">
        <v>482</v>
      </c>
      <c r="BE486" s="235"/>
      <c r="BF486" s="235"/>
      <c r="BG486" s="235"/>
      <c r="BH486" s="235"/>
      <c r="BI486" s="235"/>
      <c r="BJ486" s="236"/>
      <c r="BK486" s="235"/>
      <c r="BL486" s="236"/>
      <c r="BM486" s="235"/>
      <c r="BN486" s="238"/>
      <c r="BO486" s="238"/>
      <c r="BP486" s="238"/>
      <c r="BQ486" s="238"/>
      <c r="BR486" s="238"/>
      <c r="BS486" s="238"/>
      <c r="BT486" s="239"/>
      <c r="BU486" s="239"/>
      <c r="BV486" s="239"/>
      <c r="BW486" s="239"/>
      <c r="BX486" s="238"/>
      <c r="BY486" s="239"/>
      <c r="BZ486" s="239"/>
      <c r="CA486" s="239"/>
      <c r="CB486" s="239"/>
      <c r="CC486" s="239"/>
      <c r="CD486" s="239"/>
      <c r="CE486" s="239"/>
      <c r="CF486" s="236"/>
      <c r="CG486" s="240"/>
    </row>
    <row r="487" spans="16:85" x14ac:dyDescent="0.25">
      <c r="P487" s="235"/>
      <c r="Q487" s="235"/>
      <c r="R487" s="235"/>
      <c r="S487" s="235"/>
      <c r="T487" s="236"/>
      <c r="U487" s="236"/>
      <c r="V487" s="236"/>
      <c r="W487" s="236"/>
      <c r="X487" s="236"/>
      <c r="Y487" s="236"/>
      <c r="Z487" s="236"/>
      <c r="AA487" s="236"/>
      <c r="AB487" s="236"/>
      <c r="AC487" s="236"/>
      <c r="AD487" s="236"/>
      <c r="AE487" s="236"/>
      <c r="AF487" s="236"/>
      <c r="AG487" s="236"/>
      <c r="AH487" s="236"/>
      <c r="AI487" s="236"/>
      <c r="AJ487" s="236"/>
      <c r="AK487" s="235"/>
      <c r="AL487" s="236"/>
      <c r="AM487" s="235"/>
      <c r="AN487" s="235"/>
      <c r="AO487" s="235"/>
      <c r="AP487" s="236"/>
      <c r="AQ487" s="235"/>
      <c r="AR487" s="235"/>
      <c r="AS487" s="235"/>
      <c r="AT487" s="235"/>
      <c r="AU487" s="236"/>
      <c r="AV487" s="235"/>
      <c r="AW487" s="235"/>
      <c r="AX487" s="235"/>
      <c r="AY487" s="235"/>
      <c r="AZ487" s="236"/>
      <c r="BA487" s="235"/>
      <c r="BB487" s="235"/>
      <c r="BD487" s="237">
        <v>483</v>
      </c>
      <c r="BE487" s="235"/>
      <c r="BF487" s="235"/>
      <c r="BG487" s="235"/>
      <c r="BH487" s="235"/>
      <c r="BI487" s="235"/>
      <c r="BJ487" s="236"/>
      <c r="BK487" s="235"/>
      <c r="BL487" s="236"/>
      <c r="BM487" s="235"/>
      <c r="BN487" s="238"/>
      <c r="BO487" s="238"/>
      <c r="BP487" s="238"/>
      <c r="BQ487" s="238"/>
      <c r="BR487" s="238"/>
      <c r="BS487" s="238"/>
      <c r="BT487" s="239"/>
      <c r="BU487" s="239"/>
      <c r="BV487" s="239"/>
      <c r="BW487" s="239"/>
      <c r="BX487" s="238"/>
      <c r="BY487" s="239"/>
      <c r="BZ487" s="239"/>
      <c r="CA487" s="239"/>
      <c r="CB487" s="239"/>
      <c r="CC487" s="239"/>
      <c r="CD487" s="239"/>
      <c r="CE487" s="239"/>
      <c r="CF487" s="236"/>
      <c r="CG487" s="240"/>
    </row>
    <row r="488" spans="16:85" x14ac:dyDescent="0.25">
      <c r="P488" s="235"/>
      <c r="Q488" s="235"/>
      <c r="R488" s="235"/>
      <c r="S488" s="235"/>
      <c r="T488" s="236"/>
      <c r="U488" s="236"/>
      <c r="V488" s="236"/>
      <c r="W488" s="236"/>
      <c r="X488" s="236"/>
      <c r="Y488" s="236"/>
      <c r="Z488" s="236"/>
      <c r="AA488" s="236"/>
      <c r="AB488" s="236"/>
      <c r="AC488" s="236"/>
      <c r="AD488" s="236"/>
      <c r="AE488" s="236"/>
      <c r="AF488" s="236"/>
      <c r="AG488" s="236"/>
      <c r="AH488" s="236"/>
      <c r="AI488" s="236"/>
      <c r="AJ488" s="236"/>
      <c r="AK488" s="235"/>
      <c r="AL488" s="236"/>
      <c r="AM488" s="235"/>
      <c r="AN488" s="235"/>
      <c r="AO488" s="235"/>
      <c r="AP488" s="236"/>
      <c r="AQ488" s="235"/>
      <c r="AR488" s="235"/>
      <c r="AS488" s="235"/>
      <c r="AT488" s="235"/>
      <c r="AU488" s="236"/>
      <c r="AV488" s="235"/>
      <c r="AW488" s="235"/>
      <c r="AX488" s="235"/>
      <c r="AY488" s="235"/>
      <c r="AZ488" s="236"/>
      <c r="BA488" s="235"/>
      <c r="BB488" s="235"/>
      <c r="BD488" s="237">
        <v>484</v>
      </c>
      <c r="BE488" s="235"/>
      <c r="BF488" s="235"/>
      <c r="BG488" s="235"/>
      <c r="BH488" s="235"/>
      <c r="BI488" s="235"/>
      <c r="BJ488" s="236"/>
      <c r="BK488" s="235"/>
      <c r="BL488" s="236"/>
      <c r="BM488" s="235"/>
      <c r="BN488" s="238"/>
      <c r="BO488" s="238"/>
      <c r="BP488" s="238"/>
      <c r="BQ488" s="238"/>
      <c r="BR488" s="238"/>
      <c r="BS488" s="238"/>
      <c r="BT488" s="239"/>
      <c r="BU488" s="239"/>
      <c r="BV488" s="239"/>
      <c r="BW488" s="239"/>
      <c r="BX488" s="238"/>
      <c r="BY488" s="239"/>
      <c r="BZ488" s="239"/>
      <c r="CA488" s="239"/>
      <c r="CB488" s="239"/>
      <c r="CC488" s="239"/>
      <c r="CD488" s="239"/>
      <c r="CE488" s="239"/>
      <c r="CF488" s="236"/>
      <c r="CG488" s="240"/>
    </row>
    <row r="489" spans="16:85" x14ac:dyDescent="0.25">
      <c r="P489" s="235"/>
      <c r="Q489" s="235"/>
      <c r="R489" s="235"/>
      <c r="S489" s="235"/>
      <c r="T489" s="236"/>
      <c r="U489" s="236"/>
      <c r="V489" s="236"/>
      <c r="W489" s="236"/>
      <c r="X489" s="236"/>
      <c r="Y489" s="236"/>
      <c r="Z489" s="236"/>
      <c r="AA489" s="236"/>
      <c r="AB489" s="236"/>
      <c r="AC489" s="236"/>
      <c r="AD489" s="236"/>
      <c r="AE489" s="236"/>
      <c r="AF489" s="236"/>
      <c r="AG489" s="236"/>
      <c r="AH489" s="236"/>
      <c r="AI489" s="236"/>
      <c r="AJ489" s="236"/>
      <c r="AK489" s="235"/>
      <c r="AL489" s="236"/>
      <c r="AM489" s="235"/>
      <c r="AN489" s="235"/>
      <c r="AO489" s="235"/>
      <c r="AP489" s="236"/>
      <c r="AQ489" s="235"/>
      <c r="AR489" s="235"/>
      <c r="AS489" s="235"/>
      <c r="AT489" s="235"/>
      <c r="AU489" s="236"/>
      <c r="AV489" s="235"/>
      <c r="AW489" s="235"/>
      <c r="AX489" s="235"/>
      <c r="AY489" s="235"/>
      <c r="AZ489" s="236"/>
      <c r="BA489" s="235"/>
      <c r="BB489" s="235"/>
      <c r="BD489" s="237">
        <v>485</v>
      </c>
      <c r="BE489" s="235"/>
      <c r="BF489" s="235"/>
      <c r="BG489" s="235"/>
      <c r="BH489" s="235"/>
      <c r="BI489" s="235"/>
      <c r="BJ489" s="236"/>
      <c r="BK489" s="235"/>
      <c r="BL489" s="236"/>
      <c r="BM489" s="235"/>
      <c r="BN489" s="238"/>
      <c r="BO489" s="238"/>
      <c r="BP489" s="238"/>
      <c r="BQ489" s="238"/>
      <c r="BR489" s="238"/>
      <c r="BS489" s="238"/>
      <c r="BT489" s="239"/>
      <c r="BU489" s="239"/>
      <c r="BV489" s="239"/>
      <c r="BW489" s="239"/>
      <c r="BX489" s="238"/>
      <c r="BY489" s="239"/>
      <c r="BZ489" s="239"/>
      <c r="CA489" s="239"/>
      <c r="CB489" s="239"/>
      <c r="CC489" s="239"/>
      <c r="CD489" s="239"/>
      <c r="CE489" s="239"/>
      <c r="CF489" s="236"/>
      <c r="CG489" s="240"/>
    </row>
    <row r="490" spans="16:85" x14ac:dyDescent="0.25">
      <c r="P490" s="235"/>
      <c r="Q490" s="235"/>
      <c r="R490" s="235"/>
      <c r="S490" s="235"/>
      <c r="T490" s="236"/>
      <c r="U490" s="236"/>
      <c r="V490" s="236"/>
      <c r="W490" s="236"/>
      <c r="X490" s="236"/>
      <c r="Y490" s="236"/>
      <c r="Z490" s="236"/>
      <c r="AA490" s="236"/>
      <c r="AB490" s="236"/>
      <c r="AC490" s="236"/>
      <c r="AD490" s="236"/>
      <c r="AE490" s="236"/>
      <c r="AF490" s="236"/>
      <c r="AG490" s="236"/>
      <c r="AH490" s="236"/>
      <c r="AI490" s="236"/>
      <c r="AJ490" s="236"/>
      <c r="AK490" s="235"/>
      <c r="AL490" s="236"/>
      <c r="AM490" s="235"/>
      <c r="AN490" s="235"/>
      <c r="AO490" s="235"/>
      <c r="AP490" s="236"/>
      <c r="AQ490" s="235"/>
      <c r="AR490" s="235"/>
      <c r="AS490" s="235"/>
      <c r="AT490" s="235"/>
      <c r="AU490" s="236"/>
      <c r="AV490" s="235"/>
      <c r="AW490" s="235"/>
      <c r="AX490" s="235"/>
      <c r="AY490" s="235"/>
      <c r="AZ490" s="236"/>
      <c r="BA490" s="235"/>
      <c r="BB490" s="235"/>
      <c r="BD490" s="237">
        <v>486</v>
      </c>
      <c r="BE490" s="235"/>
      <c r="BF490" s="235"/>
      <c r="BG490" s="235"/>
      <c r="BH490" s="235"/>
      <c r="BI490" s="235"/>
      <c r="BJ490" s="236"/>
      <c r="BK490" s="235"/>
      <c r="BL490" s="236"/>
      <c r="BM490" s="235"/>
      <c r="BN490" s="238"/>
      <c r="BO490" s="238"/>
      <c r="BP490" s="238"/>
      <c r="BQ490" s="238"/>
      <c r="BR490" s="238"/>
      <c r="BS490" s="238"/>
      <c r="BT490" s="239"/>
      <c r="BU490" s="239"/>
      <c r="BV490" s="239"/>
      <c r="BW490" s="239"/>
      <c r="BX490" s="238"/>
      <c r="BY490" s="239"/>
      <c r="BZ490" s="239"/>
      <c r="CA490" s="239"/>
      <c r="CB490" s="239"/>
      <c r="CC490" s="239"/>
      <c r="CD490" s="239"/>
      <c r="CE490" s="239"/>
      <c r="CF490" s="236"/>
      <c r="CG490" s="240"/>
    </row>
    <row r="491" spans="16:85" x14ac:dyDescent="0.25">
      <c r="P491" s="235"/>
      <c r="Q491" s="235"/>
      <c r="R491" s="235"/>
      <c r="S491" s="235"/>
      <c r="T491" s="236"/>
      <c r="U491" s="236"/>
      <c r="V491" s="236"/>
      <c r="W491" s="236"/>
      <c r="X491" s="236"/>
      <c r="Y491" s="236"/>
      <c r="Z491" s="236"/>
      <c r="AA491" s="236"/>
      <c r="AB491" s="236"/>
      <c r="AC491" s="236"/>
      <c r="AD491" s="236"/>
      <c r="AE491" s="236"/>
      <c r="AF491" s="236"/>
      <c r="AG491" s="236"/>
      <c r="AH491" s="236"/>
      <c r="AI491" s="236"/>
      <c r="AJ491" s="236"/>
      <c r="AK491" s="235"/>
      <c r="AL491" s="236"/>
      <c r="AM491" s="235"/>
      <c r="AN491" s="235"/>
      <c r="AO491" s="235"/>
      <c r="AP491" s="236"/>
      <c r="AQ491" s="235"/>
      <c r="AR491" s="235"/>
      <c r="AS491" s="235"/>
      <c r="AT491" s="235"/>
      <c r="AU491" s="236"/>
      <c r="AV491" s="235"/>
      <c r="AW491" s="235"/>
      <c r="AX491" s="235"/>
      <c r="AY491" s="235"/>
      <c r="AZ491" s="236"/>
      <c r="BA491" s="235"/>
      <c r="BB491" s="235"/>
      <c r="BD491" s="237">
        <v>487</v>
      </c>
      <c r="BE491" s="235"/>
      <c r="BF491" s="235"/>
      <c r="BG491" s="235"/>
      <c r="BH491" s="235"/>
      <c r="BI491" s="235"/>
      <c r="BJ491" s="236"/>
      <c r="BK491" s="235"/>
      <c r="BL491" s="236"/>
      <c r="BM491" s="235"/>
      <c r="BN491" s="238"/>
      <c r="BO491" s="238"/>
      <c r="BP491" s="238"/>
      <c r="BQ491" s="238"/>
      <c r="BR491" s="238"/>
      <c r="BS491" s="238"/>
      <c r="BT491" s="239"/>
      <c r="BU491" s="239"/>
      <c r="BV491" s="239"/>
      <c r="BW491" s="239"/>
      <c r="BX491" s="238"/>
      <c r="BY491" s="239"/>
      <c r="BZ491" s="239"/>
      <c r="CA491" s="239"/>
      <c r="CB491" s="239"/>
      <c r="CC491" s="239"/>
      <c r="CD491" s="239"/>
      <c r="CE491" s="239"/>
      <c r="CF491" s="236"/>
      <c r="CG491" s="240"/>
    </row>
    <row r="492" spans="16:85" x14ac:dyDescent="0.25">
      <c r="P492" s="235"/>
      <c r="Q492" s="235"/>
      <c r="R492" s="235"/>
      <c r="S492" s="235"/>
      <c r="T492" s="236"/>
      <c r="U492" s="236"/>
      <c r="V492" s="236"/>
      <c r="W492" s="236"/>
      <c r="X492" s="236"/>
      <c r="Y492" s="236"/>
      <c r="Z492" s="236"/>
      <c r="AA492" s="236"/>
      <c r="AB492" s="236"/>
      <c r="AC492" s="236"/>
      <c r="AD492" s="236"/>
      <c r="AE492" s="236"/>
      <c r="AF492" s="236"/>
      <c r="AG492" s="236"/>
      <c r="AH492" s="236"/>
      <c r="AI492" s="236"/>
      <c r="AJ492" s="236"/>
      <c r="AK492" s="235"/>
      <c r="AL492" s="236"/>
      <c r="AM492" s="235"/>
      <c r="AN492" s="235"/>
      <c r="AO492" s="235"/>
      <c r="AP492" s="236"/>
      <c r="AQ492" s="235"/>
      <c r="AR492" s="235"/>
      <c r="AS492" s="235"/>
      <c r="AT492" s="235"/>
      <c r="AU492" s="236"/>
      <c r="AV492" s="235"/>
      <c r="AW492" s="235"/>
      <c r="AX492" s="235"/>
      <c r="AY492" s="235"/>
      <c r="AZ492" s="236"/>
      <c r="BA492" s="235"/>
      <c r="BB492" s="235"/>
      <c r="BD492" s="237">
        <v>488</v>
      </c>
      <c r="BE492" s="235"/>
      <c r="BF492" s="235"/>
      <c r="BG492" s="235"/>
      <c r="BH492" s="235"/>
      <c r="BI492" s="235"/>
      <c r="BJ492" s="236"/>
      <c r="BK492" s="235"/>
      <c r="BL492" s="236"/>
      <c r="BM492" s="235"/>
      <c r="BN492" s="238"/>
      <c r="BO492" s="238"/>
      <c r="BP492" s="238"/>
      <c r="BQ492" s="238"/>
      <c r="BR492" s="238"/>
      <c r="BS492" s="238"/>
      <c r="BT492" s="239"/>
      <c r="BU492" s="239"/>
      <c r="BV492" s="239"/>
      <c r="BW492" s="239"/>
      <c r="BX492" s="238"/>
      <c r="BY492" s="239"/>
      <c r="BZ492" s="239"/>
      <c r="CA492" s="239"/>
      <c r="CB492" s="239"/>
      <c r="CC492" s="239"/>
      <c r="CD492" s="239"/>
      <c r="CE492" s="239"/>
      <c r="CF492" s="236"/>
      <c r="CG492" s="240"/>
    </row>
    <row r="493" spans="16:85" x14ac:dyDescent="0.25">
      <c r="P493" s="235"/>
      <c r="Q493" s="235"/>
      <c r="R493" s="235"/>
      <c r="S493" s="235"/>
      <c r="T493" s="236"/>
      <c r="U493" s="236"/>
      <c r="V493" s="236"/>
      <c r="W493" s="236"/>
      <c r="X493" s="236"/>
      <c r="Y493" s="236"/>
      <c r="Z493" s="236"/>
      <c r="AA493" s="236"/>
      <c r="AB493" s="236"/>
      <c r="AC493" s="236"/>
      <c r="AD493" s="236"/>
      <c r="AE493" s="236"/>
      <c r="AF493" s="236"/>
      <c r="AG493" s="236"/>
      <c r="AH493" s="236"/>
      <c r="AI493" s="236"/>
      <c r="AJ493" s="236"/>
      <c r="AK493" s="235"/>
      <c r="AL493" s="236"/>
      <c r="AM493" s="235"/>
      <c r="AN493" s="235"/>
      <c r="AO493" s="235"/>
      <c r="AP493" s="236"/>
      <c r="AQ493" s="235"/>
      <c r="AR493" s="235"/>
      <c r="AS493" s="235"/>
      <c r="AT493" s="235"/>
      <c r="AU493" s="236"/>
      <c r="AV493" s="235"/>
      <c r="AW493" s="235"/>
      <c r="AX493" s="235"/>
      <c r="AY493" s="235"/>
      <c r="AZ493" s="236"/>
      <c r="BA493" s="235"/>
      <c r="BB493" s="235"/>
      <c r="BD493" s="237">
        <v>489</v>
      </c>
      <c r="BE493" s="235"/>
      <c r="BF493" s="235"/>
      <c r="BG493" s="235"/>
      <c r="BH493" s="235"/>
      <c r="BI493" s="235"/>
      <c r="BJ493" s="236"/>
      <c r="BK493" s="235"/>
      <c r="BL493" s="236"/>
      <c r="BM493" s="235"/>
      <c r="BN493" s="238"/>
      <c r="BO493" s="238"/>
      <c r="BP493" s="238"/>
      <c r="BQ493" s="238"/>
      <c r="BR493" s="238"/>
      <c r="BS493" s="238"/>
      <c r="BT493" s="239"/>
      <c r="BU493" s="239"/>
      <c r="BV493" s="239"/>
      <c r="BW493" s="239"/>
      <c r="BX493" s="238"/>
      <c r="BY493" s="239"/>
      <c r="BZ493" s="239"/>
      <c r="CA493" s="239"/>
      <c r="CB493" s="239"/>
      <c r="CC493" s="239"/>
      <c r="CD493" s="239"/>
      <c r="CE493" s="239"/>
      <c r="CF493" s="236"/>
      <c r="CG493" s="240"/>
    </row>
    <row r="494" spans="16:85" x14ac:dyDescent="0.25">
      <c r="P494" s="235"/>
      <c r="Q494" s="235"/>
      <c r="R494" s="235"/>
      <c r="S494" s="235"/>
      <c r="T494" s="236"/>
      <c r="U494" s="236"/>
      <c r="V494" s="236"/>
      <c r="W494" s="236"/>
      <c r="X494" s="236"/>
      <c r="Y494" s="236"/>
      <c r="Z494" s="236"/>
      <c r="AA494" s="236"/>
      <c r="AB494" s="236"/>
      <c r="AC494" s="236"/>
      <c r="AD494" s="236"/>
      <c r="AE494" s="236"/>
      <c r="AF494" s="236"/>
      <c r="AG494" s="236"/>
      <c r="AH494" s="236"/>
      <c r="AI494" s="236"/>
      <c r="AJ494" s="236"/>
      <c r="AK494" s="235"/>
      <c r="AL494" s="236"/>
      <c r="AM494" s="235"/>
      <c r="AN494" s="235"/>
      <c r="AO494" s="235"/>
      <c r="AP494" s="236"/>
      <c r="AQ494" s="235"/>
      <c r="AR494" s="235"/>
      <c r="AS494" s="235"/>
      <c r="AT494" s="235"/>
      <c r="AU494" s="236"/>
      <c r="AV494" s="235"/>
      <c r="AW494" s="235"/>
      <c r="AX494" s="235"/>
      <c r="AY494" s="235"/>
      <c r="AZ494" s="236"/>
      <c r="BA494" s="235"/>
      <c r="BB494" s="235"/>
      <c r="BD494" s="237">
        <v>490</v>
      </c>
      <c r="BE494" s="235"/>
      <c r="BF494" s="235"/>
      <c r="BG494" s="235"/>
      <c r="BH494" s="235"/>
      <c r="BI494" s="235"/>
      <c r="BJ494" s="236"/>
      <c r="BK494" s="235"/>
      <c r="BL494" s="236"/>
      <c r="BM494" s="235"/>
      <c r="BN494" s="238"/>
      <c r="BO494" s="238"/>
      <c r="BP494" s="238"/>
      <c r="BQ494" s="238"/>
      <c r="BR494" s="238"/>
      <c r="BS494" s="238"/>
      <c r="BT494" s="239"/>
      <c r="BU494" s="239"/>
      <c r="BV494" s="239"/>
      <c r="BW494" s="239"/>
      <c r="BX494" s="238"/>
      <c r="BY494" s="239"/>
      <c r="BZ494" s="239"/>
      <c r="CA494" s="239"/>
      <c r="CB494" s="239"/>
      <c r="CC494" s="239"/>
      <c r="CD494" s="239"/>
      <c r="CE494" s="239"/>
      <c r="CF494" s="236"/>
      <c r="CG494" s="240"/>
    </row>
    <row r="495" spans="16:85" x14ac:dyDescent="0.25">
      <c r="P495" s="235"/>
      <c r="Q495" s="235"/>
      <c r="R495" s="235"/>
      <c r="S495" s="235"/>
      <c r="T495" s="236"/>
      <c r="U495" s="236"/>
      <c r="V495" s="236"/>
      <c r="W495" s="236"/>
      <c r="X495" s="236"/>
      <c r="Y495" s="236"/>
      <c r="Z495" s="236"/>
      <c r="AA495" s="236"/>
      <c r="AB495" s="236"/>
      <c r="AC495" s="236"/>
      <c r="AD495" s="236"/>
      <c r="AE495" s="236"/>
      <c r="AF495" s="236"/>
      <c r="AG495" s="236"/>
      <c r="AH495" s="236"/>
      <c r="AI495" s="236"/>
      <c r="AJ495" s="236"/>
      <c r="AK495" s="235"/>
      <c r="AL495" s="236"/>
      <c r="AM495" s="235"/>
      <c r="AN495" s="235"/>
      <c r="AO495" s="235"/>
      <c r="AP495" s="236"/>
      <c r="AQ495" s="235"/>
      <c r="AR495" s="235"/>
      <c r="AS495" s="235"/>
      <c r="AT495" s="235"/>
      <c r="AU495" s="236"/>
      <c r="AV495" s="235"/>
      <c r="AW495" s="235"/>
      <c r="AX495" s="235"/>
      <c r="AY495" s="235"/>
      <c r="AZ495" s="236"/>
      <c r="BA495" s="235"/>
      <c r="BB495" s="235"/>
      <c r="BD495" s="237">
        <v>491</v>
      </c>
      <c r="BE495" s="235"/>
      <c r="BF495" s="235"/>
      <c r="BG495" s="235"/>
      <c r="BH495" s="235"/>
      <c r="BI495" s="235"/>
      <c r="BJ495" s="236"/>
      <c r="BK495" s="235"/>
      <c r="BL495" s="236"/>
      <c r="BM495" s="235"/>
      <c r="BN495" s="238"/>
      <c r="BO495" s="238"/>
      <c r="BP495" s="238"/>
      <c r="BQ495" s="238"/>
      <c r="BR495" s="238"/>
      <c r="BS495" s="238"/>
      <c r="BT495" s="239"/>
      <c r="BU495" s="239"/>
      <c r="BV495" s="239"/>
      <c r="BW495" s="239"/>
      <c r="BX495" s="238"/>
      <c r="BY495" s="239"/>
      <c r="BZ495" s="239"/>
      <c r="CA495" s="239"/>
      <c r="CB495" s="239"/>
      <c r="CC495" s="239"/>
      <c r="CD495" s="239"/>
      <c r="CE495" s="239"/>
      <c r="CF495" s="236"/>
      <c r="CG495" s="240"/>
    </row>
    <row r="496" spans="16:85" x14ac:dyDescent="0.25">
      <c r="P496" s="235"/>
      <c r="Q496" s="235"/>
      <c r="R496" s="235"/>
      <c r="S496" s="235"/>
      <c r="T496" s="236"/>
      <c r="U496" s="236"/>
      <c r="V496" s="236"/>
      <c r="W496" s="236"/>
      <c r="X496" s="236"/>
      <c r="Y496" s="236"/>
      <c r="Z496" s="236"/>
      <c r="AA496" s="236"/>
      <c r="AB496" s="236"/>
      <c r="AC496" s="236"/>
      <c r="AD496" s="236"/>
      <c r="AE496" s="236"/>
      <c r="AF496" s="236"/>
      <c r="AG496" s="236"/>
      <c r="AH496" s="236"/>
      <c r="AI496" s="236"/>
      <c r="AJ496" s="236"/>
      <c r="AK496" s="235"/>
      <c r="AL496" s="236"/>
      <c r="AM496" s="235"/>
      <c r="AN496" s="235"/>
      <c r="AO496" s="235"/>
      <c r="AP496" s="236"/>
      <c r="AQ496" s="235"/>
      <c r="AR496" s="235"/>
      <c r="AS496" s="235"/>
      <c r="AT496" s="235"/>
      <c r="AU496" s="236"/>
      <c r="AV496" s="235"/>
      <c r="AW496" s="235"/>
      <c r="AX496" s="235"/>
      <c r="AY496" s="235"/>
      <c r="AZ496" s="236"/>
      <c r="BA496" s="235"/>
      <c r="BB496" s="235"/>
      <c r="BD496" s="237">
        <v>492</v>
      </c>
      <c r="BE496" s="235"/>
      <c r="BF496" s="235"/>
      <c r="BG496" s="235"/>
      <c r="BH496" s="235"/>
      <c r="BI496" s="235"/>
      <c r="BJ496" s="236"/>
      <c r="BK496" s="235"/>
      <c r="BL496" s="236"/>
      <c r="BM496" s="235"/>
      <c r="BN496" s="238"/>
      <c r="BO496" s="238"/>
      <c r="BP496" s="238"/>
      <c r="BQ496" s="238"/>
      <c r="BR496" s="238"/>
      <c r="BS496" s="238"/>
      <c r="BT496" s="239"/>
      <c r="BU496" s="239"/>
      <c r="BV496" s="239"/>
      <c r="BW496" s="239"/>
      <c r="BX496" s="238"/>
      <c r="BY496" s="239"/>
      <c r="BZ496" s="239"/>
      <c r="CA496" s="239"/>
      <c r="CB496" s="239"/>
      <c r="CC496" s="239"/>
      <c r="CD496" s="239"/>
      <c r="CE496" s="239"/>
      <c r="CF496" s="236"/>
      <c r="CG496" s="240"/>
    </row>
    <row r="497" spans="1:85" x14ac:dyDescent="0.25">
      <c r="P497" s="235"/>
      <c r="Q497" s="235"/>
      <c r="R497" s="235"/>
      <c r="S497" s="235"/>
      <c r="T497" s="236"/>
      <c r="U497" s="236"/>
      <c r="V497" s="236"/>
      <c r="W497" s="236"/>
      <c r="X497" s="236"/>
      <c r="Y497" s="236"/>
      <c r="Z497" s="236"/>
      <c r="AA497" s="236"/>
      <c r="AB497" s="236"/>
      <c r="AC497" s="236"/>
      <c r="AD497" s="236"/>
      <c r="AE497" s="236"/>
      <c r="AF497" s="236"/>
      <c r="AG497" s="236"/>
      <c r="AH497" s="236"/>
      <c r="AI497" s="236"/>
      <c r="AJ497" s="236"/>
      <c r="AK497" s="235"/>
      <c r="AL497" s="236"/>
      <c r="AM497" s="235"/>
      <c r="AN497" s="235"/>
      <c r="AO497" s="235"/>
      <c r="AP497" s="236"/>
      <c r="AQ497" s="235"/>
      <c r="AR497" s="235"/>
      <c r="AS497" s="235"/>
      <c r="AT497" s="235"/>
      <c r="AU497" s="236"/>
      <c r="AV497" s="235"/>
      <c r="AW497" s="235"/>
      <c r="AX497" s="235"/>
      <c r="AY497" s="235"/>
      <c r="AZ497" s="236"/>
      <c r="BA497" s="235"/>
      <c r="BB497" s="235"/>
      <c r="BD497" s="237">
        <v>493</v>
      </c>
      <c r="BE497" s="235"/>
      <c r="BF497" s="235"/>
      <c r="BG497" s="235"/>
      <c r="BH497" s="235"/>
      <c r="BI497" s="235"/>
      <c r="BJ497" s="236"/>
      <c r="BK497" s="235"/>
      <c r="BL497" s="236"/>
      <c r="BM497" s="235"/>
      <c r="BN497" s="238"/>
      <c r="BO497" s="238"/>
      <c r="BP497" s="238"/>
      <c r="BQ497" s="238"/>
      <c r="BR497" s="238"/>
      <c r="BS497" s="238"/>
      <c r="BT497" s="239"/>
      <c r="BU497" s="239"/>
      <c r="BV497" s="239"/>
      <c r="BW497" s="239"/>
      <c r="BX497" s="238"/>
      <c r="BY497" s="239"/>
      <c r="BZ497" s="239"/>
      <c r="CA497" s="239"/>
      <c r="CB497" s="239"/>
      <c r="CC497" s="239"/>
      <c r="CD497" s="239"/>
      <c r="CE497" s="239"/>
      <c r="CF497" s="236"/>
      <c r="CG497" s="240"/>
    </row>
    <row r="498" spans="1:85" x14ac:dyDescent="0.25">
      <c r="P498" s="235"/>
      <c r="Q498" s="235"/>
      <c r="R498" s="235"/>
      <c r="S498" s="235"/>
      <c r="T498" s="236"/>
      <c r="U498" s="236"/>
      <c r="V498" s="236"/>
      <c r="W498" s="236"/>
      <c r="X498" s="236"/>
      <c r="Y498" s="236"/>
      <c r="Z498" s="236"/>
      <c r="AA498" s="236"/>
      <c r="AB498" s="236"/>
      <c r="AC498" s="236"/>
      <c r="AD498" s="236"/>
      <c r="AE498" s="236"/>
      <c r="AF498" s="236"/>
      <c r="AG498" s="236"/>
      <c r="AH498" s="236"/>
      <c r="AI498" s="236"/>
      <c r="AJ498" s="236"/>
      <c r="AK498" s="235"/>
      <c r="AL498" s="236"/>
      <c r="AM498" s="235"/>
      <c r="AN498" s="235"/>
      <c r="AO498" s="235"/>
      <c r="AP498" s="236"/>
      <c r="AQ498" s="235"/>
      <c r="AR498" s="235"/>
      <c r="AS498" s="235"/>
      <c r="AT498" s="235"/>
      <c r="AU498" s="236"/>
      <c r="AV498" s="235"/>
      <c r="AW498" s="235"/>
      <c r="AX498" s="235"/>
      <c r="AY498" s="235"/>
      <c r="AZ498" s="236"/>
      <c r="BA498" s="235"/>
      <c r="BB498" s="235"/>
      <c r="BD498" s="237">
        <v>494</v>
      </c>
      <c r="BE498" s="235"/>
      <c r="BF498" s="235"/>
      <c r="BG498" s="235"/>
      <c r="BH498" s="235"/>
      <c r="BI498" s="235"/>
      <c r="BJ498" s="236"/>
      <c r="BK498" s="235"/>
      <c r="BL498" s="236"/>
      <c r="BM498" s="235"/>
      <c r="BN498" s="238"/>
      <c r="BO498" s="238"/>
      <c r="BP498" s="238"/>
      <c r="BQ498" s="238"/>
      <c r="BR498" s="238"/>
      <c r="BS498" s="238"/>
      <c r="BT498" s="239"/>
      <c r="BU498" s="239"/>
      <c r="BV498" s="239"/>
      <c r="BW498" s="239"/>
      <c r="BX498" s="238"/>
      <c r="BY498" s="239"/>
      <c r="BZ498" s="239"/>
      <c r="CA498" s="239"/>
      <c r="CB498" s="239"/>
      <c r="CC498" s="239"/>
      <c r="CD498" s="239"/>
      <c r="CE498" s="239"/>
      <c r="CF498" s="236"/>
      <c r="CG498" s="240"/>
    </row>
    <row r="499" spans="1:85" x14ac:dyDescent="0.25">
      <c r="P499" s="235"/>
      <c r="Q499" s="235"/>
      <c r="R499" s="235"/>
      <c r="S499" s="235"/>
      <c r="T499" s="236"/>
      <c r="U499" s="236"/>
      <c r="V499" s="236"/>
      <c r="W499" s="236"/>
      <c r="X499" s="236"/>
      <c r="Y499" s="236"/>
      <c r="Z499" s="236"/>
      <c r="AA499" s="236"/>
      <c r="AB499" s="236"/>
      <c r="AC499" s="236"/>
      <c r="AD499" s="236"/>
      <c r="AE499" s="236"/>
      <c r="AF499" s="236"/>
      <c r="AG499" s="236"/>
      <c r="AH499" s="236"/>
      <c r="AI499" s="236"/>
      <c r="AJ499" s="236"/>
      <c r="AK499" s="235"/>
      <c r="AL499" s="236"/>
      <c r="AM499" s="235"/>
      <c r="AN499" s="235"/>
      <c r="AO499" s="235"/>
      <c r="AP499" s="236"/>
      <c r="AQ499" s="235"/>
      <c r="AR499" s="235"/>
      <c r="AS499" s="235"/>
      <c r="AT499" s="235"/>
      <c r="AU499" s="236"/>
      <c r="AV499" s="235"/>
      <c r="AW499" s="235"/>
      <c r="AX499" s="235"/>
      <c r="AY499" s="235"/>
      <c r="AZ499" s="236"/>
      <c r="BA499" s="235"/>
      <c r="BB499" s="235"/>
      <c r="BD499" s="237">
        <v>495</v>
      </c>
      <c r="BE499" s="235"/>
      <c r="BF499" s="235"/>
      <c r="BG499" s="235"/>
      <c r="BH499" s="235"/>
      <c r="BI499" s="235"/>
      <c r="BJ499" s="236"/>
      <c r="BK499" s="235"/>
      <c r="BL499" s="236"/>
      <c r="BM499" s="235"/>
      <c r="BN499" s="238"/>
      <c r="BO499" s="238"/>
      <c r="BP499" s="238"/>
      <c r="BQ499" s="238"/>
      <c r="BR499" s="238"/>
      <c r="BS499" s="238"/>
      <c r="BT499" s="239"/>
      <c r="BU499" s="239"/>
      <c r="BV499" s="239"/>
      <c r="BW499" s="239"/>
      <c r="BX499" s="238"/>
      <c r="BY499" s="239"/>
      <c r="BZ499" s="239"/>
      <c r="CA499" s="239"/>
      <c r="CB499" s="239"/>
      <c r="CC499" s="239"/>
      <c r="CD499" s="239"/>
      <c r="CE499" s="239"/>
      <c r="CF499" s="236"/>
      <c r="CG499" s="240"/>
    </row>
    <row r="500" spans="1:85" x14ac:dyDescent="0.25">
      <c r="P500" s="235"/>
      <c r="Q500" s="235"/>
      <c r="R500" s="235"/>
      <c r="S500" s="235"/>
      <c r="T500" s="236"/>
      <c r="U500" s="236"/>
      <c r="V500" s="236"/>
      <c r="W500" s="236"/>
      <c r="X500" s="236"/>
      <c r="Y500" s="236"/>
      <c r="Z500" s="236"/>
      <c r="AA500" s="236"/>
      <c r="AB500" s="236"/>
      <c r="AC500" s="236"/>
      <c r="AD500" s="236"/>
      <c r="AE500" s="236"/>
      <c r="AF500" s="236"/>
      <c r="AG500" s="236"/>
      <c r="AH500" s="236"/>
      <c r="AI500" s="236"/>
      <c r="AJ500" s="236"/>
      <c r="AK500" s="235"/>
      <c r="AL500" s="236"/>
      <c r="AM500" s="235"/>
      <c r="AN500" s="235"/>
      <c r="AO500" s="235"/>
      <c r="AP500" s="236"/>
      <c r="AQ500" s="235"/>
      <c r="AR500" s="235"/>
      <c r="AS500" s="235"/>
      <c r="AT500" s="235"/>
      <c r="AU500" s="236"/>
      <c r="AV500" s="235"/>
      <c r="AW500" s="235"/>
      <c r="AX500" s="235"/>
      <c r="AY500" s="235"/>
      <c r="AZ500" s="236"/>
      <c r="BA500" s="235"/>
      <c r="BB500" s="235"/>
      <c r="BD500" s="237">
        <v>496</v>
      </c>
      <c r="BE500" s="235"/>
      <c r="BF500" s="235"/>
      <c r="BG500" s="235"/>
      <c r="BH500" s="235"/>
      <c r="BI500" s="235"/>
      <c r="BJ500" s="236"/>
      <c r="BK500" s="235"/>
      <c r="BL500" s="236"/>
      <c r="BM500" s="235"/>
      <c r="BN500" s="238"/>
      <c r="BO500" s="238"/>
      <c r="BP500" s="238"/>
      <c r="BQ500" s="238"/>
      <c r="BR500" s="238"/>
      <c r="BS500" s="238"/>
      <c r="BT500" s="239"/>
      <c r="BU500" s="239"/>
      <c r="BV500" s="239"/>
      <c r="BW500" s="239"/>
      <c r="BX500" s="238"/>
      <c r="BY500" s="239"/>
      <c r="BZ500" s="239"/>
      <c r="CA500" s="239"/>
      <c r="CB500" s="239"/>
      <c r="CC500" s="239"/>
      <c r="CD500" s="239"/>
      <c r="CE500" s="239"/>
      <c r="CF500" s="236"/>
      <c r="CG500" s="240"/>
    </row>
    <row r="501" spans="1:85" x14ac:dyDescent="0.25">
      <c r="P501" s="235"/>
      <c r="Q501" s="235"/>
      <c r="R501" s="235"/>
      <c r="S501" s="235"/>
      <c r="T501" s="236"/>
      <c r="U501" s="236"/>
      <c r="V501" s="236"/>
      <c r="W501" s="236"/>
      <c r="X501" s="236"/>
      <c r="Y501" s="236"/>
      <c r="Z501" s="236"/>
      <c r="AA501" s="236"/>
      <c r="AB501" s="236"/>
      <c r="AC501" s="236"/>
      <c r="AD501" s="236"/>
      <c r="AE501" s="236"/>
      <c r="AF501" s="236"/>
      <c r="AG501" s="236"/>
      <c r="AH501" s="236"/>
      <c r="AI501" s="236"/>
      <c r="AJ501" s="236"/>
      <c r="AK501" s="235"/>
      <c r="AL501" s="236"/>
      <c r="AM501" s="235"/>
      <c r="AN501" s="235"/>
      <c r="AO501" s="235"/>
      <c r="AP501" s="236"/>
      <c r="AQ501" s="235"/>
      <c r="AR501" s="235"/>
      <c r="AS501" s="235"/>
      <c r="AT501" s="235"/>
      <c r="AU501" s="236"/>
      <c r="AV501" s="235"/>
      <c r="AW501" s="235"/>
      <c r="AX501" s="235"/>
      <c r="AY501" s="235"/>
      <c r="AZ501" s="236"/>
      <c r="BA501" s="235"/>
      <c r="BB501" s="235"/>
      <c r="BD501" s="237">
        <v>497</v>
      </c>
      <c r="BE501" s="235"/>
      <c r="BF501" s="235"/>
      <c r="BG501" s="235"/>
      <c r="BH501" s="235"/>
      <c r="BI501" s="235"/>
      <c r="BJ501" s="236"/>
      <c r="BK501" s="235"/>
      <c r="BL501" s="236"/>
      <c r="BM501" s="235"/>
      <c r="BN501" s="238"/>
      <c r="BO501" s="238"/>
      <c r="BP501" s="238"/>
      <c r="BQ501" s="238"/>
      <c r="BR501" s="238"/>
      <c r="BS501" s="238"/>
      <c r="BT501" s="239"/>
      <c r="BU501" s="239"/>
      <c r="BV501" s="239"/>
      <c r="BW501" s="239"/>
      <c r="BX501" s="238"/>
      <c r="BY501" s="239"/>
      <c r="BZ501" s="239"/>
      <c r="CA501" s="239"/>
      <c r="CB501" s="239"/>
      <c r="CC501" s="239"/>
      <c r="CD501" s="239"/>
      <c r="CE501" s="239"/>
      <c r="CF501" s="236"/>
      <c r="CG501" s="240"/>
    </row>
    <row r="502" spans="1:85" x14ac:dyDescent="0.25">
      <c r="P502" s="235"/>
      <c r="Q502" s="235"/>
      <c r="R502" s="235"/>
      <c r="S502" s="235"/>
      <c r="T502" s="236"/>
      <c r="U502" s="236"/>
      <c r="V502" s="236"/>
      <c r="W502" s="236"/>
      <c r="X502" s="236"/>
      <c r="Y502" s="236"/>
      <c r="Z502" s="236"/>
      <c r="AA502" s="236"/>
      <c r="AB502" s="236"/>
      <c r="AC502" s="236"/>
      <c r="AD502" s="236"/>
      <c r="AE502" s="236"/>
      <c r="AF502" s="236"/>
      <c r="AG502" s="236"/>
      <c r="AH502" s="236"/>
      <c r="AI502" s="236"/>
      <c r="AJ502" s="236"/>
      <c r="AK502" s="235"/>
      <c r="AL502" s="236"/>
      <c r="AM502" s="235"/>
      <c r="AN502" s="235"/>
      <c r="AO502" s="235"/>
      <c r="AP502" s="236"/>
      <c r="AQ502" s="235"/>
      <c r="AR502" s="235"/>
      <c r="AS502" s="235"/>
      <c r="AT502" s="235"/>
      <c r="AU502" s="236"/>
      <c r="AV502" s="235"/>
      <c r="AW502" s="235"/>
      <c r="AX502" s="235"/>
      <c r="AY502" s="235"/>
      <c r="AZ502" s="236"/>
      <c r="BA502" s="235"/>
      <c r="BB502" s="235"/>
      <c r="BD502" s="237">
        <v>498</v>
      </c>
      <c r="BE502" s="235"/>
      <c r="BF502" s="235"/>
      <c r="BG502" s="235"/>
      <c r="BH502" s="235"/>
      <c r="BI502" s="235"/>
      <c r="BJ502" s="236"/>
      <c r="BK502" s="235"/>
      <c r="BL502" s="236"/>
      <c r="BM502" s="235"/>
      <c r="BN502" s="238"/>
      <c r="BO502" s="238"/>
      <c r="BP502" s="238"/>
      <c r="BQ502" s="238"/>
      <c r="BR502" s="238"/>
      <c r="BS502" s="238"/>
      <c r="BT502" s="239"/>
      <c r="BU502" s="239"/>
      <c r="BV502" s="239"/>
      <c r="BW502" s="239"/>
      <c r="BX502" s="238"/>
      <c r="BY502" s="239"/>
      <c r="BZ502" s="239"/>
      <c r="CA502" s="239"/>
      <c r="CB502" s="239"/>
      <c r="CC502" s="239"/>
      <c r="CD502" s="239"/>
      <c r="CE502" s="239"/>
      <c r="CF502" s="236"/>
      <c r="CG502" s="240"/>
    </row>
    <row r="503" spans="1:85" x14ac:dyDescent="0.25">
      <c r="P503" s="235"/>
      <c r="Q503" s="235"/>
      <c r="R503" s="235"/>
      <c r="S503" s="235"/>
      <c r="T503" s="236"/>
      <c r="U503" s="236"/>
      <c r="V503" s="236"/>
      <c r="W503" s="236"/>
      <c r="X503" s="236"/>
      <c r="Y503" s="236"/>
      <c r="Z503" s="236"/>
      <c r="AA503" s="236"/>
      <c r="AB503" s="236"/>
      <c r="AC503" s="236"/>
      <c r="AD503" s="236"/>
      <c r="AE503" s="236"/>
      <c r="AF503" s="236"/>
      <c r="AG503" s="236"/>
      <c r="AH503" s="236"/>
      <c r="AI503" s="236"/>
      <c r="AJ503" s="236"/>
      <c r="AK503" s="235"/>
      <c r="AL503" s="236"/>
      <c r="AM503" s="235"/>
      <c r="AN503" s="235"/>
      <c r="AO503" s="235"/>
      <c r="AP503" s="236"/>
      <c r="AQ503" s="235"/>
      <c r="AR503" s="235"/>
      <c r="AS503" s="235"/>
      <c r="AT503" s="235"/>
      <c r="AU503" s="236"/>
      <c r="AV503" s="235"/>
      <c r="AW503" s="235"/>
      <c r="AX503" s="235"/>
      <c r="AY503" s="235"/>
      <c r="AZ503" s="236"/>
      <c r="BA503" s="235"/>
      <c r="BB503" s="235"/>
      <c r="BD503" s="237">
        <v>499</v>
      </c>
      <c r="BE503" s="235"/>
      <c r="BF503" s="235"/>
      <c r="BG503" s="235"/>
      <c r="BH503" s="235"/>
      <c r="BI503" s="235"/>
      <c r="BJ503" s="236"/>
      <c r="BK503" s="235"/>
      <c r="BL503" s="236"/>
      <c r="BM503" s="235"/>
      <c r="BN503" s="238"/>
      <c r="BO503" s="238"/>
      <c r="BP503" s="238"/>
      <c r="BQ503" s="238"/>
      <c r="BR503" s="238"/>
      <c r="BS503" s="238"/>
      <c r="BT503" s="239"/>
      <c r="BU503" s="239"/>
      <c r="BV503" s="239"/>
      <c r="BW503" s="239"/>
      <c r="BX503" s="238"/>
      <c r="BY503" s="239"/>
      <c r="BZ503" s="239"/>
      <c r="CA503" s="239"/>
      <c r="CB503" s="239"/>
      <c r="CC503" s="239"/>
      <c r="CD503" s="239"/>
      <c r="CE503" s="239"/>
      <c r="CF503" s="236"/>
      <c r="CG503" s="240"/>
    </row>
    <row r="504" spans="1:85" x14ac:dyDescent="0.25">
      <c r="P504" s="235"/>
      <c r="Q504" s="235"/>
      <c r="R504" s="235"/>
      <c r="S504" s="235"/>
      <c r="T504" s="236"/>
      <c r="U504" s="236"/>
      <c r="V504" s="236"/>
      <c r="W504" s="236"/>
      <c r="X504" s="236"/>
      <c r="Y504" s="236"/>
      <c r="Z504" s="236"/>
      <c r="AA504" s="236"/>
      <c r="AB504" s="236"/>
      <c r="AC504" s="236"/>
      <c r="AD504" s="236"/>
      <c r="AE504" s="236"/>
      <c r="AF504" s="236"/>
      <c r="AG504" s="236"/>
      <c r="AH504" s="236"/>
      <c r="AI504" s="236"/>
      <c r="AJ504" s="236"/>
      <c r="AK504" s="235"/>
      <c r="AL504" s="236"/>
      <c r="AM504" s="235"/>
      <c r="AN504" s="235"/>
      <c r="AO504" s="235"/>
      <c r="AP504" s="236"/>
      <c r="AQ504" s="235"/>
      <c r="AR504" s="235"/>
      <c r="AS504" s="235"/>
      <c r="AT504" s="235"/>
      <c r="AU504" s="236"/>
      <c r="AV504" s="235"/>
      <c r="AW504" s="235"/>
      <c r="AX504" s="235"/>
      <c r="AY504" s="235"/>
      <c r="AZ504" s="236"/>
      <c r="BA504" s="235"/>
      <c r="BB504" s="235"/>
      <c r="BD504" s="237">
        <v>500</v>
      </c>
      <c r="BE504" s="235"/>
      <c r="BF504" s="235"/>
      <c r="BG504" s="235"/>
      <c r="BH504" s="235"/>
      <c r="BI504" s="235"/>
      <c r="BJ504" s="236"/>
      <c r="BK504" s="235"/>
      <c r="BL504" s="236"/>
      <c r="BM504" s="235"/>
      <c r="BN504" s="238"/>
      <c r="BO504" s="238"/>
      <c r="BP504" s="238"/>
      <c r="BQ504" s="238"/>
      <c r="BR504" s="238"/>
      <c r="BS504" s="238"/>
      <c r="BT504" s="239"/>
      <c r="BU504" s="239"/>
      <c r="BV504" s="239"/>
      <c r="BW504" s="239"/>
      <c r="BX504" s="238"/>
      <c r="BY504" s="239"/>
      <c r="BZ504" s="239"/>
      <c r="CA504" s="239"/>
      <c r="CB504" s="239"/>
      <c r="CC504" s="239"/>
      <c r="CD504" s="239"/>
      <c r="CE504" s="239"/>
      <c r="CF504" s="236"/>
      <c r="CG504" s="240"/>
    </row>
    <row r="505" spans="1:85" x14ac:dyDescent="0.25">
      <c r="A505" s="167"/>
      <c r="B505" s="167"/>
      <c r="C505" s="167"/>
      <c r="D505" s="167"/>
      <c r="E505" s="167"/>
      <c r="F505" s="167"/>
      <c r="G505" s="167"/>
      <c r="H505" s="167"/>
      <c r="I505" s="167"/>
      <c r="J505" s="167"/>
      <c r="K505" s="167"/>
      <c r="L505" s="167"/>
      <c r="M505" s="167"/>
      <c r="N505" s="167"/>
      <c r="O505" s="167"/>
      <c r="P505" s="167"/>
      <c r="Q505" s="167"/>
      <c r="R505" s="167"/>
      <c r="S505" s="167"/>
      <c r="T505" s="167"/>
      <c r="U505" s="167"/>
      <c r="V505" s="167"/>
      <c r="W505" s="167"/>
      <c r="X505" s="167"/>
      <c r="Y505" s="167"/>
      <c r="Z505" s="167"/>
      <c r="AA505" s="167"/>
      <c r="AB505" s="167"/>
      <c r="AC505" s="167"/>
      <c r="AD505" s="167"/>
      <c r="AE505" s="167"/>
      <c r="AF505" s="167"/>
      <c r="AG505" s="167"/>
      <c r="AH505" s="167"/>
      <c r="AI505" s="167"/>
      <c r="AJ505" s="167"/>
      <c r="AK505" s="167"/>
      <c r="AL505" s="168"/>
      <c r="AM505" s="167"/>
      <c r="AN505" s="167"/>
      <c r="AO505" s="167"/>
      <c r="AP505" s="167"/>
      <c r="AQ505" s="167"/>
      <c r="AR505" s="167"/>
      <c r="AS505" s="167"/>
      <c r="AT505" s="167"/>
      <c r="AU505" s="167"/>
      <c r="AV505" s="167"/>
      <c r="AW505" s="167"/>
      <c r="AX505" s="167"/>
      <c r="AY505" s="167"/>
      <c r="AZ505" s="167"/>
      <c r="BA505" s="167"/>
      <c r="BB505" s="167"/>
      <c r="BD505" s="237">
        <v>501</v>
      </c>
      <c r="BE505" s="235"/>
      <c r="BF505" s="235"/>
      <c r="BG505" s="235"/>
      <c r="BH505" s="235"/>
      <c r="BI505" s="235"/>
      <c r="BJ505" s="236"/>
      <c r="BK505" s="235"/>
      <c r="BL505" s="236"/>
      <c r="BM505" s="235"/>
      <c r="BN505" s="238"/>
      <c r="BO505" s="238"/>
      <c r="BP505" s="238"/>
      <c r="BQ505" s="238"/>
      <c r="BR505" s="238"/>
      <c r="BS505" s="238"/>
      <c r="BT505" s="239"/>
      <c r="BU505" s="239"/>
      <c r="BV505" s="239"/>
      <c r="BW505" s="239"/>
      <c r="BX505" s="238"/>
      <c r="BY505" s="239"/>
      <c r="BZ505" s="239"/>
      <c r="CA505" s="239"/>
      <c r="CB505" s="239"/>
      <c r="CC505" s="239"/>
      <c r="CD505" s="239"/>
      <c r="CE505" s="239"/>
      <c r="CF505" s="236"/>
      <c r="CG505" s="240"/>
    </row>
    <row r="506" spans="1:85" x14ac:dyDescent="0.25">
      <c r="BD506" s="237">
        <v>502</v>
      </c>
      <c r="BE506" s="235"/>
      <c r="BF506" s="235"/>
      <c r="BG506" s="235"/>
      <c r="BH506" s="235"/>
      <c r="BI506" s="235"/>
      <c r="BJ506" s="236"/>
      <c r="BK506" s="235"/>
      <c r="BL506" s="236"/>
      <c r="BM506" s="235"/>
      <c r="BN506" s="238"/>
      <c r="BO506" s="238"/>
      <c r="BP506" s="238"/>
      <c r="BQ506" s="238"/>
      <c r="BR506" s="238"/>
      <c r="BS506" s="238"/>
      <c r="BT506" s="239"/>
      <c r="BU506" s="239"/>
      <c r="BV506" s="239"/>
      <c r="BW506" s="239"/>
      <c r="BX506" s="238"/>
      <c r="BY506" s="239"/>
      <c r="BZ506" s="239"/>
      <c r="CA506" s="239"/>
      <c r="CB506" s="239"/>
      <c r="CC506" s="239"/>
      <c r="CD506" s="239"/>
      <c r="CE506" s="239"/>
      <c r="CF506" s="236"/>
      <c r="CG506" s="240"/>
    </row>
    <row r="507" spans="1:85" x14ac:dyDescent="0.25">
      <c r="BD507" s="237">
        <v>503</v>
      </c>
      <c r="BE507" s="235"/>
      <c r="BF507" s="235"/>
      <c r="BG507" s="235"/>
      <c r="BH507" s="235"/>
      <c r="BI507" s="235"/>
      <c r="BJ507" s="236"/>
      <c r="BK507" s="235"/>
      <c r="BL507" s="236"/>
      <c r="BM507" s="235"/>
      <c r="BN507" s="238"/>
      <c r="BO507" s="238"/>
      <c r="BP507" s="238"/>
      <c r="BQ507" s="238"/>
      <c r="BR507" s="238"/>
      <c r="BS507" s="238"/>
      <c r="BT507" s="239"/>
      <c r="BU507" s="239"/>
      <c r="BV507" s="239"/>
      <c r="BW507" s="239"/>
      <c r="BX507" s="238"/>
      <c r="BY507" s="239"/>
      <c r="BZ507" s="239"/>
      <c r="CA507" s="239"/>
      <c r="CB507" s="239"/>
      <c r="CC507" s="239"/>
      <c r="CD507" s="239"/>
      <c r="CE507" s="239"/>
      <c r="CF507" s="236"/>
      <c r="CG507" s="240"/>
    </row>
    <row r="508" spans="1:85" x14ac:dyDescent="0.25">
      <c r="BD508" s="237">
        <v>504</v>
      </c>
      <c r="BE508" s="235"/>
      <c r="BF508" s="235"/>
      <c r="BG508" s="235"/>
      <c r="BH508" s="235"/>
      <c r="BI508" s="235"/>
      <c r="BJ508" s="236"/>
      <c r="BK508" s="235"/>
      <c r="BL508" s="236"/>
      <c r="BM508" s="235"/>
      <c r="BN508" s="238"/>
      <c r="BO508" s="238"/>
      <c r="BP508" s="238"/>
      <c r="BQ508" s="238"/>
      <c r="BR508" s="238"/>
      <c r="BS508" s="238"/>
      <c r="BT508" s="239"/>
      <c r="BU508" s="239"/>
      <c r="BV508" s="239"/>
      <c r="BW508" s="239"/>
      <c r="BX508" s="238"/>
      <c r="BY508" s="239"/>
      <c r="BZ508" s="239"/>
      <c r="CA508" s="239"/>
      <c r="CB508" s="239"/>
      <c r="CC508" s="239"/>
      <c r="CD508" s="239"/>
      <c r="CE508" s="239"/>
      <c r="CF508" s="236"/>
      <c r="CG508" s="240"/>
    </row>
    <row r="509" spans="1:85" x14ac:dyDescent="0.25">
      <c r="BD509" s="237">
        <v>505</v>
      </c>
      <c r="BE509" s="235"/>
      <c r="BF509" s="235"/>
      <c r="BG509" s="235"/>
      <c r="BH509" s="235"/>
      <c r="BI509" s="235"/>
      <c r="BJ509" s="236"/>
      <c r="BK509" s="235"/>
      <c r="BL509" s="236"/>
      <c r="BM509" s="235"/>
      <c r="BN509" s="238"/>
      <c r="BO509" s="238"/>
      <c r="BP509" s="238"/>
      <c r="BQ509" s="238"/>
      <c r="BR509" s="238"/>
      <c r="BS509" s="238"/>
      <c r="BT509" s="239"/>
      <c r="BU509" s="239"/>
      <c r="BV509" s="239"/>
      <c r="BW509" s="239"/>
      <c r="BX509" s="238"/>
      <c r="BY509" s="239"/>
      <c r="BZ509" s="239"/>
      <c r="CA509" s="239"/>
      <c r="CB509" s="239"/>
      <c r="CC509" s="239"/>
      <c r="CD509" s="239"/>
      <c r="CE509" s="239"/>
      <c r="CF509" s="236"/>
      <c r="CG509" s="240"/>
    </row>
    <row r="510" spans="1:85" x14ac:dyDescent="0.25">
      <c r="BD510" s="237">
        <v>506</v>
      </c>
      <c r="BE510" s="235"/>
      <c r="BF510" s="235"/>
      <c r="BG510" s="235"/>
      <c r="BH510" s="235"/>
      <c r="BI510" s="235"/>
      <c r="BJ510" s="236"/>
      <c r="BK510" s="235"/>
      <c r="BL510" s="236"/>
      <c r="BM510" s="235"/>
      <c r="BN510" s="238"/>
      <c r="BO510" s="238"/>
      <c r="BP510" s="238"/>
      <c r="BQ510" s="238"/>
      <c r="BR510" s="238"/>
      <c r="BS510" s="238"/>
      <c r="BT510" s="239"/>
      <c r="BU510" s="239"/>
      <c r="BV510" s="239"/>
      <c r="BW510" s="239"/>
      <c r="BX510" s="238"/>
      <c r="BY510" s="239"/>
      <c r="BZ510" s="239"/>
      <c r="CA510" s="239"/>
      <c r="CB510" s="239"/>
      <c r="CC510" s="239"/>
      <c r="CD510" s="239"/>
      <c r="CE510" s="239"/>
      <c r="CF510" s="236"/>
      <c r="CG510" s="240"/>
    </row>
    <row r="511" spans="1:85" x14ac:dyDescent="0.25">
      <c r="BD511" s="237">
        <v>507</v>
      </c>
      <c r="BE511" s="235"/>
      <c r="BF511" s="235"/>
      <c r="BG511" s="235"/>
      <c r="BH511" s="235"/>
      <c r="BI511" s="235"/>
      <c r="BJ511" s="236"/>
      <c r="BK511" s="235"/>
      <c r="BL511" s="236"/>
      <c r="BM511" s="235"/>
      <c r="BN511" s="238"/>
      <c r="BO511" s="238"/>
      <c r="BP511" s="238"/>
      <c r="BQ511" s="238"/>
      <c r="BR511" s="238"/>
      <c r="BS511" s="238"/>
      <c r="BT511" s="239"/>
      <c r="BU511" s="239"/>
      <c r="BV511" s="239"/>
      <c r="BW511" s="239"/>
      <c r="BX511" s="238"/>
      <c r="BY511" s="239"/>
      <c r="BZ511" s="239"/>
      <c r="CA511" s="239"/>
      <c r="CB511" s="239"/>
      <c r="CC511" s="239"/>
      <c r="CD511" s="239"/>
      <c r="CE511" s="239"/>
      <c r="CF511" s="236"/>
      <c r="CG511" s="240"/>
    </row>
    <row r="512" spans="1:85" x14ac:dyDescent="0.25">
      <c r="BD512" s="237">
        <v>508</v>
      </c>
      <c r="BE512" s="235"/>
      <c r="BF512" s="235"/>
      <c r="BG512" s="235"/>
      <c r="BH512" s="235"/>
      <c r="BI512" s="235"/>
      <c r="BJ512" s="236"/>
      <c r="BK512" s="235"/>
      <c r="BL512" s="236"/>
      <c r="BM512" s="235"/>
      <c r="BN512" s="238"/>
      <c r="BO512" s="238"/>
      <c r="BP512" s="238"/>
      <c r="BQ512" s="238"/>
      <c r="BR512" s="238"/>
      <c r="BS512" s="238"/>
      <c r="BT512" s="239"/>
      <c r="BU512" s="239"/>
      <c r="BV512" s="239"/>
      <c r="BW512" s="239"/>
      <c r="BX512" s="238"/>
      <c r="BY512" s="239"/>
      <c r="BZ512" s="239"/>
      <c r="CA512" s="239"/>
      <c r="CB512" s="239"/>
      <c r="CC512" s="239"/>
      <c r="CD512" s="239"/>
      <c r="CE512" s="239"/>
      <c r="CF512" s="236"/>
      <c r="CG512" s="240"/>
    </row>
    <row r="513" spans="56:85" x14ac:dyDescent="0.25">
      <c r="BD513" s="237">
        <v>509</v>
      </c>
      <c r="BE513" s="235"/>
      <c r="BF513" s="235"/>
      <c r="BG513" s="235"/>
      <c r="BH513" s="235"/>
      <c r="BI513" s="235"/>
      <c r="BJ513" s="236"/>
      <c r="BK513" s="235"/>
      <c r="BL513" s="236"/>
      <c r="BM513" s="235"/>
      <c r="BN513" s="238"/>
      <c r="BO513" s="238"/>
      <c r="BP513" s="238"/>
      <c r="BQ513" s="238"/>
      <c r="BR513" s="238"/>
      <c r="BS513" s="238"/>
      <c r="BT513" s="239"/>
      <c r="BU513" s="239"/>
      <c r="BV513" s="239"/>
      <c r="BW513" s="239"/>
      <c r="BX513" s="238"/>
      <c r="BY513" s="239"/>
      <c r="BZ513" s="239"/>
      <c r="CA513" s="239"/>
      <c r="CB513" s="239"/>
      <c r="CC513" s="239"/>
      <c r="CD513" s="239"/>
      <c r="CE513" s="239"/>
      <c r="CF513" s="236"/>
      <c r="CG513" s="240"/>
    </row>
    <row r="514" spans="56:85" x14ac:dyDescent="0.25">
      <c r="BD514" s="237">
        <v>510</v>
      </c>
      <c r="BE514" s="235"/>
      <c r="BF514" s="235"/>
      <c r="BG514" s="235"/>
      <c r="BH514" s="235"/>
      <c r="BI514" s="235"/>
      <c r="BJ514" s="236"/>
      <c r="BK514" s="235"/>
      <c r="BL514" s="236"/>
      <c r="BM514" s="235"/>
      <c r="BN514" s="238"/>
      <c r="BO514" s="238"/>
      <c r="BP514" s="238"/>
      <c r="BQ514" s="238"/>
      <c r="BR514" s="238"/>
      <c r="BS514" s="238"/>
      <c r="BT514" s="239"/>
      <c r="BU514" s="239"/>
      <c r="BV514" s="239"/>
      <c r="BW514" s="239"/>
      <c r="BX514" s="238"/>
      <c r="BY514" s="239"/>
      <c r="BZ514" s="239"/>
      <c r="CA514" s="239"/>
      <c r="CB514" s="239"/>
      <c r="CC514" s="239"/>
      <c r="CD514" s="239"/>
      <c r="CE514" s="239"/>
      <c r="CF514" s="236"/>
      <c r="CG514" s="240"/>
    </row>
    <row r="515" spans="56:85" x14ac:dyDescent="0.25">
      <c r="BD515" s="237">
        <v>511</v>
      </c>
      <c r="BE515" s="235"/>
      <c r="BF515" s="235"/>
      <c r="BG515" s="235"/>
      <c r="BH515" s="235"/>
      <c r="BI515" s="235"/>
      <c r="BJ515" s="236"/>
      <c r="BK515" s="235"/>
      <c r="BL515" s="236"/>
      <c r="BM515" s="235"/>
      <c r="BN515" s="238"/>
      <c r="BO515" s="238"/>
      <c r="BP515" s="238"/>
      <c r="BQ515" s="238"/>
      <c r="BR515" s="238"/>
      <c r="BS515" s="238"/>
      <c r="BT515" s="239"/>
      <c r="BU515" s="239"/>
      <c r="BV515" s="239"/>
      <c r="BW515" s="239"/>
      <c r="BX515" s="238"/>
      <c r="BY515" s="239"/>
      <c r="BZ515" s="239"/>
      <c r="CA515" s="239"/>
      <c r="CB515" s="239"/>
      <c r="CC515" s="239"/>
      <c r="CD515" s="239"/>
      <c r="CE515" s="239"/>
      <c r="CF515" s="236"/>
      <c r="CG515" s="240"/>
    </row>
    <row r="516" spans="56:85" x14ac:dyDescent="0.25">
      <c r="BD516" s="237">
        <v>512</v>
      </c>
      <c r="BE516" s="235"/>
      <c r="BF516" s="235"/>
      <c r="BG516" s="235"/>
      <c r="BH516" s="235"/>
      <c r="BI516" s="235"/>
      <c r="BJ516" s="236"/>
      <c r="BK516" s="235"/>
      <c r="BL516" s="236"/>
      <c r="BM516" s="235"/>
      <c r="BN516" s="238"/>
      <c r="BO516" s="238"/>
      <c r="BP516" s="238"/>
      <c r="BQ516" s="238"/>
      <c r="BR516" s="238"/>
      <c r="BS516" s="238"/>
      <c r="BT516" s="239"/>
      <c r="BU516" s="239"/>
      <c r="BV516" s="239"/>
      <c r="BW516" s="239"/>
      <c r="BX516" s="238"/>
      <c r="BY516" s="239"/>
      <c r="BZ516" s="239"/>
      <c r="CA516" s="239"/>
      <c r="CB516" s="239"/>
      <c r="CC516" s="239"/>
      <c r="CD516" s="239"/>
      <c r="CE516" s="239"/>
      <c r="CF516" s="236"/>
      <c r="CG516" s="240"/>
    </row>
    <row r="517" spans="56:85" x14ac:dyDescent="0.25">
      <c r="BD517" s="237">
        <v>513</v>
      </c>
      <c r="BE517" s="235"/>
      <c r="BF517" s="235"/>
      <c r="BG517" s="235"/>
      <c r="BH517" s="235"/>
      <c r="BI517" s="235"/>
      <c r="BJ517" s="236"/>
      <c r="BK517" s="235"/>
      <c r="BL517" s="236"/>
      <c r="BM517" s="235"/>
      <c r="BN517" s="238"/>
      <c r="BO517" s="238"/>
      <c r="BP517" s="238"/>
      <c r="BQ517" s="238"/>
      <c r="BR517" s="238"/>
      <c r="BS517" s="238"/>
      <c r="BT517" s="239"/>
      <c r="BU517" s="239"/>
      <c r="BV517" s="239"/>
      <c r="BW517" s="239"/>
      <c r="BX517" s="238"/>
      <c r="BY517" s="239"/>
      <c r="BZ517" s="239"/>
      <c r="CA517" s="239"/>
      <c r="CB517" s="239"/>
      <c r="CC517" s="239"/>
      <c r="CD517" s="239"/>
      <c r="CE517" s="239"/>
      <c r="CF517" s="236"/>
      <c r="CG517" s="240"/>
    </row>
    <row r="518" spans="56:85" x14ac:dyDescent="0.25">
      <c r="BD518" s="237">
        <v>514</v>
      </c>
      <c r="BE518" s="235"/>
      <c r="BF518" s="235"/>
      <c r="BG518" s="235"/>
      <c r="BH518" s="235"/>
      <c r="BI518" s="235"/>
      <c r="BJ518" s="236"/>
      <c r="BK518" s="235"/>
      <c r="BL518" s="236"/>
      <c r="BM518" s="235"/>
      <c r="BN518" s="238"/>
      <c r="BO518" s="238"/>
      <c r="BP518" s="238"/>
      <c r="BQ518" s="238"/>
      <c r="BR518" s="238"/>
      <c r="BS518" s="238"/>
      <c r="BT518" s="239"/>
      <c r="BU518" s="239"/>
      <c r="BV518" s="239"/>
      <c r="BW518" s="239"/>
      <c r="BX518" s="238"/>
      <c r="BY518" s="239"/>
      <c r="BZ518" s="239"/>
      <c r="CA518" s="239"/>
      <c r="CB518" s="239"/>
      <c r="CC518" s="239"/>
      <c r="CD518" s="239"/>
      <c r="CE518" s="239"/>
      <c r="CF518" s="236"/>
      <c r="CG518" s="240"/>
    </row>
    <row r="519" spans="56:85" x14ac:dyDescent="0.25">
      <c r="BD519" s="237">
        <v>515</v>
      </c>
      <c r="BE519" s="235"/>
      <c r="BF519" s="235"/>
      <c r="BG519" s="235"/>
      <c r="BH519" s="235"/>
      <c r="BI519" s="235"/>
      <c r="BJ519" s="236"/>
      <c r="BK519" s="235"/>
      <c r="BL519" s="236"/>
      <c r="BM519" s="235"/>
      <c r="BN519" s="238"/>
      <c r="BO519" s="238"/>
      <c r="BP519" s="238"/>
      <c r="BQ519" s="238"/>
      <c r="BR519" s="238"/>
      <c r="BS519" s="238"/>
      <c r="BT519" s="239"/>
      <c r="BU519" s="239"/>
      <c r="BV519" s="239"/>
      <c r="BW519" s="239"/>
      <c r="BX519" s="238"/>
      <c r="BY519" s="239"/>
      <c r="BZ519" s="239"/>
      <c r="CA519" s="239"/>
      <c r="CB519" s="239"/>
      <c r="CC519" s="239"/>
      <c r="CD519" s="239"/>
      <c r="CE519" s="239"/>
      <c r="CF519" s="236"/>
      <c r="CG519" s="240"/>
    </row>
    <row r="520" spans="56:85" x14ac:dyDescent="0.25">
      <c r="BD520" s="237">
        <v>516</v>
      </c>
      <c r="BE520" s="235"/>
      <c r="BF520" s="235"/>
      <c r="BG520" s="235"/>
      <c r="BH520" s="235"/>
      <c r="BI520" s="235"/>
      <c r="BJ520" s="236"/>
      <c r="BK520" s="235"/>
      <c r="BL520" s="236"/>
      <c r="BM520" s="235"/>
      <c r="BN520" s="238"/>
      <c r="BO520" s="238"/>
      <c r="BP520" s="238"/>
      <c r="BQ520" s="238"/>
      <c r="BR520" s="238"/>
      <c r="BS520" s="238"/>
      <c r="BT520" s="239"/>
      <c r="BU520" s="239"/>
      <c r="BV520" s="239"/>
      <c r="BW520" s="239"/>
      <c r="BX520" s="238"/>
      <c r="BY520" s="239"/>
      <c r="BZ520" s="239"/>
      <c r="CA520" s="239"/>
      <c r="CB520" s="239"/>
      <c r="CC520" s="239"/>
      <c r="CD520" s="239"/>
      <c r="CE520" s="239"/>
      <c r="CF520" s="236"/>
      <c r="CG520" s="240"/>
    </row>
    <row r="521" spans="56:85" x14ac:dyDescent="0.25">
      <c r="BD521" s="237">
        <v>517</v>
      </c>
      <c r="BE521" s="235"/>
      <c r="BF521" s="235"/>
      <c r="BG521" s="235"/>
      <c r="BH521" s="235"/>
      <c r="BI521" s="235"/>
      <c r="BJ521" s="236"/>
      <c r="BK521" s="235"/>
      <c r="BL521" s="236"/>
      <c r="BM521" s="235"/>
      <c r="BN521" s="238"/>
      <c r="BO521" s="238"/>
      <c r="BP521" s="238"/>
      <c r="BQ521" s="238"/>
      <c r="BR521" s="238"/>
      <c r="BS521" s="238"/>
      <c r="BT521" s="239"/>
      <c r="BU521" s="239"/>
      <c r="BV521" s="239"/>
      <c r="BW521" s="239"/>
      <c r="BX521" s="238"/>
      <c r="BY521" s="239"/>
      <c r="BZ521" s="239"/>
      <c r="CA521" s="239"/>
      <c r="CB521" s="239"/>
      <c r="CC521" s="239"/>
      <c r="CD521" s="239"/>
      <c r="CE521" s="239"/>
      <c r="CF521" s="236"/>
      <c r="CG521" s="240"/>
    </row>
    <row r="522" spans="56:85" x14ac:dyDescent="0.25">
      <c r="BD522" s="237">
        <v>518</v>
      </c>
      <c r="BE522" s="235"/>
      <c r="BF522" s="235"/>
      <c r="BG522" s="235"/>
      <c r="BH522" s="235"/>
      <c r="BI522" s="235"/>
      <c r="BJ522" s="236"/>
      <c r="BK522" s="235"/>
      <c r="BL522" s="236"/>
      <c r="BM522" s="235"/>
      <c r="BN522" s="238"/>
      <c r="BO522" s="238"/>
      <c r="BP522" s="238"/>
      <c r="BQ522" s="238"/>
      <c r="BR522" s="238"/>
      <c r="BS522" s="238"/>
      <c r="BT522" s="239"/>
      <c r="BU522" s="239"/>
      <c r="BV522" s="239"/>
      <c r="BW522" s="239"/>
      <c r="BX522" s="238"/>
      <c r="BY522" s="239"/>
      <c r="BZ522" s="239"/>
      <c r="CA522" s="239"/>
      <c r="CB522" s="239"/>
      <c r="CC522" s="239"/>
      <c r="CD522" s="239"/>
      <c r="CE522" s="239"/>
      <c r="CF522" s="236"/>
      <c r="CG522" s="240"/>
    </row>
    <row r="523" spans="56:85" x14ac:dyDescent="0.25">
      <c r="BD523" s="237">
        <v>519</v>
      </c>
      <c r="BE523" s="235"/>
      <c r="BF523" s="235"/>
      <c r="BG523" s="235"/>
      <c r="BH523" s="235"/>
      <c r="BI523" s="235"/>
      <c r="BJ523" s="236"/>
      <c r="BK523" s="235"/>
      <c r="BL523" s="236"/>
      <c r="BM523" s="235"/>
      <c r="BN523" s="238"/>
      <c r="BO523" s="238"/>
      <c r="BP523" s="238"/>
      <c r="BQ523" s="238"/>
      <c r="BR523" s="238"/>
      <c r="BS523" s="238"/>
      <c r="BT523" s="239"/>
      <c r="BU523" s="239"/>
      <c r="BV523" s="239"/>
      <c r="BW523" s="239"/>
      <c r="BX523" s="238"/>
      <c r="BY523" s="239"/>
      <c r="BZ523" s="239"/>
      <c r="CA523" s="239"/>
      <c r="CB523" s="239"/>
      <c r="CC523" s="239"/>
      <c r="CD523" s="239"/>
      <c r="CE523" s="239"/>
      <c r="CF523" s="236"/>
      <c r="CG523" s="240"/>
    </row>
    <row r="524" spans="56:85" x14ac:dyDescent="0.25">
      <c r="BD524" s="237">
        <v>520</v>
      </c>
      <c r="BE524" s="235"/>
      <c r="BF524" s="235"/>
      <c r="BG524" s="235"/>
      <c r="BH524" s="235"/>
      <c r="BI524" s="235"/>
      <c r="BJ524" s="236"/>
      <c r="BK524" s="235"/>
      <c r="BL524" s="236"/>
      <c r="BM524" s="235"/>
      <c r="BN524" s="238"/>
      <c r="BO524" s="238"/>
      <c r="BP524" s="238"/>
      <c r="BQ524" s="238"/>
      <c r="BR524" s="238"/>
      <c r="BS524" s="238"/>
      <c r="BT524" s="239"/>
      <c r="BU524" s="239"/>
      <c r="BV524" s="239"/>
      <c r="BW524" s="239"/>
      <c r="BX524" s="238"/>
      <c r="BY524" s="239"/>
      <c r="BZ524" s="239"/>
      <c r="CA524" s="239"/>
      <c r="CB524" s="239"/>
      <c r="CC524" s="239"/>
      <c r="CD524" s="239"/>
      <c r="CE524" s="239"/>
      <c r="CF524" s="236"/>
      <c r="CG524" s="240"/>
    </row>
    <row r="525" spans="56:85" x14ac:dyDescent="0.25">
      <c r="BD525" s="237">
        <v>521</v>
      </c>
      <c r="BE525" s="235"/>
      <c r="BF525" s="235"/>
      <c r="BG525" s="235"/>
      <c r="BH525" s="235"/>
      <c r="BI525" s="235"/>
      <c r="BJ525" s="236"/>
      <c r="BK525" s="235"/>
      <c r="BL525" s="236"/>
      <c r="BM525" s="235"/>
      <c r="BN525" s="238"/>
      <c r="BO525" s="238"/>
      <c r="BP525" s="238"/>
      <c r="BQ525" s="238"/>
      <c r="BR525" s="238"/>
      <c r="BS525" s="238"/>
      <c r="BT525" s="239"/>
      <c r="BU525" s="239"/>
      <c r="BV525" s="239"/>
      <c r="BW525" s="239"/>
      <c r="BX525" s="238"/>
      <c r="BY525" s="239"/>
      <c r="BZ525" s="239"/>
      <c r="CA525" s="239"/>
      <c r="CB525" s="239"/>
      <c r="CC525" s="239"/>
      <c r="CD525" s="239"/>
      <c r="CE525" s="239"/>
      <c r="CF525" s="236"/>
      <c r="CG525" s="240"/>
    </row>
    <row r="526" spans="56:85" x14ac:dyDescent="0.25">
      <c r="BD526" s="237">
        <v>522</v>
      </c>
      <c r="BE526" s="235"/>
      <c r="BF526" s="235"/>
      <c r="BG526" s="235"/>
      <c r="BH526" s="235"/>
      <c r="BI526" s="235"/>
      <c r="BJ526" s="236"/>
      <c r="BK526" s="235"/>
      <c r="BL526" s="236"/>
      <c r="BM526" s="235"/>
      <c r="BN526" s="238"/>
      <c r="BO526" s="238"/>
      <c r="BP526" s="238"/>
      <c r="BQ526" s="238"/>
      <c r="BR526" s="238"/>
      <c r="BS526" s="238"/>
      <c r="BT526" s="239"/>
      <c r="BU526" s="239"/>
      <c r="BV526" s="239"/>
      <c r="BW526" s="239"/>
      <c r="BX526" s="238"/>
      <c r="BY526" s="239"/>
      <c r="BZ526" s="239"/>
      <c r="CA526" s="239"/>
      <c r="CB526" s="239"/>
      <c r="CC526" s="239"/>
      <c r="CD526" s="239"/>
      <c r="CE526" s="239"/>
      <c r="CF526" s="236"/>
      <c r="CG526" s="240"/>
    </row>
    <row r="527" spans="56:85" x14ac:dyDescent="0.25">
      <c r="BD527" s="237">
        <v>523</v>
      </c>
      <c r="BE527" s="235"/>
      <c r="BF527" s="235"/>
      <c r="BG527" s="235"/>
      <c r="BH527" s="235"/>
      <c r="BI527" s="235"/>
      <c r="BJ527" s="236"/>
      <c r="BK527" s="235"/>
      <c r="BL527" s="236"/>
      <c r="BM527" s="235"/>
      <c r="BN527" s="238"/>
      <c r="BO527" s="238"/>
      <c r="BP527" s="238"/>
      <c r="BQ527" s="238"/>
      <c r="BR527" s="238"/>
      <c r="BS527" s="238"/>
      <c r="BT527" s="239"/>
      <c r="BU527" s="239"/>
      <c r="BV527" s="239"/>
      <c r="BW527" s="239"/>
      <c r="BX527" s="238"/>
      <c r="BY527" s="239"/>
      <c r="BZ527" s="239"/>
      <c r="CA527" s="239"/>
      <c r="CB527" s="239"/>
      <c r="CC527" s="239"/>
      <c r="CD527" s="239"/>
      <c r="CE527" s="239"/>
      <c r="CF527" s="236"/>
      <c r="CG527" s="240"/>
    </row>
    <row r="528" spans="56:85" x14ac:dyDescent="0.25">
      <c r="BD528" s="237">
        <v>524</v>
      </c>
      <c r="BE528" s="235"/>
      <c r="BF528" s="235"/>
      <c r="BG528" s="235"/>
      <c r="BH528" s="235"/>
      <c r="BI528" s="235"/>
      <c r="BJ528" s="236"/>
      <c r="BK528" s="235"/>
      <c r="BL528" s="236"/>
      <c r="BM528" s="235"/>
      <c r="BN528" s="238"/>
      <c r="BO528" s="238"/>
      <c r="BP528" s="238"/>
      <c r="BQ528" s="238"/>
      <c r="BR528" s="238"/>
      <c r="BS528" s="238"/>
      <c r="BT528" s="239"/>
      <c r="BU528" s="239"/>
      <c r="BV528" s="239"/>
      <c r="BW528" s="239"/>
      <c r="BX528" s="238"/>
      <c r="BY528" s="239"/>
      <c r="BZ528" s="239"/>
      <c r="CA528" s="239"/>
      <c r="CB528" s="239"/>
      <c r="CC528" s="239"/>
      <c r="CD528" s="239"/>
      <c r="CE528" s="239"/>
      <c r="CF528" s="236"/>
      <c r="CG528" s="240"/>
    </row>
    <row r="529" spans="56:85" x14ac:dyDescent="0.25">
      <c r="BD529" s="237">
        <v>525</v>
      </c>
      <c r="BE529" s="235"/>
      <c r="BF529" s="235"/>
      <c r="BG529" s="235"/>
      <c r="BH529" s="235"/>
      <c r="BI529" s="235"/>
      <c r="BJ529" s="236"/>
      <c r="BK529" s="235"/>
      <c r="BL529" s="236"/>
      <c r="BM529" s="235"/>
      <c r="BN529" s="238"/>
      <c r="BO529" s="238"/>
      <c r="BP529" s="238"/>
      <c r="BQ529" s="238"/>
      <c r="BR529" s="238"/>
      <c r="BS529" s="238"/>
      <c r="BT529" s="239"/>
      <c r="BU529" s="239"/>
      <c r="BV529" s="239"/>
      <c r="BW529" s="239"/>
      <c r="BX529" s="238"/>
      <c r="BY529" s="239"/>
      <c r="BZ529" s="239"/>
      <c r="CA529" s="239"/>
      <c r="CB529" s="239"/>
      <c r="CC529" s="239"/>
      <c r="CD529" s="239"/>
      <c r="CE529" s="239"/>
      <c r="CF529" s="236"/>
      <c r="CG529" s="240"/>
    </row>
    <row r="530" spans="56:85" x14ac:dyDescent="0.25">
      <c r="BD530" s="237">
        <v>526</v>
      </c>
      <c r="BE530" s="235"/>
      <c r="BF530" s="235"/>
      <c r="BG530" s="235"/>
      <c r="BH530" s="235"/>
      <c r="BI530" s="235"/>
      <c r="BJ530" s="236"/>
      <c r="BK530" s="235"/>
      <c r="BL530" s="236"/>
      <c r="BM530" s="235"/>
      <c r="BN530" s="238"/>
      <c r="BO530" s="238"/>
      <c r="BP530" s="238"/>
      <c r="BQ530" s="238"/>
      <c r="BR530" s="238"/>
      <c r="BS530" s="238"/>
      <c r="BT530" s="239"/>
      <c r="BU530" s="239"/>
      <c r="BV530" s="239"/>
      <c r="BW530" s="239"/>
      <c r="BX530" s="238"/>
      <c r="BY530" s="239"/>
      <c r="BZ530" s="239"/>
      <c r="CA530" s="239"/>
      <c r="CB530" s="239"/>
      <c r="CC530" s="239"/>
      <c r="CD530" s="239"/>
      <c r="CE530" s="239"/>
      <c r="CF530" s="236"/>
      <c r="CG530" s="240"/>
    </row>
    <row r="531" spans="56:85" x14ac:dyDescent="0.25">
      <c r="BD531" s="237">
        <v>527</v>
      </c>
      <c r="BE531" s="235"/>
      <c r="BF531" s="235"/>
      <c r="BG531" s="235"/>
      <c r="BH531" s="235"/>
      <c r="BI531" s="235"/>
      <c r="BJ531" s="236"/>
      <c r="BK531" s="235"/>
      <c r="BL531" s="236"/>
      <c r="BM531" s="235"/>
      <c r="BN531" s="238"/>
      <c r="BO531" s="238"/>
      <c r="BP531" s="238"/>
      <c r="BQ531" s="238"/>
      <c r="BR531" s="238"/>
      <c r="BS531" s="238"/>
      <c r="BT531" s="239"/>
      <c r="BU531" s="239"/>
      <c r="BV531" s="239"/>
      <c r="BW531" s="239"/>
      <c r="BX531" s="238"/>
      <c r="BY531" s="239"/>
      <c r="BZ531" s="239"/>
      <c r="CA531" s="239"/>
      <c r="CB531" s="239"/>
      <c r="CC531" s="239"/>
      <c r="CD531" s="239"/>
      <c r="CE531" s="239"/>
      <c r="CF531" s="236"/>
      <c r="CG531" s="240"/>
    </row>
    <row r="532" spans="56:85" x14ac:dyDescent="0.25">
      <c r="BD532" s="237">
        <v>528</v>
      </c>
      <c r="BE532" s="235"/>
      <c r="BF532" s="235"/>
      <c r="BG532" s="235"/>
      <c r="BH532" s="235"/>
      <c r="BI532" s="235"/>
      <c r="BJ532" s="236"/>
      <c r="BK532" s="235"/>
      <c r="BL532" s="236"/>
      <c r="BM532" s="235"/>
      <c r="BN532" s="238"/>
      <c r="BO532" s="238"/>
      <c r="BP532" s="238"/>
      <c r="BQ532" s="238"/>
      <c r="BR532" s="238"/>
      <c r="BS532" s="238"/>
      <c r="BT532" s="239"/>
      <c r="BU532" s="239"/>
      <c r="BV532" s="239"/>
      <c r="BW532" s="239"/>
      <c r="BX532" s="238"/>
      <c r="BY532" s="239"/>
      <c r="BZ532" s="239"/>
      <c r="CA532" s="239"/>
      <c r="CB532" s="239"/>
      <c r="CC532" s="239"/>
      <c r="CD532" s="239"/>
      <c r="CE532" s="239"/>
      <c r="CF532" s="236"/>
      <c r="CG532" s="240"/>
    </row>
    <row r="533" spans="56:85" x14ac:dyDescent="0.25">
      <c r="BD533" s="237">
        <v>529</v>
      </c>
      <c r="BE533" s="235"/>
      <c r="BF533" s="235"/>
      <c r="BG533" s="235"/>
      <c r="BH533" s="235"/>
      <c r="BI533" s="235"/>
      <c r="BJ533" s="236"/>
      <c r="BK533" s="235"/>
      <c r="BL533" s="236"/>
      <c r="BM533" s="235"/>
      <c r="BN533" s="238"/>
      <c r="BO533" s="238"/>
      <c r="BP533" s="238"/>
      <c r="BQ533" s="238"/>
      <c r="BR533" s="238"/>
      <c r="BS533" s="238"/>
      <c r="BT533" s="239"/>
      <c r="BU533" s="239"/>
      <c r="BV533" s="239"/>
      <c r="BW533" s="239"/>
      <c r="BX533" s="238"/>
      <c r="BY533" s="239"/>
      <c r="BZ533" s="239"/>
      <c r="CA533" s="239"/>
      <c r="CB533" s="239"/>
      <c r="CC533" s="239"/>
      <c r="CD533" s="239"/>
      <c r="CE533" s="239"/>
      <c r="CF533" s="236"/>
      <c r="CG533" s="240"/>
    </row>
    <row r="534" spans="56:85" x14ac:dyDescent="0.25">
      <c r="BD534" s="237">
        <v>530</v>
      </c>
      <c r="BE534" s="235"/>
      <c r="BF534" s="235"/>
      <c r="BG534" s="235"/>
      <c r="BH534" s="235"/>
      <c r="BI534" s="235"/>
      <c r="BJ534" s="236"/>
      <c r="BK534" s="235"/>
      <c r="BL534" s="236"/>
      <c r="BM534" s="235"/>
      <c r="BN534" s="238"/>
      <c r="BO534" s="238"/>
      <c r="BP534" s="238"/>
      <c r="BQ534" s="238"/>
      <c r="BR534" s="238"/>
      <c r="BS534" s="238"/>
      <c r="BT534" s="239"/>
      <c r="BU534" s="239"/>
      <c r="BV534" s="239"/>
      <c r="BW534" s="239"/>
      <c r="BX534" s="238"/>
      <c r="BY534" s="239"/>
      <c r="BZ534" s="239"/>
      <c r="CA534" s="239"/>
      <c r="CB534" s="239"/>
      <c r="CC534" s="239"/>
      <c r="CD534" s="239"/>
      <c r="CE534" s="239"/>
      <c r="CF534" s="236"/>
      <c r="CG534" s="240"/>
    </row>
    <row r="535" spans="56:85" x14ac:dyDescent="0.25">
      <c r="BD535" s="237">
        <v>531</v>
      </c>
      <c r="BE535" s="235"/>
      <c r="BF535" s="235"/>
      <c r="BG535" s="235"/>
      <c r="BH535" s="235"/>
      <c r="BI535" s="235"/>
      <c r="BJ535" s="236"/>
      <c r="BK535" s="235"/>
      <c r="BL535" s="236"/>
      <c r="BM535" s="235"/>
      <c r="BN535" s="238"/>
      <c r="BO535" s="238"/>
      <c r="BP535" s="238"/>
      <c r="BQ535" s="238"/>
      <c r="BR535" s="238"/>
      <c r="BS535" s="238"/>
      <c r="BT535" s="239"/>
      <c r="BU535" s="239"/>
      <c r="BV535" s="239"/>
      <c r="BW535" s="239"/>
      <c r="BX535" s="238"/>
      <c r="BY535" s="239"/>
      <c r="BZ535" s="239"/>
      <c r="CA535" s="239"/>
      <c r="CB535" s="239"/>
      <c r="CC535" s="239"/>
      <c r="CD535" s="239"/>
      <c r="CE535" s="239"/>
      <c r="CF535" s="236"/>
      <c r="CG535" s="240"/>
    </row>
    <row r="536" spans="56:85" x14ac:dyDescent="0.25">
      <c r="BD536" s="237">
        <v>532</v>
      </c>
      <c r="BE536" s="235"/>
      <c r="BF536" s="235"/>
      <c r="BG536" s="235"/>
      <c r="BH536" s="235"/>
      <c r="BI536" s="235"/>
      <c r="BJ536" s="236"/>
      <c r="BK536" s="235"/>
      <c r="BL536" s="236"/>
      <c r="BM536" s="235"/>
      <c r="BN536" s="238"/>
      <c r="BO536" s="238"/>
      <c r="BP536" s="238"/>
      <c r="BQ536" s="238"/>
      <c r="BR536" s="238"/>
      <c r="BS536" s="238"/>
      <c r="BT536" s="239"/>
      <c r="BU536" s="239"/>
      <c r="BV536" s="239"/>
      <c r="BW536" s="239"/>
      <c r="BX536" s="238"/>
      <c r="BY536" s="239"/>
      <c r="BZ536" s="239"/>
      <c r="CA536" s="239"/>
      <c r="CB536" s="239"/>
      <c r="CC536" s="239"/>
      <c r="CD536" s="239"/>
      <c r="CE536" s="239"/>
      <c r="CF536" s="236"/>
      <c r="CG536" s="240"/>
    </row>
    <row r="537" spans="56:85" x14ac:dyDescent="0.25">
      <c r="BD537" s="237">
        <v>533</v>
      </c>
      <c r="BE537" s="235"/>
      <c r="BF537" s="235"/>
      <c r="BG537" s="235"/>
      <c r="BH537" s="235"/>
      <c r="BI537" s="235"/>
      <c r="BJ537" s="236"/>
      <c r="BK537" s="235"/>
      <c r="BL537" s="236"/>
      <c r="BM537" s="235"/>
      <c r="BN537" s="238"/>
      <c r="BO537" s="238"/>
      <c r="BP537" s="238"/>
      <c r="BQ537" s="238"/>
      <c r="BR537" s="238"/>
      <c r="BS537" s="238"/>
      <c r="BT537" s="239"/>
      <c r="BU537" s="239"/>
      <c r="BV537" s="239"/>
      <c r="BW537" s="239"/>
      <c r="BX537" s="238"/>
      <c r="BY537" s="239"/>
      <c r="BZ537" s="239"/>
      <c r="CA537" s="239"/>
      <c r="CB537" s="239"/>
      <c r="CC537" s="239"/>
      <c r="CD537" s="239"/>
      <c r="CE537" s="239"/>
      <c r="CF537" s="236"/>
      <c r="CG537" s="240"/>
    </row>
    <row r="538" spans="56:85" x14ac:dyDescent="0.25">
      <c r="BD538" s="237">
        <v>534</v>
      </c>
      <c r="BE538" s="235"/>
      <c r="BF538" s="235"/>
      <c r="BG538" s="235"/>
      <c r="BH538" s="235"/>
      <c r="BI538" s="235"/>
      <c r="BJ538" s="236"/>
      <c r="BK538" s="235"/>
      <c r="BL538" s="236"/>
      <c r="BM538" s="235"/>
      <c r="BN538" s="238"/>
      <c r="BO538" s="238"/>
      <c r="BP538" s="238"/>
      <c r="BQ538" s="238"/>
      <c r="BR538" s="238"/>
      <c r="BS538" s="238"/>
      <c r="BT538" s="239"/>
      <c r="BU538" s="239"/>
      <c r="BV538" s="239"/>
      <c r="BW538" s="239"/>
      <c r="BX538" s="238"/>
      <c r="BY538" s="239"/>
      <c r="BZ538" s="239"/>
      <c r="CA538" s="239"/>
      <c r="CB538" s="239"/>
      <c r="CC538" s="239"/>
      <c r="CD538" s="239"/>
      <c r="CE538" s="239"/>
      <c r="CF538" s="236"/>
      <c r="CG538" s="240"/>
    </row>
    <row r="539" spans="56:85" x14ac:dyDescent="0.25">
      <c r="BD539" s="237">
        <v>535</v>
      </c>
      <c r="BE539" s="235"/>
      <c r="BF539" s="235"/>
      <c r="BG539" s="235"/>
      <c r="BH539" s="235"/>
      <c r="BI539" s="235"/>
      <c r="BJ539" s="236"/>
      <c r="BK539" s="235"/>
      <c r="BL539" s="236"/>
      <c r="BM539" s="235"/>
      <c r="BN539" s="238"/>
      <c r="BO539" s="238"/>
      <c r="BP539" s="238"/>
      <c r="BQ539" s="238"/>
      <c r="BR539" s="238"/>
      <c r="BS539" s="238"/>
      <c r="BT539" s="239"/>
      <c r="BU539" s="239"/>
      <c r="BV539" s="239"/>
      <c r="BW539" s="239"/>
      <c r="BX539" s="238"/>
      <c r="BY539" s="239"/>
      <c r="BZ539" s="239"/>
      <c r="CA539" s="239"/>
      <c r="CB539" s="239"/>
      <c r="CC539" s="239"/>
      <c r="CD539" s="239"/>
      <c r="CE539" s="239"/>
      <c r="CF539" s="236"/>
      <c r="CG539" s="240"/>
    </row>
    <row r="540" spans="56:85" x14ac:dyDescent="0.25">
      <c r="BD540" s="237">
        <v>536</v>
      </c>
      <c r="BE540" s="235"/>
      <c r="BF540" s="235"/>
      <c r="BG540" s="235"/>
      <c r="BH540" s="235"/>
      <c r="BI540" s="235"/>
      <c r="BJ540" s="236"/>
      <c r="BK540" s="235"/>
      <c r="BL540" s="236"/>
      <c r="BM540" s="235"/>
      <c r="BN540" s="238"/>
      <c r="BO540" s="238"/>
      <c r="BP540" s="238"/>
      <c r="BQ540" s="238"/>
      <c r="BR540" s="238"/>
      <c r="BS540" s="238"/>
      <c r="BT540" s="239"/>
      <c r="BU540" s="239"/>
      <c r="BV540" s="239"/>
      <c r="BW540" s="239"/>
      <c r="BX540" s="238"/>
      <c r="BY540" s="239"/>
      <c r="BZ540" s="239"/>
      <c r="CA540" s="239"/>
      <c r="CB540" s="239"/>
      <c r="CC540" s="239"/>
      <c r="CD540" s="239"/>
      <c r="CE540" s="239"/>
      <c r="CF540" s="236"/>
      <c r="CG540" s="240"/>
    </row>
    <row r="541" spans="56:85" x14ac:dyDescent="0.25">
      <c r="BD541" s="237">
        <v>537</v>
      </c>
      <c r="BE541" s="235"/>
      <c r="BF541" s="235"/>
      <c r="BG541" s="235"/>
      <c r="BH541" s="235"/>
      <c r="BI541" s="235"/>
      <c r="BJ541" s="236"/>
      <c r="BK541" s="235"/>
      <c r="BL541" s="236"/>
      <c r="BM541" s="235"/>
      <c r="BN541" s="238"/>
      <c r="BO541" s="238"/>
      <c r="BP541" s="238"/>
      <c r="BQ541" s="238"/>
      <c r="BR541" s="238"/>
      <c r="BS541" s="238"/>
      <c r="BT541" s="239"/>
      <c r="BU541" s="239"/>
      <c r="BV541" s="239"/>
      <c r="BW541" s="239"/>
      <c r="BX541" s="238"/>
      <c r="BY541" s="239"/>
      <c r="BZ541" s="239"/>
      <c r="CA541" s="239"/>
      <c r="CB541" s="239"/>
      <c r="CC541" s="239"/>
      <c r="CD541" s="239"/>
      <c r="CE541" s="239"/>
      <c r="CF541" s="236"/>
      <c r="CG541" s="240"/>
    </row>
    <row r="542" spans="56:85" x14ac:dyDescent="0.25">
      <c r="BD542" s="237">
        <v>538</v>
      </c>
      <c r="BE542" s="235"/>
      <c r="BF542" s="235"/>
      <c r="BG542" s="235"/>
      <c r="BH542" s="235"/>
      <c r="BI542" s="235"/>
      <c r="BJ542" s="236"/>
      <c r="BK542" s="235"/>
      <c r="BL542" s="236"/>
      <c r="BM542" s="235"/>
      <c r="BN542" s="238"/>
      <c r="BO542" s="238"/>
      <c r="BP542" s="238"/>
      <c r="BQ542" s="238"/>
      <c r="BR542" s="238"/>
      <c r="BS542" s="238"/>
      <c r="BT542" s="239"/>
      <c r="BU542" s="239"/>
      <c r="BV542" s="239"/>
      <c r="BW542" s="239"/>
      <c r="BX542" s="238"/>
      <c r="BY542" s="239"/>
      <c r="BZ542" s="239"/>
      <c r="CA542" s="239"/>
      <c r="CB542" s="239"/>
      <c r="CC542" s="239"/>
      <c r="CD542" s="239"/>
      <c r="CE542" s="239"/>
      <c r="CF542" s="236"/>
      <c r="CG542" s="240"/>
    </row>
    <row r="543" spans="56:85" x14ac:dyDescent="0.25">
      <c r="BD543" s="237">
        <v>539</v>
      </c>
      <c r="BE543" s="235"/>
      <c r="BF543" s="235"/>
      <c r="BG543" s="235"/>
      <c r="BH543" s="235"/>
      <c r="BI543" s="235"/>
      <c r="BJ543" s="236"/>
      <c r="BK543" s="235"/>
      <c r="BL543" s="236"/>
      <c r="BM543" s="235"/>
      <c r="BN543" s="238"/>
      <c r="BO543" s="238"/>
      <c r="BP543" s="238"/>
      <c r="BQ543" s="238"/>
      <c r="BR543" s="238"/>
      <c r="BS543" s="238"/>
      <c r="BT543" s="239"/>
      <c r="BU543" s="239"/>
      <c r="BV543" s="239"/>
      <c r="BW543" s="239"/>
      <c r="BX543" s="238"/>
      <c r="BY543" s="239"/>
      <c r="BZ543" s="239"/>
      <c r="CA543" s="239"/>
      <c r="CB543" s="239"/>
      <c r="CC543" s="239"/>
      <c r="CD543" s="239"/>
      <c r="CE543" s="239"/>
      <c r="CF543" s="236"/>
      <c r="CG543" s="240"/>
    </row>
    <row r="544" spans="56:85" x14ac:dyDescent="0.25">
      <c r="BD544" s="237">
        <v>540</v>
      </c>
      <c r="BE544" s="235"/>
      <c r="BF544" s="235"/>
      <c r="BG544" s="235"/>
      <c r="BH544" s="235"/>
      <c r="BI544" s="235"/>
      <c r="BJ544" s="236"/>
      <c r="BK544" s="235"/>
      <c r="BL544" s="236"/>
      <c r="BM544" s="235"/>
      <c r="BN544" s="238"/>
      <c r="BO544" s="238"/>
      <c r="BP544" s="238"/>
      <c r="BQ544" s="238"/>
      <c r="BR544" s="238"/>
      <c r="BS544" s="238"/>
      <c r="BT544" s="239"/>
      <c r="BU544" s="239"/>
      <c r="BV544" s="239"/>
      <c r="BW544" s="239"/>
      <c r="BX544" s="238"/>
      <c r="BY544" s="239"/>
      <c r="BZ544" s="239"/>
      <c r="CA544" s="239"/>
      <c r="CB544" s="239"/>
      <c r="CC544" s="239"/>
      <c r="CD544" s="239"/>
      <c r="CE544" s="239"/>
      <c r="CF544" s="236"/>
      <c r="CG544" s="240"/>
    </row>
    <row r="545" spans="56:85" x14ac:dyDescent="0.25">
      <c r="BD545" s="237">
        <v>541</v>
      </c>
      <c r="BE545" s="235"/>
      <c r="BF545" s="235"/>
      <c r="BG545" s="235"/>
      <c r="BH545" s="235"/>
      <c r="BI545" s="235"/>
      <c r="BJ545" s="236"/>
      <c r="BK545" s="235"/>
      <c r="BL545" s="236"/>
      <c r="BM545" s="235"/>
      <c r="BN545" s="238"/>
      <c r="BO545" s="238"/>
      <c r="BP545" s="238"/>
      <c r="BQ545" s="238"/>
      <c r="BR545" s="238"/>
      <c r="BS545" s="238"/>
      <c r="BT545" s="239"/>
      <c r="BU545" s="239"/>
      <c r="BV545" s="239"/>
      <c r="BW545" s="239"/>
      <c r="BX545" s="238"/>
      <c r="BY545" s="239"/>
      <c r="BZ545" s="239"/>
      <c r="CA545" s="239"/>
      <c r="CB545" s="239"/>
      <c r="CC545" s="239"/>
      <c r="CD545" s="239"/>
      <c r="CE545" s="239"/>
      <c r="CF545" s="236"/>
      <c r="CG545" s="240"/>
    </row>
    <row r="546" spans="56:85" x14ac:dyDescent="0.25">
      <c r="BD546" s="237">
        <v>542</v>
      </c>
      <c r="BE546" s="235"/>
      <c r="BF546" s="235"/>
      <c r="BG546" s="235"/>
      <c r="BH546" s="235"/>
      <c r="BI546" s="235"/>
      <c r="BJ546" s="236"/>
      <c r="BK546" s="235"/>
      <c r="BL546" s="236"/>
      <c r="BM546" s="235"/>
      <c r="BN546" s="238"/>
      <c r="BO546" s="238"/>
      <c r="BP546" s="238"/>
      <c r="BQ546" s="238"/>
      <c r="BR546" s="238"/>
      <c r="BS546" s="238"/>
      <c r="BT546" s="239"/>
      <c r="BU546" s="239"/>
      <c r="BV546" s="239"/>
      <c r="BW546" s="239"/>
      <c r="BX546" s="238"/>
      <c r="BY546" s="239"/>
      <c r="BZ546" s="239"/>
      <c r="CA546" s="239"/>
      <c r="CB546" s="239"/>
      <c r="CC546" s="239"/>
      <c r="CD546" s="239"/>
      <c r="CE546" s="239"/>
      <c r="CF546" s="236"/>
      <c r="CG546" s="240"/>
    </row>
    <row r="547" spans="56:85" x14ac:dyDescent="0.25">
      <c r="BD547" s="237">
        <v>543</v>
      </c>
      <c r="BE547" s="235"/>
      <c r="BF547" s="235"/>
      <c r="BG547" s="235"/>
      <c r="BH547" s="235"/>
      <c r="BI547" s="235"/>
      <c r="BJ547" s="236"/>
      <c r="BK547" s="235"/>
      <c r="BL547" s="236"/>
      <c r="BM547" s="235"/>
      <c r="BN547" s="238"/>
      <c r="BO547" s="238"/>
      <c r="BP547" s="238"/>
      <c r="BQ547" s="238"/>
      <c r="BR547" s="238"/>
      <c r="BS547" s="238"/>
      <c r="BT547" s="239"/>
      <c r="BU547" s="239"/>
      <c r="BV547" s="239"/>
      <c r="BW547" s="239"/>
      <c r="BX547" s="238"/>
      <c r="BY547" s="239"/>
      <c r="BZ547" s="239"/>
      <c r="CA547" s="239"/>
      <c r="CB547" s="239"/>
      <c r="CC547" s="239"/>
      <c r="CD547" s="239"/>
      <c r="CE547" s="239"/>
      <c r="CF547" s="236"/>
      <c r="CG547" s="240"/>
    </row>
    <row r="548" spans="56:85" x14ac:dyDescent="0.25">
      <c r="BD548" s="237">
        <v>544</v>
      </c>
      <c r="BE548" s="235"/>
      <c r="BF548" s="235"/>
      <c r="BG548" s="235"/>
      <c r="BH548" s="235"/>
      <c r="BI548" s="235"/>
      <c r="BJ548" s="236"/>
      <c r="BK548" s="235"/>
      <c r="BL548" s="236"/>
      <c r="BM548" s="235"/>
      <c r="BN548" s="238"/>
      <c r="BO548" s="238"/>
      <c r="BP548" s="238"/>
      <c r="BQ548" s="238"/>
      <c r="BR548" s="238"/>
      <c r="BS548" s="238"/>
      <c r="BT548" s="239"/>
      <c r="BU548" s="239"/>
      <c r="BV548" s="239"/>
      <c r="BW548" s="239"/>
      <c r="BX548" s="238"/>
      <c r="BY548" s="239"/>
      <c r="BZ548" s="239"/>
      <c r="CA548" s="239"/>
      <c r="CB548" s="239"/>
      <c r="CC548" s="239"/>
      <c r="CD548" s="239"/>
      <c r="CE548" s="239"/>
      <c r="CF548" s="236"/>
      <c r="CG548" s="240"/>
    </row>
    <row r="549" spans="56:85" x14ac:dyDescent="0.25">
      <c r="BD549" s="237">
        <v>545</v>
      </c>
      <c r="BE549" s="235"/>
      <c r="BF549" s="235"/>
      <c r="BG549" s="235"/>
      <c r="BH549" s="235"/>
      <c r="BI549" s="235"/>
      <c r="BJ549" s="236"/>
      <c r="BK549" s="235"/>
      <c r="BL549" s="236"/>
      <c r="BM549" s="235"/>
      <c r="BN549" s="238"/>
      <c r="BO549" s="238"/>
      <c r="BP549" s="238"/>
      <c r="BQ549" s="238"/>
      <c r="BR549" s="238"/>
      <c r="BS549" s="238"/>
      <c r="BT549" s="239"/>
      <c r="BU549" s="239"/>
      <c r="BV549" s="239"/>
      <c r="BW549" s="239"/>
      <c r="BX549" s="238"/>
      <c r="BY549" s="239"/>
      <c r="BZ549" s="239"/>
      <c r="CA549" s="239"/>
      <c r="CB549" s="239"/>
      <c r="CC549" s="239"/>
      <c r="CD549" s="239"/>
      <c r="CE549" s="239"/>
      <c r="CF549" s="236"/>
      <c r="CG549" s="240"/>
    </row>
    <row r="550" spans="56:85" x14ac:dyDescent="0.25">
      <c r="BD550" s="237">
        <v>546</v>
      </c>
      <c r="BE550" s="235"/>
      <c r="BF550" s="235"/>
      <c r="BG550" s="235"/>
      <c r="BH550" s="235"/>
      <c r="BI550" s="235"/>
      <c r="BJ550" s="236"/>
      <c r="BK550" s="235"/>
      <c r="BL550" s="236"/>
      <c r="BM550" s="235"/>
      <c r="BN550" s="238"/>
      <c r="BO550" s="238"/>
      <c r="BP550" s="238"/>
      <c r="BQ550" s="238"/>
      <c r="BR550" s="238"/>
      <c r="BS550" s="238"/>
      <c r="BT550" s="239"/>
      <c r="BU550" s="239"/>
      <c r="BV550" s="239"/>
      <c r="BW550" s="239"/>
      <c r="BX550" s="238"/>
      <c r="BY550" s="239"/>
      <c r="BZ550" s="239"/>
      <c r="CA550" s="239"/>
      <c r="CB550" s="239"/>
      <c r="CC550" s="239"/>
      <c r="CD550" s="239"/>
      <c r="CE550" s="239"/>
      <c r="CF550" s="236"/>
      <c r="CG550" s="240"/>
    </row>
    <row r="551" spans="56:85" x14ac:dyDescent="0.25">
      <c r="BD551" s="237">
        <v>547</v>
      </c>
      <c r="BE551" s="235"/>
      <c r="BF551" s="235"/>
      <c r="BG551" s="235"/>
      <c r="BH551" s="235"/>
      <c r="BI551" s="235"/>
      <c r="BJ551" s="236"/>
      <c r="BK551" s="235"/>
      <c r="BL551" s="236"/>
      <c r="BM551" s="235"/>
      <c r="BN551" s="238"/>
      <c r="BO551" s="238"/>
      <c r="BP551" s="238"/>
      <c r="BQ551" s="238"/>
      <c r="BR551" s="238"/>
      <c r="BS551" s="238"/>
      <c r="BT551" s="239"/>
      <c r="BU551" s="239"/>
      <c r="BV551" s="239"/>
      <c r="BW551" s="239"/>
      <c r="BX551" s="238"/>
      <c r="BY551" s="239"/>
      <c r="BZ551" s="239"/>
      <c r="CA551" s="239"/>
      <c r="CB551" s="239"/>
      <c r="CC551" s="239"/>
      <c r="CD551" s="239"/>
      <c r="CE551" s="239"/>
      <c r="CF551" s="236"/>
      <c r="CG551" s="240"/>
    </row>
    <row r="552" spans="56:85" x14ac:dyDescent="0.25">
      <c r="BD552" s="237">
        <v>548</v>
      </c>
      <c r="BE552" s="235"/>
      <c r="BF552" s="235"/>
      <c r="BG552" s="235"/>
      <c r="BH552" s="235"/>
      <c r="BI552" s="235"/>
      <c r="BJ552" s="236"/>
      <c r="BK552" s="235"/>
      <c r="BL552" s="236"/>
      <c r="BM552" s="235"/>
      <c r="BN552" s="238"/>
      <c r="BO552" s="238"/>
      <c r="BP552" s="238"/>
      <c r="BQ552" s="238"/>
      <c r="BR552" s="238"/>
      <c r="BS552" s="238"/>
      <c r="BT552" s="239"/>
      <c r="BU552" s="239"/>
      <c r="BV552" s="239"/>
      <c r="BW552" s="239"/>
      <c r="BX552" s="238"/>
      <c r="BY552" s="239"/>
      <c r="BZ552" s="239"/>
      <c r="CA552" s="239"/>
      <c r="CB552" s="239"/>
      <c r="CC552" s="239"/>
      <c r="CD552" s="239"/>
      <c r="CE552" s="239"/>
      <c r="CF552" s="236"/>
      <c r="CG552" s="240"/>
    </row>
    <row r="553" spans="56:85" x14ac:dyDescent="0.25">
      <c r="BD553" s="237">
        <v>549</v>
      </c>
      <c r="BE553" s="235"/>
      <c r="BF553" s="235"/>
      <c r="BG553" s="235"/>
      <c r="BH553" s="235"/>
      <c r="BI553" s="235"/>
      <c r="BJ553" s="236"/>
      <c r="BK553" s="235"/>
      <c r="BL553" s="236"/>
      <c r="BM553" s="235"/>
      <c r="BN553" s="238"/>
      <c r="BO553" s="238"/>
      <c r="BP553" s="238"/>
      <c r="BQ553" s="238"/>
      <c r="BR553" s="238"/>
      <c r="BS553" s="238"/>
      <c r="BT553" s="239"/>
      <c r="BU553" s="239"/>
      <c r="BV553" s="239"/>
      <c r="BW553" s="239"/>
      <c r="BX553" s="238"/>
      <c r="BY553" s="239"/>
      <c r="BZ553" s="239"/>
      <c r="CA553" s="239"/>
      <c r="CB553" s="239"/>
      <c r="CC553" s="239"/>
      <c r="CD553" s="239"/>
      <c r="CE553" s="239"/>
      <c r="CF553" s="236"/>
      <c r="CG553" s="240"/>
    </row>
    <row r="554" spans="56:85" x14ac:dyDescent="0.25">
      <c r="BD554" s="237">
        <v>550</v>
      </c>
      <c r="BE554" s="235"/>
      <c r="BF554" s="235"/>
      <c r="BG554" s="235"/>
      <c r="BH554" s="235"/>
      <c r="BI554" s="235"/>
      <c r="BJ554" s="236"/>
      <c r="BK554" s="235"/>
      <c r="BL554" s="236"/>
      <c r="BM554" s="235"/>
      <c r="BN554" s="238"/>
      <c r="BO554" s="238"/>
      <c r="BP554" s="238"/>
      <c r="BQ554" s="238"/>
      <c r="BR554" s="238"/>
      <c r="BS554" s="238"/>
      <c r="BT554" s="239"/>
      <c r="BU554" s="239"/>
      <c r="BV554" s="239"/>
      <c r="BW554" s="239"/>
      <c r="BX554" s="238"/>
      <c r="BY554" s="239"/>
      <c r="BZ554" s="239"/>
      <c r="CA554" s="239"/>
      <c r="CB554" s="239"/>
      <c r="CC554" s="239"/>
      <c r="CD554" s="239"/>
      <c r="CE554" s="239"/>
      <c r="CF554" s="236"/>
      <c r="CG554" s="240"/>
    </row>
    <row r="555" spans="56:85" x14ac:dyDescent="0.25">
      <c r="BD555" s="237">
        <v>551</v>
      </c>
      <c r="BE555" s="235"/>
      <c r="BF555" s="235"/>
      <c r="BG555" s="235"/>
      <c r="BH555" s="235"/>
      <c r="BI555" s="235"/>
      <c r="BJ555" s="236"/>
      <c r="BK555" s="235"/>
      <c r="BL555" s="236"/>
      <c r="BM555" s="235"/>
      <c r="BN555" s="238"/>
      <c r="BO555" s="238"/>
      <c r="BP555" s="238"/>
      <c r="BQ555" s="238"/>
      <c r="BR555" s="238"/>
      <c r="BS555" s="238"/>
      <c r="BT555" s="239"/>
      <c r="BU555" s="239"/>
      <c r="BV555" s="239"/>
      <c r="BW555" s="239"/>
      <c r="BX555" s="238"/>
      <c r="BY555" s="239"/>
      <c r="BZ555" s="239"/>
      <c r="CA555" s="239"/>
      <c r="CB555" s="239"/>
      <c r="CC555" s="239"/>
      <c r="CD555" s="239"/>
      <c r="CE555" s="239"/>
      <c r="CF555" s="236"/>
      <c r="CG555" s="240"/>
    </row>
    <row r="556" spans="56:85" x14ac:dyDescent="0.25">
      <c r="BD556" s="237">
        <v>552</v>
      </c>
      <c r="BE556" s="235"/>
      <c r="BF556" s="235"/>
      <c r="BG556" s="235"/>
      <c r="BH556" s="235"/>
      <c r="BI556" s="235"/>
      <c r="BJ556" s="236"/>
      <c r="BK556" s="235"/>
      <c r="BL556" s="236"/>
      <c r="BM556" s="235"/>
      <c r="BN556" s="238"/>
      <c r="BO556" s="238"/>
      <c r="BP556" s="238"/>
      <c r="BQ556" s="238"/>
      <c r="BR556" s="238"/>
      <c r="BS556" s="238"/>
      <c r="BT556" s="239"/>
      <c r="BU556" s="239"/>
      <c r="BV556" s="239"/>
      <c r="BW556" s="239"/>
      <c r="BX556" s="238"/>
      <c r="BY556" s="239"/>
      <c r="BZ556" s="239"/>
      <c r="CA556" s="239"/>
      <c r="CB556" s="239"/>
      <c r="CC556" s="239"/>
      <c r="CD556" s="239"/>
      <c r="CE556" s="239"/>
      <c r="CF556" s="236"/>
      <c r="CG556" s="240"/>
    </row>
    <row r="557" spans="56:85" x14ac:dyDescent="0.25">
      <c r="BD557" s="237">
        <v>553</v>
      </c>
      <c r="BE557" s="235"/>
      <c r="BF557" s="235"/>
      <c r="BG557" s="235"/>
      <c r="BH557" s="235"/>
      <c r="BI557" s="235"/>
      <c r="BJ557" s="236"/>
      <c r="BK557" s="235"/>
      <c r="BL557" s="236"/>
      <c r="BM557" s="235"/>
      <c r="BN557" s="238"/>
      <c r="BO557" s="238"/>
      <c r="BP557" s="238"/>
      <c r="BQ557" s="238"/>
      <c r="BR557" s="238"/>
      <c r="BS557" s="238"/>
      <c r="BT557" s="239"/>
      <c r="BU557" s="239"/>
      <c r="BV557" s="239"/>
      <c r="BW557" s="239"/>
      <c r="BX557" s="238"/>
      <c r="BY557" s="239"/>
      <c r="BZ557" s="239"/>
      <c r="CA557" s="239"/>
      <c r="CB557" s="239"/>
      <c r="CC557" s="239"/>
      <c r="CD557" s="239"/>
      <c r="CE557" s="239"/>
      <c r="CF557" s="236"/>
      <c r="CG557" s="240"/>
    </row>
    <row r="558" spans="56:85" x14ac:dyDescent="0.25">
      <c r="BD558" s="237">
        <v>554</v>
      </c>
      <c r="BE558" s="235"/>
      <c r="BF558" s="235"/>
      <c r="BG558" s="235"/>
      <c r="BH558" s="235"/>
      <c r="BI558" s="235"/>
      <c r="BJ558" s="236"/>
      <c r="BK558" s="235"/>
      <c r="BL558" s="236"/>
      <c r="BM558" s="235"/>
      <c r="BN558" s="238"/>
      <c r="BO558" s="238"/>
      <c r="BP558" s="238"/>
      <c r="BQ558" s="238"/>
      <c r="BR558" s="238"/>
      <c r="BS558" s="238"/>
      <c r="BT558" s="239"/>
      <c r="BU558" s="239"/>
      <c r="BV558" s="239"/>
      <c r="BW558" s="239"/>
      <c r="BX558" s="238"/>
      <c r="BY558" s="239"/>
      <c r="BZ558" s="239"/>
      <c r="CA558" s="239"/>
      <c r="CB558" s="239"/>
      <c r="CC558" s="239"/>
      <c r="CD558" s="239"/>
      <c r="CE558" s="239"/>
      <c r="CF558" s="236"/>
      <c r="CG558" s="240"/>
    </row>
    <row r="559" spans="56:85" x14ac:dyDescent="0.25">
      <c r="BD559" s="237">
        <v>555</v>
      </c>
      <c r="BE559" s="235"/>
      <c r="BF559" s="235"/>
      <c r="BG559" s="235"/>
      <c r="BH559" s="235"/>
      <c r="BI559" s="235"/>
      <c r="BJ559" s="236"/>
      <c r="BK559" s="235"/>
      <c r="BL559" s="236"/>
      <c r="BM559" s="235"/>
      <c r="BN559" s="238"/>
      <c r="BO559" s="238"/>
      <c r="BP559" s="238"/>
      <c r="BQ559" s="238"/>
      <c r="BR559" s="238"/>
      <c r="BS559" s="238"/>
      <c r="BT559" s="239"/>
      <c r="BU559" s="239"/>
      <c r="BV559" s="239"/>
      <c r="BW559" s="239"/>
      <c r="BX559" s="238"/>
      <c r="BY559" s="239"/>
      <c r="BZ559" s="239"/>
      <c r="CA559" s="239"/>
      <c r="CB559" s="239"/>
      <c r="CC559" s="239"/>
      <c r="CD559" s="239"/>
      <c r="CE559" s="239"/>
      <c r="CF559" s="236"/>
      <c r="CG559" s="240"/>
    </row>
    <row r="560" spans="56:85" x14ac:dyDescent="0.25">
      <c r="BD560" s="237">
        <v>556</v>
      </c>
      <c r="BE560" s="235"/>
      <c r="BF560" s="235"/>
      <c r="BG560" s="235"/>
      <c r="BH560" s="235"/>
      <c r="BI560" s="235"/>
      <c r="BJ560" s="236"/>
      <c r="BK560" s="235"/>
      <c r="BL560" s="236"/>
      <c r="BM560" s="235"/>
      <c r="BN560" s="238"/>
      <c r="BO560" s="238"/>
      <c r="BP560" s="238"/>
      <c r="BQ560" s="238"/>
      <c r="BR560" s="238"/>
      <c r="BS560" s="238"/>
      <c r="BT560" s="239"/>
      <c r="BU560" s="239"/>
      <c r="BV560" s="239"/>
      <c r="BW560" s="239"/>
      <c r="BX560" s="238"/>
      <c r="BY560" s="239"/>
      <c r="BZ560" s="239"/>
      <c r="CA560" s="239"/>
      <c r="CB560" s="239"/>
      <c r="CC560" s="239"/>
      <c r="CD560" s="239"/>
      <c r="CE560" s="239"/>
      <c r="CF560" s="236"/>
      <c r="CG560" s="240"/>
    </row>
    <row r="561" spans="56:85" x14ac:dyDescent="0.25">
      <c r="BD561" s="237">
        <v>557</v>
      </c>
      <c r="BE561" s="235"/>
      <c r="BF561" s="235"/>
      <c r="BG561" s="235"/>
      <c r="BH561" s="235"/>
      <c r="BI561" s="235"/>
      <c r="BJ561" s="236"/>
      <c r="BK561" s="235"/>
      <c r="BL561" s="236"/>
      <c r="BM561" s="235"/>
      <c r="BN561" s="238"/>
      <c r="BO561" s="238"/>
      <c r="BP561" s="238"/>
      <c r="BQ561" s="238"/>
      <c r="BR561" s="238"/>
      <c r="BS561" s="238"/>
      <c r="BT561" s="239"/>
      <c r="BU561" s="239"/>
      <c r="BV561" s="239"/>
      <c r="BW561" s="239"/>
      <c r="BX561" s="238"/>
      <c r="BY561" s="239"/>
      <c r="BZ561" s="239"/>
      <c r="CA561" s="239"/>
      <c r="CB561" s="239"/>
      <c r="CC561" s="239"/>
      <c r="CD561" s="239"/>
      <c r="CE561" s="239"/>
      <c r="CF561" s="236"/>
      <c r="CG561" s="240"/>
    </row>
    <row r="562" spans="56:85" x14ac:dyDescent="0.25">
      <c r="BD562" s="237">
        <v>558</v>
      </c>
      <c r="BE562" s="235"/>
      <c r="BF562" s="235"/>
      <c r="BG562" s="235"/>
      <c r="BH562" s="235"/>
      <c r="BI562" s="235"/>
      <c r="BJ562" s="236"/>
      <c r="BK562" s="235"/>
      <c r="BL562" s="236"/>
      <c r="BM562" s="235"/>
      <c r="BN562" s="238"/>
      <c r="BO562" s="238"/>
      <c r="BP562" s="238"/>
      <c r="BQ562" s="238"/>
      <c r="BR562" s="238"/>
      <c r="BS562" s="238"/>
      <c r="BT562" s="239"/>
      <c r="BU562" s="239"/>
      <c r="BV562" s="239"/>
      <c r="BW562" s="239"/>
      <c r="BX562" s="238"/>
      <c r="BY562" s="239"/>
      <c r="BZ562" s="239"/>
      <c r="CA562" s="239"/>
      <c r="CB562" s="239"/>
      <c r="CC562" s="239"/>
      <c r="CD562" s="239"/>
      <c r="CE562" s="239"/>
      <c r="CF562" s="236"/>
      <c r="CG562" s="240"/>
    </row>
    <row r="563" spans="56:85" x14ac:dyDescent="0.25">
      <c r="BD563" s="237">
        <v>559</v>
      </c>
      <c r="BE563" s="235"/>
      <c r="BF563" s="235"/>
      <c r="BG563" s="235"/>
      <c r="BH563" s="235"/>
      <c r="BI563" s="235"/>
      <c r="BJ563" s="236"/>
      <c r="BK563" s="235"/>
      <c r="BL563" s="236"/>
      <c r="BM563" s="235"/>
      <c r="BN563" s="238"/>
      <c r="BO563" s="238"/>
      <c r="BP563" s="238"/>
      <c r="BQ563" s="238"/>
      <c r="BR563" s="238"/>
      <c r="BS563" s="238"/>
      <c r="BT563" s="239"/>
      <c r="BU563" s="239"/>
      <c r="BV563" s="239"/>
      <c r="BW563" s="239"/>
      <c r="BX563" s="238"/>
      <c r="BY563" s="239"/>
      <c r="BZ563" s="239"/>
      <c r="CA563" s="239"/>
      <c r="CB563" s="239"/>
      <c r="CC563" s="239"/>
      <c r="CD563" s="239"/>
      <c r="CE563" s="239"/>
      <c r="CF563" s="236"/>
      <c r="CG563" s="240"/>
    </row>
    <row r="564" spans="56:85" x14ac:dyDescent="0.25">
      <c r="BD564" s="237">
        <v>560</v>
      </c>
      <c r="BE564" s="235"/>
      <c r="BF564" s="235"/>
      <c r="BG564" s="235"/>
      <c r="BH564" s="235"/>
      <c r="BI564" s="235"/>
      <c r="BJ564" s="236"/>
      <c r="BK564" s="235"/>
      <c r="BL564" s="236"/>
      <c r="BM564" s="235"/>
      <c r="BN564" s="238"/>
      <c r="BO564" s="238"/>
      <c r="BP564" s="238"/>
      <c r="BQ564" s="238"/>
      <c r="BR564" s="238"/>
      <c r="BS564" s="238"/>
      <c r="BT564" s="239"/>
      <c r="BU564" s="239"/>
      <c r="BV564" s="239"/>
      <c r="BW564" s="239"/>
      <c r="BX564" s="238"/>
      <c r="BY564" s="239"/>
      <c r="BZ564" s="239"/>
      <c r="CA564" s="239"/>
      <c r="CB564" s="239"/>
      <c r="CC564" s="239"/>
      <c r="CD564" s="239"/>
      <c r="CE564" s="239"/>
      <c r="CF564" s="236"/>
      <c r="CG564" s="240"/>
    </row>
    <row r="565" spans="56:85" x14ac:dyDescent="0.25">
      <c r="BD565" s="237">
        <v>561</v>
      </c>
      <c r="BE565" s="235"/>
      <c r="BF565" s="235"/>
      <c r="BG565" s="235"/>
      <c r="BH565" s="235"/>
      <c r="BI565" s="235"/>
      <c r="BJ565" s="236"/>
      <c r="BK565" s="235"/>
      <c r="BL565" s="236"/>
      <c r="BM565" s="235"/>
      <c r="BN565" s="238"/>
      <c r="BO565" s="238"/>
      <c r="BP565" s="238"/>
      <c r="BQ565" s="238"/>
      <c r="BR565" s="238"/>
      <c r="BS565" s="238"/>
      <c r="BT565" s="239"/>
      <c r="BU565" s="239"/>
      <c r="BV565" s="239"/>
      <c r="BW565" s="239"/>
      <c r="BX565" s="238"/>
      <c r="BY565" s="239"/>
      <c r="BZ565" s="239"/>
      <c r="CA565" s="239"/>
      <c r="CB565" s="239"/>
      <c r="CC565" s="239"/>
      <c r="CD565" s="239"/>
      <c r="CE565" s="239"/>
      <c r="CF565" s="236"/>
      <c r="CG565" s="240"/>
    </row>
    <row r="566" spans="56:85" x14ac:dyDescent="0.25">
      <c r="BD566" s="237">
        <v>562</v>
      </c>
      <c r="BE566" s="235"/>
      <c r="BF566" s="235"/>
      <c r="BG566" s="235"/>
      <c r="BH566" s="235"/>
      <c r="BI566" s="235"/>
      <c r="BJ566" s="236"/>
      <c r="BK566" s="235"/>
      <c r="BL566" s="236"/>
      <c r="BM566" s="235"/>
      <c r="BN566" s="238"/>
      <c r="BO566" s="238"/>
      <c r="BP566" s="238"/>
      <c r="BQ566" s="238"/>
      <c r="BR566" s="238"/>
      <c r="BS566" s="238"/>
      <c r="BT566" s="239"/>
      <c r="BU566" s="239"/>
      <c r="BV566" s="239"/>
      <c r="BW566" s="239"/>
      <c r="BX566" s="238"/>
      <c r="BY566" s="239"/>
      <c r="BZ566" s="239"/>
      <c r="CA566" s="239"/>
      <c r="CB566" s="239"/>
      <c r="CC566" s="239"/>
      <c r="CD566" s="239"/>
      <c r="CE566" s="239"/>
      <c r="CF566" s="236"/>
      <c r="CG566" s="240"/>
    </row>
    <row r="567" spans="56:85" x14ac:dyDescent="0.25">
      <c r="BD567" s="237">
        <v>563</v>
      </c>
      <c r="BE567" s="235"/>
      <c r="BF567" s="235"/>
      <c r="BG567" s="235"/>
      <c r="BH567" s="235"/>
      <c r="BI567" s="235"/>
      <c r="BJ567" s="236"/>
      <c r="BK567" s="235"/>
      <c r="BL567" s="236"/>
      <c r="BM567" s="235"/>
      <c r="BN567" s="238"/>
      <c r="BO567" s="238"/>
      <c r="BP567" s="238"/>
      <c r="BQ567" s="238"/>
      <c r="BR567" s="238"/>
      <c r="BS567" s="238"/>
      <c r="BT567" s="239"/>
      <c r="BU567" s="239"/>
      <c r="BV567" s="239"/>
      <c r="BW567" s="239"/>
      <c r="BX567" s="238"/>
      <c r="BY567" s="239"/>
      <c r="BZ567" s="239"/>
      <c r="CA567" s="239"/>
      <c r="CB567" s="239"/>
      <c r="CC567" s="239"/>
      <c r="CD567" s="239"/>
      <c r="CE567" s="239"/>
      <c r="CF567" s="236"/>
      <c r="CG567" s="240"/>
    </row>
    <row r="568" spans="56:85" x14ac:dyDescent="0.25">
      <c r="BD568" s="237">
        <v>564</v>
      </c>
      <c r="BE568" s="235"/>
      <c r="BF568" s="235"/>
      <c r="BG568" s="235"/>
      <c r="BH568" s="235"/>
      <c r="BI568" s="235"/>
      <c r="BJ568" s="236"/>
      <c r="BK568" s="235"/>
      <c r="BL568" s="236"/>
      <c r="BM568" s="235"/>
      <c r="BN568" s="238"/>
      <c r="BO568" s="238"/>
      <c r="BP568" s="238"/>
      <c r="BQ568" s="238"/>
      <c r="BR568" s="238"/>
      <c r="BS568" s="238"/>
      <c r="BT568" s="239"/>
      <c r="BU568" s="239"/>
      <c r="BV568" s="239"/>
      <c r="BW568" s="239"/>
      <c r="BX568" s="238"/>
      <c r="BY568" s="239"/>
      <c r="BZ568" s="239"/>
      <c r="CA568" s="239"/>
      <c r="CB568" s="239"/>
      <c r="CC568" s="239"/>
      <c r="CD568" s="239"/>
      <c r="CE568" s="239"/>
      <c r="CF568" s="236"/>
      <c r="CG568" s="240"/>
    </row>
    <row r="569" spans="56:85" x14ac:dyDescent="0.25">
      <c r="BD569" s="237">
        <v>565</v>
      </c>
      <c r="BE569" s="235"/>
      <c r="BF569" s="235"/>
      <c r="BG569" s="235"/>
      <c r="BH569" s="235"/>
      <c r="BI569" s="235"/>
      <c r="BJ569" s="236"/>
      <c r="BK569" s="235"/>
      <c r="BL569" s="236"/>
      <c r="BM569" s="235"/>
      <c r="BN569" s="238"/>
      <c r="BO569" s="238"/>
      <c r="BP569" s="238"/>
      <c r="BQ569" s="238"/>
      <c r="BR569" s="238"/>
      <c r="BS569" s="238"/>
      <c r="BT569" s="239"/>
      <c r="BU569" s="239"/>
      <c r="BV569" s="239"/>
      <c r="BW569" s="239"/>
      <c r="BX569" s="238"/>
      <c r="BY569" s="239"/>
      <c r="BZ569" s="239"/>
      <c r="CA569" s="239"/>
      <c r="CB569" s="239"/>
      <c r="CC569" s="239"/>
      <c r="CD569" s="239"/>
      <c r="CE569" s="239"/>
      <c r="CF569" s="236"/>
      <c r="CG569" s="240"/>
    </row>
    <row r="570" spans="56:85" x14ac:dyDescent="0.25">
      <c r="BD570" s="237">
        <v>566</v>
      </c>
      <c r="BE570" s="235"/>
      <c r="BF570" s="235"/>
      <c r="BG570" s="235"/>
      <c r="BH570" s="235"/>
      <c r="BI570" s="235"/>
      <c r="BJ570" s="236"/>
      <c r="BK570" s="235"/>
      <c r="BL570" s="236"/>
      <c r="BM570" s="235"/>
      <c r="BN570" s="238"/>
      <c r="BO570" s="238"/>
      <c r="BP570" s="238"/>
      <c r="BQ570" s="238"/>
      <c r="BR570" s="238"/>
      <c r="BS570" s="238"/>
      <c r="BT570" s="239"/>
      <c r="BU570" s="239"/>
      <c r="BV570" s="239"/>
      <c r="BW570" s="239"/>
      <c r="BX570" s="238"/>
      <c r="BY570" s="239"/>
      <c r="BZ570" s="239"/>
      <c r="CA570" s="239"/>
      <c r="CB570" s="239"/>
      <c r="CC570" s="239"/>
      <c r="CD570" s="239"/>
      <c r="CE570" s="239"/>
      <c r="CF570" s="236"/>
      <c r="CG570" s="240"/>
    </row>
    <row r="571" spans="56:85" x14ac:dyDescent="0.25">
      <c r="BD571" s="237">
        <v>567</v>
      </c>
      <c r="BE571" s="235"/>
      <c r="BF571" s="235"/>
      <c r="BG571" s="235"/>
      <c r="BH571" s="235"/>
      <c r="BI571" s="235"/>
      <c r="BJ571" s="236"/>
      <c r="BK571" s="235"/>
      <c r="BL571" s="236"/>
      <c r="BM571" s="235"/>
      <c r="BN571" s="238"/>
      <c r="BO571" s="238"/>
      <c r="BP571" s="238"/>
      <c r="BQ571" s="238"/>
      <c r="BR571" s="238"/>
      <c r="BS571" s="238"/>
      <c r="BT571" s="239"/>
      <c r="BU571" s="239"/>
      <c r="BV571" s="239"/>
      <c r="BW571" s="239"/>
      <c r="BX571" s="238"/>
      <c r="BY571" s="239"/>
      <c r="BZ571" s="239"/>
      <c r="CA571" s="239"/>
      <c r="CB571" s="239"/>
      <c r="CC571" s="239"/>
      <c r="CD571" s="239"/>
      <c r="CE571" s="239"/>
      <c r="CF571" s="236"/>
      <c r="CG571" s="240"/>
    </row>
    <row r="572" spans="56:85" x14ac:dyDescent="0.25">
      <c r="BD572" s="237">
        <v>568</v>
      </c>
      <c r="BE572" s="235"/>
      <c r="BF572" s="235"/>
      <c r="BG572" s="235"/>
      <c r="BH572" s="235"/>
      <c r="BI572" s="235"/>
      <c r="BJ572" s="236"/>
      <c r="BK572" s="235"/>
      <c r="BL572" s="236"/>
      <c r="BM572" s="235"/>
      <c r="BN572" s="238"/>
      <c r="BO572" s="238"/>
      <c r="BP572" s="238"/>
      <c r="BQ572" s="238"/>
      <c r="BR572" s="238"/>
      <c r="BS572" s="238"/>
      <c r="BT572" s="239"/>
      <c r="BU572" s="239"/>
      <c r="BV572" s="239"/>
      <c r="BW572" s="239"/>
      <c r="BX572" s="238"/>
      <c r="BY572" s="239"/>
      <c r="BZ572" s="239"/>
      <c r="CA572" s="239"/>
      <c r="CB572" s="239"/>
      <c r="CC572" s="239"/>
      <c r="CD572" s="239"/>
      <c r="CE572" s="239"/>
      <c r="CF572" s="236"/>
      <c r="CG572" s="240"/>
    </row>
    <row r="573" spans="56:85" x14ac:dyDescent="0.25">
      <c r="BD573" s="237">
        <v>569</v>
      </c>
      <c r="BE573" s="235"/>
      <c r="BF573" s="235"/>
      <c r="BG573" s="235"/>
      <c r="BH573" s="235"/>
      <c r="BI573" s="235"/>
      <c r="BJ573" s="236"/>
      <c r="BK573" s="235"/>
      <c r="BL573" s="236"/>
      <c r="BM573" s="235"/>
      <c r="BN573" s="238"/>
      <c r="BO573" s="238"/>
      <c r="BP573" s="238"/>
      <c r="BQ573" s="238"/>
      <c r="BR573" s="238"/>
      <c r="BS573" s="238"/>
      <c r="BT573" s="239"/>
      <c r="BU573" s="239"/>
      <c r="BV573" s="239"/>
      <c r="BW573" s="239"/>
      <c r="BX573" s="238"/>
      <c r="BY573" s="239"/>
      <c r="BZ573" s="239"/>
      <c r="CA573" s="239"/>
      <c r="CB573" s="239"/>
      <c r="CC573" s="239"/>
      <c r="CD573" s="239"/>
      <c r="CE573" s="239"/>
      <c r="CF573" s="236"/>
      <c r="CG573" s="240"/>
    </row>
    <row r="574" spans="56:85" x14ac:dyDescent="0.25">
      <c r="BD574" s="237">
        <v>570</v>
      </c>
      <c r="BE574" s="235"/>
      <c r="BF574" s="235"/>
      <c r="BG574" s="235"/>
      <c r="BH574" s="235"/>
      <c r="BI574" s="235"/>
      <c r="BJ574" s="236"/>
      <c r="BK574" s="235"/>
      <c r="BL574" s="236"/>
      <c r="BM574" s="235"/>
      <c r="BN574" s="238"/>
      <c r="BO574" s="238"/>
      <c r="BP574" s="238"/>
      <c r="BQ574" s="238"/>
      <c r="BR574" s="238"/>
      <c r="BS574" s="238"/>
      <c r="BT574" s="239"/>
      <c r="BU574" s="239"/>
      <c r="BV574" s="239"/>
      <c r="BW574" s="239"/>
      <c r="BX574" s="238"/>
      <c r="BY574" s="239"/>
      <c r="BZ574" s="239"/>
      <c r="CA574" s="239"/>
      <c r="CB574" s="239"/>
      <c r="CC574" s="239"/>
      <c r="CD574" s="239"/>
      <c r="CE574" s="239"/>
      <c r="CF574" s="236"/>
      <c r="CG574" s="240"/>
    </row>
    <row r="575" spans="56:85" x14ac:dyDescent="0.25">
      <c r="BD575" s="237">
        <v>571</v>
      </c>
      <c r="BE575" s="235"/>
      <c r="BF575" s="235"/>
      <c r="BG575" s="235"/>
      <c r="BH575" s="235"/>
      <c r="BI575" s="235"/>
      <c r="BJ575" s="236"/>
      <c r="BK575" s="235"/>
      <c r="BL575" s="236"/>
      <c r="BM575" s="235"/>
      <c r="BN575" s="238"/>
      <c r="BO575" s="238"/>
      <c r="BP575" s="238"/>
      <c r="BQ575" s="238"/>
      <c r="BR575" s="238"/>
      <c r="BS575" s="238"/>
      <c r="BT575" s="239"/>
      <c r="BU575" s="239"/>
      <c r="BV575" s="239"/>
      <c r="BW575" s="239"/>
      <c r="BX575" s="238"/>
      <c r="BY575" s="239"/>
      <c r="BZ575" s="239"/>
      <c r="CA575" s="239"/>
      <c r="CB575" s="239"/>
      <c r="CC575" s="239"/>
      <c r="CD575" s="239"/>
      <c r="CE575" s="239"/>
      <c r="CF575" s="236"/>
      <c r="CG575" s="240"/>
    </row>
    <row r="576" spans="56:85" x14ac:dyDescent="0.25">
      <c r="BD576" s="237">
        <v>572</v>
      </c>
      <c r="BE576" s="235"/>
      <c r="BF576" s="235"/>
      <c r="BG576" s="235"/>
      <c r="BH576" s="235"/>
      <c r="BI576" s="235"/>
      <c r="BJ576" s="236"/>
      <c r="BK576" s="235"/>
      <c r="BL576" s="236"/>
      <c r="BM576" s="235"/>
      <c r="BN576" s="238"/>
      <c r="BO576" s="238"/>
      <c r="BP576" s="238"/>
      <c r="BQ576" s="238"/>
      <c r="BR576" s="238"/>
      <c r="BS576" s="238"/>
      <c r="BT576" s="239"/>
      <c r="BU576" s="239"/>
      <c r="BV576" s="239"/>
      <c r="BW576" s="239"/>
      <c r="BX576" s="238"/>
      <c r="BY576" s="239"/>
      <c r="BZ576" s="239"/>
      <c r="CA576" s="239"/>
      <c r="CB576" s="239"/>
      <c r="CC576" s="239"/>
      <c r="CD576" s="239"/>
      <c r="CE576" s="239"/>
      <c r="CF576" s="236"/>
      <c r="CG576" s="240"/>
    </row>
    <row r="577" spans="56:85" x14ac:dyDescent="0.25">
      <c r="BD577" s="237">
        <v>573</v>
      </c>
      <c r="BE577" s="235"/>
      <c r="BF577" s="235"/>
      <c r="BG577" s="235"/>
      <c r="BH577" s="235"/>
      <c r="BI577" s="235"/>
      <c r="BJ577" s="236"/>
      <c r="BK577" s="235"/>
      <c r="BL577" s="236"/>
      <c r="BM577" s="235"/>
      <c r="BN577" s="238"/>
      <c r="BO577" s="238"/>
      <c r="BP577" s="238"/>
      <c r="BQ577" s="238"/>
      <c r="BR577" s="238"/>
      <c r="BS577" s="238"/>
      <c r="BT577" s="239"/>
      <c r="BU577" s="239"/>
      <c r="BV577" s="239"/>
      <c r="BW577" s="239"/>
      <c r="BX577" s="238"/>
      <c r="BY577" s="239"/>
      <c r="BZ577" s="239"/>
      <c r="CA577" s="239"/>
      <c r="CB577" s="239"/>
      <c r="CC577" s="239"/>
      <c r="CD577" s="239"/>
      <c r="CE577" s="239"/>
      <c r="CF577" s="236"/>
      <c r="CG577" s="240"/>
    </row>
    <row r="578" spans="56:85" x14ac:dyDescent="0.25">
      <c r="BD578" s="237">
        <v>574</v>
      </c>
      <c r="BE578" s="235"/>
      <c r="BF578" s="235"/>
      <c r="BG578" s="235"/>
      <c r="BH578" s="235"/>
      <c r="BI578" s="235"/>
      <c r="BJ578" s="236"/>
      <c r="BK578" s="235"/>
      <c r="BL578" s="236"/>
      <c r="BM578" s="235"/>
      <c r="BN578" s="238"/>
      <c r="BO578" s="238"/>
      <c r="BP578" s="238"/>
      <c r="BQ578" s="238"/>
      <c r="BR578" s="238"/>
      <c r="BS578" s="238"/>
      <c r="BT578" s="239"/>
      <c r="BU578" s="239"/>
      <c r="BV578" s="239"/>
      <c r="BW578" s="239"/>
      <c r="BX578" s="238"/>
      <c r="BY578" s="239"/>
      <c r="BZ578" s="239"/>
      <c r="CA578" s="239"/>
      <c r="CB578" s="239"/>
      <c r="CC578" s="239"/>
      <c r="CD578" s="239"/>
      <c r="CE578" s="239"/>
      <c r="CF578" s="236"/>
      <c r="CG578" s="240"/>
    </row>
    <row r="579" spans="56:85" x14ac:dyDescent="0.25">
      <c r="BD579" s="237">
        <v>575</v>
      </c>
      <c r="BE579" s="235"/>
      <c r="BF579" s="235"/>
      <c r="BG579" s="235"/>
      <c r="BH579" s="235"/>
      <c r="BI579" s="235"/>
      <c r="BJ579" s="236"/>
      <c r="BK579" s="235"/>
      <c r="BL579" s="236"/>
      <c r="BM579" s="235"/>
      <c r="BN579" s="238"/>
      <c r="BO579" s="238"/>
      <c r="BP579" s="238"/>
      <c r="BQ579" s="238"/>
      <c r="BR579" s="238"/>
      <c r="BS579" s="238"/>
      <c r="BT579" s="239"/>
      <c r="BU579" s="239"/>
      <c r="BV579" s="239"/>
      <c r="BW579" s="239"/>
      <c r="BX579" s="238"/>
      <c r="BY579" s="239"/>
      <c r="BZ579" s="239"/>
      <c r="CA579" s="239"/>
      <c r="CB579" s="239"/>
      <c r="CC579" s="239"/>
      <c r="CD579" s="239"/>
      <c r="CE579" s="239"/>
      <c r="CF579" s="236"/>
      <c r="CG579" s="240"/>
    </row>
    <row r="580" spans="56:85" x14ac:dyDescent="0.25">
      <c r="BD580" s="237">
        <v>576</v>
      </c>
      <c r="BE580" s="235"/>
      <c r="BF580" s="235"/>
      <c r="BG580" s="235"/>
      <c r="BH580" s="235"/>
      <c r="BI580" s="235"/>
      <c r="BJ580" s="236"/>
      <c r="BK580" s="235"/>
      <c r="BL580" s="236"/>
      <c r="BM580" s="235"/>
      <c r="BN580" s="238"/>
      <c r="BO580" s="238"/>
      <c r="BP580" s="238"/>
      <c r="BQ580" s="238"/>
      <c r="BR580" s="238"/>
      <c r="BS580" s="238"/>
      <c r="BT580" s="239"/>
      <c r="BU580" s="239"/>
      <c r="BV580" s="239"/>
      <c r="BW580" s="239"/>
      <c r="BX580" s="238"/>
      <c r="BY580" s="239"/>
      <c r="BZ580" s="239"/>
      <c r="CA580" s="239"/>
      <c r="CB580" s="239"/>
      <c r="CC580" s="239"/>
      <c r="CD580" s="239"/>
      <c r="CE580" s="239"/>
      <c r="CF580" s="236"/>
      <c r="CG580" s="240"/>
    </row>
    <row r="581" spans="56:85" x14ac:dyDescent="0.25">
      <c r="BD581" s="237">
        <v>577</v>
      </c>
      <c r="BE581" s="235"/>
      <c r="BF581" s="235"/>
      <c r="BG581" s="235"/>
      <c r="BH581" s="235"/>
      <c r="BI581" s="235"/>
      <c r="BJ581" s="236"/>
      <c r="BK581" s="235"/>
      <c r="BL581" s="236"/>
      <c r="BM581" s="235"/>
      <c r="BN581" s="238"/>
      <c r="BO581" s="238"/>
      <c r="BP581" s="238"/>
      <c r="BQ581" s="238"/>
      <c r="BR581" s="238"/>
      <c r="BS581" s="238"/>
      <c r="BT581" s="239"/>
      <c r="BU581" s="239"/>
      <c r="BV581" s="239"/>
      <c r="BW581" s="239"/>
      <c r="BX581" s="238"/>
      <c r="BY581" s="239"/>
      <c r="BZ581" s="239"/>
      <c r="CA581" s="239"/>
      <c r="CB581" s="239"/>
      <c r="CC581" s="239"/>
      <c r="CD581" s="239"/>
      <c r="CE581" s="239"/>
      <c r="CF581" s="236"/>
      <c r="CG581" s="240"/>
    </row>
    <row r="582" spans="56:85" x14ac:dyDescent="0.25">
      <c r="BD582" s="237">
        <v>578</v>
      </c>
      <c r="BE582" s="235"/>
      <c r="BF582" s="235"/>
      <c r="BG582" s="235"/>
      <c r="BH582" s="235"/>
      <c r="BI582" s="235"/>
      <c r="BJ582" s="236"/>
      <c r="BK582" s="235"/>
      <c r="BL582" s="236"/>
      <c r="BM582" s="235"/>
      <c r="BN582" s="238"/>
      <c r="BO582" s="238"/>
      <c r="BP582" s="238"/>
      <c r="BQ582" s="238"/>
      <c r="BR582" s="238"/>
      <c r="BS582" s="238"/>
      <c r="BT582" s="239"/>
      <c r="BU582" s="239"/>
      <c r="BV582" s="239"/>
      <c r="BW582" s="239"/>
      <c r="BX582" s="238"/>
      <c r="BY582" s="239"/>
      <c r="BZ582" s="239"/>
      <c r="CA582" s="239"/>
      <c r="CB582" s="239"/>
      <c r="CC582" s="239"/>
      <c r="CD582" s="239"/>
      <c r="CE582" s="239"/>
      <c r="CF582" s="236"/>
      <c r="CG582" s="240"/>
    </row>
    <row r="583" spans="56:85" x14ac:dyDescent="0.25">
      <c r="BD583" s="237">
        <v>579</v>
      </c>
      <c r="BE583" s="235"/>
      <c r="BF583" s="235"/>
      <c r="BG583" s="235"/>
      <c r="BH583" s="235"/>
      <c r="BI583" s="235"/>
      <c r="BJ583" s="236"/>
      <c r="BK583" s="235"/>
      <c r="BL583" s="236"/>
      <c r="BM583" s="235"/>
      <c r="BN583" s="238"/>
      <c r="BO583" s="238"/>
      <c r="BP583" s="238"/>
      <c r="BQ583" s="238"/>
      <c r="BR583" s="238"/>
      <c r="BS583" s="238"/>
      <c r="BT583" s="239"/>
      <c r="BU583" s="239"/>
      <c r="BV583" s="239"/>
      <c r="BW583" s="239"/>
      <c r="BX583" s="238"/>
      <c r="BY583" s="239"/>
      <c r="BZ583" s="239"/>
      <c r="CA583" s="239"/>
      <c r="CB583" s="239"/>
      <c r="CC583" s="239"/>
      <c r="CD583" s="239"/>
      <c r="CE583" s="239"/>
      <c r="CF583" s="236"/>
      <c r="CG583" s="240"/>
    </row>
    <row r="584" spans="56:85" x14ac:dyDescent="0.25">
      <c r="BD584" s="237">
        <v>580</v>
      </c>
      <c r="BE584" s="235"/>
      <c r="BF584" s="235"/>
      <c r="BG584" s="235"/>
      <c r="BH584" s="235"/>
      <c r="BI584" s="235"/>
      <c r="BJ584" s="236"/>
      <c r="BK584" s="235"/>
      <c r="BL584" s="236"/>
      <c r="BM584" s="235"/>
      <c r="BN584" s="238"/>
      <c r="BO584" s="238"/>
      <c r="BP584" s="238"/>
      <c r="BQ584" s="238"/>
      <c r="BR584" s="238"/>
      <c r="BS584" s="238"/>
      <c r="BT584" s="239"/>
      <c r="BU584" s="239"/>
      <c r="BV584" s="239"/>
      <c r="BW584" s="239"/>
      <c r="BX584" s="238"/>
      <c r="BY584" s="239"/>
      <c r="BZ584" s="239"/>
      <c r="CA584" s="239"/>
      <c r="CB584" s="239"/>
      <c r="CC584" s="239"/>
      <c r="CD584" s="239"/>
      <c r="CE584" s="239"/>
      <c r="CF584" s="236"/>
      <c r="CG584" s="240"/>
    </row>
    <row r="585" spans="56:85" x14ac:dyDescent="0.25">
      <c r="BD585" s="237">
        <v>581</v>
      </c>
      <c r="BE585" s="235"/>
      <c r="BF585" s="235"/>
      <c r="BG585" s="235"/>
      <c r="BH585" s="235"/>
      <c r="BI585" s="235"/>
      <c r="BJ585" s="236"/>
      <c r="BK585" s="235"/>
      <c r="BL585" s="236"/>
      <c r="BM585" s="235"/>
      <c r="BN585" s="238"/>
      <c r="BO585" s="238"/>
      <c r="BP585" s="238"/>
      <c r="BQ585" s="238"/>
      <c r="BR585" s="238"/>
      <c r="BS585" s="238"/>
      <c r="BT585" s="239"/>
      <c r="BU585" s="239"/>
      <c r="BV585" s="239"/>
      <c r="BW585" s="239"/>
      <c r="BX585" s="238"/>
      <c r="BY585" s="239"/>
      <c r="BZ585" s="239"/>
      <c r="CA585" s="239"/>
      <c r="CB585" s="239"/>
      <c r="CC585" s="239"/>
      <c r="CD585" s="239"/>
      <c r="CE585" s="239"/>
      <c r="CF585" s="236"/>
      <c r="CG585" s="240"/>
    </row>
    <row r="586" spans="56:85" x14ac:dyDescent="0.25">
      <c r="BD586" s="237">
        <v>582</v>
      </c>
      <c r="BE586" s="235"/>
      <c r="BF586" s="235"/>
      <c r="BG586" s="235"/>
      <c r="BH586" s="235"/>
      <c r="BI586" s="235"/>
      <c r="BJ586" s="236"/>
      <c r="BK586" s="235"/>
      <c r="BL586" s="236"/>
      <c r="BM586" s="235"/>
      <c r="BN586" s="238"/>
      <c r="BO586" s="238"/>
      <c r="BP586" s="238"/>
      <c r="BQ586" s="238"/>
      <c r="BR586" s="238"/>
      <c r="BS586" s="238"/>
      <c r="BT586" s="239"/>
      <c r="BU586" s="239"/>
      <c r="BV586" s="239"/>
      <c r="BW586" s="239"/>
      <c r="BX586" s="238"/>
      <c r="BY586" s="239"/>
      <c r="BZ586" s="239"/>
      <c r="CA586" s="239"/>
      <c r="CB586" s="239"/>
      <c r="CC586" s="239"/>
      <c r="CD586" s="239"/>
      <c r="CE586" s="239"/>
      <c r="CF586" s="236"/>
      <c r="CG586" s="240"/>
    </row>
    <row r="587" spans="56:85" x14ac:dyDescent="0.25">
      <c r="BD587" s="237">
        <v>583</v>
      </c>
      <c r="BE587" s="235"/>
      <c r="BF587" s="235"/>
      <c r="BG587" s="235"/>
      <c r="BH587" s="235"/>
      <c r="BI587" s="235"/>
      <c r="BJ587" s="236"/>
      <c r="BK587" s="235"/>
      <c r="BL587" s="236"/>
      <c r="BM587" s="235"/>
      <c r="BN587" s="238"/>
      <c r="BO587" s="238"/>
      <c r="BP587" s="238"/>
      <c r="BQ587" s="238"/>
      <c r="BR587" s="238"/>
      <c r="BS587" s="238"/>
      <c r="BT587" s="239"/>
      <c r="BU587" s="239"/>
      <c r="BV587" s="239"/>
      <c r="BW587" s="239"/>
      <c r="BX587" s="238"/>
      <c r="BY587" s="239"/>
      <c r="BZ587" s="239"/>
      <c r="CA587" s="239"/>
      <c r="CB587" s="239"/>
      <c r="CC587" s="239"/>
      <c r="CD587" s="239"/>
      <c r="CE587" s="239"/>
      <c r="CF587" s="236"/>
      <c r="CG587" s="240"/>
    </row>
    <row r="588" spans="56:85" x14ac:dyDescent="0.25">
      <c r="BD588" s="237">
        <v>584</v>
      </c>
      <c r="BE588" s="235"/>
      <c r="BF588" s="235"/>
      <c r="BG588" s="235"/>
      <c r="BH588" s="235"/>
      <c r="BI588" s="235"/>
      <c r="BJ588" s="236"/>
      <c r="BK588" s="235"/>
      <c r="BL588" s="236"/>
      <c r="BM588" s="235"/>
      <c r="BN588" s="238"/>
      <c r="BO588" s="238"/>
      <c r="BP588" s="238"/>
      <c r="BQ588" s="238"/>
      <c r="BR588" s="238"/>
      <c r="BS588" s="238"/>
      <c r="BT588" s="239"/>
      <c r="BU588" s="239"/>
      <c r="BV588" s="239"/>
      <c r="BW588" s="239"/>
      <c r="BX588" s="238"/>
      <c r="BY588" s="239"/>
      <c r="BZ588" s="239"/>
      <c r="CA588" s="239"/>
      <c r="CB588" s="239"/>
      <c r="CC588" s="239"/>
      <c r="CD588" s="239"/>
      <c r="CE588" s="239"/>
      <c r="CF588" s="236"/>
      <c r="CG588" s="240"/>
    </row>
    <row r="589" spans="56:85" x14ac:dyDescent="0.25">
      <c r="BD589" s="237">
        <v>585</v>
      </c>
      <c r="BE589" s="235"/>
      <c r="BF589" s="235"/>
      <c r="BG589" s="235"/>
      <c r="BH589" s="235"/>
      <c r="BI589" s="235"/>
      <c r="BJ589" s="236"/>
      <c r="BK589" s="235"/>
      <c r="BL589" s="236"/>
      <c r="BM589" s="235"/>
      <c r="BN589" s="238"/>
      <c r="BO589" s="238"/>
      <c r="BP589" s="238"/>
      <c r="BQ589" s="238"/>
      <c r="BR589" s="238"/>
      <c r="BS589" s="238"/>
      <c r="BT589" s="239"/>
      <c r="BU589" s="239"/>
      <c r="BV589" s="239"/>
      <c r="BW589" s="239"/>
      <c r="BX589" s="238"/>
      <c r="BY589" s="239"/>
      <c r="BZ589" s="239"/>
      <c r="CA589" s="239"/>
      <c r="CB589" s="239"/>
      <c r="CC589" s="239"/>
      <c r="CD589" s="239"/>
      <c r="CE589" s="239"/>
      <c r="CF589" s="236"/>
      <c r="CG589" s="240"/>
    </row>
    <row r="590" spans="56:85" x14ac:dyDescent="0.25">
      <c r="BD590" s="237">
        <v>586</v>
      </c>
      <c r="BE590" s="235"/>
      <c r="BF590" s="235"/>
      <c r="BG590" s="235"/>
      <c r="BH590" s="235"/>
      <c r="BI590" s="235"/>
      <c r="BJ590" s="236"/>
      <c r="BK590" s="235"/>
      <c r="BL590" s="236"/>
      <c r="BM590" s="235"/>
      <c r="BN590" s="238"/>
      <c r="BO590" s="238"/>
      <c r="BP590" s="238"/>
      <c r="BQ590" s="238"/>
      <c r="BR590" s="238"/>
      <c r="BS590" s="238"/>
      <c r="BT590" s="239"/>
      <c r="BU590" s="239"/>
      <c r="BV590" s="239"/>
      <c r="BW590" s="239"/>
      <c r="BX590" s="238"/>
      <c r="BY590" s="239"/>
      <c r="BZ590" s="239"/>
      <c r="CA590" s="239"/>
      <c r="CB590" s="239"/>
      <c r="CC590" s="239"/>
      <c r="CD590" s="239"/>
      <c r="CE590" s="239"/>
      <c r="CF590" s="236"/>
      <c r="CG590" s="240"/>
    </row>
    <row r="591" spans="56:85" x14ac:dyDescent="0.25">
      <c r="BD591" s="237">
        <v>587</v>
      </c>
      <c r="BE591" s="235"/>
      <c r="BF591" s="235"/>
      <c r="BG591" s="235"/>
      <c r="BH591" s="235"/>
      <c r="BI591" s="235"/>
      <c r="BJ591" s="236"/>
      <c r="BK591" s="235"/>
      <c r="BL591" s="236"/>
      <c r="BM591" s="235"/>
      <c r="BN591" s="238"/>
      <c r="BO591" s="238"/>
      <c r="BP591" s="238"/>
      <c r="BQ591" s="238"/>
      <c r="BR591" s="238"/>
      <c r="BS591" s="238"/>
      <c r="BT591" s="239"/>
      <c r="BU591" s="239"/>
      <c r="BV591" s="239"/>
      <c r="BW591" s="239"/>
      <c r="BX591" s="238"/>
      <c r="BY591" s="239"/>
      <c r="BZ591" s="239"/>
      <c r="CA591" s="239"/>
      <c r="CB591" s="239"/>
      <c r="CC591" s="239"/>
      <c r="CD591" s="239"/>
      <c r="CE591" s="239"/>
      <c r="CF591" s="236"/>
      <c r="CG591" s="240"/>
    </row>
    <row r="592" spans="56:85" x14ac:dyDescent="0.25">
      <c r="BD592" s="237">
        <v>588</v>
      </c>
      <c r="BE592" s="235"/>
      <c r="BF592" s="235"/>
      <c r="BG592" s="235"/>
      <c r="BH592" s="235"/>
      <c r="BI592" s="235"/>
      <c r="BJ592" s="236"/>
      <c r="BK592" s="235"/>
      <c r="BL592" s="236"/>
      <c r="BM592" s="235"/>
      <c r="BN592" s="238"/>
      <c r="BO592" s="238"/>
      <c r="BP592" s="238"/>
      <c r="BQ592" s="238"/>
      <c r="BR592" s="238"/>
      <c r="BS592" s="238"/>
      <c r="BT592" s="239"/>
      <c r="BU592" s="239"/>
      <c r="BV592" s="239"/>
      <c r="BW592" s="239"/>
      <c r="BX592" s="238"/>
      <c r="BY592" s="239"/>
      <c r="BZ592" s="239"/>
      <c r="CA592" s="239"/>
      <c r="CB592" s="239"/>
      <c r="CC592" s="239"/>
      <c r="CD592" s="239"/>
      <c r="CE592" s="239"/>
      <c r="CF592" s="236"/>
      <c r="CG592" s="240"/>
    </row>
    <row r="593" spans="56:85" x14ac:dyDescent="0.25">
      <c r="BD593" s="237">
        <v>589</v>
      </c>
      <c r="BE593" s="235"/>
      <c r="BF593" s="235"/>
      <c r="BG593" s="235"/>
      <c r="BH593" s="235"/>
      <c r="BI593" s="235"/>
      <c r="BJ593" s="236"/>
      <c r="BK593" s="235"/>
      <c r="BL593" s="236"/>
      <c r="BM593" s="235"/>
      <c r="BN593" s="238"/>
      <c r="BO593" s="238"/>
      <c r="BP593" s="238"/>
      <c r="BQ593" s="238"/>
      <c r="BR593" s="238"/>
      <c r="BS593" s="238"/>
      <c r="BT593" s="239"/>
      <c r="BU593" s="239"/>
      <c r="BV593" s="239"/>
      <c r="BW593" s="239"/>
      <c r="BX593" s="238"/>
      <c r="BY593" s="239"/>
      <c r="BZ593" s="239"/>
      <c r="CA593" s="239"/>
      <c r="CB593" s="239"/>
      <c r="CC593" s="239"/>
      <c r="CD593" s="239"/>
      <c r="CE593" s="239"/>
      <c r="CF593" s="236"/>
      <c r="CG593" s="240"/>
    </row>
    <row r="594" spans="56:85" x14ac:dyDescent="0.25">
      <c r="BD594" s="237">
        <v>590</v>
      </c>
      <c r="BE594" s="235"/>
      <c r="BF594" s="235"/>
      <c r="BG594" s="235"/>
      <c r="BH594" s="235"/>
      <c r="BI594" s="235"/>
      <c r="BJ594" s="236"/>
      <c r="BK594" s="235"/>
      <c r="BL594" s="236"/>
      <c r="BM594" s="235"/>
      <c r="BN594" s="238"/>
      <c r="BO594" s="238"/>
      <c r="BP594" s="238"/>
      <c r="BQ594" s="238"/>
      <c r="BR594" s="238"/>
      <c r="BS594" s="238"/>
      <c r="BT594" s="239"/>
      <c r="BU594" s="239"/>
      <c r="BV594" s="239"/>
      <c r="BW594" s="239"/>
      <c r="BX594" s="238"/>
      <c r="BY594" s="239"/>
      <c r="BZ594" s="239"/>
      <c r="CA594" s="239"/>
      <c r="CB594" s="239"/>
      <c r="CC594" s="239"/>
      <c r="CD594" s="239"/>
      <c r="CE594" s="239"/>
      <c r="CF594" s="236"/>
      <c r="CG594" s="240"/>
    </row>
    <row r="595" spans="56:85" x14ac:dyDescent="0.25">
      <c r="BD595" s="237">
        <v>591</v>
      </c>
      <c r="BE595" s="235"/>
      <c r="BF595" s="235"/>
      <c r="BG595" s="235"/>
      <c r="BH595" s="235"/>
      <c r="BI595" s="235"/>
      <c r="BJ595" s="236"/>
      <c r="BK595" s="235"/>
      <c r="BL595" s="236"/>
      <c r="BM595" s="235"/>
      <c r="BN595" s="238"/>
      <c r="BO595" s="238"/>
      <c r="BP595" s="238"/>
      <c r="BQ595" s="238"/>
      <c r="BR595" s="238"/>
      <c r="BS595" s="238"/>
      <c r="BT595" s="239"/>
      <c r="BU595" s="239"/>
      <c r="BV595" s="239"/>
      <c r="BW595" s="239"/>
      <c r="BX595" s="238"/>
      <c r="BY595" s="239"/>
      <c r="BZ595" s="239"/>
      <c r="CA595" s="239"/>
      <c r="CB595" s="239"/>
      <c r="CC595" s="239"/>
      <c r="CD595" s="239"/>
      <c r="CE595" s="239"/>
      <c r="CF595" s="236"/>
      <c r="CG595" s="240"/>
    </row>
    <row r="596" spans="56:85" x14ac:dyDescent="0.25">
      <c r="BD596" s="237">
        <v>592</v>
      </c>
      <c r="BE596" s="235"/>
      <c r="BF596" s="235"/>
      <c r="BG596" s="235"/>
      <c r="BH596" s="235"/>
      <c r="BI596" s="235"/>
      <c r="BJ596" s="236"/>
      <c r="BK596" s="235"/>
      <c r="BL596" s="236"/>
      <c r="BM596" s="235"/>
      <c r="BN596" s="238"/>
      <c r="BO596" s="238"/>
      <c r="BP596" s="238"/>
      <c r="BQ596" s="238"/>
      <c r="BR596" s="238"/>
      <c r="BS596" s="238"/>
      <c r="BT596" s="239"/>
      <c r="BU596" s="239"/>
      <c r="BV596" s="239"/>
      <c r="BW596" s="239"/>
      <c r="BX596" s="238"/>
      <c r="BY596" s="239"/>
      <c r="BZ596" s="239"/>
      <c r="CA596" s="239"/>
      <c r="CB596" s="239"/>
      <c r="CC596" s="239"/>
      <c r="CD596" s="239"/>
      <c r="CE596" s="239"/>
      <c r="CF596" s="236"/>
      <c r="CG596" s="240"/>
    </row>
    <row r="597" spans="56:85" x14ac:dyDescent="0.25">
      <c r="BD597" s="237">
        <v>593</v>
      </c>
      <c r="BE597" s="235"/>
      <c r="BF597" s="235"/>
      <c r="BG597" s="235"/>
      <c r="BH597" s="235"/>
      <c r="BI597" s="235"/>
      <c r="BJ597" s="236"/>
      <c r="BK597" s="235"/>
      <c r="BL597" s="236"/>
      <c r="BM597" s="235"/>
      <c r="BN597" s="238"/>
      <c r="BO597" s="238"/>
      <c r="BP597" s="238"/>
      <c r="BQ597" s="238"/>
      <c r="BR597" s="238"/>
      <c r="BS597" s="238"/>
      <c r="BT597" s="239"/>
      <c r="BU597" s="239"/>
      <c r="BV597" s="239"/>
      <c r="BW597" s="239"/>
      <c r="BX597" s="238"/>
      <c r="BY597" s="239"/>
      <c r="BZ597" s="239"/>
      <c r="CA597" s="239"/>
      <c r="CB597" s="239"/>
      <c r="CC597" s="239"/>
      <c r="CD597" s="239"/>
      <c r="CE597" s="239"/>
      <c r="CF597" s="236"/>
      <c r="CG597" s="240"/>
    </row>
    <row r="598" spans="56:85" x14ac:dyDescent="0.25">
      <c r="BD598" s="237">
        <v>594</v>
      </c>
      <c r="BE598" s="235"/>
      <c r="BF598" s="235"/>
      <c r="BG598" s="235"/>
      <c r="BH598" s="235"/>
      <c r="BI598" s="235"/>
      <c r="BJ598" s="236"/>
      <c r="BK598" s="235"/>
      <c r="BL598" s="236"/>
      <c r="BM598" s="235"/>
      <c r="BN598" s="238"/>
      <c r="BO598" s="238"/>
      <c r="BP598" s="238"/>
      <c r="BQ598" s="238"/>
      <c r="BR598" s="238"/>
      <c r="BS598" s="238"/>
      <c r="BT598" s="239"/>
      <c r="BU598" s="239"/>
      <c r="BV598" s="239"/>
      <c r="BW598" s="239"/>
      <c r="BX598" s="238"/>
      <c r="BY598" s="239"/>
      <c r="BZ598" s="239"/>
      <c r="CA598" s="239"/>
      <c r="CB598" s="239"/>
      <c r="CC598" s="239"/>
      <c r="CD598" s="239"/>
      <c r="CE598" s="239"/>
      <c r="CF598" s="236"/>
      <c r="CG598" s="240"/>
    </row>
    <row r="599" spans="56:85" x14ac:dyDescent="0.25">
      <c r="BD599" s="237">
        <v>595</v>
      </c>
      <c r="BE599" s="235"/>
      <c r="BF599" s="235"/>
      <c r="BG599" s="235"/>
      <c r="BH599" s="235"/>
      <c r="BI599" s="235"/>
      <c r="BJ599" s="236"/>
      <c r="BK599" s="235"/>
      <c r="BL599" s="236"/>
      <c r="BM599" s="235"/>
      <c r="BN599" s="238"/>
      <c r="BO599" s="238"/>
      <c r="BP599" s="238"/>
      <c r="BQ599" s="238"/>
      <c r="BR599" s="238"/>
      <c r="BS599" s="238"/>
      <c r="BT599" s="239"/>
      <c r="BU599" s="239"/>
      <c r="BV599" s="239"/>
      <c r="BW599" s="239"/>
      <c r="BX599" s="238"/>
      <c r="BY599" s="239"/>
      <c r="BZ599" s="239"/>
      <c r="CA599" s="239"/>
      <c r="CB599" s="239"/>
      <c r="CC599" s="239"/>
      <c r="CD599" s="239"/>
      <c r="CE599" s="239"/>
      <c r="CF599" s="236"/>
      <c r="CG599" s="240"/>
    </row>
    <row r="600" spans="56:85" x14ac:dyDescent="0.25">
      <c r="BD600" s="237">
        <v>596</v>
      </c>
      <c r="BE600" s="235"/>
      <c r="BF600" s="235"/>
      <c r="BG600" s="235"/>
      <c r="BH600" s="235"/>
      <c r="BI600" s="235"/>
      <c r="BJ600" s="236"/>
      <c r="BK600" s="235"/>
      <c r="BL600" s="236"/>
      <c r="BM600" s="235"/>
      <c r="BN600" s="238"/>
      <c r="BO600" s="238"/>
      <c r="BP600" s="238"/>
      <c r="BQ600" s="238"/>
      <c r="BR600" s="238"/>
      <c r="BS600" s="238"/>
      <c r="BT600" s="239"/>
      <c r="BU600" s="239"/>
      <c r="BV600" s="239"/>
      <c r="BW600" s="239"/>
      <c r="BX600" s="238"/>
      <c r="BY600" s="239"/>
      <c r="BZ600" s="239"/>
      <c r="CA600" s="239"/>
      <c r="CB600" s="239"/>
      <c r="CC600" s="239"/>
      <c r="CD600" s="239"/>
      <c r="CE600" s="239"/>
      <c r="CF600" s="236"/>
      <c r="CG600" s="240"/>
    </row>
    <row r="601" spans="56:85" x14ac:dyDescent="0.25">
      <c r="BD601" s="237">
        <v>597</v>
      </c>
      <c r="BE601" s="235"/>
      <c r="BF601" s="235"/>
      <c r="BG601" s="235"/>
      <c r="BH601" s="235"/>
      <c r="BI601" s="235"/>
      <c r="BJ601" s="236"/>
      <c r="BK601" s="235"/>
      <c r="BL601" s="236"/>
      <c r="BM601" s="235"/>
      <c r="BN601" s="238"/>
      <c r="BO601" s="238"/>
      <c r="BP601" s="238"/>
      <c r="BQ601" s="238"/>
      <c r="BR601" s="238"/>
      <c r="BS601" s="238"/>
      <c r="BT601" s="239"/>
      <c r="BU601" s="239"/>
      <c r="BV601" s="239"/>
      <c r="BW601" s="239"/>
      <c r="BX601" s="238"/>
      <c r="BY601" s="239"/>
      <c r="BZ601" s="239"/>
      <c r="CA601" s="239"/>
      <c r="CB601" s="239"/>
      <c r="CC601" s="239"/>
      <c r="CD601" s="239"/>
      <c r="CE601" s="239"/>
      <c r="CF601" s="236"/>
      <c r="CG601" s="240"/>
    </row>
    <row r="602" spans="56:85" x14ac:dyDescent="0.25">
      <c r="BD602" s="237">
        <v>598</v>
      </c>
      <c r="BE602" s="235"/>
      <c r="BF602" s="235"/>
      <c r="BG602" s="235"/>
      <c r="BH602" s="235"/>
      <c r="BI602" s="235"/>
      <c r="BJ602" s="236"/>
      <c r="BK602" s="235"/>
      <c r="BL602" s="236"/>
      <c r="BM602" s="235"/>
      <c r="BN602" s="238"/>
      <c r="BO602" s="238"/>
      <c r="BP602" s="238"/>
      <c r="BQ602" s="238"/>
      <c r="BR602" s="238"/>
      <c r="BS602" s="238"/>
      <c r="BT602" s="239"/>
      <c r="BU602" s="239"/>
      <c r="BV602" s="239"/>
      <c r="BW602" s="239"/>
      <c r="BX602" s="238"/>
      <c r="BY602" s="239"/>
      <c r="BZ602" s="239"/>
      <c r="CA602" s="239"/>
      <c r="CB602" s="239"/>
      <c r="CC602" s="239"/>
      <c r="CD602" s="239"/>
      <c r="CE602" s="239"/>
      <c r="CF602" s="236"/>
      <c r="CG602" s="240"/>
    </row>
    <row r="603" spans="56:85" x14ac:dyDescent="0.25">
      <c r="BD603" s="237">
        <v>599</v>
      </c>
      <c r="BE603" s="235"/>
      <c r="BF603" s="235"/>
      <c r="BG603" s="235"/>
      <c r="BH603" s="235"/>
      <c r="BI603" s="235"/>
      <c r="BJ603" s="236"/>
      <c r="BK603" s="235"/>
      <c r="BL603" s="236"/>
      <c r="BM603" s="235"/>
      <c r="BN603" s="238"/>
      <c r="BO603" s="238"/>
      <c r="BP603" s="238"/>
      <c r="BQ603" s="238"/>
      <c r="BR603" s="238"/>
      <c r="BS603" s="238"/>
      <c r="BT603" s="239"/>
      <c r="BU603" s="239"/>
      <c r="BV603" s="239"/>
      <c r="BW603" s="239"/>
      <c r="BX603" s="238"/>
      <c r="BY603" s="239"/>
      <c r="BZ603" s="239"/>
      <c r="CA603" s="239"/>
      <c r="CB603" s="239"/>
      <c r="CC603" s="239"/>
      <c r="CD603" s="239"/>
      <c r="CE603" s="239"/>
      <c r="CF603" s="236"/>
      <c r="CG603" s="240"/>
    </row>
    <row r="604" spans="56:85" x14ac:dyDescent="0.25">
      <c r="BD604" s="237">
        <v>600</v>
      </c>
      <c r="BE604" s="235"/>
      <c r="BF604" s="235"/>
      <c r="BG604" s="235"/>
      <c r="BH604" s="235"/>
      <c r="BI604" s="235"/>
      <c r="BJ604" s="236"/>
      <c r="BK604" s="235"/>
      <c r="BL604" s="236"/>
      <c r="BM604" s="235"/>
      <c r="BN604" s="238"/>
      <c r="BO604" s="238"/>
      <c r="BP604" s="238"/>
      <c r="BQ604" s="238"/>
      <c r="BR604" s="238"/>
      <c r="BS604" s="238"/>
      <c r="BT604" s="239"/>
      <c r="BU604" s="239"/>
      <c r="BV604" s="239"/>
      <c r="BW604" s="239"/>
      <c r="BX604" s="238"/>
      <c r="BY604" s="239"/>
      <c r="BZ604" s="239"/>
      <c r="CA604" s="239"/>
      <c r="CB604" s="239"/>
      <c r="CC604" s="239"/>
      <c r="CD604" s="239"/>
      <c r="CE604" s="239"/>
      <c r="CF604" s="236"/>
      <c r="CG604" s="240"/>
    </row>
    <row r="605" spans="56:85" x14ac:dyDescent="0.25">
      <c r="BD605" s="237">
        <v>601</v>
      </c>
      <c r="BE605" s="235"/>
      <c r="BF605" s="235"/>
      <c r="BG605" s="235"/>
      <c r="BH605" s="235"/>
      <c r="BI605" s="235"/>
      <c r="BJ605" s="236"/>
      <c r="BK605" s="235"/>
      <c r="BL605" s="236"/>
      <c r="BM605" s="235"/>
      <c r="BN605" s="238"/>
      <c r="BO605" s="238"/>
      <c r="BP605" s="238"/>
      <c r="BQ605" s="238"/>
      <c r="BR605" s="238"/>
      <c r="BS605" s="238"/>
      <c r="BT605" s="239"/>
      <c r="BU605" s="239"/>
      <c r="BV605" s="239"/>
      <c r="BW605" s="239"/>
      <c r="BX605" s="238"/>
      <c r="BY605" s="239"/>
      <c r="BZ605" s="239"/>
      <c r="CA605" s="239"/>
      <c r="CB605" s="239"/>
      <c r="CC605" s="239"/>
      <c r="CD605" s="239"/>
      <c r="CE605" s="239"/>
      <c r="CF605" s="236"/>
      <c r="CG605" s="240"/>
    </row>
    <row r="606" spans="56:85" x14ac:dyDescent="0.25">
      <c r="BD606" s="237">
        <v>602</v>
      </c>
      <c r="BE606" s="235"/>
      <c r="BF606" s="235"/>
      <c r="BG606" s="235"/>
      <c r="BH606" s="235"/>
      <c r="BI606" s="235"/>
      <c r="BJ606" s="236"/>
      <c r="BK606" s="235"/>
      <c r="BL606" s="236"/>
      <c r="BM606" s="235"/>
      <c r="BN606" s="238"/>
      <c r="BO606" s="238"/>
      <c r="BP606" s="238"/>
      <c r="BQ606" s="238"/>
      <c r="BR606" s="238"/>
      <c r="BS606" s="238"/>
      <c r="BT606" s="239"/>
      <c r="BU606" s="239"/>
      <c r="BV606" s="239"/>
      <c r="BW606" s="239"/>
      <c r="BX606" s="238"/>
      <c r="BY606" s="239"/>
      <c r="BZ606" s="239"/>
      <c r="CA606" s="239"/>
      <c r="CB606" s="239"/>
      <c r="CC606" s="239"/>
      <c r="CD606" s="239"/>
      <c r="CE606" s="239"/>
      <c r="CF606" s="236"/>
      <c r="CG606" s="240"/>
    </row>
    <row r="607" spans="56:85" x14ac:dyDescent="0.25">
      <c r="BD607" s="237">
        <v>603</v>
      </c>
      <c r="BE607" s="235"/>
      <c r="BF607" s="235"/>
      <c r="BG607" s="235"/>
      <c r="BH607" s="235"/>
      <c r="BI607" s="235"/>
      <c r="BJ607" s="236"/>
      <c r="BK607" s="235"/>
      <c r="BL607" s="236"/>
      <c r="BM607" s="235"/>
      <c r="BN607" s="238"/>
      <c r="BO607" s="238"/>
      <c r="BP607" s="238"/>
      <c r="BQ607" s="238"/>
      <c r="BR607" s="238"/>
      <c r="BS607" s="238"/>
      <c r="BT607" s="239"/>
      <c r="BU607" s="239"/>
      <c r="BV607" s="239"/>
      <c r="BW607" s="239"/>
      <c r="BX607" s="238"/>
      <c r="BY607" s="239"/>
      <c r="BZ607" s="239"/>
      <c r="CA607" s="239"/>
      <c r="CB607" s="239"/>
      <c r="CC607" s="239"/>
      <c r="CD607" s="239"/>
      <c r="CE607" s="239"/>
      <c r="CF607" s="236"/>
      <c r="CG607" s="240"/>
    </row>
    <row r="608" spans="56:85" x14ac:dyDescent="0.25">
      <c r="BD608" s="237">
        <v>604</v>
      </c>
      <c r="BE608" s="235"/>
      <c r="BF608" s="235"/>
      <c r="BG608" s="235"/>
      <c r="BH608" s="235"/>
      <c r="BI608" s="235"/>
      <c r="BJ608" s="236"/>
      <c r="BK608" s="235"/>
      <c r="BL608" s="236"/>
      <c r="BM608" s="235"/>
      <c r="BN608" s="238"/>
      <c r="BO608" s="238"/>
      <c r="BP608" s="238"/>
      <c r="BQ608" s="238"/>
      <c r="BR608" s="238"/>
      <c r="BS608" s="238"/>
      <c r="BT608" s="239"/>
      <c r="BU608" s="239"/>
      <c r="BV608" s="239"/>
      <c r="BW608" s="239"/>
      <c r="BX608" s="238"/>
      <c r="BY608" s="239"/>
      <c r="BZ608" s="239"/>
      <c r="CA608" s="239"/>
      <c r="CB608" s="239"/>
      <c r="CC608" s="239"/>
      <c r="CD608" s="239"/>
      <c r="CE608" s="239"/>
      <c r="CF608" s="236"/>
      <c r="CG608" s="240"/>
    </row>
    <row r="609" spans="56:85" x14ac:dyDescent="0.25">
      <c r="BD609" s="237">
        <v>605</v>
      </c>
      <c r="BE609" s="235"/>
      <c r="BF609" s="235"/>
      <c r="BG609" s="235"/>
      <c r="BH609" s="235"/>
      <c r="BI609" s="235"/>
      <c r="BJ609" s="236"/>
      <c r="BK609" s="235"/>
      <c r="BL609" s="236"/>
      <c r="BM609" s="235"/>
      <c r="BN609" s="238"/>
      <c r="BO609" s="238"/>
      <c r="BP609" s="238"/>
      <c r="BQ609" s="238"/>
      <c r="BR609" s="238"/>
      <c r="BS609" s="238"/>
      <c r="BT609" s="239"/>
      <c r="BU609" s="239"/>
      <c r="BV609" s="239"/>
      <c r="BW609" s="239"/>
      <c r="BX609" s="238"/>
      <c r="BY609" s="239"/>
      <c r="BZ609" s="239"/>
      <c r="CA609" s="239"/>
      <c r="CB609" s="239"/>
      <c r="CC609" s="239"/>
      <c r="CD609" s="239"/>
      <c r="CE609" s="239"/>
      <c r="CF609" s="236"/>
      <c r="CG609" s="240"/>
    </row>
    <row r="610" spans="56:85" x14ac:dyDescent="0.25">
      <c r="BD610" s="237">
        <v>606</v>
      </c>
      <c r="BE610" s="235"/>
      <c r="BF610" s="235"/>
      <c r="BG610" s="235"/>
      <c r="BH610" s="235"/>
      <c r="BI610" s="235"/>
      <c r="BJ610" s="236"/>
      <c r="BK610" s="235"/>
      <c r="BL610" s="236"/>
      <c r="BM610" s="235"/>
      <c r="BN610" s="238"/>
      <c r="BO610" s="238"/>
      <c r="BP610" s="238"/>
      <c r="BQ610" s="238"/>
      <c r="BR610" s="238"/>
      <c r="BS610" s="238"/>
      <c r="BT610" s="239"/>
      <c r="BU610" s="239"/>
      <c r="BV610" s="239"/>
      <c r="BW610" s="239"/>
      <c r="BX610" s="238"/>
      <c r="BY610" s="239"/>
      <c r="BZ610" s="239"/>
      <c r="CA610" s="239"/>
      <c r="CB610" s="239"/>
      <c r="CC610" s="239"/>
      <c r="CD610" s="239"/>
      <c r="CE610" s="239"/>
      <c r="CF610" s="236"/>
      <c r="CG610" s="240"/>
    </row>
    <row r="611" spans="56:85" x14ac:dyDescent="0.25">
      <c r="BD611" s="237">
        <v>607</v>
      </c>
      <c r="BE611" s="235"/>
      <c r="BF611" s="235"/>
      <c r="BG611" s="235"/>
      <c r="BH611" s="235"/>
      <c r="BI611" s="235"/>
      <c r="BJ611" s="236"/>
      <c r="BK611" s="235"/>
      <c r="BL611" s="236"/>
      <c r="BM611" s="235"/>
      <c r="BN611" s="238"/>
      <c r="BO611" s="238"/>
      <c r="BP611" s="238"/>
      <c r="BQ611" s="238"/>
      <c r="BR611" s="238"/>
      <c r="BS611" s="238"/>
      <c r="BT611" s="239"/>
      <c r="BU611" s="239"/>
      <c r="BV611" s="239"/>
      <c r="BW611" s="239"/>
      <c r="BX611" s="238"/>
      <c r="BY611" s="239"/>
      <c r="BZ611" s="239"/>
      <c r="CA611" s="239"/>
      <c r="CB611" s="239"/>
      <c r="CC611" s="239"/>
      <c r="CD611" s="239"/>
      <c r="CE611" s="239"/>
      <c r="CF611" s="236"/>
      <c r="CG611" s="240"/>
    </row>
    <row r="612" spans="56:85" x14ac:dyDescent="0.25">
      <c r="BD612" s="237">
        <v>608</v>
      </c>
      <c r="BE612" s="235"/>
      <c r="BF612" s="235"/>
      <c r="BG612" s="235"/>
      <c r="BH612" s="235"/>
      <c r="BI612" s="235"/>
      <c r="BJ612" s="236"/>
      <c r="BK612" s="235"/>
      <c r="BL612" s="236"/>
      <c r="BM612" s="235"/>
      <c r="BN612" s="238"/>
      <c r="BO612" s="238"/>
      <c r="BP612" s="238"/>
      <c r="BQ612" s="238"/>
      <c r="BR612" s="238"/>
      <c r="BS612" s="238"/>
      <c r="BT612" s="239"/>
      <c r="BU612" s="239"/>
      <c r="BV612" s="239"/>
      <c r="BW612" s="239"/>
      <c r="BX612" s="238"/>
      <c r="BY612" s="239"/>
      <c r="BZ612" s="239"/>
      <c r="CA612" s="239"/>
      <c r="CB612" s="239"/>
      <c r="CC612" s="239"/>
      <c r="CD612" s="239"/>
      <c r="CE612" s="239"/>
      <c r="CF612" s="236"/>
      <c r="CG612" s="240"/>
    </row>
    <row r="613" spans="56:85" x14ac:dyDescent="0.25">
      <c r="BD613" s="237">
        <v>609</v>
      </c>
      <c r="BE613" s="235"/>
      <c r="BF613" s="235"/>
      <c r="BG613" s="235"/>
      <c r="BH613" s="235"/>
      <c r="BI613" s="235"/>
      <c r="BJ613" s="236"/>
      <c r="BK613" s="235"/>
      <c r="BL613" s="236"/>
      <c r="BM613" s="235"/>
      <c r="BN613" s="238"/>
      <c r="BO613" s="238"/>
      <c r="BP613" s="238"/>
      <c r="BQ613" s="238"/>
      <c r="BR613" s="238"/>
      <c r="BS613" s="238"/>
      <c r="BT613" s="239"/>
      <c r="BU613" s="239"/>
      <c r="BV613" s="239"/>
      <c r="BW613" s="239"/>
      <c r="BX613" s="238"/>
      <c r="BY613" s="239"/>
      <c r="BZ613" s="239"/>
      <c r="CA613" s="239"/>
      <c r="CB613" s="239"/>
      <c r="CC613" s="239"/>
      <c r="CD613" s="239"/>
      <c r="CE613" s="239"/>
      <c r="CF613" s="236"/>
      <c r="CG613" s="240"/>
    </row>
    <row r="614" spans="56:85" x14ac:dyDescent="0.25">
      <c r="BD614" s="237">
        <v>610</v>
      </c>
      <c r="BE614" s="235"/>
      <c r="BF614" s="235"/>
      <c r="BG614" s="235"/>
      <c r="BH614" s="235"/>
      <c r="BI614" s="235"/>
      <c r="BJ614" s="236"/>
      <c r="BK614" s="235"/>
      <c r="BL614" s="236"/>
      <c r="BM614" s="235"/>
      <c r="BN614" s="238"/>
      <c r="BO614" s="238"/>
      <c r="BP614" s="238"/>
      <c r="BQ614" s="238"/>
      <c r="BR614" s="238"/>
      <c r="BS614" s="238"/>
      <c r="BT614" s="239"/>
      <c r="BU614" s="239"/>
      <c r="BV614" s="239"/>
      <c r="BW614" s="239"/>
      <c r="BX614" s="238"/>
      <c r="BY614" s="239"/>
      <c r="BZ614" s="239"/>
      <c r="CA614" s="239"/>
      <c r="CB614" s="239"/>
      <c r="CC614" s="239"/>
      <c r="CD614" s="239"/>
      <c r="CE614" s="239"/>
      <c r="CF614" s="236"/>
      <c r="CG614" s="240"/>
    </row>
    <row r="615" spans="56:85" x14ac:dyDescent="0.25">
      <c r="BD615" s="237">
        <v>611</v>
      </c>
      <c r="BE615" s="235"/>
      <c r="BF615" s="235"/>
      <c r="BG615" s="235"/>
      <c r="BH615" s="235"/>
      <c r="BI615" s="235"/>
      <c r="BJ615" s="236"/>
      <c r="BK615" s="235"/>
      <c r="BL615" s="236"/>
      <c r="BM615" s="235"/>
      <c r="BN615" s="238"/>
      <c r="BO615" s="238"/>
      <c r="BP615" s="238"/>
      <c r="BQ615" s="238"/>
      <c r="BR615" s="238"/>
      <c r="BS615" s="238"/>
      <c r="BT615" s="239"/>
      <c r="BU615" s="239"/>
      <c r="BV615" s="239"/>
      <c r="BW615" s="239"/>
      <c r="BX615" s="238"/>
      <c r="BY615" s="239"/>
      <c r="BZ615" s="239"/>
      <c r="CA615" s="239"/>
      <c r="CB615" s="239"/>
      <c r="CC615" s="239"/>
      <c r="CD615" s="239"/>
      <c r="CE615" s="239"/>
      <c r="CF615" s="236"/>
      <c r="CG615" s="240"/>
    </row>
    <row r="616" spans="56:85" x14ac:dyDescent="0.25">
      <c r="BD616" s="237">
        <v>612</v>
      </c>
      <c r="BE616" s="235"/>
      <c r="BF616" s="235"/>
      <c r="BG616" s="235"/>
      <c r="BH616" s="235"/>
      <c r="BI616" s="235"/>
      <c r="BJ616" s="236"/>
      <c r="BK616" s="235"/>
      <c r="BL616" s="236"/>
      <c r="BM616" s="235"/>
      <c r="BN616" s="238"/>
      <c r="BO616" s="238"/>
      <c r="BP616" s="238"/>
      <c r="BQ616" s="238"/>
      <c r="BR616" s="238"/>
      <c r="BS616" s="238"/>
      <c r="BT616" s="239"/>
      <c r="BU616" s="239"/>
      <c r="BV616" s="239"/>
      <c r="BW616" s="239"/>
      <c r="BX616" s="238"/>
      <c r="BY616" s="239"/>
      <c r="BZ616" s="239"/>
      <c r="CA616" s="239"/>
      <c r="CB616" s="239"/>
      <c r="CC616" s="239"/>
      <c r="CD616" s="239"/>
      <c r="CE616" s="239"/>
      <c r="CF616" s="236"/>
      <c r="CG616" s="240"/>
    </row>
    <row r="617" spans="56:85" x14ac:dyDescent="0.25">
      <c r="BD617" s="237">
        <v>613</v>
      </c>
      <c r="BE617" s="235"/>
      <c r="BF617" s="235"/>
      <c r="BG617" s="235"/>
      <c r="BH617" s="235"/>
      <c r="BI617" s="235"/>
      <c r="BJ617" s="236"/>
      <c r="BK617" s="235"/>
      <c r="BL617" s="236"/>
      <c r="BM617" s="235"/>
      <c r="BN617" s="238"/>
      <c r="BO617" s="238"/>
      <c r="BP617" s="238"/>
      <c r="BQ617" s="238"/>
      <c r="BR617" s="238"/>
      <c r="BS617" s="238"/>
      <c r="BT617" s="239"/>
      <c r="BU617" s="239"/>
      <c r="BV617" s="239"/>
      <c r="BW617" s="239"/>
      <c r="BX617" s="238"/>
      <c r="BY617" s="239"/>
      <c r="BZ617" s="239"/>
      <c r="CA617" s="239"/>
      <c r="CB617" s="239"/>
      <c r="CC617" s="239"/>
      <c r="CD617" s="239"/>
      <c r="CE617" s="239"/>
      <c r="CF617" s="236"/>
      <c r="CG617" s="240"/>
    </row>
    <row r="618" spans="56:85" x14ac:dyDescent="0.25">
      <c r="BD618" s="237">
        <v>614</v>
      </c>
      <c r="BE618" s="235"/>
      <c r="BF618" s="235"/>
      <c r="BG618" s="235"/>
      <c r="BH618" s="235"/>
      <c r="BI618" s="235"/>
      <c r="BJ618" s="236"/>
      <c r="BK618" s="235"/>
      <c r="BL618" s="236"/>
      <c r="BM618" s="235"/>
      <c r="BN618" s="238"/>
      <c r="BO618" s="238"/>
      <c r="BP618" s="238"/>
      <c r="BQ618" s="238"/>
      <c r="BR618" s="238"/>
      <c r="BS618" s="238"/>
      <c r="BT618" s="239"/>
      <c r="BU618" s="239"/>
      <c r="BV618" s="239"/>
      <c r="BW618" s="239"/>
      <c r="BX618" s="238"/>
      <c r="BY618" s="239"/>
      <c r="BZ618" s="239"/>
      <c r="CA618" s="239"/>
      <c r="CB618" s="239"/>
      <c r="CC618" s="239"/>
      <c r="CD618" s="239"/>
      <c r="CE618" s="239"/>
      <c r="CF618" s="236"/>
      <c r="CG618" s="240"/>
    </row>
    <row r="619" spans="56:85" x14ac:dyDescent="0.25">
      <c r="BD619" s="237">
        <v>615</v>
      </c>
      <c r="BE619" s="235"/>
      <c r="BF619" s="235"/>
      <c r="BG619" s="235"/>
      <c r="BH619" s="235"/>
      <c r="BI619" s="235"/>
      <c r="BJ619" s="236"/>
      <c r="BK619" s="235"/>
      <c r="BL619" s="236"/>
      <c r="BM619" s="235"/>
      <c r="BN619" s="238"/>
      <c r="BO619" s="238"/>
      <c r="BP619" s="238"/>
      <c r="BQ619" s="238"/>
      <c r="BR619" s="238"/>
      <c r="BS619" s="238"/>
      <c r="BT619" s="239"/>
      <c r="BU619" s="239"/>
      <c r="BV619" s="239"/>
      <c r="BW619" s="239"/>
      <c r="BX619" s="238"/>
      <c r="BY619" s="239"/>
      <c r="BZ619" s="239"/>
      <c r="CA619" s="239"/>
      <c r="CB619" s="239"/>
      <c r="CC619" s="239"/>
      <c r="CD619" s="239"/>
      <c r="CE619" s="239"/>
      <c r="CF619" s="236"/>
      <c r="CG619" s="240"/>
    </row>
    <row r="620" spans="56:85" x14ac:dyDescent="0.25">
      <c r="BD620" s="237">
        <v>616</v>
      </c>
      <c r="BE620" s="235"/>
      <c r="BF620" s="235"/>
      <c r="BG620" s="235"/>
      <c r="BH620" s="235"/>
      <c r="BI620" s="235"/>
      <c r="BJ620" s="236"/>
      <c r="BK620" s="235"/>
      <c r="BL620" s="236"/>
      <c r="BM620" s="235"/>
      <c r="BN620" s="238"/>
      <c r="BO620" s="238"/>
      <c r="BP620" s="238"/>
      <c r="BQ620" s="238"/>
      <c r="BR620" s="238"/>
      <c r="BS620" s="238"/>
      <c r="BT620" s="239"/>
      <c r="BU620" s="239"/>
      <c r="BV620" s="239"/>
      <c r="BW620" s="239"/>
      <c r="BX620" s="238"/>
      <c r="BY620" s="239"/>
      <c r="BZ620" s="239"/>
      <c r="CA620" s="239"/>
      <c r="CB620" s="239"/>
      <c r="CC620" s="239"/>
      <c r="CD620" s="239"/>
      <c r="CE620" s="239"/>
      <c r="CF620" s="236"/>
      <c r="CG620" s="240"/>
    </row>
    <row r="621" spans="56:85" x14ac:dyDescent="0.25">
      <c r="BD621" s="237">
        <v>617</v>
      </c>
      <c r="BE621" s="235"/>
      <c r="BF621" s="235"/>
      <c r="BG621" s="235"/>
      <c r="BH621" s="235"/>
      <c r="BI621" s="235"/>
      <c r="BJ621" s="236"/>
      <c r="BK621" s="235"/>
      <c r="BL621" s="236"/>
      <c r="BM621" s="235"/>
      <c r="BN621" s="238"/>
      <c r="BO621" s="238"/>
      <c r="BP621" s="238"/>
      <c r="BQ621" s="238"/>
      <c r="BR621" s="238"/>
      <c r="BS621" s="238"/>
      <c r="BT621" s="239"/>
      <c r="BU621" s="239"/>
      <c r="BV621" s="239"/>
      <c r="BW621" s="239"/>
      <c r="BX621" s="238"/>
      <c r="BY621" s="239"/>
      <c r="BZ621" s="239"/>
      <c r="CA621" s="239"/>
      <c r="CB621" s="239"/>
      <c r="CC621" s="239"/>
      <c r="CD621" s="239"/>
      <c r="CE621" s="239"/>
      <c r="CF621" s="236"/>
      <c r="CG621" s="240"/>
    </row>
    <row r="622" spans="56:85" x14ac:dyDescent="0.25">
      <c r="BD622" s="237">
        <v>618</v>
      </c>
      <c r="BE622" s="235"/>
      <c r="BF622" s="235"/>
      <c r="BG622" s="235"/>
      <c r="BH622" s="235"/>
      <c r="BI622" s="235"/>
      <c r="BJ622" s="236"/>
      <c r="BK622" s="235"/>
      <c r="BL622" s="236"/>
      <c r="BM622" s="235"/>
      <c r="BN622" s="238"/>
      <c r="BO622" s="238"/>
      <c r="BP622" s="238"/>
      <c r="BQ622" s="238"/>
      <c r="BR622" s="238"/>
      <c r="BS622" s="238"/>
      <c r="BT622" s="239"/>
      <c r="BU622" s="239"/>
      <c r="BV622" s="239"/>
      <c r="BW622" s="239"/>
      <c r="BX622" s="238"/>
      <c r="BY622" s="239"/>
      <c r="BZ622" s="239"/>
      <c r="CA622" s="239"/>
      <c r="CB622" s="239"/>
      <c r="CC622" s="239"/>
      <c r="CD622" s="239"/>
      <c r="CE622" s="239"/>
      <c r="CF622" s="236"/>
      <c r="CG622" s="240"/>
    </row>
    <row r="623" spans="56:85" x14ac:dyDescent="0.25">
      <c r="BD623" s="237">
        <v>619</v>
      </c>
      <c r="BE623" s="235"/>
      <c r="BF623" s="235"/>
      <c r="BG623" s="235"/>
      <c r="BH623" s="235"/>
      <c r="BI623" s="235"/>
      <c r="BJ623" s="236"/>
      <c r="BK623" s="235"/>
      <c r="BL623" s="236"/>
      <c r="BM623" s="235"/>
      <c r="BN623" s="238"/>
      <c r="BO623" s="238"/>
      <c r="BP623" s="238"/>
      <c r="BQ623" s="238"/>
      <c r="BR623" s="238"/>
      <c r="BS623" s="238"/>
      <c r="BT623" s="239"/>
      <c r="BU623" s="239"/>
      <c r="BV623" s="239"/>
      <c r="BW623" s="239"/>
      <c r="BX623" s="238"/>
      <c r="BY623" s="239"/>
      <c r="BZ623" s="239"/>
      <c r="CA623" s="239"/>
      <c r="CB623" s="239"/>
      <c r="CC623" s="239"/>
      <c r="CD623" s="239"/>
      <c r="CE623" s="239"/>
      <c r="CF623" s="236"/>
      <c r="CG623" s="240"/>
    </row>
    <row r="624" spans="56:85" x14ac:dyDescent="0.25">
      <c r="BD624" s="237">
        <v>620</v>
      </c>
      <c r="BE624" s="235"/>
      <c r="BF624" s="235"/>
      <c r="BG624" s="235"/>
      <c r="BH624" s="235"/>
      <c r="BI624" s="235"/>
      <c r="BJ624" s="236"/>
      <c r="BK624" s="235"/>
      <c r="BL624" s="236"/>
      <c r="BM624" s="235"/>
      <c r="BN624" s="238"/>
      <c r="BO624" s="238"/>
      <c r="BP624" s="238"/>
      <c r="BQ624" s="238"/>
      <c r="BR624" s="238"/>
      <c r="BS624" s="238"/>
      <c r="BT624" s="239"/>
      <c r="BU624" s="239"/>
      <c r="BV624" s="239"/>
      <c r="BW624" s="239"/>
      <c r="BX624" s="238"/>
      <c r="BY624" s="239"/>
      <c r="BZ624" s="239"/>
      <c r="CA624" s="239"/>
      <c r="CB624" s="239"/>
      <c r="CC624" s="239"/>
      <c r="CD624" s="239"/>
      <c r="CE624" s="239"/>
      <c r="CF624" s="236"/>
      <c r="CG624" s="240"/>
    </row>
    <row r="625" spans="56:85" x14ac:dyDescent="0.25">
      <c r="BD625" s="237">
        <v>621</v>
      </c>
      <c r="BE625" s="235"/>
      <c r="BF625" s="235"/>
      <c r="BG625" s="235"/>
      <c r="BH625" s="235"/>
      <c r="BI625" s="235"/>
      <c r="BJ625" s="236"/>
      <c r="BK625" s="235"/>
      <c r="BL625" s="236"/>
      <c r="BM625" s="235"/>
      <c r="BN625" s="238"/>
      <c r="BO625" s="238"/>
      <c r="BP625" s="238"/>
      <c r="BQ625" s="238"/>
      <c r="BR625" s="238"/>
      <c r="BS625" s="238"/>
      <c r="BT625" s="239"/>
      <c r="BU625" s="239"/>
      <c r="BV625" s="239"/>
      <c r="BW625" s="239"/>
      <c r="BX625" s="238"/>
      <c r="BY625" s="239"/>
      <c r="BZ625" s="239"/>
      <c r="CA625" s="239"/>
      <c r="CB625" s="239"/>
      <c r="CC625" s="239"/>
      <c r="CD625" s="239"/>
      <c r="CE625" s="239"/>
      <c r="CF625" s="236"/>
      <c r="CG625" s="240"/>
    </row>
    <row r="626" spans="56:85" x14ac:dyDescent="0.25">
      <c r="BD626" s="237">
        <v>622</v>
      </c>
      <c r="BE626" s="235"/>
      <c r="BF626" s="235"/>
      <c r="BG626" s="235"/>
      <c r="BH626" s="235"/>
      <c r="BI626" s="235"/>
      <c r="BJ626" s="236"/>
      <c r="BK626" s="235"/>
      <c r="BL626" s="236"/>
      <c r="BM626" s="235"/>
      <c r="BN626" s="238"/>
      <c r="BO626" s="238"/>
      <c r="BP626" s="238"/>
      <c r="BQ626" s="238"/>
      <c r="BR626" s="238"/>
      <c r="BS626" s="238"/>
      <c r="BT626" s="239"/>
      <c r="BU626" s="239"/>
      <c r="BV626" s="239"/>
      <c r="BW626" s="239"/>
      <c r="BX626" s="238"/>
      <c r="BY626" s="239"/>
      <c r="BZ626" s="239"/>
      <c r="CA626" s="239"/>
      <c r="CB626" s="239"/>
      <c r="CC626" s="239"/>
      <c r="CD626" s="239"/>
      <c r="CE626" s="239"/>
      <c r="CF626" s="236"/>
      <c r="CG626" s="240"/>
    </row>
    <row r="627" spans="56:85" x14ac:dyDescent="0.25">
      <c r="BD627" s="237">
        <v>623</v>
      </c>
      <c r="BE627" s="235"/>
      <c r="BF627" s="235"/>
      <c r="BG627" s="235"/>
      <c r="BH627" s="235"/>
      <c r="BI627" s="235"/>
      <c r="BJ627" s="236"/>
      <c r="BK627" s="235"/>
      <c r="BL627" s="236"/>
      <c r="BM627" s="235"/>
      <c r="BN627" s="238"/>
      <c r="BO627" s="238"/>
      <c r="BP627" s="238"/>
      <c r="BQ627" s="238"/>
      <c r="BR627" s="238"/>
      <c r="BS627" s="238"/>
      <c r="BT627" s="239"/>
      <c r="BU627" s="239"/>
      <c r="BV627" s="239"/>
      <c r="BW627" s="239"/>
      <c r="BX627" s="238"/>
      <c r="BY627" s="239"/>
      <c r="BZ627" s="239"/>
      <c r="CA627" s="239"/>
      <c r="CB627" s="239"/>
      <c r="CC627" s="239"/>
      <c r="CD627" s="239"/>
      <c r="CE627" s="239"/>
      <c r="CF627" s="236"/>
      <c r="CG627" s="240"/>
    </row>
    <row r="628" spans="56:85" x14ac:dyDescent="0.25">
      <c r="BD628" s="237">
        <v>624</v>
      </c>
      <c r="BE628" s="235"/>
      <c r="BF628" s="235"/>
      <c r="BG628" s="235"/>
      <c r="BH628" s="235"/>
      <c r="BI628" s="235"/>
      <c r="BJ628" s="236"/>
      <c r="BK628" s="235"/>
      <c r="BL628" s="236"/>
      <c r="BM628" s="235"/>
      <c r="BN628" s="238"/>
      <c r="BO628" s="238"/>
      <c r="BP628" s="238"/>
      <c r="BQ628" s="238"/>
      <c r="BR628" s="238"/>
      <c r="BS628" s="238"/>
      <c r="BT628" s="239"/>
      <c r="BU628" s="239"/>
      <c r="BV628" s="239"/>
      <c r="BW628" s="239"/>
      <c r="BX628" s="238"/>
      <c r="BY628" s="239"/>
      <c r="BZ628" s="239"/>
      <c r="CA628" s="239"/>
      <c r="CB628" s="239"/>
      <c r="CC628" s="239"/>
      <c r="CD628" s="239"/>
      <c r="CE628" s="239"/>
      <c r="CF628" s="236"/>
      <c r="CG628" s="240"/>
    </row>
    <row r="629" spans="56:85" x14ac:dyDescent="0.25">
      <c r="BD629" s="237">
        <v>625</v>
      </c>
      <c r="BE629" s="235"/>
      <c r="BF629" s="235"/>
      <c r="BG629" s="235"/>
      <c r="BH629" s="235"/>
      <c r="BI629" s="235"/>
      <c r="BJ629" s="236"/>
      <c r="BK629" s="235"/>
      <c r="BL629" s="236"/>
      <c r="BM629" s="235"/>
      <c r="BN629" s="238"/>
      <c r="BO629" s="238"/>
      <c r="BP629" s="238"/>
      <c r="BQ629" s="238"/>
      <c r="BR629" s="238"/>
      <c r="BS629" s="238"/>
      <c r="BT629" s="239"/>
      <c r="BU629" s="239"/>
      <c r="BV629" s="239"/>
      <c r="BW629" s="239"/>
      <c r="BX629" s="238"/>
      <c r="BY629" s="239"/>
      <c r="BZ629" s="239"/>
      <c r="CA629" s="239"/>
      <c r="CB629" s="239"/>
      <c r="CC629" s="239"/>
      <c r="CD629" s="239"/>
      <c r="CE629" s="239"/>
      <c r="CF629" s="236"/>
      <c r="CG629" s="240"/>
    </row>
    <row r="630" spans="56:85" x14ac:dyDescent="0.25">
      <c r="BD630" s="237">
        <v>626</v>
      </c>
      <c r="BE630" s="235"/>
      <c r="BF630" s="235"/>
      <c r="BG630" s="235"/>
      <c r="BH630" s="235"/>
      <c r="BI630" s="235"/>
      <c r="BJ630" s="236"/>
      <c r="BK630" s="235"/>
      <c r="BL630" s="236"/>
      <c r="BM630" s="235"/>
      <c r="BN630" s="238"/>
      <c r="BO630" s="238"/>
      <c r="BP630" s="238"/>
      <c r="BQ630" s="238"/>
      <c r="BR630" s="238"/>
      <c r="BS630" s="238"/>
      <c r="BT630" s="239"/>
      <c r="BU630" s="239"/>
      <c r="BV630" s="239"/>
      <c r="BW630" s="239"/>
      <c r="BX630" s="238"/>
      <c r="BY630" s="239"/>
      <c r="BZ630" s="239"/>
      <c r="CA630" s="239"/>
      <c r="CB630" s="239"/>
      <c r="CC630" s="239"/>
      <c r="CD630" s="239"/>
      <c r="CE630" s="239"/>
      <c r="CF630" s="236"/>
      <c r="CG630" s="240"/>
    </row>
    <row r="631" spans="56:85" x14ac:dyDescent="0.25">
      <c r="BD631" s="237">
        <v>627</v>
      </c>
      <c r="BE631" s="235"/>
      <c r="BF631" s="235"/>
      <c r="BG631" s="235"/>
      <c r="BH631" s="235"/>
      <c r="BI631" s="235"/>
      <c r="BJ631" s="236"/>
      <c r="BK631" s="235"/>
      <c r="BL631" s="236"/>
      <c r="BM631" s="235"/>
      <c r="BN631" s="238"/>
      <c r="BO631" s="238"/>
      <c r="BP631" s="238"/>
      <c r="BQ631" s="238"/>
      <c r="BR631" s="238"/>
      <c r="BS631" s="238"/>
      <c r="BT631" s="239"/>
      <c r="BU631" s="239"/>
      <c r="BV631" s="239"/>
      <c r="BW631" s="239"/>
      <c r="BX631" s="238"/>
      <c r="BY631" s="239"/>
      <c r="BZ631" s="239"/>
      <c r="CA631" s="239"/>
      <c r="CB631" s="239"/>
      <c r="CC631" s="239"/>
      <c r="CD631" s="239"/>
      <c r="CE631" s="239"/>
      <c r="CF631" s="236"/>
      <c r="CG631" s="240"/>
    </row>
    <row r="632" spans="56:85" x14ac:dyDescent="0.25">
      <c r="BD632" s="237">
        <v>628</v>
      </c>
      <c r="BE632" s="235"/>
      <c r="BF632" s="235"/>
      <c r="BG632" s="235"/>
      <c r="BH632" s="235"/>
      <c r="BI632" s="235"/>
      <c r="BJ632" s="236"/>
      <c r="BK632" s="235"/>
      <c r="BL632" s="236"/>
      <c r="BM632" s="235"/>
      <c r="BN632" s="238"/>
      <c r="BO632" s="238"/>
      <c r="BP632" s="238"/>
      <c r="BQ632" s="238"/>
      <c r="BR632" s="238"/>
      <c r="BS632" s="238"/>
      <c r="BT632" s="239"/>
      <c r="BU632" s="239"/>
      <c r="BV632" s="239"/>
      <c r="BW632" s="239"/>
      <c r="BX632" s="238"/>
      <c r="BY632" s="239"/>
      <c r="BZ632" s="239"/>
      <c r="CA632" s="239"/>
      <c r="CB632" s="239"/>
      <c r="CC632" s="239"/>
      <c r="CD632" s="239"/>
      <c r="CE632" s="239"/>
      <c r="CF632" s="236"/>
      <c r="CG632" s="240"/>
    </row>
    <row r="633" spans="56:85" x14ac:dyDescent="0.25">
      <c r="BD633" s="237">
        <v>629</v>
      </c>
      <c r="BE633" s="235"/>
      <c r="BF633" s="235"/>
      <c r="BG633" s="235"/>
      <c r="BH633" s="235"/>
      <c r="BI633" s="235"/>
      <c r="BJ633" s="236"/>
      <c r="BK633" s="235"/>
      <c r="BL633" s="236"/>
      <c r="BM633" s="235"/>
      <c r="BN633" s="238"/>
      <c r="BO633" s="238"/>
      <c r="BP633" s="238"/>
      <c r="BQ633" s="238"/>
      <c r="BR633" s="238"/>
      <c r="BS633" s="238"/>
      <c r="BT633" s="239"/>
      <c r="BU633" s="239"/>
      <c r="BV633" s="239"/>
      <c r="BW633" s="239"/>
      <c r="BX633" s="238"/>
      <c r="BY633" s="239"/>
      <c r="BZ633" s="239"/>
      <c r="CA633" s="239"/>
      <c r="CB633" s="239"/>
      <c r="CC633" s="239"/>
      <c r="CD633" s="239"/>
      <c r="CE633" s="239"/>
      <c r="CF633" s="236"/>
      <c r="CG633" s="240"/>
    </row>
    <row r="634" spans="56:85" x14ac:dyDescent="0.25">
      <c r="BD634" s="237">
        <v>630</v>
      </c>
      <c r="BE634" s="235"/>
      <c r="BF634" s="235"/>
      <c r="BG634" s="235"/>
      <c r="BH634" s="235"/>
      <c r="BI634" s="235"/>
      <c r="BJ634" s="236"/>
      <c r="BK634" s="235"/>
      <c r="BL634" s="236"/>
      <c r="BM634" s="235"/>
      <c r="BN634" s="238"/>
      <c r="BO634" s="238"/>
      <c r="BP634" s="238"/>
      <c r="BQ634" s="238"/>
      <c r="BR634" s="238"/>
      <c r="BS634" s="238"/>
      <c r="BT634" s="239"/>
      <c r="BU634" s="239"/>
      <c r="BV634" s="239"/>
      <c r="BW634" s="239"/>
      <c r="BX634" s="238"/>
      <c r="BY634" s="239"/>
      <c r="BZ634" s="239"/>
      <c r="CA634" s="239"/>
      <c r="CB634" s="239"/>
      <c r="CC634" s="239"/>
      <c r="CD634" s="239"/>
      <c r="CE634" s="239"/>
      <c r="CF634" s="236"/>
      <c r="CG634" s="240"/>
    </row>
    <row r="635" spans="56:85" x14ac:dyDescent="0.25">
      <c r="BD635" s="237">
        <v>631</v>
      </c>
      <c r="BE635" s="235"/>
      <c r="BF635" s="235"/>
      <c r="BG635" s="235"/>
      <c r="BH635" s="235"/>
      <c r="BI635" s="235"/>
      <c r="BJ635" s="236"/>
      <c r="BK635" s="235"/>
      <c r="BL635" s="236"/>
      <c r="BM635" s="235"/>
      <c r="BN635" s="238"/>
      <c r="BO635" s="238"/>
      <c r="BP635" s="238"/>
      <c r="BQ635" s="238"/>
      <c r="BR635" s="238"/>
      <c r="BS635" s="238"/>
      <c r="BT635" s="239"/>
      <c r="BU635" s="239"/>
      <c r="BV635" s="239"/>
      <c r="BW635" s="239"/>
      <c r="BX635" s="238"/>
      <c r="BY635" s="239"/>
      <c r="BZ635" s="239"/>
      <c r="CA635" s="239"/>
      <c r="CB635" s="239"/>
      <c r="CC635" s="239"/>
      <c r="CD635" s="239"/>
      <c r="CE635" s="239"/>
      <c r="CF635" s="236"/>
      <c r="CG635" s="240"/>
    </row>
    <row r="636" spans="56:85" x14ac:dyDescent="0.25">
      <c r="BD636" s="237">
        <v>632</v>
      </c>
      <c r="BE636" s="235"/>
      <c r="BF636" s="235"/>
      <c r="BG636" s="235"/>
      <c r="BH636" s="235"/>
      <c r="BI636" s="235"/>
      <c r="BJ636" s="236"/>
      <c r="BK636" s="235"/>
      <c r="BL636" s="236"/>
      <c r="BM636" s="235"/>
      <c r="BN636" s="238"/>
      <c r="BO636" s="238"/>
      <c r="BP636" s="238"/>
      <c r="BQ636" s="238"/>
      <c r="BR636" s="238"/>
      <c r="BS636" s="238"/>
      <c r="BT636" s="239"/>
      <c r="BU636" s="239"/>
      <c r="BV636" s="239"/>
      <c r="BW636" s="239"/>
      <c r="BX636" s="238"/>
      <c r="BY636" s="239"/>
      <c r="BZ636" s="239"/>
      <c r="CA636" s="239"/>
      <c r="CB636" s="239"/>
      <c r="CC636" s="239"/>
      <c r="CD636" s="239"/>
      <c r="CE636" s="239"/>
      <c r="CF636" s="236"/>
      <c r="CG636" s="240"/>
    </row>
    <row r="637" spans="56:85" x14ac:dyDescent="0.25">
      <c r="BD637" s="237">
        <v>633</v>
      </c>
      <c r="BE637" s="235"/>
      <c r="BF637" s="235"/>
      <c r="BG637" s="235"/>
      <c r="BH637" s="235"/>
      <c r="BI637" s="235"/>
      <c r="BJ637" s="236"/>
      <c r="BK637" s="235"/>
      <c r="BL637" s="236"/>
      <c r="BM637" s="235"/>
      <c r="BN637" s="238"/>
      <c r="BO637" s="238"/>
      <c r="BP637" s="238"/>
      <c r="BQ637" s="238"/>
      <c r="BR637" s="238"/>
      <c r="BS637" s="238"/>
      <c r="BT637" s="239"/>
      <c r="BU637" s="239"/>
      <c r="BV637" s="239"/>
      <c r="BW637" s="239"/>
      <c r="BX637" s="238"/>
      <c r="BY637" s="239"/>
      <c r="BZ637" s="239"/>
      <c r="CA637" s="239"/>
      <c r="CB637" s="239"/>
      <c r="CC637" s="239"/>
      <c r="CD637" s="239"/>
      <c r="CE637" s="239"/>
      <c r="CF637" s="236"/>
      <c r="CG637" s="240"/>
    </row>
    <row r="638" spans="56:85" x14ac:dyDescent="0.25">
      <c r="BD638" s="237">
        <v>634</v>
      </c>
      <c r="BE638" s="235"/>
      <c r="BF638" s="235"/>
      <c r="BG638" s="235"/>
      <c r="BH638" s="235"/>
      <c r="BI638" s="235"/>
      <c r="BJ638" s="236"/>
      <c r="BK638" s="235"/>
      <c r="BL638" s="236"/>
      <c r="BM638" s="235"/>
      <c r="BN638" s="238"/>
      <c r="BO638" s="238"/>
      <c r="BP638" s="238"/>
      <c r="BQ638" s="238"/>
      <c r="BR638" s="238"/>
      <c r="BS638" s="238"/>
      <c r="BT638" s="239"/>
      <c r="BU638" s="239"/>
      <c r="BV638" s="239"/>
      <c r="BW638" s="239"/>
      <c r="BX638" s="238"/>
      <c r="BY638" s="239"/>
      <c r="BZ638" s="239"/>
      <c r="CA638" s="239"/>
      <c r="CB638" s="239"/>
      <c r="CC638" s="239"/>
      <c r="CD638" s="239"/>
      <c r="CE638" s="239"/>
      <c r="CF638" s="236"/>
      <c r="CG638" s="240"/>
    </row>
    <row r="639" spans="56:85" x14ac:dyDescent="0.25">
      <c r="BD639" s="237">
        <v>635</v>
      </c>
      <c r="BE639" s="235"/>
      <c r="BF639" s="235"/>
      <c r="BG639" s="235"/>
      <c r="BH639" s="235"/>
      <c r="BI639" s="235"/>
      <c r="BJ639" s="236"/>
      <c r="BK639" s="235"/>
      <c r="BL639" s="236"/>
      <c r="BM639" s="235"/>
      <c r="BN639" s="238"/>
      <c r="BO639" s="238"/>
      <c r="BP639" s="238"/>
      <c r="BQ639" s="238"/>
      <c r="BR639" s="238"/>
      <c r="BS639" s="238"/>
      <c r="BT639" s="239"/>
      <c r="BU639" s="239"/>
      <c r="BV639" s="239"/>
      <c r="BW639" s="239"/>
      <c r="BX639" s="238"/>
      <c r="BY639" s="239"/>
      <c r="BZ639" s="239"/>
      <c r="CA639" s="239"/>
      <c r="CB639" s="239"/>
      <c r="CC639" s="239"/>
      <c r="CD639" s="239"/>
      <c r="CE639" s="239"/>
      <c r="CF639" s="236"/>
      <c r="CG639" s="240"/>
    </row>
    <row r="640" spans="56:85" x14ac:dyDescent="0.25">
      <c r="BD640" s="237">
        <v>636</v>
      </c>
      <c r="BE640" s="235"/>
      <c r="BF640" s="235"/>
      <c r="BG640" s="235"/>
      <c r="BH640" s="235"/>
      <c r="BI640" s="235"/>
      <c r="BJ640" s="236"/>
      <c r="BK640" s="235"/>
      <c r="BL640" s="236"/>
      <c r="BM640" s="235"/>
      <c r="BN640" s="238"/>
      <c r="BO640" s="238"/>
      <c r="BP640" s="238"/>
      <c r="BQ640" s="238"/>
      <c r="BR640" s="238"/>
      <c r="BS640" s="238"/>
      <c r="BT640" s="239"/>
      <c r="BU640" s="239"/>
      <c r="BV640" s="239"/>
      <c r="BW640" s="239"/>
      <c r="BX640" s="238"/>
      <c r="BY640" s="239"/>
      <c r="BZ640" s="239"/>
      <c r="CA640" s="239"/>
      <c r="CB640" s="239"/>
      <c r="CC640" s="239"/>
      <c r="CD640" s="239"/>
      <c r="CE640" s="239"/>
      <c r="CF640" s="236"/>
      <c r="CG640" s="240"/>
    </row>
    <row r="641" spans="56:85" x14ac:dyDescent="0.25">
      <c r="BD641" s="237">
        <v>637</v>
      </c>
      <c r="BE641" s="235"/>
      <c r="BF641" s="235"/>
      <c r="BG641" s="235"/>
      <c r="BH641" s="235"/>
      <c r="BI641" s="235"/>
      <c r="BJ641" s="236"/>
      <c r="BK641" s="235"/>
      <c r="BL641" s="236"/>
      <c r="BM641" s="235"/>
      <c r="BN641" s="238"/>
      <c r="BO641" s="238"/>
      <c r="BP641" s="238"/>
      <c r="BQ641" s="238"/>
      <c r="BR641" s="238"/>
      <c r="BS641" s="238"/>
      <c r="BT641" s="239"/>
      <c r="BU641" s="239"/>
      <c r="BV641" s="239"/>
      <c r="BW641" s="239"/>
      <c r="BX641" s="238"/>
      <c r="BY641" s="239"/>
      <c r="BZ641" s="239"/>
      <c r="CA641" s="239"/>
      <c r="CB641" s="239"/>
      <c r="CC641" s="239"/>
      <c r="CD641" s="239"/>
      <c r="CE641" s="239"/>
      <c r="CF641" s="236"/>
      <c r="CG641" s="240"/>
    </row>
    <row r="642" spans="56:85" x14ac:dyDescent="0.25">
      <c r="BD642" s="237">
        <v>638</v>
      </c>
      <c r="BE642" s="235"/>
      <c r="BF642" s="235"/>
      <c r="BG642" s="235"/>
      <c r="BH642" s="235"/>
      <c r="BI642" s="235"/>
      <c r="BJ642" s="236"/>
      <c r="BK642" s="235"/>
      <c r="BL642" s="236"/>
      <c r="BM642" s="235"/>
      <c r="BN642" s="238"/>
      <c r="BO642" s="238"/>
      <c r="BP642" s="238"/>
      <c r="BQ642" s="238"/>
      <c r="BR642" s="238"/>
      <c r="BS642" s="238"/>
      <c r="BT642" s="239"/>
      <c r="BU642" s="239"/>
      <c r="BV642" s="239"/>
      <c r="BW642" s="239"/>
      <c r="BX642" s="238"/>
      <c r="BY642" s="239"/>
      <c r="BZ642" s="239"/>
      <c r="CA642" s="239"/>
      <c r="CB642" s="239"/>
      <c r="CC642" s="239"/>
      <c r="CD642" s="239"/>
      <c r="CE642" s="239"/>
      <c r="CF642" s="236"/>
      <c r="CG642" s="240"/>
    </row>
    <row r="643" spans="56:85" x14ac:dyDescent="0.25">
      <c r="BD643" s="237">
        <v>639</v>
      </c>
      <c r="BE643" s="235"/>
      <c r="BF643" s="235"/>
      <c r="BG643" s="235"/>
      <c r="BH643" s="235"/>
      <c r="BI643" s="235"/>
      <c r="BJ643" s="236"/>
      <c r="BK643" s="235"/>
      <c r="BL643" s="236"/>
      <c r="BM643" s="235"/>
      <c r="BN643" s="238"/>
      <c r="BO643" s="238"/>
      <c r="BP643" s="238"/>
      <c r="BQ643" s="238"/>
      <c r="BR643" s="238"/>
      <c r="BS643" s="238"/>
      <c r="BT643" s="239"/>
      <c r="BU643" s="239"/>
      <c r="BV643" s="239"/>
      <c r="BW643" s="239"/>
      <c r="BX643" s="238"/>
      <c r="BY643" s="239"/>
      <c r="BZ643" s="239"/>
      <c r="CA643" s="239"/>
      <c r="CB643" s="239"/>
      <c r="CC643" s="239"/>
      <c r="CD643" s="239"/>
      <c r="CE643" s="239"/>
      <c r="CF643" s="236"/>
      <c r="CG643" s="240"/>
    </row>
    <row r="644" spans="56:85" x14ac:dyDescent="0.25">
      <c r="BD644" s="237">
        <v>640</v>
      </c>
      <c r="BE644" s="235"/>
      <c r="BF644" s="235"/>
      <c r="BG644" s="235"/>
      <c r="BH644" s="235"/>
      <c r="BI644" s="235"/>
      <c r="BJ644" s="236"/>
      <c r="BK644" s="235"/>
      <c r="BL644" s="236"/>
      <c r="BM644" s="235"/>
      <c r="BN644" s="238"/>
      <c r="BO644" s="238"/>
      <c r="BP644" s="238"/>
      <c r="BQ644" s="238"/>
      <c r="BR644" s="238"/>
      <c r="BS644" s="238"/>
      <c r="BT644" s="239"/>
      <c r="BU644" s="239"/>
      <c r="BV644" s="239"/>
      <c r="BW644" s="239"/>
      <c r="BX644" s="238"/>
      <c r="BY644" s="239"/>
      <c r="BZ644" s="239"/>
      <c r="CA644" s="239"/>
      <c r="CB644" s="239"/>
      <c r="CC644" s="239"/>
      <c r="CD644" s="239"/>
      <c r="CE644" s="239"/>
      <c r="CF644" s="236"/>
      <c r="CG644" s="240"/>
    </row>
    <row r="645" spans="56:85" x14ac:dyDescent="0.25">
      <c r="BD645" s="237">
        <v>641</v>
      </c>
      <c r="BE645" s="235"/>
      <c r="BF645" s="235"/>
      <c r="BG645" s="235"/>
      <c r="BH645" s="235"/>
      <c r="BI645" s="235"/>
      <c r="BJ645" s="236"/>
      <c r="BK645" s="235"/>
      <c r="BL645" s="236"/>
      <c r="BM645" s="235"/>
      <c r="BN645" s="238"/>
      <c r="BO645" s="238"/>
      <c r="BP645" s="238"/>
      <c r="BQ645" s="238"/>
      <c r="BR645" s="238"/>
      <c r="BS645" s="238"/>
      <c r="BT645" s="239"/>
      <c r="BU645" s="239"/>
      <c r="BV645" s="239"/>
      <c r="BW645" s="239"/>
      <c r="BX645" s="238"/>
      <c r="BY645" s="239"/>
      <c r="BZ645" s="239"/>
      <c r="CA645" s="239"/>
      <c r="CB645" s="239"/>
      <c r="CC645" s="239"/>
      <c r="CD645" s="239"/>
      <c r="CE645" s="239"/>
      <c r="CF645" s="236"/>
      <c r="CG645" s="240"/>
    </row>
    <row r="646" spans="56:85" x14ac:dyDescent="0.25">
      <c r="BD646" s="237">
        <v>642</v>
      </c>
      <c r="BE646" s="235"/>
      <c r="BF646" s="235"/>
      <c r="BG646" s="235"/>
      <c r="BH646" s="235"/>
      <c r="BI646" s="235"/>
      <c r="BJ646" s="236"/>
      <c r="BK646" s="235"/>
      <c r="BL646" s="236"/>
      <c r="BM646" s="235"/>
      <c r="BN646" s="238"/>
      <c r="BO646" s="238"/>
      <c r="BP646" s="238"/>
      <c r="BQ646" s="238"/>
      <c r="BR646" s="238"/>
      <c r="BS646" s="238"/>
      <c r="BT646" s="239"/>
      <c r="BU646" s="239"/>
      <c r="BV646" s="239"/>
      <c r="BW646" s="239"/>
      <c r="BX646" s="238"/>
      <c r="BY646" s="239"/>
      <c r="BZ646" s="239"/>
      <c r="CA646" s="239"/>
      <c r="CB646" s="239"/>
      <c r="CC646" s="239"/>
      <c r="CD646" s="239"/>
      <c r="CE646" s="239"/>
      <c r="CF646" s="236"/>
      <c r="CG646" s="240"/>
    </row>
    <row r="647" spans="56:85" x14ac:dyDescent="0.25">
      <c r="BD647" s="237">
        <v>643</v>
      </c>
      <c r="BE647" s="235"/>
      <c r="BF647" s="235"/>
      <c r="BG647" s="235"/>
      <c r="BH647" s="235"/>
      <c r="BI647" s="235"/>
      <c r="BJ647" s="236"/>
      <c r="BK647" s="235"/>
      <c r="BL647" s="236"/>
      <c r="BM647" s="235"/>
      <c r="BN647" s="238"/>
      <c r="BO647" s="238"/>
      <c r="BP647" s="238"/>
      <c r="BQ647" s="238"/>
      <c r="BR647" s="238"/>
      <c r="BS647" s="238"/>
      <c r="BT647" s="239"/>
      <c r="BU647" s="239"/>
      <c r="BV647" s="239"/>
      <c r="BW647" s="239"/>
      <c r="BX647" s="238"/>
      <c r="BY647" s="239"/>
      <c r="BZ647" s="239"/>
      <c r="CA647" s="239"/>
      <c r="CB647" s="239"/>
      <c r="CC647" s="239"/>
      <c r="CD647" s="239"/>
      <c r="CE647" s="239"/>
      <c r="CF647" s="236"/>
      <c r="CG647" s="240"/>
    </row>
    <row r="648" spans="56:85" x14ac:dyDescent="0.25">
      <c r="BD648" s="237">
        <v>644</v>
      </c>
      <c r="BE648" s="235"/>
      <c r="BF648" s="235"/>
      <c r="BG648" s="235"/>
      <c r="BH648" s="235"/>
      <c r="BI648" s="235"/>
      <c r="BJ648" s="236"/>
      <c r="BK648" s="235"/>
      <c r="BL648" s="236"/>
      <c r="BM648" s="235"/>
      <c r="BN648" s="238"/>
      <c r="BO648" s="238"/>
      <c r="BP648" s="238"/>
      <c r="BQ648" s="238"/>
      <c r="BR648" s="238"/>
      <c r="BS648" s="238"/>
      <c r="BT648" s="239"/>
      <c r="BU648" s="239"/>
      <c r="BV648" s="239"/>
      <c r="BW648" s="239"/>
      <c r="BX648" s="238"/>
      <c r="BY648" s="239"/>
      <c r="BZ648" s="239"/>
      <c r="CA648" s="239"/>
      <c r="CB648" s="239"/>
      <c r="CC648" s="239"/>
      <c r="CD648" s="239"/>
      <c r="CE648" s="239"/>
      <c r="CF648" s="236"/>
      <c r="CG648" s="240"/>
    </row>
    <row r="649" spans="56:85" x14ac:dyDescent="0.25">
      <c r="BD649" s="237">
        <v>645</v>
      </c>
      <c r="BE649" s="235"/>
      <c r="BF649" s="235"/>
      <c r="BG649" s="235"/>
      <c r="BH649" s="235"/>
      <c r="BI649" s="235"/>
      <c r="BJ649" s="236"/>
      <c r="BK649" s="235"/>
      <c r="BL649" s="236"/>
      <c r="BM649" s="235"/>
      <c r="BN649" s="238"/>
      <c r="BO649" s="238"/>
      <c r="BP649" s="238"/>
      <c r="BQ649" s="238"/>
      <c r="BR649" s="238"/>
      <c r="BS649" s="238"/>
      <c r="BT649" s="239"/>
      <c r="BU649" s="239"/>
      <c r="BV649" s="239"/>
      <c r="BW649" s="239"/>
      <c r="BX649" s="238"/>
      <c r="BY649" s="239"/>
      <c r="BZ649" s="239"/>
      <c r="CA649" s="239"/>
      <c r="CB649" s="239"/>
      <c r="CC649" s="239"/>
      <c r="CD649" s="239"/>
      <c r="CE649" s="239"/>
      <c r="CF649" s="236"/>
      <c r="CG649" s="240"/>
    </row>
    <row r="650" spans="56:85" x14ac:dyDescent="0.25">
      <c r="BD650" s="237">
        <v>646</v>
      </c>
      <c r="BE650" s="235"/>
      <c r="BF650" s="235"/>
      <c r="BG650" s="235"/>
      <c r="BH650" s="235"/>
      <c r="BI650" s="235"/>
      <c r="BJ650" s="236"/>
      <c r="BK650" s="235"/>
      <c r="BL650" s="236"/>
      <c r="BM650" s="235"/>
      <c r="BN650" s="238"/>
      <c r="BO650" s="238"/>
      <c r="BP650" s="238"/>
      <c r="BQ650" s="238"/>
      <c r="BR650" s="238"/>
      <c r="BS650" s="238"/>
      <c r="BT650" s="239"/>
      <c r="BU650" s="239"/>
      <c r="BV650" s="239"/>
      <c r="BW650" s="239"/>
      <c r="BX650" s="238"/>
      <c r="BY650" s="239"/>
      <c r="BZ650" s="239"/>
      <c r="CA650" s="239"/>
      <c r="CB650" s="239"/>
      <c r="CC650" s="239"/>
      <c r="CD650" s="239"/>
      <c r="CE650" s="239"/>
      <c r="CF650" s="236"/>
      <c r="CG650" s="240"/>
    </row>
    <row r="651" spans="56:85" x14ac:dyDescent="0.25">
      <c r="BD651" s="237">
        <v>647</v>
      </c>
      <c r="BE651" s="235"/>
      <c r="BF651" s="235"/>
      <c r="BG651" s="235"/>
      <c r="BH651" s="235"/>
      <c r="BI651" s="235"/>
      <c r="BJ651" s="236"/>
      <c r="BK651" s="235"/>
      <c r="BL651" s="236"/>
      <c r="BM651" s="235"/>
      <c r="BN651" s="238"/>
      <c r="BO651" s="238"/>
      <c r="BP651" s="238"/>
      <c r="BQ651" s="238"/>
      <c r="BR651" s="238"/>
      <c r="BS651" s="238"/>
      <c r="BT651" s="239"/>
      <c r="BU651" s="239"/>
      <c r="BV651" s="239"/>
      <c r="BW651" s="239"/>
      <c r="BX651" s="238"/>
      <c r="BY651" s="239"/>
      <c r="BZ651" s="239"/>
      <c r="CA651" s="239"/>
      <c r="CB651" s="239"/>
      <c r="CC651" s="239"/>
      <c r="CD651" s="239"/>
      <c r="CE651" s="239"/>
      <c r="CF651" s="236"/>
      <c r="CG651" s="240"/>
    </row>
    <row r="652" spans="56:85" x14ac:dyDescent="0.25">
      <c r="BD652" s="237">
        <v>648</v>
      </c>
      <c r="BE652" s="235"/>
      <c r="BF652" s="235"/>
      <c r="BG652" s="235"/>
      <c r="BH652" s="235"/>
      <c r="BI652" s="235"/>
      <c r="BJ652" s="236"/>
      <c r="BK652" s="235"/>
      <c r="BL652" s="236"/>
      <c r="BM652" s="235"/>
      <c r="BN652" s="238"/>
      <c r="BO652" s="238"/>
      <c r="BP652" s="238"/>
      <c r="BQ652" s="238"/>
      <c r="BR652" s="238"/>
      <c r="BS652" s="238"/>
      <c r="BT652" s="239"/>
      <c r="BU652" s="239"/>
      <c r="BV652" s="239"/>
      <c r="BW652" s="239"/>
      <c r="BX652" s="238"/>
      <c r="BY652" s="239"/>
      <c r="BZ652" s="239"/>
      <c r="CA652" s="239"/>
      <c r="CB652" s="239"/>
      <c r="CC652" s="239"/>
      <c r="CD652" s="239"/>
      <c r="CE652" s="239"/>
      <c r="CF652" s="236"/>
      <c r="CG652" s="240"/>
    </row>
    <row r="653" spans="56:85" x14ac:dyDescent="0.25">
      <c r="BD653" s="237">
        <v>649</v>
      </c>
      <c r="BE653" s="235"/>
      <c r="BF653" s="235"/>
      <c r="BG653" s="235"/>
      <c r="BH653" s="235"/>
      <c r="BI653" s="235"/>
      <c r="BJ653" s="236"/>
      <c r="BK653" s="235"/>
      <c r="BL653" s="236"/>
      <c r="BM653" s="235"/>
      <c r="BN653" s="238"/>
      <c r="BO653" s="238"/>
      <c r="BP653" s="238"/>
      <c r="BQ653" s="238"/>
      <c r="BR653" s="238"/>
      <c r="BS653" s="238"/>
      <c r="BT653" s="239"/>
      <c r="BU653" s="239"/>
      <c r="BV653" s="239"/>
      <c r="BW653" s="239"/>
      <c r="BX653" s="238"/>
      <c r="BY653" s="239"/>
      <c r="BZ653" s="239"/>
      <c r="CA653" s="239"/>
      <c r="CB653" s="239"/>
      <c r="CC653" s="239"/>
      <c r="CD653" s="239"/>
      <c r="CE653" s="239"/>
      <c r="CF653" s="236"/>
      <c r="CG653" s="240"/>
    </row>
    <row r="654" spans="56:85" x14ac:dyDescent="0.25">
      <c r="BD654" s="237">
        <v>650</v>
      </c>
      <c r="BE654" s="235"/>
      <c r="BF654" s="235"/>
      <c r="BG654" s="235"/>
      <c r="BH654" s="235"/>
      <c r="BI654" s="235"/>
      <c r="BJ654" s="236"/>
      <c r="BK654" s="235"/>
      <c r="BL654" s="236"/>
      <c r="BM654" s="235"/>
      <c r="BN654" s="238"/>
      <c r="BO654" s="238"/>
      <c r="BP654" s="238"/>
      <c r="BQ654" s="238"/>
      <c r="BR654" s="238"/>
      <c r="BS654" s="238"/>
      <c r="BT654" s="239"/>
      <c r="BU654" s="239"/>
      <c r="BV654" s="239"/>
      <c r="BW654" s="239"/>
      <c r="BX654" s="238"/>
      <c r="BY654" s="239"/>
      <c r="BZ654" s="239"/>
      <c r="CA654" s="239"/>
      <c r="CB654" s="239"/>
      <c r="CC654" s="239"/>
      <c r="CD654" s="239"/>
      <c r="CE654" s="239"/>
      <c r="CF654" s="236"/>
      <c r="CG654" s="240"/>
    </row>
    <row r="655" spans="56:85" x14ac:dyDescent="0.25">
      <c r="BD655" s="237">
        <v>651</v>
      </c>
      <c r="BE655" s="235"/>
      <c r="BF655" s="235"/>
      <c r="BG655" s="235"/>
      <c r="BH655" s="235"/>
      <c r="BI655" s="235"/>
      <c r="BJ655" s="236"/>
      <c r="BK655" s="235"/>
      <c r="BL655" s="236"/>
      <c r="BM655" s="235"/>
      <c r="BN655" s="238"/>
      <c r="BO655" s="238"/>
      <c r="BP655" s="238"/>
      <c r="BQ655" s="238"/>
      <c r="BR655" s="238"/>
      <c r="BS655" s="238"/>
      <c r="BT655" s="239"/>
      <c r="BU655" s="239"/>
      <c r="BV655" s="239"/>
      <c r="BW655" s="239"/>
      <c r="BX655" s="238"/>
      <c r="BY655" s="239"/>
      <c r="BZ655" s="239"/>
      <c r="CA655" s="239"/>
      <c r="CB655" s="239"/>
      <c r="CC655" s="239"/>
      <c r="CD655" s="239"/>
      <c r="CE655" s="239"/>
      <c r="CF655" s="236"/>
      <c r="CG655" s="240"/>
    </row>
    <row r="656" spans="56:85" x14ac:dyDescent="0.25">
      <c r="BD656" s="237">
        <v>652</v>
      </c>
      <c r="BE656" s="235"/>
      <c r="BF656" s="235"/>
      <c r="BG656" s="235"/>
      <c r="BH656" s="235"/>
      <c r="BI656" s="235"/>
      <c r="BJ656" s="236"/>
      <c r="BK656" s="235"/>
      <c r="BL656" s="236"/>
      <c r="BM656" s="235"/>
      <c r="BN656" s="238"/>
      <c r="BO656" s="238"/>
      <c r="BP656" s="238"/>
      <c r="BQ656" s="238"/>
      <c r="BR656" s="238"/>
      <c r="BS656" s="238"/>
      <c r="BT656" s="239"/>
      <c r="BU656" s="239"/>
      <c r="BV656" s="239"/>
      <c r="BW656" s="239"/>
      <c r="BX656" s="238"/>
      <c r="BY656" s="239"/>
      <c r="BZ656" s="239"/>
      <c r="CA656" s="239"/>
      <c r="CB656" s="239"/>
      <c r="CC656" s="239"/>
      <c r="CD656" s="239"/>
      <c r="CE656" s="239"/>
      <c r="CF656" s="236"/>
      <c r="CG656" s="240"/>
    </row>
    <row r="657" spans="56:85" x14ac:dyDescent="0.25">
      <c r="BD657" s="237">
        <v>653</v>
      </c>
      <c r="BE657" s="235"/>
      <c r="BF657" s="235"/>
      <c r="BG657" s="235"/>
      <c r="BH657" s="235"/>
      <c r="BI657" s="235"/>
      <c r="BJ657" s="236"/>
      <c r="BK657" s="235"/>
      <c r="BL657" s="236"/>
      <c r="BM657" s="235"/>
      <c r="BN657" s="238"/>
      <c r="BO657" s="238"/>
      <c r="BP657" s="238"/>
      <c r="BQ657" s="238"/>
      <c r="BR657" s="238"/>
      <c r="BS657" s="238"/>
      <c r="BT657" s="239"/>
      <c r="BU657" s="239"/>
      <c r="BV657" s="239"/>
      <c r="BW657" s="239"/>
      <c r="BX657" s="238"/>
      <c r="BY657" s="239"/>
      <c r="BZ657" s="239"/>
      <c r="CA657" s="239"/>
      <c r="CB657" s="239"/>
      <c r="CC657" s="239"/>
      <c r="CD657" s="239"/>
      <c r="CE657" s="239"/>
      <c r="CF657" s="236"/>
      <c r="CG657" s="240"/>
    </row>
    <row r="658" spans="56:85" x14ac:dyDescent="0.25">
      <c r="BD658" s="237">
        <v>654</v>
      </c>
      <c r="BE658" s="235"/>
      <c r="BF658" s="235"/>
      <c r="BG658" s="235"/>
      <c r="BH658" s="235"/>
      <c r="BI658" s="235"/>
      <c r="BJ658" s="236"/>
      <c r="BK658" s="235"/>
      <c r="BL658" s="236"/>
      <c r="BM658" s="235"/>
      <c r="BN658" s="238"/>
      <c r="BO658" s="238"/>
      <c r="BP658" s="238"/>
      <c r="BQ658" s="238"/>
      <c r="BR658" s="238"/>
      <c r="BS658" s="238"/>
      <c r="BT658" s="239"/>
      <c r="BU658" s="239"/>
      <c r="BV658" s="239"/>
      <c r="BW658" s="239"/>
      <c r="BX658" s="238"/>
      <c r="BY658" s="239"/>
      <c r="BZ658" s="239"/>
      <c r="CA658" s="239"/>
      <c r="CB658" s="239"/>
      <c r="CC658" s="239"/>
      <c r="CD658" s="239"/>
      <c r="CE658" s="239"/>
      <c r="CF658" s="236"/>
      <c r="CG658" s="240"/>
    </row>
    <row r="659" spans="56:85" x14ac:dyDescent="0.25">
      <c r="BD659" s="237">
        <v>655</v>
      </c>
      <c r="BE659" s="235"/>
      <c r="BF659" s="235"/>
      <c r="BG659" s="235"/>
      <c r="BH659" s="235"/>
      <c r="BI659" s="235"/>
      <c r="BJ659" s="236"/>
      <c r="BK659" s="235"/>
      <c r="BL659" s="236"/>
      <c r="BM659" s="235"/>
      <c r="BN659" s="238"/>
      <c r="BO659" s="238"/>
      <c r="BP659" s="238"/>
      <c r="BQ659" s="238"/>
      <c r="BR659" s="238"/>
      <c r="BS659" s="238"/>
      <c r="BT659" s="239"/>
      <c r="BU659" s="239"/>
      <c r="BV659" s="239"/>
      <c r="BW659" s="239"/>
      <c r="BX659" s="238"/>
      <c r="BY659" s="239"/>
      <c r="BZ659" s="239"/>
      <c r="CA659" s="239"/>
      <c r="CB659" s="239"/>
      <c r="CC659" s="239"/>
      <c r="CD659" s="239"/>
      <c r="CE659" s="239"/>
      <c r="CF659" s="236"/>
      <c r="CG659" s="240"/>
    </row>
    <row r="660" spans="56:85" x14ac:dyDescent="0.25">
      <c r="BD660" s="237">
        <v>656</v>
      </c>
      <c r="BE660" s="235"/>
      <c r="BF660" s="235"/>
      <c r="BG660" s="235"/>
      <c r="BH660" s="235"/>
      <c r="BI660" s="235"/>
      <c r="BJ660" s="236"/>
      <c r="BK660" s="235"/>
      <c r="BL660" s="236"/>
      <c r="BM660" s="235"/>
      <c r="BN660" s="238"/>
      <c r="BO660" s="238"/>
      <c r="BP660" s="238"/>
      <c r="BQ660" s="238"/>
      <c r="BR660" s="238"/>
      <c r="BS660" s="238"/>
      <c r="BT660" s="239"/>
      <c r="BU660" s="239"/>
      <c r="BV660" s="239"/>
      <c r="BW660" s="239"/>
      <c r="BX660" s="238"/>
      <c r="BY660" s="239"/>
      <c r="BZ660" s="239"/>
      <c r="CA660" s="239"/>
      <c r="CB660" s="239"/>
      <c r="CC660" s="239"/>
      <c r="CD660" s="239"/>
      <c r="CE660" s="239"/>
      <c r="CF660" s="236"/>
      <c r="CG660" s="240"/>
    </row>
    <row r="661" spans="56:85" x14ac:dyDescent="0.25">
      <c r="BD661" s="237">
        <v>657</v>
      </c>
      <c r="BE661" s="235"/>
      <c r="BF661" s="235"/>
      <c r="BG661" s="235"/>
      <c r="BH661" s="235"/>
      <c r="BI661" s="235"/>
      <c r="BJ661" s="236"/>
      <c r="BK661" s="235"/>
      <c r="BL661" s="236"/>
      <c r="BM661" s="235"/>
      <c r="BN661" s="238"/>
      <c r="BO661" s="238"/>
      <c r="BP661" s="238"/>
      <c r="BQ661" s="238"/>
      <c r="BR661" s="238"/>
      <c r="BS661" s="238"/>
      <c r="BT661" s="239"/>
      <c r="BU661" s="239"/>
      <c r="BV661" s="239"/>
      <c r="BW661" s="239"/>
      <c r="BX661" s="238"/>
      <c r="BY661" s="239"/>
      <c r="BZ661" s="239"/>
      <c r="CA661" s="239"/>
      <c r="CB661" s="239"/>
      <c r="CC661" s="239"/>
      <c r="CD661" s="239"/>
      <c r="CE661" s="239"/>
      <c r="CF661" s="236"/>
      <c r="CG661" s="240"/>
    </row>
    <row r="662" spans="56:85" x14ac:dyDescent="0.25">
      <c r="BD662" s="237">
        <v>658</v>
      </c>
      <c r="BE662" s="235"/>
      <c r="BF662" s="235"/>
      <c r="BG662" s="235"/>
      <c r="BH662" s="235"/>
      <c r="BI662" s="235"/>
      <c r="BJ662" s="236"/>
      <c r="BK662" s="235"/>
      <c r="BL662" s="236"/>
      <c r="BM662" s="235"/>
      <c r="BN662" s="238"/>
      <c r="BO662" s="238"/>
      <c r="BP662" s="238"/>
      <c r="BQ662" s="238"/>
      <c r="BR662" s="238"/>
      <c r="BS662" s="238"/>
      <c r="BT662" s="239"/>
      <c r="BU662" s="239"/>
      <c r="BV662" s="239"/>
      <c r="BW662" s="239"/>
      <c r="BX662" s="238"/>
      <c r="BY662" s="239"/>
      <c r="BZ662" s="239"/>
      <c r="CA662" s="239"/>
      <c r="CB662" s="239"/>
      <c r="CC662" s="239"/>
      <c r="CD662" s="239"/>
      <c r="CE662" s="239"/>
      <c r="CF662" s="236"/>
      <c r="CG662" s="240"/>
    </row>
    <row r="663" spans="56:85" x14ac:dyDescent="0.25">
      <c r="BD663" s="237">
        <v>659</v>
      </c>
      <c r="BE663" s="235"/>
      <c r="BF663" s="235"/>
      <c r="BG663" s="235"/>
      <c r="BH663" s="235"/>
      <c r="BI663" s="235"/>
      <c r="BJ663" s="236"/>
      <c r="BK663" s="235"/>
      <c r="BL663" s="236"/>
      <c r="BM663" s="235"/>
      <c r="BN663" s="238"/>
      <c r="BO663" s="238"/>
      <c r="BP663" s="238"/>
      <c r="BQ663" s="238"/>
      <c r="BR663" s="238"/>
      <c r="BS663" s="238"/>
      <c r="BT663" s="239"/>
      <c r="BU663" s="239"/>
      <c r="BV663" s="239"/>
      <c r="BW663" s="239"/>
      <c r="BX663" s="238"/>
      <c r="BY663" s="239"/>
      <c r="BZ663" s="239"/>
      <c r="CA663" s="239"/>
      <c r="CB663" s="239"/>
      <c r="CC663" s="239"/>
      <c r="CD663" s="239"/>
      <c r="CE663" s="239"/>
      <c r="CF663" s="236"/>
      <c r="CG663" s="240"/>
    </row>
    <row r="664" spans="56:85" x14ac:dyDescent="0.25">
      <c r="BD664" s="237">
        <v>660</v>
      </c>
      <c r="BE664" s="235"/>
      <c r="BF664" s="235"/>
      <c r="BG664" s="235"/>
      <c r="BH664" s="235"/>
      <c r="BI664" s="235"/>
      <c r="BJ664" s="236"/>
      <c r="BK664" s="235"/>
      <c r="BL664" s="236"/>
      <c r="BM664" s="235"/>
      <c r="BN664" s="238"/>
      <c r="BO664" s="238"/>
      <c r="BP664" s="238"/>
      <c r="BQ664" s="238"/>
      <c r="BR664" s="238"/>
      <c r="BS664" s="238"/>
      <c r="BT664" s="239"/>
      <c r="BU664" s="239"/>
      <c r="BV664" s="239"/>
      <c r="BW664" s="239"/>
      <c r="BX664" s="238"/>
      <c r="BY664" s="239"/>
      <c r="BZ664" s="239"/>
      <c r="CA664" s="239"/>
      <c r="CB664" s="239"/>
      <c r="CC664" s="239"/>
      <c r="CD664" s="239"/>
      <c r="CE664" s="239"/>
      <c r="CF664" s="236"/>
      <c r="CG664" s="240"/>
    </row>
    <row r="665" spans="56:85" x14ac:dyDescent="0.25">
      <c r="BD665" s="237">
        <v>661</v>
      </c>
      <c r="BE665" s="235"/>
      <c r="BF665" s="235"/>
      <c r="BG665" s="235"/>
      <c r="BH665" s="235"/>
      <c r="BI665" s="235"/>
      <c r="BJ665" s="236"/>
      <c r="BK665" s="235"/>
      <c r="BL665" s="236"/>
      <c r="BM665" s="235"/>
      <c r="BN665" s="238"/>
      <c r="BO665" s="238"/>
      <c r="BP665" s="238"/>
      <c r="BQ665" s="238"/>
      <c r="BR665" s="238"/>
      <c r="BS665" s="238"/>
      <c r="BT665" s="239"/>
      <c r="BU665" s="239"/>
      <c r="BV665" s="239"/>
      <c r="BW665" s="239"/>
      <c r="BX665" s="238"/>
      <c r="BY665" s="239"/>
      <c r="BZ665" s="239"/>
      <c r="CA665" s="239"/>
      <c r="CB665" s="239"/>
      <c r="CC665" s="239"/>
      <c r="CD665" s="239"/>
      <c r="CE665" s="239"/>
      <c r="CF665" s="236"/>
      <c r="CG665" s="240"/>
    </row>
    <row r="666" spans="56:85" x14ac:dyDescent="0.25">
      <c r="BD666" s="237">
        <v>662</v>
      </c>
      <c r="BE666" s="235"/>
      <c r="BF666" s="235"/>
      <c r="BG666" s="235"/>
      <c r="BH666" s="235"/>
      <c r="BI666" s="235"/>
      <c r="BJ666" s="236"/>
      <c r="BK666" s="235"/>
      <c r="BL666" s="236"/>
      <c r="BM666" s="235"/>
      <c r="BN666" s="238"/>
      <c r="BO666" s="238"/>
      <c r="BP666" s="238"/>
      <c r="BQ666" s="238"/>
      <c r="BR666" s="238"/>
      <c r="BS666" s="238"/>
      <c r="BT666" s="239"/>
      <c r="BU666" s="239"/>
      <c r="BV666" s="239"/>
      <c r="BW666" s="239"/>
      <c r="BX666" s="238"/>
      <c r="BY666" s="239"/>
      <c r="BZ666" s="239"/>
      <c r="CA666" s="239"/>
      <c r="CB666" s="239"/>
      <c r="CC666" s="239"/>
      <c r="CD666" s="239"/>
      <c r="CE666" s="239"/>
      <c r="CF666" s="236"/>
      <c r="CG666" s="240"/>
    </row>
    <row r="667" spans="56:85" x14ac:dyDescent="0.25">
      <c r="BD667" s="237">
        <v>663</v>
      </c>
      <c r="BE667" s="235"/>
      <c r="BF667" s="235"/>
      <c r="BG667" s="235"/>
      <c r="BH667" s="235"/>
      <c r="BI667" s="235"/>
      <c r="BJ667" s="236"/>
      <c r="BK667" s="235"/>
      <c r="BL667" s="236"/>
      <c r="BM667" s="235"/>
      <c r="BN667" s="238"/>
      <c r="BO667" s="238"/>
      <c r="BP667" s="238"/>
      <c r="BQ667" s="238"/>
      <c r="BR667" s="238"/>
      <c r="BS667" s="238"/>
      <c r="BT667" s="239"/>
      <c r="BU667" s="239"/>
      <c r="BV667" s="239"/>
      <c r="BW667" s="239"/>
      <c r="BX667" s="238"/>
      <c r="BY667" s="239"/>
      <c r="BZ667" s="239"/>
      <c r="CA667" s="239"/>
      <c r="CB667" s="239"/>
      <c r="CC667" s="239"/>
      <c r="CD667" s="239"/>
      <c r="CE667" s="239"/>
      <c r="CF667" s="236"/>
      <c r="CG667" s="240"/>
    </row>
    <row r="668" spans="56:85" x14ac:dyDescent="0.25">
      <c r="BD668" s="237">
        <v>664</v>
      </c>
      <c r="BE668" s="235"/>
      <c r="BF668" s="235"/>
      <c r="BG668" s="235"/>
      <c r="BH668" s="235"/>
      <c r="BI668" s="235"/>
      <c r="BJ668" s="236"/>
      <c r="BK668" s="235"/>
      <c r="BL668" s="236"/>
      <c r="BM668" s="235"/>
      <c r="BN668" s="238"/>
      <c r="BO668" s="238"/>
      <c r="BP668" s="238"/>
      <c r="BQ668" s="238"/>
      <c r="BR668" s="238"/>
      <c r="BS668" s="238"/>
      <c r="BT668" s="239"/>
      <c r="BU668" s="239"/>
      <c r="BV668" s="239"/>
      <c r="BW668" s="239"/>
      <c r="BX668" s="238"/>
      <c r="BY668" s="239"/>
      <c r="BZ668" s="239"/>
      <c r="CA668" s="239"/>
      <c r="CB668" s="239"/>
      <c r="CC668" s="239"/>
      <c r="CD668" s="239"/>
      <c r="CE668" s="239"/>
      <c r="CF668" s="236"/>
      <c r="CG668" s="240"/>
    </row>
    <row r="669" spans="56:85" x14ac:dyDescent="0.25">
      <c r="BD669" s="237">
        <v>665</v>
      </c>
      <c r="BE669" s="235"/>
      <c r="BF669" s="235"/>
      <c r="BG669" s="235"/>
      <c r="BH669" s="235"/>
      <c r="BI669" s="235"/>
      <c r="BJ669" s="236"/>
      <c r="BK669" s="235"/>
      <c r="BL669" s="236"/>
      <c r="BM669" s="235"/>
      <c r="BN669" s="238"/>
      <c r="BO669" s="238"/>
      <c r="BP669" s="238"/>
      <c r="BQ669" s="238"/>
      <c r="BR669" s="238"/>
      <c r="BS669" s="238"/>
      <c r="BT669" s="239"/>
      <c r="BU669" s="239"/>
      <c r="BV669" s="239"/>
      <c r="BW669" s="239"/>
      <c r="BX669" s="238"/>
      <c r="BY669" s="239"/>
      <c r="BZ669" s="239"/>
      <c r="CA669" s="239"/>
      <c r="CB669" s="239"/>
      <c r="CC669" s="239"/>
      <c r="CD669" s="239"/>
      <c r="CE669" s="239"/>
      <c r="CF669" s="236"/>
      <c r="CG669" s="240"/>
    </row>
    <row r="670" spans="56:85" x14ac:dyDescent="0.25">
      <c r="BD670" s="237">
        <v>666</v>
      </c>
      <c r="BE670" s="235"/>
      <c r="BF670" s="235"/>
      <c r="BG670" s="235"/>
      <c r="BH670" s="235"/>
      <c r="BI670" s="235"/>
      <c r="BJ670" s="236"/>
      <c r="BK670" s="235"/>
      <c r="BL670" s="236"/>
      <c r="BM670" s="235"/>
      <c r="BN670" s="238"/>
      <c r="BO670" s="238"/>
      <c r="BP670" s="238"/>
      <c r="BQ670" s="238"/>
      <c r="BR670" s="238"/>
      <c r="BS670" s="238"/>
      <c r="BT670" s="239"/>
      <c r="BU670" s="239"/>
      <c r="BV670" s="239"/>
      <c r="BW670" s="239"/>
      <c r="BX670" s="238"/>
      <c r="BY670" s="239"/>
      <c r="BZ670" s="239"/>
      <c r="CA670" s="239"/>
      <c r="CB670" s="239"/>
      <c r="CC670" s="239"/>
      <c r="CD670" s="239"/>
      <c r="CE670" s="239"/>
      <c r="CF670" s="236"/>
      <c r="CG670" s="240"/>
    </row>
    <row r="671" spans="56:85" x14ac:dyDescent="0.25">
      <c r="BD671" s="237">
        <v>667</v>
      </c>
      <c r="BE671" s="235"/>
      <c r="BF671" s="235"/>
      <c r="BG671" s="235"/>
      <c r="BH671" s="235"/>
      <c r="BI671" s="235"/>
      <c r="BJ671" s="236"/>
      <c r="BK671" s="235"/>
      <c r="BL671" s="236"/>
      <c r="BM671" s="235"/>
      <c r="BN671" s="238"/>
      <c r="BO671" s="238"/>
      <c r="BP671" s="238"/>
      <c r="BQ671" s="238"/>
      <c r="BR671" s="238"/>
      <c r="BS671" s="238"/>
      <c r="BT671" s="239"/>
      <c r="BU671" s="239"/>
      <c r="BV671" s="239"/>
      <c r="BW671" s="239"/>
      <c r="BX671" s="238"/>
      <c r="BY671" s="239"/>
      <c r="BZ671" s="239"/>
      <c r="CA671" s="239"/>
      <c r="CB671" s="239"/>
      <c r="CC671" s="239"/>
      <c r="CD671" s="239"/>
      <c r="CE671" s="239"/>
      <c r="CF671" s="236"/>
      <c r="CG671" s="240"/>
    </row>
    <row r="672" spans="56:85" x14ac:dyDescent="0.25">
      <c r="BD672" s="237">
        <v>668</v>
      </c>
      <c r="BE672" s="235"/>
      <c r="BF672" s="235"/>
      <c r="BG672" s="235"/>
      <c r="BH672" s="235"/>
      <c r="BI672" s="235"/>
      <c r="BJ672" s="236"/>
      <c r="BK672" s="235"/>
      <c r="BL672" s="236"/>
      <c r="BM672" s="235"/>
      <c r="BN672" s="238"/>
      <c r="BO672" s="238"/>
      <c r="BP672" s="238"/>
      <c r="BQ672" s="238"/>
      <c r="BR672" s="238"/>
      <c r="BS672" s="238"/>
      <c r="BT672" s="239"/>
      <c r="BU672" s="239"/>
      <c r="BV672" s="239"/>
      <c r="BW672" s="239"/>
      <c r="BX672" s="238"/>
      <c r="BY672" s="239"/>
      <c r="BZ672" s="239"/>
      <c r="CA672" s="239"/>
      <c r="CB672" s="239"/>
      <c r="CC672" s="239"/>
      <c r="CD672" s="239"/>
      <c r="CE672" s="239"/>
      <c r="CF672" s="236"/>
      <c r="CG672" s="240"/>
    </row>
    <row r="673" spans="56:85" x14ac:dyDescent="0.25">
      <c r="BD673" s="237">
        <v>669</v>
      </c>
      <c r="BE673" s="235"/>
      <c r="BF673" s="235"/>
      <c r="BG673" s="235"/>
      <c r="BH673" s="235"/>
      <c r="BI673" s="235"/>
      <c r="BJ673" s="236"/>
      <c r="BK673" s="235"/>
      <c r="BL673" s="236"/>
      <c r="BM673" s="235"/>
      <c r="BN673" s="238"/>
      <c r="BO673" s="238"/>
      <c r="BP673" s="238"/>
      <c r="BQ673" s="238"/>
      <c r="BR673" s="238"/>
      <c r="BS673" s="238"/>
      <c r="BT673" s="239"/>
      <c r="BU673" s="239"/>
      <c r="BV673" s="239"/>
      <c r="BW673" s="239"/>
      <c r="BX673" s="238"/>
      <c r="BY673" s="239"/>
      <c r="BZ673" s="239"/>
      <c r="CA673" s="239"/>
      <c r="CB673" s="239"/>
      <c r="CC673" s="239"/>
      <c r="CD673" s="239"/>
      <c r="CE673" s="239"/>
      <c r="CF673" s="236"/>
      <c r="CG673" s="240"/>
    </row>
    <row r="674" spans="56:85" x14ac:dyDescent="0.25">
      <c r="BD674" s="237">
        <v>670</v>
      </c>
      <c r="BE674" s="235"/>
      <c r="BF674" s="235"/>
      <c r="BG674" s="235"/>
      <c r="BH674" s="235"/>
      <c r="BI674" s="235"/>
      <c r="BJ674" s="236"/>
      <c r="BK674" s="235"/>
      <c r="BL674" s="236"/>
      <c r="BM674" s="235"/>
      <c r="BN674" s="238"/>
      <c r="BO674" s="238"/>
      <c r="BP674" s="238"/>
      <c r="BQ674" s="238"/>
      <c r="BR674" s="238"/>
      <c r="BS674" s="238"/>
      <c r="BT674" s="239"/>
      <c r="BU674" s="239"/>
      <c r="BV674" s="239"/>
      <c r="BW674" s="239"/>
      <c r="BX674" s="238"/>
      <c r="BY674" s="239"/>
      <c r="BZ674" s="239"/>
      <c r="CA674" s="239"/>
      <c r="CB674" s="239"/>
      <c r="CC674" s="239"/>
      <c r="CD674" s="239"/>
      <c r="CE674" s="239"/>
      <c r="CF674" s="236"/>
      <c r="CG674" s="240"/>
    </row>
    <row r="675" spans="56:85" x14ac:dyDescent="0.25">
      <c r="BD675" s="237">
        <v>671</v>
      </c>
      <c r="BE675" s="235"/>
      <c r="BF675" s="235"/>
      <c r="BG675" s="235"/>
      <c r="BH675" s="235"/>
      <c r="BI675" s="235"/>
      <c r="BJ675" s="236"/>
      <c r="BK675" s="235"/>
      <c r="BL675" s="236"/>
      <c r="BM675" s="235"/>
      <c r="BN675" s="238"/>
      <c r="BO675" s="238"/>
      <c r="BP675" s="238"/>
      <c r="BQ675" s="238"/>
      <c r="BR675" s="238"/>
      <c r="BS675" s="238"/>
      <c r="BT675" s="239"/>
      <c r="BU675" s="239"/>
      <c r="BV675" s="239"/>
      <c r="BW675" s="239"/>
      <c r="BX675" s="238"/>
      <c r="BY675" s="239"/>
      <c r="BZ675" s="239"/>
      <c r="CA675" s="239"/>
      <c r="CB675" s="239"/>
      <c r="CC675" s="239"/>
      <c r="CD675" s="239"/>
      <c r="CE675" s="239"/>
      <c r="CF675" s="236"/>
      <c r="CG675" s="240"/>
    </row>
    <row r="676" spans="56:85" x14ac:dyDescent="0.25">
      <c r="BD676" s="237">
        <v>672</v>
      </c>
      <c r="BE676" s="235"/>
      <c r="BF676" s="235"/>
      <c r="BG676" s="235"/>
      <c r="BH676" s="235"/>
      <c r="BI676" s="235"/>
      <c r="BJ676" s="236"/>
      <c r="BK676" s="235"/>
      <c r="BL676" s="236"/>
      <c r="BM676" s="235"/>
      <c r="BN676" s="238"/>
      <c r="BO676" s="238"/>
      <c r="BP676" s="238"/>
      <c r="BQ676" s="238"/>
      <c r="BR676" s="238"/>
      <c r="BS676" s="238"/>
      <c r="BT676" s="239"/>
      <c r="BU676" s="239"/>
      <c r="BV676" s="239"/>
      <c r="BW676" s="239"/>
      <c r="BX676" s="238"/>
      <c r="BY676" s="239"/>
      <c r="BZ676" s="239"/>
      <c r="CA676" s="239"/>
      <c r="CB676" s="239"/>
      <c r="CC676" s="239"/>
      <c r="CD676" s="239"/>
      <c r="CE676" s="239"/>
      <c r="CF676" s="236"/>
      <c r="CG676" s="240"/>
    </row>
    <row r="677" spans="56:85" x14ac:dyDescent="0.25">
      <c r="BD677" s="237">
        <v>673</v>
      </c>
      <c r="BE677" s="235"/>
      <c r="BF677" s="235"/>
      <c r="BG677" s="235"/>
      <c r="BH677" s="235"/>
      <c r="BI677" s="235"/>
      <c r="BJ677" s="236"/>
      <c r="BK677" s="235"/>
      <c r="BL677" s="236"/>
      <c r="BM677" s="235"/>
      <c r="BN677" s="238"/>
      <c r="BO677" s="238"/>
      <c r="BP677" s="238"/>
      <c r="BQ677" s="238"/>
      <c r="BR677" s="238"/>
      <c r="BS677" s="238"/>
      <c r="BT677" s="239"/>
      <c r="BU677" s="239"/>
      <c r="BV677" s="239"/>
      <c r="BW677" s="239"/>
      <c r="BX677" s="238"/>
      <c r="BY677" s="239"/>
      <c r="BZ677" s="239"/>
      <c r="CA677" s="239"/>
      <c r="CB677" s="239"/>
      <c r="CC677" s="239"/>
      <c r="CD677" s="239"/>
      <c r="CE677" s="239"/>
      <c r="CF677" s="236"/>
      <c r="CG677" s="240"/>
    </row>
    <row r="678" spans="56:85" x14ac:dyDescent="0.25">
      <c r="BD678" s="237">
        <v>674</v>
      </c>
      <c r="BE678" s="235"/>
      <c r="BF678" s="235"/>
      <c r="BG678" s="235"/>
      <c r="BH678" s="235"/>
      <c r="BI678" s="235"/>
      <c r="BJ678" s="236"/>
      <c r="BK678" s="235"/>
      <c r="BL678" s="236"/>
      <c r="BM678" s="235"/>
      <c r="BN678" s="238"/>
      <c r="BO678" s="238"/>
      <c r="BP678" s="238"/>
      <c r="BQ678" s="238"/>
      <c r="BR678" s="238"/>
      <c r="BS678" s="238"/>
      <c r="BT678" s="239"/>
      <c r="BU678" s="239"/>
      <c r="BV678" s="239"/>
      <c r="BW678" s="239"/>
      <c r="BX678" s="238"/>
      <c r="BY678" s="239"/>
      <c r="BZ678" s="239"/>
      <c r="CA678" s="239"/>
      <c r="CB678" s="239"/>
      <c r="CC678" s="239"/>
      <c r="CD678" s="239"/>
      <c r="CE678" s="239"/>
      <c r="CF678" s="236"/>
      <c r="CG678" s="240"/>
    </row>
    <row r="679" spans="56:85" x14ac:dyDescent="0.25">
      <c r="BD679" s="237">
        <v>675</v>
      </c>
      <c r="BE679" s="235"/>
      <c r="BF679" s="235"/>
      <c r="BG679" s="235"/>
      <c r="BH679" s="235"/>
      <c r="BI679" s="235"/>
      <c r="BJ679" s="236"/>
      <c r="BK679" s="235"/>
      <c r="BL679" s="236"/>
      <c r="BM679" s="235"/>
      <c r="BN679" s="238"/>
      <c r="BO679" s="238"/>
      <c r="BP679" s="238"/>
      <c r="BQ679" s="238"/>
      <c r="BR679" s="238"/>
      <c r="BS679" s="238"/>
      <c r="BT679" s="239"/>
      <c r="BU679" s="239"/>
      <c r="BV679" s="239"/>
      <c r="BW679" s="239"/>
      <c r="BX679" s="238"/>
      <c r="BY679" s="239"/>
      <c r="BZ679" s="239"/>
      <c r="CA679" s="239"/>
      <c r="CB679" s="239"/>
      <c r="CC679" s="239"/>
      <c r="CD679" s="239"/>
      <c r="CE679" s="239"/>
      <c r="CF679" s="236"/>
      <c r="CG679" s="240"/>
    </row>
    <row r="680" spans="56:85" x14ac:dyDescent="0.25">
      <c r="BD680" s="237">
        <v>676</v>
      </c>
      <c r="BE680" s="235"/>
      <c r="BF680" s="235"/>
      <c r="BG680" s="235"/>
      <c r="BH680" s="235"/>
      <c r="BI680" s="235"/>
      <c r="BJ680" s="236"/>
      <c r="BK680" s="235"/>
      <c r="BL680" s="236"/>
      <c r="BM680" s="235"/>
      <c r="BN680" s="238"/>
      <c r="BO680" s="238"/>
      <c r="BP680" s="238"/>
      <c r="BQ680" s="238"/>
      <c r="BR680" s="238"/>
      <c r="BS680" s="238"/>
      <c r="BT680" s="239"/>
      <c r="BU680" s="239"/>
      <c r="BV680" s="239"/>
      <c r="BW680" s="239"/>
      <c r="BX680" s="238"/>
      <c r="BY680" s="239"/>
      <c r="BZ680" s="239"/>
      <c r="CA680" s="239"/>
      <c r="CB680" s="239"/>
      <c r="CC680" s="239"/>
      <c r="CD680" s="239"/>
      <c r="CE680" s="239"/>
      <c r="CF680" s="236"/>
      <c r="CG680" s="240"/>
    </row>
    <row r="681" spans="56:85" x14ac:dyDescent="0.25">
      <c r="BD681" s="237">
        <v>677</v>
      </c>
      <c r="BE681" s="235"/>
      <c r="BF681" s="235"/>
      <c r="BG681" s="235"/>
      <c r="BH681" s="235"/>
      <c r="BI681" s="235"/>
      <c r="BJ681" s="236"/>
      <c r="BK681" s="235"/>
      <c r="BL681" s="236"/>
      <c r="BM681" s="235"/>
      <c r="BN681" s="238"/>
      <c r="BO681" s="238"/>
      <c r="BP681" s="238"/>
      <c r="BQ681" s="238"/>
      <c r="BR681" s="238"/>
      <c r="BS681" s="238"/>
      <c r="BT681" s="239"/>
      <c r="BU681" s="239"/>
      <c r="BV681" s="239"/>
      <c r="BW681" s="239"/>
      <c r="BX681" s="238"/>
      <c r="BY681" s="239"/>
      <c r="BZ681" s="239"/>
      <c r="CA681" s="239"/>
      <c r="CB681" s="239"/>
      <c r="CC681" s="239"/>
      <c r="CD681" s="239"/>
      <c r="CE681" s="239"/>
      <c r="CF681" s="236"/>
      <c r="CG681" s="240"/>
    </row>
    <row r="682" spans="56:85" x14ac:dyDescent="0.25">
      <c r="BD682" s="237">
        <v>678</v>
      </c>
      <c r="BE682" s="235"/>
      <c r="BF682" s="235"/>
      <c r="BG682" s="235"/>
      <c r="BH682" s="235"/>
      <c r="BI682" s="235"/>
      <c r="BJ682" s="236"/>
      <c r="BK682" s="235"/>
      <c r="BL682" s="236"/>
      <c r="BM682" s="235"/>
      <c r="BN682" s="238"/>
      <c r="BO682" s="238"/>
      <c r="BP682" s="238"/>
      <c r="BQ682" s="238"/>
      <c r="BR682" s="238"/>
      <c r="BS682" s="238"/>
      <c r="BT682" s="239"/>
      <c r="BU682" s="239"/>
      <c r="BV682" s="239"/>
      <c r="BW682" s="239"/>
      <c r="BX682" s="238"/>
      <c r="BY682" s="239"/>
      <c r="BZ682" s="239"/>
      <c r="CA682" s="239"/>
      <c r="CB682" s="239"/>
      <c r="CC682" s="239"/>
      <c r="CD682" s="239"/>
      <c r="CE682" s="239"/>
      <c r="CF682" s="236"/>
      <c r="CG682" s="240"/>
    </row>
    <row r="683" spans="56:85" x14ac:dyDescent="0.25">
      <c r="BD683" s="237">
        <v>679</v>
      </c>
      <c r="BE683" s="235"/>
      <c r="BF683" s="235"/>
      <c r="BG683" s="235"/>
      <c r="BH683" s="235"/>
      <c r="BI683" s="235"/>
      <c r="BJ683" s="236"/>
      <c r="BK683" s="235"/>
      <c r="BL683" s="236"/>
      <c r="BM683" s="235"/>
      <c r="BN683" s="238"/>
      <c r="BO683" s="238"/>
      <c r="BP683" s="238"/>
      <c r="BQ683" s="238"/>
      <c r="BR683" s="238"/>
      <c r="BS683" s="238"/>
      <c r="BT683" s="239"/>
      <c r="BU683" s="239"/>
      <c r="BV683" s="239"/>
      <c r="BW683" s="239"/>
      <c r="BX683" s="238"/>
      <c r="BY683" s="239"/>
      <c r="BZ683" s="239"/>
      <c r="CA683" s="239"/>
      <c r="CB683" s="239"/>
      <c r="CC683" s="239"/>
      <c r="CD683" s="239"/>
      <c r="CE683" s="239"/>
      <c r="CF683" s="236"/>
      <c r="CG683" s="240"/>
    </row>
    <row r="684" spans="56:85" x14ac:dyDescent="0.25">
      <c r="BD684" s="237">
        <v>680</v>
      </c>
      <c r="BE684" s="235"/>
      <c r="BF684" s="235"/>
      <c r="BG684" s="235"/>
      <c r="BH684" s="235"/>
      <c r="BI684" s="235"/>
      <c r="BJ684" s="236"/>
      <c r="BK684" s="235"/>
      <c r="BL684" s="236"/>
      <c r="BM684" s="235"/>
      <c r="BN684" s="238"/>
      <c r="BO684" s="238"/>
      <c r="BP684" s="238"/>
      <c r="BQ684" s="238"/>
      <c r="BR684" s="238"/>
      <c r="BS684" s="238"/>
      <c r="BT684" s="239"/>
      <c r="BU684" s="239"/>
      <c r="BV684" s="239"/>
      <c r="BW684" s="239"/>
      <c r="BX684" s="238"/>
      <c r="BY684" s="239"/>
      <c r="BZ684" s="239"/>
      <c r="CA684" s="239"/>
      <c r="CB684" s="239"/>
      <c r="CC684" s="239"/>
      <c r="CD684" s="239"/>
      <c r="CE684" s="239"/>
      <c r="CF684" s="236"/>
      <c r="CG684" s="240"/>
    </row>
    <row r="685" spans="56:85" x14ac:dyDescent="0.25">
      <c r="BD685" s="237">
        <v>681</v>
      </c>
      <c r="BE685" s="235"/>
      <c r="BF685" s="235"/>
      <c r="BG685" s="235"/>
      <c r="BH685" s="235"/>
      <c r="BI685" s="235"/>
      <c r="BJ685" s="236"/>
      <c r="BK685" s="235"/>
      <c r="BL685" s="236"/>
      <c r="BM685" s="235"/>
      <c r="BN685" s="238"/>
      <c r="BO685" s="238"/>
      <c r="BP685" s="238"/>
      <c r="BQ685" s="238"/>
      <c r="BR685" s="238"/>
      <c r="BS685" s="238"/>
      <c r="BT685" s="239"/>
      <c r="BU685" s="239"/>
      <c r="BV685" s="239"/>
      <c r="BW685" s="239"/>
      <c r="BX685" s="238"/>
      <c r="BY685" s="239"/>
      <c r="BZ685" s="239"/>
      <c r="CA685" s="239"/>
      <c r="CB685" s="239"/>
      <c r="CC685" s="239"/>
      <c r="CD685" s="239"/>
      <c r="CE685" s="239"/>
      <c r="CF685" s="236"/>
      <c r="CG685" s="240"/>
    </row>
    <row r="686" spans="56:85" x14ac:dyDescent="0.25">
      <c r="BD686" s="237">
        <v>682</v>
      </c>
      <c r="BE686" s="235"/>
      <c r="BF686" s="235"/>
      <c r="BG686" s="235"/>
      <c r="BH686" s="235"/>
      <c r="BI686" s="235"/>
      <c r="BJ686" s="236"/>
      <c r="BK686" s="235"/>
      <c r="BL686" s="236"/>
      <c r="BM686" s="235"/>
      <c r="BN686" s="238"/>
      <c r="BO686" s="238"/>
      <c r="BP686" s="238"/>
      <c r="BQ686" s="238"/>
      <c r="BR686" s="238"/>
      <c r="BS686" s="238"/>
      <c r="BT686" s="239"/>
      <c r="BU686" s="239"/>
      <c r="BV686" s="239"/>
      <c r="BW686" s="239"/>
      <c r="BX686" s="238"/>
      <c r="BY686" s="239"/>
      <c r="BZ686" s="239"/>
      <c r="CA686" s="239"/>
      <c r="CB686" s="239"/>
      <c r="CC686" s="239"/>
      <c r="CD686" s="239"/>
      <c r="CE686" s="239"/>
      <c r="CF686" s="236"/>
      <c r="CG686" s="240"/>
    </row>
    <row r="687" spans="56:85" x14ac:dyDescent="0.25">
      <c r="BD687" s="237">
        <v>683</v>
      </c>
      <c r="BE687" s="235"/>
      <c r="BF687" s="235"/>
      <c r="BG687" s="235"/>
      <c r="BH687" s="235"/>
      <c r="BI687" s="235"/>
      <c r="BJ687" s="236"/>
      <c r="BK687" s="235"/>
      <c r="BL687" s="236"/>
      <c r="BM687" s="235"/>
      <c r="BN687" s="238"/>
      <c r="BO687" s="238"/>
      <c r="BP687" s="238"/>
      <c r="BQ687" s="238"/>
      <c r="BR687" s="238"/>
      <c r="BS687" s="238"/>
      <c r="BT687" s="239"/>
      <c r="BU687" s="239"/>
      <c r="BV687" s="239"/>
      <c r="BW687" s="239"/>
      <c r="BX687" s="238"/>
      <c r="BY687" s="239"/>
      <c r="BZ687" s="239"/>
      <c r="CA687" s="239"/>
      <c r="CB687" s="239"/>
      <c r="CC687" s="239"/>
      <c r="CD687" s="239"/>
      <c r="CE687" s="239"/>
      <c r="CF687" s="236"/>
      <c r="CG687" s="240"/>
    </row>
    <row r="688" spans="56:85" x14ac:dyDescent="0.25">
      <c r="BD688" s="237">
        <v>684</v>
      </c>
      <c r="BE688" s="235"/>
      <c r="BF688" s="235"/>
      <c r="BG688" s="235"/>
      <c r="BH688" s="235"/>
      <c r="BI688" s="235"/>
      <c r="BJ688" s="236"/>
      <c r="BK688" s="235"/>
      <c r="BL688" s="236"/>
      <c r="BM688" s="235"/>
      <c r="BN688" s="238"/>
      <c r="BO688" s="238"/>
      <c r="BP688" s="238"/>
      <c r="BQ688" s="238"/>
      <c r="BR688" s="238"/>
      <c r="BS688" s="238"/>
      <c r="BT688" s="239"/>
      <c r="BU688" s="239"/>
      <c r="BV688" s="239"/>
      <c r="BW688" s="239"/>
      <c r="BX688" s="238"/>
      <c r="BY688" s="239"/>
      <c r="BZ688" s="239"/>
      <c r="CA688" s="239"/>
      <c r="CB688" s="239"/>
      <c r="CC688" s="239"/>
      <c r="CD688" s="239"/>
      <c r="CE688" s="239"/>
      <c r="CF688" s="236"/>
      <c r="CG688" s="240"/>
    </row>
    <row r="689" spans="56:85" x14ac:dyDescent="0.25">
      <c r="BD689" s="237">
        <v>685</v>
      </c>
      <c r="BE689" s="235"/>
      <c r="BF689" s="235"/>
      <c r="BG689" s="235"/>
      <c r="BH689" s="235"/>
      <c r="BI689" s="235"/>
      <c r="BJ689" s="236"/>
      <c r="BK689" s="235"/>
      <c r="BL689" s="236"/>
      <c r="BM689" s="235"/>
      <c r="BN689" s="238"/>
      <c r="BO689" s="238"/>
      <c r="BP689" s="238"/>
      <c r="BQ689" s="238"/>
      <c r="BR689" s="238"/>
      <c r="BS689" s="238"/>
      <c r="BT689" s="239"/>
      <c r="BU689" s="239"/>
      <c r="BV689" s="239"/>
      <c r="BW689" s="239"/>
      <c r="BX689" s="238"/>
      <c r="BY689" s="239"/>
      <c r="BZ689" s="239"/>
      <c r="CA689" s="239"/>
      <c r="CB689" s="239"/>
      <c r="CC689" s="239"/>
      <c r="CD689" s="239"/>
      <c r="CE689" s="239"/>
      <c r="CF689" s="236"/>
      <c r="CG689" s="240"/>
    </row>
    <row r="690" spans="56:85" x14ac:dyDescent="0.25">
      <c r="BD690" s="237">
        <v>686</v>
      </c>
      <c r="BE690" s="235"/>
      <c r="BF690" s="235"/>
      <c r="BG690" s="235"/>
      <c r="BH690" s="235"/>
      <c r="BI690" s="235"/>
      <c r="BJ690" s="236"/>
      <c r="BK690" s="235"/>
      <c r="BL690" s="236"/>
      <c r="BM690" s="235"/>
      <c r="BN690" s="238"/>
      <c r="BO690" s="238"/>
      <c r="BP690" s="238"/>
      <c r="BQ690" s="238"/>
      <c r="BR690" s="238"/>
      <c r="BS690" s="238"/>
      <c r="BT690" s="239"/>
      <c r="BU690" s="239"/>
      <c r="BV690" s="239"/>
      <c r="BW690" s="239"/>
      <c r="BX690" s="238"/>
      <c r="BY690" s="239"/>
      <c r="BZ690" s="239"/>
      <c r="CA690" s="239"/>
      <c r="CB690" s="239"/>
      <c r="CC690" s="239"/>
      <c r="CD690" s="239"/>
      <c r="CE690" s="239"/>
      <c r="CF690" s="236"/>
      <c r="CG690" s="240"/>
    </row>
    <row r="691" spans="56:85" x14ac:dyDescent="0.25">
      <c r="BD691" s="237">
        <v>687</v>
      </c>
      <c r="BE691" s="235"/>
      <c r="BF691" s="235"/>
      <c r="BG691" s="235"/>
      <c r="BH691" s="235"/>
      <c r="BI691" s="235"/>
      <c r="BJ691" s="236"/>
      <c r="BK691" s="235"/>
      <c r="BL691" s="236"/>
      <c r="BM691" s="235"/>
      <c r="BN691" s="238"/>
      <c r="BO691" s="238"/>
      <c r="BP691" s="238"/>
      <c r="BQ691" s="238"/>
      <c r="BR691" s="238"/>
      <c r="BS691" s="238"/>
      <c r="BT691" s="239"/>
      <c r="BU691" s="239"/>
      <c r="BV691" s="239"/>
      <c r="BW691" s="239"/>
      <c r="BX691" s="238"/>
      <c r="BY691" s="239"/>
      <c r="BZ691" s="239"/>
      <c r="CA691" s="239"/>
      <c r="CB691" s="239"/>
      <c r="CC691" s="239"/>
      <c r="CD691" s="239"/>
      <c r="CE691" s="239"/>
      <c r="CF691" s="236"/>
      <c r="CG691" s="240"/>
    </row>
    <row r="692" spans="56:85" x14ac:dyDescent="0.25">
      <c r="BD692" s="237">
        <v>688</v>
      </c>
      <c r="BE692" s="235"/>
      <c r="BF692" s="235"/>
      <c r="BG692" s="235"/>
      <c r="BH692" s="235"/>
      <c r="BI692" s="235"/>
      <c r="BJ692" s="236"/>
      <c r="BK692" s="235"/>
      <c r="BL692" s="236"/>
      <c r="BM692" s="235"/>
      <c r="BN692" s="238"/>
      <c r="BO692" s="238"/>
      <c r="BP692" s="238"/>
      <c r="BQ692" s="238"/>
      <c r="BR692" s="238"/>
      <c r="BS692" s="238"/>
      <c r="BT692" s="239"/>
      <c r="BU692" s="239"/>
      <c r="BV692" s="239"/>
      <c r="BW692" s="239"/>
      <c r="BX692" s="238"/>
      <c r="BY692" s="239"/>
      <c r="BZ692" s="239"/>
      <c r="CA692" s="239"/>
      <c r="CB692" s="239"/>
      <c r="CC692" s="239"/>
      <c r="CD692" s="239"/>
      <c r="CE692" s="239"/>
      <c r="CF692" s="236"/>
      <c r="CG692" s="240"/>
    </row>
    <row r="693" spans="56:85" x14ac:dyDescent="0.25">
      <c r="BD693" s="237">
        <v>689</v>
      </c>
      <c r="BE693" s="235"/>
      <c r="BF693" s="235"/>
      <c r="BG693" s="235"/>
      <c r="BH693" s="235"/>
      <c r="BI693" s="235"/>
      <c r="BJ693" s="236"/>
      <c r="BK693" s="235"/>
      <c r="BL693" s="236"/>
      <c r="BM693" s="235"/>
      <c r="BN693" s="238"/>
      <c r="BO693" s="238"/>
      <c r="BP693" s="238"/>
      <c r="BQ693" s="238"/>
      <c r="BR693" s="238"/>
      <c r="BS693" s="238"/>
      <c r="BT693" s="239"/>
      <c r="BU693" s="239"/>
      <c r="BV693" s="239"/>
      <c r="BW693" s="239"/>
      <c r="BX693" s="238"/>
      <c r="BY693" s="239"/>
      <c r="BZ693" s="239"/>
      <c r="CA693" s="239"/>
      <c r="CB693" s="239"/>
      <c r="CC693" s="239"/>
      <c r="CD693" s="239"/>
      <c r="CE693" s="239"/>
      <c r="CF693" s="236"/>
      <c r="CG693" s="240"/>
    </row>
    <row r="694" spans="56:85" x14ac:dyDescent="0.25">
      <c r="BD694" s="237">
        <v>690</v>
      </c>
      <c r="BE694" s="235"/>
      <c r="BF694" s="235"/>
      <c r="BG694" s="235"/>
      <c r="BH694" s="235"/>
      <c r="BI694" s="235"/>
      <c r="BJ694" s="236"/>
      <c r="BK694" s="235"/>
      <c r="BL694" s="236"/>
      <c r="BM694" s="235"/>
      <c r="BN694" s="238"/>
      <c r="BO694" s="238"/>
      <c r="BP694" s="238"/>
      <c r="BQ694" s="238"/>
      <c r="BR694" s="238"/>
      <c r="BS694" s="238"/>
      <c r="BT694" s="239"/>
      <c r="BU694" s="239"/>
      <c r="BV694" s="239"/>
      <c r="BW694" s="239"/>
      <c r="BX694" s="238"/>
      <c r="BY694" s="239"/>
      <c r="BZ694" s="239"/>
      <c r="CA694" s="239"/>
      <c r="CB694" s="239"/>
      <c r="CC694" s="239"/>
      <c r="CD694" s="239"/>
      <c r="CE694" s="239"/>
      <c r="CF694" s="236"/>
      <c r="CG694" s="240"/>
    </row>
    <row r="695" spans="56:85" x14ac:dyDescent="0.25">
      <c r="BD695" s="237">
        <v>691</v>
      </c>
      <c r="BE695" s="235"/>
      <c r="BF695" s="235"/>
      <c r="BG695" s="235"/>
      <c r="BH695" s="235"/>
      <c r="BI695" s="235"/>
      <c r="BJ695" s="236"/>
      <c r="BK695" s="235"/>
      <c r="BL695" s="236"/>
      <c r="BM695" s="235"/>
      <c r="BN695" s="238"/>
      <c r="BO695" s="238"/>
      <c r="BP695" s="238"/>
      <c r="BQ695" s="238"/>
      <c r="BR695" s="238"/>
      <c r="BS695" s="238"/>
      <c r="BT695" s="239"/>
      <c r="BU695" s="239"/>
      <c r="BV695" s="239"/>
      <c r="BW695" s="239"/>
      <c r="BX695" s="238"/>
      <c r="BY695" s="239"/>
      <c r="BZ695" s="239"/>
      <c r="CA695" s="239"/>
      <c r="CB695" s="239"/>
      <c r="CC695" s="239"/>
      <c r="CD695" s="239"/>
      <c r="CE695" s="239"/>
      <c r="CF695" s="236"/>
      <c r="CG695" s="240"/>
    </row>
    <row r="696" spans="56:85" x14ac:dyDescent="0.25">
      <c r="BD696" s="237">
        <v>692</v>
      </c>
      <c r="BE696" s="235"/>
      <c r="BF696" s="235"/>
      <c r="BG696" s="235"/>
      <c r="BH696" s="235"/>
      <c r="BI696" s="235"/>
      <c r="BJ696" s="236"/>
      <c r="BK696" s="235"/>
      <c r="BL696" s="236"/>
      <c r="BM696" s="235"/>
      <c r="BN696" s="238"/>
      <c r="BO696" s="238"/>
      <c r="BP696" s="238"/>
      <c r="BQ696" s="238"/>
      <c r="BR696" s="238"/>
      <c r="BS696" s="238"/>
      <c r="BT696" s="239"/>
      <c r="BU696" s="239"/>
      <c r="BV696" s="239"/>
      <c r="BW696" s="239"/>
      <c r="BX696" s="238"/>
      <c r="BY696" s="239"/>
      <c r="BZ696" s="239"/>
      <c r="CA696" s="239"/>
      <c r="CB696" s="239"/>
      <c r="CC696" s="239"/>
      <c r="CD696" s="239"/>
      <c r="CE696" s="239"/>
      <c r="CF696" s="236"/>
      <c r="CG696" s="240"/>
    </row>
    <row r="697" spans="56:85" x14ac:dyDescent="0.25">
      <c r="BD697" s="237">
        <v>693</v>
      </c>
      <c r="BE697" s="235"/>
      <c r="BF697" s="235"/>
      <c r="BG697" s="235"/>
      <c r="BH697" s="235"/>
      <c r="BI697" s="235"/>
      <c r="BJ697" s="236"/>
      <c r="BK697" s="235"/>
      <c r="BL697" s="236"/>
      <c r="BM697" s="235"/>
      <c r="BN697" s="238"/>
      <c r="BO697" s="238"/>
      <c r="BP697" s="238"/>
      <c r="BQ697" s="238"/>
      <c r="BR697" s="238"/>
      <c r="BS697" s="238"/>
      <c r="BT697" s="239"/>
      <c r="BU697" s="239"/>
      <c r="BV697" s="239"/>
      <c r="BW697" s="239"/>
      <c r="BX697" s="238"/>
      <c r="BY697" s="239"/>
      <c r="BZ697" s="239"/>
      <c r="CA697" s="239"/>
      <c r="CB697" s="239"/>
      <c r="CC697" s="239"/>
      <c r="CD697" s="239"/>
      <c r="CE697" s="239"/>
      <c r="CF697" s="236"/>
      <c r="CG697" s="240"/>
    </row>
    <row r="698" spans="56:85" x14ac:dyDescent="0.25">
      <c r="BD698" s="237">
        <v>694</v>
      </c>
      <c r="BE698" s="235"/>
      <c r="BF698" s="235"/>
      <c r="BG698" s="235"/>
      <c r="BH698" s="235"/>
      <c r="BI698" s="235"/>
      <c r="BJ698" s="236"/>
      <c r="BK698" s="235"/>
      <c r="BL698" s="236"/>
      <c r="BM698" s="235"/>
      <c r="BN698" s="238"/>
      <c r="BO698" s="238"/>
      <c r="BP698" s="238"/>
      <c r="BQ698" s="238"/>
      <c r="BR698" s="238"/>
      <c r="BS698" s="238"/>
      <c r="BT698" s="239"/>
      <c r="BU698" s="239"/>
      <c r="BV698" s="239"/>
      <c r="BW698" s="239"/>
      <c r="BX698" s="238"/>
      <c r="BY698" s="239"/>
      <c r="BZ698" s="239"/>
      <c r="CA698" s="239"/>
      <c r="CB698" s="239"/>
      <c r="CC698" s="239"/>
      <c r="CD698" s="239"/>
      <c r="CE698" s="239"/>
      <c r="CF698" s="236"/>
      <c r="CG698" s="240"/>
    </row>
    <row r="699" spans="56:85" x14ac:dyDescent="0.25">
      <c r="BD699" s="237">
        <v>695</v>
      </c>
      <c r="BE699" s="235"/>
      <c r="BF699" s="235"/>
      <c r="BG699" s="235"/>
      <c r="BH699" s="235"/>
      <c r="BI699" s="235"/>
      <c r="BJ699" s="236"/>
      <c r="BK699" s="235"/>
      <c r="BL699" s="236"/>
      <c r="BM699" s="235"/>
      <c r="BN699" s="238"/>
      <c r="BO699" s="238"/>
      <c r="BP699" s="238"/>
      <c r="BQ699" s="238"/>
      <c r="BR699" s="238"/>
      <c r="BS699" s="238"/>
      <c r="BT699" s="239"/>
      <c r="BU699" s="239"/>
      <c r="BV699" s="239"/>
      <c r="BW699" s="239"/>
      <c r="BX699" s="238"/>
      <c r="BY699" s="239"/>
      <c r="BZ699" s="239"/>
      <c r="CA699" s="239"/>
      <c r="CB699" s="239"/>
      <c r="CC699" s="239"/>
      <c r="CD699" s="239"/>
      <c r="CE699" s="239"/>
      <c r="CF699" s="236"/>
      <c r="CG699" s="240"/>
    </row>
    <row r="700" spans="56:85" x14ac:dyDescent="0.25">
      <c r="BD700" s="237">
        <v>696</v>
      </c>
      <c r="BE700" s="235"/>
      <c r="BF700" s="235"/>
      <c r="BG700" s="235"/>
      <c r="BH700" s="235"/>
      <c r="BI700" s="235"/>
      <c r="BJ700" s="236"/>
      <c r="BK700" s="235"/>
      <c r="BL700" s="236"/>
      <c r="BM700" s="235"/>
      <c r="BN700" s="238"/>
      <c r="BO700" s="238"/>
      <c r="BP700" s="238"/>
      <c r="BQ700" s="238"/>
      <c r="BR700" s="238"/>
      <c r="BS700" s="238"/>
      <c r="BT700" s="239"/>
      <c r="BU700" s="239"/>
      <c r="BV700" s="239"/>
      <c r="BW700" s="239"/>
      <c r="BX700" s="238"/>
      <c r="BY700" s="239"/>
      <c r="BZ700" s="239"/>
      <c r="CA700" s="239"/>
      <c r="CB700" s="239"/>
      <c r="CC700" s="239"/>
      <c r="CD700" s="239"/>
      <c r="CE700" s="239"/>
      <c r="CF700" s="236"/>
      <c r="CG700" s="240"/>
    </row>
    <row r="701" spans="56:85" x14ac:dyDescent="0.25">
      <c r="BD701" s="237">
        <v>697</v>
      </c>
      <c r="BE701" s="235"/>
      <c r="BF701" s="235"/>
      <c r="BG701" s="235"/>
      <c r="BH701" s="235"/>
      <c r="BI701" s="235"/>
      <c r="BJ701" s="236"/>
      <c r="BK701" s="235"/>
      <c r="BL701" s="236"/>
      <c r="BM701" s="235"/>
      <c r="BN701" s="238"/>
      <c r="BO701" s="238"/>
      <c r="BP701" s="238"/>
      <c r="BQ701" s="238"/>
      <c r="BR701" s="238"/>
      <c r="BS701" s="238"/>
      <c r="BT701" s="239"/>
      <c r="BU701" s="239"/>
      <c r="BV701" s="239"/>
      <c r="BW701" s="239"/>
      <c r="BX701" s="238"/>
      <c r="BY701" s="239"/>
      <c r="BZ701" s="239"/>
      <c r="CA701" s="239"/>
      <c r="CB701" s="239"/>
      <c r="CC701" s="239"/>
      <c r="CD701" s="239"/>
      <c r="CE701" s="239"/>
      <c r="CF701" s="236"/>
      <c r="CG701" s="240"/>
    </row>
    <row r="702" spans="56:85" x14ac:dyDescent="0.25">
      <c r="BD702" s="237">
        <v>698</v>
      </c>
      <c r="BE702" s="235"/>
      <c r="BF702" s="235"/>
      <c r="BG702" s="235"/>
      <c r="BH702" s="235"/>
      <c r="BI702" s="235"/>
      <c r="BJ702" s="236"/>
      <c r="BK702" s="235"/>
      <c r="BL702" s="236"/>
      <c r="BM702" s="235"/>
      <c r="BN702" s="238"/>
      <c r="BO702" s="238"/>
      <c r="BP702" s="238"/>
      <c r="BQ702" s="238"/>
      <c r="BR702" s="238"/>
      <c r="BS702" s="238"/>
      <c r="BT702" s="239"/>
      <c r="BU702" s="239"/>
      <c r="BV702" s="239"/>
      <c r="BW702" s="239"/>
      <c r="BX702" s="238"/>
      <c r="BY702" s="239"/>
      <c r="BZ702" s="239"/>
      <c r="CA702" s="239"/>
      <c r="CB702" s="239"/>
      <c r="CC702" s="239"/>
      <c r="CD702" s="239"/>
      <c r="CE702" s="239"/>
      <c r="CF702" s="236"/>
      <c r="CG702" s="240"/>
    </row>
    <row r="703" spans="56:85" x14ac:dyDescent="0.25">
      <c r="BD703" s="237">
        <v>699</v>
      </c>
      <c r="BE703" s="235"/>
      <c r="BF703" s="235"/>
      <c r="BG703" s="235"/>
      <c r="BH703" s="235"/>
      <c r="BI703" s="235"/>
      <c r="BJ703" s="236"/>
      <c r="BK703" s="235"/>
      <c r="BL703" s="236"/>
      <c r="BM703" s="235"/>
      <c r="BN703" s="238"/>
      <c r="BO703" s="238"/>
      <c r="BP703" s="238"/>
      <c r="BQ703" s="238"/>
      <c r="BR703" s="238"/>
      <c r="BS703" s="238"/>
      <c r="BT703" s="239"/>
      <c r="BU703" s="239"/>
      <c r="BV703" s="239"/>
      <c r="BW703" s="239"/>
      <c r="BX703" s="238"/>
      <c r="BY703" s="239"/>
      <c r="BZ703" s="239"/>
      <c r="CA703" s="239"/>
      <c r="CB703" s="239"/>
      <c r="CC703" s="239"/>
      <c r="CD703" s="239"/>
      <c r="CE703" s="239"/>
      <c r="CF703" s="236"/>
      <c r="CG703" s="240"/>
    </row>
    <row r="704" spans="56:85" x14ac:dyDescent="0.25">
      <c r="BD704" s="237">
        <v>700</v>
      </c>
      <c r="BE704" s="235"/>
      <c r="BF704" s="235"/>
      <c r="BG704" s="235"/>
      <c r="BH704" s="235"/>
      <c r="BI704" s="235"/>
      <c r="BJ704" s="236"/>
      <c r="BK704" s="235"/>
      <c r="BL704" s="236"/>
      <c r="BM704" s="235"/>
      <c r="BN704" s="238"/>
      <c r="BO704" s="238"/>
      <c r="BP704" s="238"/>
      <c r="BQ704" s="238"/>
      <c r="BR704" s="238"/>
      <c r="BS704" s="238"/>
      <c r="BT704" s="239"/>
      <c r="BU704" s="239"/>
      <c r="BV704" s="239"/>
      <c r="BW704" s="239"/>
      <c r="BX704" s="238"/>
      <c r="BY704" s="239"/>
      <c r="BZ704" s="239"/>
      <c r="CA704" s="239"/>
      <c r="CB704" s="239"/>
      <c r="CC704" s="239"/>
      <c r="CD704" s="239"/>
      <c r="CE704" s="239"/>
      <c r="CF704" s="236"/>
      <c r="CG704" s="240"/>
    </row>
    <row r="705" spans="56:85" x14ac:dyDescent="0.25">
      <c r="BD705" s="237">
        <v>701</v>
      </c>
      <c r="BE705" s="235"/>
      <c r="BF705" s="235"/>
      <c r="BG705" s="235"/>
      <c r="BH705" s="235"/>
      <c r="BI705" s="235"/>
      <c r="BJ705" s="236"/>
      <c r="BK705" s="235"/>
      <c r="BL705" s="236"/>
      <c r="BM705" s="235"/>
      <c r="BN705" s="238"/>
      <c r="BO705" s="238"/>
      <c r="BP705" s="238"/>
      <c r="BQ705" s="238"/>
      <c r="BR705" s="238"/>
      <c r="BS705" s="238"/>
      <c r="BT705" s="239"/>
      <c r="BU705" s="239"/>
      <c r="BV705" s="239"/>
      <c r="BW705" s="239"/>
      <c r="BX705" s="238"/>
      <c r="BY705" s="239"/>
      <c r="BZ705" s="239"/>
      <c r="CA705" s="239"/>
      <c r="CB705" s="239"/>
      <c r="CC705" s="239"/>
      <c r="CD705" s="239"/>
      <c r="CE705" s="239"/>
      <c r="CF705" s="236"/>
      <c r="CG705" s="240"/>
    </row>
    <row r="706" spans="56:85" x14ac:dyDescent="0.25">
      <c r="BD706" s="237">
        <v>702</v>
      </c>
      <c r="BE706" s="235"/>
      <c r="BF706" s="235"/>
      <c r="BG706" s="235"/>
      <c r="BH706" s="235"/>
      <c r="BI706" s="235"/>
      <c r="BJ706" s="236"/>
      <c r="BK706" s="235"/>
      <c r="BL706" s="236"/>
      <c r="BM706" s="235"/>
      <c r="BN706" s="238"/>
      <c r="BO706" s="238"/>
      <c r="BP706" s="238"/>
      <c r="BQ706" s="238"/>
      <c r="BR706" s="238"/>
      <c r="BS706" s="238"/>
      <c r="BT706" s="239"/>
      <c r="BU706" s="239"/>
      <c r="BV706" s="239"/>
      <c r="BW706" s="239"/>
      <c r="BX706" s="238"/>
      <c r="BY706" s="239"/>
      <c r="BZ706" s="239"/>
      <c r="CA706" s="239"/>
      <c r="CB706" s="239"/>
      <c r="CC706" s="239"/>
      <c r="CD706" s="239"/>
      <c r="CE706" s="239"/>
      <c r="CF706" s="236"/>
      <c r="CG706" s="240"/>
    </row>
    <row r="707" spans="56:85" x14ac:dyDescent="0.25">
      <c r="BD707" s="237">
        <v>703</v>
      </c>
      <c r="BE707" s="235"/>
      <c r="BF707" s="235"/>
      <c r="BG707" s="235"/>
      <c r="BH707" s="235"/>
      <c r="BI707" s="235"/>
      <c r="BJ707" s="236"/>
      <c r="BK707" s="235"/>
      <c r="BL707" s="236"/>
      <c r="BM707" s="235"/>
      <c r="BN707" s="238"/>
      <c r="BO707" s="238"/>
      <c r="BP707" s="238"/>
      <c r="BQ707" s="238"/>
      <c r="BR707" s="238"/>
      <c r="BS707" s="238"/>
      <c r="BT707" s="239"/>
      <c r="BU707" s="239"/>
      <c r="BV707" s="239"/>
      <c r="BW707" s="239"/>
      <c r="BX707" s="238"/>
      <c r="BY707" s="239"/>
      <c r="BZ707" s="239"/>
      <c r="CA707" s="239"/>
      <c r="CB707" s="239"/>
      <c r="CC707" s="239"/>
      <c r="CD707" s="239"/>
      <c r="CE707" s="239"/>
      <c r="CF707" s="236"/>
      <c r="CG707" s="240"/>
    </row>
    <row r="708" spans="56:85" x14ac:dyDescent="0.25">
      <c r="BD708" s="237">
        <v>704</v>
      </c>
      <c r="BE708" s="235"/>
      <c r="BF708" s="235"/>
      <c r="BG708" s="235"/>
      <c r="BH708" s="235"/>
      <c r="BI708" s="235"/>
      <c r="BJ708" s="236"/>
      <c r="BK708" s="235"/>
      <c r="BL708" s="236"/>
      <c r="BM708" s="235"/>
      <c r="BN708" s="238"/>
      <c r="BO708" s="238"/>
      <c r="BP708" s="238"/>
      <c r="BQ708" s="238"/>
      <c r="BR708" s="238"/>
      <c r="BS708" s="238"/>
      <c r="BT708" s="239"/>
      <c r="BU708" s="239"/>
      <c r="BV708" s="239"/>
      <c r="BW708" s="239"/>
      <c r="BX708" s="238"/>
      <c r="BY708" s="239"/>
      <c r="BZ708" s="239"/>
      <c r="CA708" s="239"/>
      <c r="CB708" s="239"/>
      <c r="CC708" s="239"/>
      <c r="CD708" s="239"/>
      <c r="CE708" s="239"/>
      <c r="CF708" s="236"/>
      <c r="CG708" s="240"/>
    </row>
    <row r="709" spans="56:85" x14ac:dyDescent="0.25">
      <c r="BD709" s="237">
        <v>705</v>
      </c>
      <c r="BE709" s="235"/>
      <c r="BF709" s="235"/>
      <c r="BG709" s="235"/>
      <c r="BH709" s="235"/>
      <c r="BI709" s="235"/>
      <c r="BJ709" s="236"/>
      <c r="BK709" s="235"/>
      <c r="BL709" s="236"/>
      <c r="BM709" s="235"/>
      <c r="BN709" s="238"/>
      <c r="BO709" s="238"/>
      <c r="BP709" s="238"/>
      <c r="BQ709" s="238"/>
      <c r="BR709" s="238"/>
      <c r="BS709" s="238"/>
      <c r="BT709" s="239"/>
      <c r="BU709" s="239"/>
      <c r="BV709" s="239"/>
      <c r="BW709" s="239"/>
      <c r="BX709" s="238"/>
      <c r="BY709" s="239"/>
      <c r="BZ709" s="239"/>
      <c r="CA709" s="239"/>
      <c r="CB709" s="239"/>
      <c r="CC709" s="239"/>
      <c r="CD709" s="239"/>
      <c r="CE709" s="239"/>
      <c r="CF709" s="236"/>
      <c r="CG709" s="240"/>
    </row>
    <row r="710" spans="56:85" x14ac:dyDescent="0.25">
      <c r="BD710" s="237">
        <v>706</v>
      </c>
      <c r="BE710" s="235"/>
      <c r="BF710" s="235"/>
      <c r="BG710" s="235"/>
      <c r="BH710" s="235"/>
      <c r="BI710" s="235"/>
      <c r="BJ710" s="236"/>
      <c r="BK710" s="235"/>
      <c r="BL710" s="236"/>
      <c r="BM710" s="235"/>
      <c r="BN710" s="238"/>
      <c r="BO710" s="238"/>
      <c r="BP710" s="238"/>
      <c r="BQ710" s="238"/>
      <c r="BR710" s="238"/>
      <c r="BS710" s="238"/>
      <c r="BT710" s="239"/>
      <c r="BU710" s="239"/>
      <c r="BV710" s="239"/>
      <c r="BW710" s="239"/>
      <c r="BX710" s="238"/>
      <c r="BY710" s="239"/>
      <c r="BZ710" s="239"/>
      <c r="CA710" s="239"/>
      <c r="CB710" s="239"/>
      <c r="CC710" s="239"/>
      <c r="CD710" s="239"/>
      <c r="CE710" s="239"/>
      <c r="CF710" s="236"/>
      <c r="CG710" s="240"/>
    </row>
    <row r="711" spans="56:85" x14ac:dyDescent="0.25">
      <c r="BD711" s="237">
        <v>707</v>
      </c>
      <c r="BE711" s="235"/>
      <c r="BF711" s="235"/>
      <c r="BG711" s="235"/>
      <c r="BH711" s="235"/>
      <c r="BI711" s="235"/>
      <c r="BJ711" s="236"/>
      <c r="BK711" s="235"/>
      <c r="BL711" s="236"/>
      <c r="BM711" s="235"/>
      <c r="BN711" s="238"/>
      <c r="BO711" s="238"/>
      <c r="BP711" s="238"/>
      <c r="BQ711" s="238"/>
      <c r="BR711" s="238"/>
      <c r="BS711" s="238"/>
      <c r="BT711" s="239"/>
      <c r="BU711" s="239"/>
      <c r="BV711" s="239"/>
      <c r="BW711" s="239"/>
      <c r="BX711" s="238"/>
      <c r="BY711" s="239"/>
      <c r="BZ711" s="239"/>
      <c r="CA711" s="239"/>
      <c r="CB711" s="239"/>
      <c r="CC711" s="239"/>
      <c r="CD711" s="239"/>
      <c r="CE711" s="239"/>
      <c r="CF711" s="236"/>
      <c r="CG711" s="240"/>
    </row>
    <row r="712" spans="56:85" x14ac:dyDescent="0.25">
      <c r="BD712" s="237">
        <v>708</v>
      </c>
      <c r="BE712" s="235"/>
      <c r="BF712" s="235"/>
      <c r="BG712" s="235"/>
      <c r="BH712" s="235"/>
      <c r="BI712" s="235"/>
      <c r="BJ712" s="236"/>
      <c r="BK712" s="235"/>
      <c r="BL712" s="236"/>
      <c r="BM712" s="235"/>
      <c r="BN712" s="238"/>
      <c r="BO712" s="238"/>
      <c r="BP712" s="238"/>
      <c r="BQ712" s="238"/>
      <c r="BR712" s="238"/>
      <c r="BS712" s="238"/>
      <c r="BT712" s="239"/>
      <c r="BU712" s="239"/>
      <c r="BV712" s="239"/>
      <c r="BW712" s="239"/>
      <c r="BX712" s="238"/>
      <c r="BY712" s="239"/>
      <c r="BZ712" s="239"/>
      <c r="CA712" s="239"/>
      <c r="CB712" s="239"/>
      <c r="CC712" s="239"/>
      <c r="CD712" s="239"/>
      <c r="CE712" s="239"/>
      <c r="CF712" s="236"/>
      <c r="CG712" s="240"/>
    </row>
    <row r="713" spans="56:85" x14ac:dyDescent="0.25">
      <c r="BD713" s="237">
        <v>709</v>
      </c>
      <c r="BE713" s="235"/>
      <c r="BF713" s="235"/>
      <c r="BG713" s="235"/>
      <c r="BH713" s="235"/>
      <c r="BI713" s="235"/>
      <c r="BJ713" s="236"/>
      <c r="BK713" s="235"/>
      <c r="BL713" s="236"/>
      <c r="BM713" s="235"/>
      <c r="BN713" s="238"/>
      <c r="BO713" s="238"/>
      <c r="BP713" s="238"/>
      <c r="BQ713" s="238"/>
      <c r="BR713" s="238"/>
      <c r="BS713" s="238"/>
      <c r="BT713" s="239"/>
      <c r="BU713" s="239"/>
      <c r="BV713" s="239"/>
      <c r="BW713" s="239"/>
      <c r="BX713" s="238"/>
      <c r="BY713" s="239"/>
      <c r="BZ713" s="239"/>
      <c r="CA713" s="239"/>
      <c r="CB713" s="239"/>
      <c r="CC713" s="239"/>
      <c r="CD713" s="239"/>
      <c r="CE713" s="239"/>
      <c r="CF713" s="236"/>
      <c r="CG713" s="240"/>
    </row>
    <row r="714" spans="56:85" x14ac:dyDescent="0.25">
      <c r="BD714" s="237">
        <v>710</v>
      </c>
      <c r="BE714" s="235"/>
      <c r="BF714" s="235"/>
      <c r="BG714" s="235"/>
      <c r="BH714" s="235"/>
      <c r="BI714" s="235"/>
      <c r="BJ714" s="236"/>
      <c r="BK714" s="235"/>
      <c r="BL714" s="236"/>
      <c r="BM714" s="235"/>
      <c r="BN714" s="238"/>
      <c r="BO714" s="238"/>
      <c r="BP714" s="238"/>
      <c r="BQ714" s="238"/>
      <c r="BR714" s="238"/>
      <c r="BS714" s="238"/>
      <c r="BT714" s="239"/>
      <c r="BU714" s="239"/>
      <c r="BV714" s="239"/>
      <c r="BW714" s="239"/>
      <c r="BX714" s="238"/>
      <c r="BY714" s="239"/>
      <c r="BZ714" s="239"/>
      <c r="CA714" s="239"/>
      <c r="CB714" s="239"/>
      <c r="CC714" s="239"/>
      <c r="CD714" s="239"/>
      <c r="CE714" s="239"/>
      <c r="CF714" s="236"/>
      <c r="CG714" s="240"/>
    </row>
    <row r="715" spans="56:85" x14ac:dyDescent="0.25">
      <c r="BD715" s="237">
        <v>711</v>
      </c>
      <c r="BE715" s="235"/>
      <c r="BF715" s="235"/>
      <c r="BG715" s="235"/>
      <c r="BH715" s="235"/>
      <c r="BI715" s="235"/>
      <c r="BJ715" s="236"/>
      <c r="BK715" s="235"/>
      <c r="BL715" s="236"/>
      <c r="BM715" s="235"/>
      <c r="BN715" s="238"/>
      <c r="BO715" s="238"/>
      <c r="BP715" s="238"/>
      <c r="BQ715" s="238"/>
      <c r="BR715" s="238"/>
      <c r="BS715" s="238"/>
      <c r="BT715" s="239"/>
      <c r="BU715" s="239"/>
      <c r="BV715" s="239"/>
      <c r="BW715" s="239"/>
      <c r="BX715" s="238"/>
      <c r="BY715" s="239"/>
      <c r="BZ715" s="239"/>
      <c r="CA715" s="239"/>
      <c r="CB715" s="239"/>
      <c r="CC715" s="239"/>
      <c r="CD715" s="239"/>
      <c r="CE715" s="239"/>
      <c r="CF715" s="236"/>
      <c r="CG715" s="240"/>
    </row>
    <row r="716" spans="56:85" x14ac:dyDescent="0.25">
      <c r="BD716" s="237">
        <v>712</v>
      </c>
      <c r="BE716" s="235"/>
      <c r="BF716" s="235"/>
      <c r="BG716" s="235"/>
      <c r="BH716" s="235"/>
      <c r="BI716" s="235"/>
      <c r="BJ716" s="236"/>
      <c r="BK716" s="235"/>
      <c r="BL716" s="236"/>
      <c r="BM716" s="235"/>
      <c r="BN716" s="238"/>
      <c r="BO716" s="238"/>
      <c r="BP716" s="238"/>
      <c r="BQ716" s="238"/>
      <c r="BR716" s="238"/>
      <c r="BS716" s="238"/>
      <c r="BT716" s="239"/>
      <c r="BU716" s="239"/>
      <c r="BV716" s="239"/>
      <c r="BW716" s="239"/>
      <c r="BX716" s="238"/>
      <c r="BY716" s="239"/>
      <c r="BZ716" s="239"/>
      <c r="CA716" s="239"/>
      <c r="CB716" s="239"/>
      <c r="CC716" s="239"/>
      <c r="CD716" s="239"/>
      <c r="CE716" s="239"/>
      <c r="CF716" s="236"/>
      <c r="CG716" s="240"/>
    </row>
    <row r="717" spans="56:85" x14ac:dyDescent="0.25">
      <c r="BD717" s="237">
        <v>713</v>
      </c>
      <c r="BE717" s="235"/>
      <c r="BF717" s="235"/>
      <c r="BG717" s="235"/>
      <c r="BH717" s="235"/>
      <c r="BI717" s="235"/>
      <c r="BJ717" s="236"/>
      <c r="BK717" s="235"/>
      <c r="BL717" s="236"/>
      <c r="BM717" s="235"/>
      <c r="BN717" s="238"/>
      <c r="BO717" s="238"/>
      <c r="BP717" s="238"/>
      <c r="BQ717" s="238"/>
      <c r="BR717" s="238"/>
      <c r="BS717" s="238"/>
      <c r="BT717" s="239"/>
      <c r="BU717" s="239"/>
      <c r="BV717" s="239"/>
      <c r="BW717" s="239"/>
      <c r="BX717" s="238"/>
      <c r="BY717" s="239"/>
      <c r="BZ717" s="239"/>
      <c r="CA717" s="239"/>
      <c r="CB717" s="239"/>
      <c r="CC717" s="239"/>
      <c r="CD717" s="239"/>
      <c r="CE717" s="239"/>
      <c r="CF717" s="236"/>
      <c r="CG717" s="240"/>
    </row>
    <row r="718" spans="56:85" x14ac:dyDescent="0.25">
      <c r="BD718" s="237">
        <v>714</v>
      </c>
      <c r="BE718" s="235"/>
      <c r="BF718" s="235"/>
      <c r="BG718" s="235"/>
      <c r="BH718" s="235"/>
      <c r="BI718" s="235"/>
      <c r="BJ718" s="236"/>
      <c r="BK718" s="235"/>
      <c r="BL718" s="236"/>
      <c r="BM718" s="235"/>
      <c r="BN718" s="238"/>
      <c r="BO718" s="238"/>
      <c r="BP718" s="238"/>
      <c r="BQ718" s="238"/>
      <c r="BR718" s="238"/>
      <c r="BS718" s="238"/>
      <c r="BT718" s="239"/>
      <c r="BU718" s="239"/>
      <c r="BV718" s="239"/>
      <c r="BW718" s="239"/>
      <c r="BX718" s="238"/>
      <c r="BY718" s="239"/>
      <c r="BZ718" s="239"/>
      <c r="CA718" s="239"/>
      <c r="CB718" s="239"/>
      <c r="CC718" s="239"/>
      <c r="CD718" s="239"/>
      <c r="CE718" s="239"/>
      <c r="CF718" s="236"/>
      <c r="CG718" s="240"/>
    </row>
    <row r="719" spans="56:85" x14ac:dyDescent="0.25">
      <c r="BD719" s="237">
        <v>715</v>
      </c>
      <c r="BE719" s="235"/>
      <c r="BF719" s="235"/>
      <c r="BG719" s="235"/>
      <c r="BH719" s="235"/>
      <c r="BI719" s="235"/>
      <c r="BJ719" s="236"/>
      <c r="BK719" s="235"/>
      <c r="BL719" s="236"/>
      <c r="BM719" s="235"/>
      <c r="BN719" s="238"/>
      <c r="BO719" s="238"/>
      <c r="BP719" s="238"/>
      <c r="BQ719" s="238"/>
      <c r="BR719" s="238"/>
      <c r="BS719" s="238"/>
      <c r="BT719" s="239"/>
      <c r="BU719" s="239"/>
      <c r="BV719" s="239"/>
      <c r="BW719" s="239"/>
      <c r="BX719" s="238"/>
      <c r="BY719" s="239"/>
      <c r="BZ719" s="239"/>
      <c r="CA719" s="239"/>
      <c r="CB719" s="239"/>
      <c r="CC719" s="239"/>
      <c r="CD719" s="239"/>
      <c r="CE719" s="239"/>
      <c r="CF719" s="236"/>
      <c r="CG719" s="240"/>
    </row>
    <row r="720" spans="56:85" x14ac:dyDescent="0.25">
      <c r="BD720" s="237">
        <v>716</v>
      </c>
      <c r="BE720" s="235"/>
      <c r="BF720" s="235"/>
      <c r="BG720" s="235"/>
      <c r="BH720" s="235"/>
      <c r="BI720" s="235"/>
      <c r="BJ720" s="236"/>
      <c r="BK720" s="235"/>
      <c r="BL720" s="236"/>
      <c r="BM720" s="235"/>
      <c r="BN720" s="238"/>
      <c r="BO720" s="238"/>
      <c r="BP720" s="238"/>
      <c r="BQ720" s="238"/>
      <c r="BR720" s="238"/>
      <c r="BS720" s="238"/>
      <c r="BT720" s="239"/>
      <c r="BU720" s="239"/>
      <c r="BV720" s="239"/>
      <c r="BW720" s="239"/>
      <c r="BX720" s="238"/>
      <c r="BY720" s="239"/>
      <c r="BZ720" s="239"/>
      <c r="CA720" s="239"/>
      <c r="CB720" s="239"/>
      <c r="CC720" s="239"/>
      <c r="CD720" s="239"/>
      <c r="CE720" s="239"/>
      <c r="CF720" s="236"/>
      <c r="CG720" s="240"/>
    </row>
    <row r="721" spans="56:85" x14ac:dyDescent="0.25">
      <c r="BD721" s="237">
        <v>717</v>
      </c>
      <c r="BE721" s="235"/>
      <c r="BF721" s="235"/>
      <c r="BG721" s="235"/>
      <c r="BH721" s="235"/>
      <c r="BI721" s="235"/>
      <c r="BJ721" s="236"/>
      <c r="BK721" s="235"/>
      <c r="BL721" s="236"/>
      <c r="BM721" s="235"/>
      <c r="BN721" s="238"/>
      <c r="BO721" s="238"/>
      <c r="BP721" s="238"/>
      <c r="BQ721" s="238"/>
      <c r="BR721" s="238"/>
      <c r="BS721" s="238"/>
      <c r="BT721" s="239"/>
      <c r="BU721" s="239"/>
      <c r="BV721" s="239"/>
      <c r="BW721" s="239"/>
      <c r="BX721" s="238"/>
      <c r="BY721" s="239"/>
      <c r="BZ721" s="239"/>
      <c r="CA721" s="239"/>
      <c r="CB721" s="239"/>
      <c r="CC721" s="239"/>
      <c r="CD721" s="239"/>
      <c r="CE721" s="239"/>
      <c r="CF721" s="236"/>
      <c r="CG721" s="240"/>
    </row>
    <row r="722" spans="56:85" x14ac:dyDescent="0.25">
      <c r="BD722" s="237">
        <v>718</v>
      </c>
      <c r="BE722" s="235"/>
      <c r="BF722" s="235"/>
      <c r="BG722" s="235"/>
      <c r="BH722" s="235"/>
      <c r="BI722" s="235"/>
      <c r="BJ722" s="236"/>
      <c r="BK722" s="235"/>
      <c r="BL722" s="236"/>
      <c r="BM722" s="235"/>
      <c r="BN722" s="238"/>
      <c r="BO722" s="238"/>
      <c r="BP722" s="238"/>
      <c r="BQ722" s="238"/>
      <c r="BR722" s="238"/>
      <c r="BS722" s="238"/>
      <c r="BT722" s="239"/>
      <c r="BU722" s="239"/>
      <c r="BV722" s="239"/>
      <c r="BW722" s="239"/>
      <c r="BX722" s="238"/>
      <c r="BY722" s="239"/>
      <c r="BZ722" s="239"/>
      <c r="CA722" s="239"/>
      <c r="CB722" s="239"/>
      <c r="CC722" s="239"/>
      <c r="CD722" s="239"/>
      <c r="CE722" s="239"/>
      <c r="CF722" s="236"/>
      <c r="CG722" s="240"/>
    </row>
    <row r="723" spans="56:85" x14ac:dyDescent="0.25">
      <c r="BD723" s="237">
        <v>719</v>
      </c>
      <c r="BE723" s="235"/>
      <c r="BF723" s="235"/>
      <c r="BG723" s="235"/>
      <c r="BH723" s="235"/>
      <c r="BI723" s="235"/>
      <c r="BJ723" s="236"/>
      <c r="BK723" s="235"/>
      <c r="BL723" s="236"/>
      <c r="BM723" s="235"/>
      <c r="BN723" s="238"/>
      <c r="BO723" s="238"/>
      <c r="BP723" s="238"/>
      <c r="BQ723" s="238"/>
      <c r="BR723" s="238"/>
      <c r="BS723" s="238"/>
      <c r="BT723" s="239"/>
      <c r="BU723" s="239"/>
      <c r="BV723" s="239"/>
      <c r="BW723" s="239"/>
      <c r="BX723" s="238"/>
      <c r="BY723" s="239"/>
      <c r="BZ723" s="239"/>
      <c r="CA723" s="239"/>
      <c r="CB723" s="239"/>
      <c r="CC723" s="239"/>
      <c r="CD723" s="239"/>
      <c r="CE723" s="239"/>
      <c r="CF723" s="236"/>
      <c r="CG723" s="240"/>
    </row>
    <row r="724" spans="56:85" x14ac:dyDescent="0.25">
      <c r="BD724" s="237">
        <v>720</v>
      </c>
      <c r="BE724" s="235"/>
      <c r="BF724" s="235"/>
      <c r="BG724" s="235"/>
      <c r="BH724" s="235"/>
      <c r="BI724" s="235"/>
      <c r="BJ724" s="236"/>
      <c r="BK724" s="235"/>
      <c r="BL724" s="236"/>
      <c r="BM724" s="235"/>
      <c r="BN724" s="238"/>
      <c r="BO724" s="238"/>
      <c r="BP724" s="238"/>
      <c r="BQ724" s="238"/>
      <c r="BR724" s="238"/>
      <c r="BS724" s="238"/>
      <c r="BT724" s="239"/>
      <c r="BU724" s="239"/>
      <c r="BV724" s="239"/>
      <c r="BW724" s="239"/>
      <c r="BX724" s="238"/>
      <c r="BY724" s="239"/>
      <c r="BZ724" s="239"/>
      <c r="CA724" s="239"/>
      <c r="CB724" s="239"/>
      <c r="CC724" s="239"/>
      <c r="CD724" s="239"/>
      <c r="CE724" s="239"/>
      <c r="CF724" s="236"/>
      <c r="CG724" s="240"/>
    </row>
    <row r="725" spans="56:85" x14ac:dyDescent="0.25">
      <c r="BD725" s="237">
        <v>721</v>
      </c>
      <c r="BE725" s="235"/>
      <c r="BF725" s="235"/>
      <c r="BG725" s="235"/>
      <c r="BH725" s="235"/>
      <c r="BI725" s="235"/>
      <c r="BJ725" s="236"/>
      <c r="BK725" s="235"/>
      <c r="BL725" s="236"/>
      <c r="BM725" s="235"/>
      <c r="BN725" s="238"/>
      <c r="BO725" s="238"/>
      <c r="BP725" s="238"/>
      <c r="BQ725" s="238"/>
      <c r="BR725" s="238"/>
      <c r="BS725" s="238"/>
      <c r="BT725" s="239"/>
      <c r="BU725" s="239"/>
      <c r="BV725" s="239"/>
      <c r="BW725" s="239"/>
      <c r="BX725" s="238"/>
      <c r="BY725" s="239"/>
      <c r="BZ725" s="239"/>
      <c r="CA725" s="239"/>
      <c r="CB725" s="239"/>
      <c r="CC725" s="239"/>
      <c r="CD725" s="239"/>
      <c r="CE725" s="239"/>
      <c r="CF725" s="236"/>
      <c r="CG725" s="240"/>
    </row>
    <row r="726" spans="56:85" x14ac:dyDescent="0.25">
      <c r="BD726" s="237">
        <v>722</v>
      </c>
      <c r="BE726" s="235"/>
      <c r="BF726" s="235"/>
      <c r="BG726" s="235"/>
      <c r="BH726" s="235"/>
      <c r="BI726" s="235"/>
      <c r="BJ726" s="236"/>
      <c r="BK726" s="235"/>
      <c r="BL726" s="236"/>
      <c r="BM726" s="235"/>
      <c r="BN726" s="238"/>
      <c r="BO726" s="238"/>
      <c r="BP726" s="238"/>
      <c r="BQ726" s="238"/>
      <c r="BR726" s="238"/>
      <c r="BS726" s="238"/>
      <c r="BT726" s="239"/>
      <c r="BU726" s="239"/>
      <c r="BV726" s="239"/>
      <c r="BW726" s="239"/>
      <c r="BX726" s="238"/>
      <c r="BY726" s="239"/>
      <c r="BZ726" s="239"/>
      <c r="CA726" s="239"/>
      <c r="CB726" s="239"/>
      <c r="CC726" s="239"/>
      <c r="CD726" s="239"/>
      <c r="CE726" s="239"/>
      <c r="CF726" s="236"/>
      <c r="CG726" s="240"/>
    </row>
    <row r="727" spans="56:85" x14ac:dyDescent="0.25">
      <c r="BD727" s="237">
        <v>723</v>
      </c>
      <c r="BE727" s="235"/>
      <c r="BF727" s="235"/>
      <c r="BG727" s="235"/>
      <c r="BH727" s="235"/>
      <c r="BI727" s="235"/>
      <c r="BJ727" s="236"/>
      <c r="BK727" s="235"/>
      <c r="BL727" s="236"/>
      <c r="BM727" s="235"/>
      <c r="BN727" s="238"/>
      <c r="BO727" s="238"/>
      <c r="BP727" s="238"/>
      <c r="BQ727" s="238"/>
      <c r="BR727" s="238"/>
      <c r="BS727" s="238"/>
      <c r="BT727" s="239"/>
      <c r="BU727" s="239"/>
      <c r="BV727" s="239"/>
      <c r="BW727" s="239"/>
      <c r="BX727" s="238"/>
      <c r="BY727" s="239"/>
      <c r="BZ727" s="239"/>
      <c r="CA727" s="239"/>
      <c r="CB727" s="239"/>
      <c r="CC727" s="239"/>
      <c r="CD727" s="239"/>
      <c r="CE727" s="239"/>
      <c r="CF727" s="236"/>
      <c r="CG727" s="240"/>
    </row>
    <row r="728" spans="56:85" x14ac:dyDescent="0.25">
      <c r="BD728" s="237">
        <v>724</v>
      </c>
      <c r="BE728" s="235"/>
      <c r="BF728" s="235"/>
      <c r="BG728" s="235"/>
      <c r="BH728" s="235"/>
      <c r="BI728" s="235"/>
      <c r="BJ728" s="236"/>
      <c r="BK728" s="235"/>
      <c r="BL728" s="236"/>
      <c r="BM728" s="235"/>
      <c r="BN728" s="238"/>
      <c r="BO728" s="238"/>
      <c r="BP728" s="238"/>
      <c r="BQ728" s="238"/>
      <c r="BR728" s="238"/>
      <c r="BS728" s="238"/>
      <c r="BT728" s="239"/>
      <c r="BU728" s="239"/>
      <c r="BV728" s="239"/>
      <c r="BW728" s="239"/>
      <c r="BX728" s="238"/>
      <c r="BY728" s="239"/>
      <c r="BZ728" s="239"/>
      <c r="CA728" s="239"/>
      <c r="CB728" s="239"/>
      <c r="CC728" s="239"/>
      <c r="CD728" s="239"/>
      <c r="CE728" s="239"/>
      <c r="CF728" s="236"/>
      <c r="CG728" s="240"/>
    </row>
    <row r="729" spans="56:85" x14ac:dyDescent="0.25">
      <c r="BD729" s="237">
        <v>725</v>
      </c>
      <c r="BE729" s="235"/>
      <c r="BF729" s="235"/>
      <c r="BG729" s="235"/>
      <c r="BH729" s="235"/>
      <c r="BI729" s="235"/>
      <c r="BJ729" s="236"/>
      <c r="BK729" s="235"/>
      <c r="BL729" s="236"/>
      <c r="BM729" s="235"/>
      <c r="BN729" s="238"/>
      <c r="BO729" s="238"/>
      <c r="BP729" s="238"/>
      <c r="BQ729" s="238"/>
      <c r="BR729" s="238"/>
      <c r="BS729" s="238"/>
      <c r="BT729" s="239"/>
      <c r="BU729" s="239"/>
      <c r="BV729" s="239"/>
      <c r="BW729" s="239"/>
      <c r="BX729" s="238"/>
      <c r="BY729" s="239"/>
      <c r="BZ729" s="239"/>
      <c r="CA729" s="239"/>
      <c r="CB729" s="239"/>
      <c r="CC729" s="239"/>
      <c r="CD729" s="239"/>
      <c r="CE729" s="239"/>
      <c r="CF729" s="236"/>
      <c r="CG729" s="240"/>
    </row>
    <row r="730" spans="56:85" x14ac:dyDescent="0.25">
      <c r="BD730" s="237">
        <v>726</v>
      </c>
      <c r="BE730" s="235"/>
      <c r="BF730" s="235"/>
      <c r="BG730" s="235"/>
      <c r="BH730" s="235"/>
      <c r="BI730" s="235"/>
      <c r="BJ730" s="236"/>
      <c r="BK730" s="235"/>
      <c r="BL730" s="236"/>
      <c r="BM730" s="235"/>
      <c r="BN730" s="238"/>
      <c r="BO730" s="238"/>
      <c r="BP730" s="238"/>
      <c r="BQ730" s="238"/>
      <c r="BR730" s="238"/>
      <c r="BS730" s="238"/>
      <c r="BT730" s="239"/>
      <c r="BU730" s="239"/>
      <c r="BV730" s="239"/>
      <c r="BW730" s="239"/>
      <c r="BX730" s="238"/>
      <c r="BY730" s="239"/>
      <c r="BZ730" s="239"/>
      <c r="CA730" s="239"/>
      <c r="CB730" s="239"/>
      <c r="CC730" s="239"/>
      <c r="CD730" s="239"/>
      <c r="CE730" s="239"/>
      <c r="CF730" s="236"/>
      <c r="CG730" s="240"/>
    </row>
    <row r="731" spans="56:85" x14ac:dyDescent="0.25">
      <c r="BD731" s="237">
        <v>727</v>
      </c>
      <c r="BE731" s="235"/>
      <c r="BF731" s="235"/>
      <c r="BG731" s="235"/>
      <c r="BH731" s="235"/>
      <c r="BI731" s="235"/>
      <c r="BJ731" s="236"/>
      <c r="BK731" s="235"/>
      <c r="BL731" s="236"/>
      <c r="BM731" s="235"/>
      <c r="BN731" s="238"/>
      <c r="BO731" s="238"/>
      <c r="BP731" s="238"/>
      <c r="BQ731" s="238"/>
      <c r="BR731" s="238"/>
      <c r="BS731" s="238"/>
      <c r="BT731" s="239"/>
      <c r="BU731" s="239"/>
      <c r="BV731" s="239"/>
      <c r="BW731" s="239"/>
      <c r="BX731" s="238"/>
      <c r="BY731" s="239"/>
      <c r="BZ731" s="239"/>
      <c r="CA731" s="239"/>
      <c r="CB731" s="239"/>
      <c r="CC731" s="239"/>
      <c r="CD731" s="239"/>
      <c r="CE731" s="239"/>
      <c r="CF731" s="236"/>
      <c r="CG731" s="240"/>
    </row>
    <row r="732" spans="56:85" x14ac:dyDescent="0.25">
      <c r="BD732" s="237">
        <v>728</v>
      </c>
      <c r="BE732" s="235"/>
      <c r="BF732" s="235"/>
      <c r="BG732" s="235"/>
      <c r="BH732" s="235"/>
      <c r="BI732" s="235"/>
      <c r="BJ732" s="236"/>
      <c r="BK732" s="235"/>
      <c r="BL732" s="236"/>
      <c r="BM732" s="235"/>
      <c r="BN732" s="238"/>
      <c r="BO732" s="238"/>
      <c r="BP732" s="238"/>
      <c r="BQ732" s="238"/>
      <c r="BR732" s="238"/>
      <c r="BS732" s="238"/>
      <c r="BT732" s="239"/>
      <c r="BU732" s="239"/>
      <c r="BV732" s="239"/>
      <c r="BW732" s="239"/>
      <c r="BX732" s="238"/>
      <c r="BY732" s="239"/>
      <c r="BZ732" s="239"/>
      <c r="CA732" s="239"/>
      <c r="CB732" s="239"/>
      <c r="CC732" s="239"/>
      <c r="CD732" s="239"/>
      <c r="CE732" s="239"/>
      <c r="CF732" s="236"/>
      <c r="CG732" s="240"/>
    </row>
    <row r="733" spans="56:85" x14ac:dyDescent="0.25">
      <c r="BD733" s="237">
        <v>729</v>
      </c>
      <c r="BE733" s="235"/>
      <c r="BF733" s="235"/>
      <c r="BG733" s="235"/>
      <c r="BH733" s="235"/>
      <c r="BI733" s="235"/>
      <c r="BJ733" s="236"/>
      <c r="BK733" s="235"/>
      <c r="BL733" s="236"/>
      <c r="BM733" s="235"/>
      <c r="BN733" s="238"/>
      <c r="BO733" s="238"/>
      <c r="BP733" s="238"/>
      <c r="BQ733" s="238"/>
      <c r="BR733" s="238"/>
      <c r="BS733" s="238"/>
      <c r="BT733" s="239"/>
      <c r="BU733" s="239"/>
      <c r="BV733" s="239"/>
      <c r="BW733" s="239"/>
      <c r="BX733" s="238"/>
      <c r="BY733" s="239"/>
      <c r="BZ733" s="239"/>
      <c r="CA733" s="239"/>
      <c r="CB733" s="239"/>
      <c r="CC733" s="239"/>
      <c r="CD733" s="239"/>
      <c r="CE733" s="239"/>
      <c r="CF733" s="236"/>
      <c r="CG733" s="240"/>
    </row>
    <row r="734" spans="56:85" x14ac:dyDescent="0.25">
      <c r="BD734" s="237">
        <v>730</v>
      </c>
      <c r="BE734" s="235"/>
      <c r="BF734" s="235"/>
      <c r="BG734" s="235"/>
      <c r="BH734" s="235"/>
      <c r="BI734" s="235"/>
      <c r="BJ734" s="236"/>
      <c r="BK734" s="235"/>
      <c r="BL734" s="236"/>
      <c r="BM734" s="235"/>
      <c r="BN734" s="238"/>
      <c r="BO734" s="238"/>
      <c r="BP734" s="238"/>
      <c r="BQ734" s="238"/>
      <c r="BR734" s="238"/>
      <c r="BS734" s="238"/>
      <c r="BT734" s="239"/>
      <c r="BU734" s="239"/>
      <c r="BV734" s="239"/>
      <c r="BW734" s="239"/>
      <c r="BX734" s="238"/>
      <c r="BY734" s="239"/>
      <c r="BZ734" s="239"/>
      <c r="CA734" s="239"/>
      <c r="CB734" s="239"/>
      <c r="CC734" s="239"/>
      <c r="CD734" s="239"/>
      <c r="CE734" s="239"/>
      <c r="CF734" s="236"/>
      <c r="CG734" s="240"/>
    </row>
    <row r="735" spans="56:85" x14ac:dyDescent="0.25">
      <c r="BD735" s="237">
        <v>731</v>
      </c>
      <c r="BE735" s="235"/>
      <c r="BF735" s="235"/>
      <c r="BG735" s="235"/>
      <c r="BH735" s="235"/>
      <c r="BI735" s="235"/>
      <c r="BJ735" s="236"/>
      <c r="BK735" s="235"/>
      <c r="BL735" s="236"/>
      <c r="BM735" s="235"/>
      <c r="BN735" s="238"/>
      <c r="BO735" s="238"/>
      <c r="BP735" s="238"/>
      <c r="BQ735" s="238"/>
      <c r="BR735" s="238"/>
      <c r="BS735" s="238"/>
      <c r="BT735" s="239"/>
      <c r="BU735" s="239"/>
      <c r="BV735" s="239"/>
      <c r="BW735" s="239"/>
      <c r="BX735" s="238"/>
      <c r="BY735" s="239"/>
      <c r="BZ735" s="239"/>
      <c r="CA735" s="239"/>
      <c r="CB735" s="239"/>
      <c r="CC735" s="239"/>
      <c r="CD735" s="239"/>
      <c r="CE735" s="239"/>
      <c r="CF735" s="236"/>
      <c r="CG735" s="240"/>
    </row>
    <row r="736" spans="56:85" x14ac:dyDescent="0.25">
      <c r="BD736" s="237">
        <v>732</v>
      </c>
      <c r="BE736" s="235"/>
      <c r="BF736" s="235"/>
      <c r="BG736" s="235"/>
      <c r="BH736" s="235"/>
      <c r="BI736" s="235"/>
      <c r="BJ736" s="236"/>
      <c r="BK736" s="235"/>
      <c r="BL736" s="236"/>
      <c r="BM736" s="235"/>
      <c r="BN736" s="238"/>
      <c r="BO736" s="238"/>
      <c r="BP736" s="238"/>
      <c r="BQ736" s="238"/>
      <c r="BR736" s="238"/>
      <c r="BS736" s="238"/>
      <c r="BT736" s="239"/>
      <c r="BU736" s="239"/>
      <c r="BV736" s="239"/>
      <c r="BW736" s="239"/>
      <c r="BX736" s="238"/>
      <c r="BY736" s="239"/>
      <c r="BZ736" s="239"/>
      <c r="CA736" s="239"/>
      <c r="CB736" s="239"/>
      <c r="CC736" s="239"/>
      <c r="CD736" s="239"/>
      <c r="CE736" s="239"/>
      <c r="CF736" s="236"/>
      <c r="CG736" s="240"/>
    </row>
    <row r="737" spans="56:85" x14ac:dyDescent="0.25">
      <c r="BD737" s="237">
        <v>733</v>
      </c>
      <c r="BE737" s="235"/>
      <c r="BF737" s="235"/>
      <c r="BG737" s="235"/>
      <c r="BH737" s="235"/>
      <c r="BI737" s="235"/>
      <c r="BJ737" s="236"/>
      <c r="BK737" s="235"/>
      <c r="BL737" s="236"/>
      <c r="BM737" s="235"/>
      <c r="BN737" s="238"/>
      <c r="BO737" s="238"/>
      <c r="BP737" s="238"/>
      <c r="BQ737" s="238"/>
      <c r="BR737" s="238"/>
      <c r="BS737" s="238"/>
      <c r="BT737" s="239"/>
      <c r="BU737" s="239"/>
      <c r="BV737" s="239"/>
      <c r="BW737" s="239"/>
      <c r="BX737" s="238"/>
      <c r="BY737" s="239"/>
      <c r="BZ737" s="239"/>
      <c r="CA737" s="239"/>
      <c r="CB737" s="239"/>
      <c r="CC737" s="239"/>
      <c r="CD737" s="239"/>
      <c r="CE737" s="239"/>
      <c r="CF737" s="236"/>
      <c r="CG737" s="240"/>
    </row>
    <row r="738" spans="56:85" x14ac:dyDescent="0.25">
      <c r="BD738" s="237">
        <v>734</v>
      </c>
      <c r="BE738" s="235"/>
      <c r="BF738" s="235"/>
      <c r="BG738" s="235"/>
      <c r="BH738" s="235"/>
      <c r="BI738" s="235"/>
      <c r="BJ738" s="236"/>
      <c r="BK738" s="235"/>
      <c r="BL738" s="236"/>
      <c r="BM738" s="235"/>
      <c r="BN738" s="238"/>
      <c r="BO738" s="238"/>
      <c r="BP738" s="238"/>
      <c r="BQ738" s="238"/>
      <c r="BR738" s="238"/>
      <c r="BS738" s="238"/>
      <c r="BT738" s="239"/>
      <c r="BU738" s="239"/>
      <c r="BV738" s="239"/>
      <c r="BW738" s="239"/>
      <c r="BX738" s="238"/>
      <c r="BY738" s="239"/>
      <c r="BZ738" s="239"/>
      <c r="CA738" s="239"/>
      <c r="CB738" s="239"/>
      <c r="CC738" s="239"/>
      <c r="CD738" s="239"/>
      <c r="CE738" s="239"/>
      <c r="CF738" s="236"/>
      <c r="CG738" s="240"/>
    </row>
    <row r="739" spans="56:85" x14ac:dyDescent="0.25">
      <c r="BD739" s="237">
        <v>735</v>
      </c>
      <c r="BE739" s="235"/>
      <c r="BF739" s="235"/>
      <c r="BG739" s="235"/>
      <c r="BH739" s="235"/>
      <c r="BI739" s="235"/>
      <c r="BJ739" s="236"/>
      <c r="BK739" s="235"/>
      <c r="BL739" s="236"/>
      <c r="BM739" s="235"/>
      <c r="BN739" s="238"/>
      <c r="BO739" s="238"/>
      <c r="BP739" s="238"/>
      <c r="BQ739" s="238"/>
      <c r="BR739" s="238"/>
      <c r="BS739" s="238"/>
      <c r="BT739" s="239"/>
      <c r="BU739" s="239"/>
      <c r="BV739" s="239"/>
      <c r="BW739" s="239"/>
      <c r="BX739" s="238"/>
      <c r="BY739" s="239"/>
      <c r="BZ739" s="239"/>
      <c r="CA739" s="239"/>
      <c r="CB739" s="239"/>
      <c r="CC739" s="239"/>
      <c r="CD739" s="239"/>
      <c r="CE739" s="239"/>
      <c r="CF739" s="236"/>
      <c r="CG739" s="240"/>
    </row>
    <row r="740" spans="56:85" x14ac:dyDescent="0.25">
      <c r="BD740" s="237">
        <v>736</v>
      </c>
      <c r="BE740" s="235"/>
      <c r="BF740" s="235"/>
      <c r="BG740" s="235"/>
      <c r="BH740" s="235"/>
      <c r="BI740" s="235"/>
      <c r="BJ740" s="236"/>
      <c r="BK740" s="235"/>
      <c r="BL740" s="236"/>
      <c r="BM740" s="235"/>
      <c r="BN740" s="238"/>
      <c r="BO740" s="238"/>
      <c r="BP740" s="238"/>
      <c r="BQ740" s="238"/>
      <c r="BR740" s="238"/>
      <c r="BS740" s="238"/>
      <c r="BT740" s="239"/>
      <c r="BU740" s="239"/>
      <c r="BV740" s="239"/>
      <c r="BW740" s="239"/>
      <c r="BX740" s="238"/>
      <c r="BY740" s="239"/>
      <c r="BZ740" s="239"/>
      <c r="CA740" s="239"/>
      <c r="CB740" s="239"/>
      <c r="CC740" s="239"/>
      <c r="CD740" s="239"/>
      <c r="CE740" s="239"/>
      <c r="CF740" s="236"/>
      <c r="CG740" s="240"/>
    </row>
    <row r="741" spans="56:85" x14ac:dyDescent="0.25">
      <c r="BD741" s="237">
        <v>737</v>
      </c>
      <c r="BE741" s="235"/>
      <c r="BF741" s="235"/>
      <c r="BG741" s="235"/>
      <c r="BH741" s="235"/>
      <c r="BI741" s="235"/>
      <c r="BJ741" s="236"/>
      <c r="BK741" s="235"/>
      <c r="BL741" s="236"/>
      <c r="BM741" s="235"/>
      <c r="BN741" s="238"/>
      <c r="BO741" s="238"/>
      <c r="BP741" s="238"/>
      <c r="BQ741" s="238"/>
      <c r="BR741" s="238"/>
      <c r="BS741" s="238"/>
      <c r="BT741" s="239"/>
      <c r="BU741" s="239"/>
      <c r="BV741" s="239"/>
      <c r="BW741" s="239"/>
      <c r="BX741" s="238"/>
      <c r="BY741" s="239"/>
      <c r="BZ741" s="239"/>
      <c r="CA741" s="239"/>
      <c r="CB741" s="239"/>
      <c r="CC741" s="239"/>
      <c r="CD741" s="239"/>
      <c r="CE741" s="239"/>
      <c r="CF741" s="236"/>
      <c r="CG741" s="240"/>
    </row>
    <row r="742" spans="56:85" x14ac:dyDescent="0.25">
      <c r="BD742" s="237">
        <v>738</v>
      </c>
      <c r="BE742" s="235"/>
      <c r="BF742" s="235"/>
      <c r="BG742" s="235"/>
      <c r="BH742" s="235"/>
      <c r="BI742" s="235"/>
      <c r="BJ742" s="236"/>
      <c r="BK742" s="235"/>
      <c r="BL742" s="236"/>
      <c r="BM742" s="235"/>
      <c r="BN742" s="238"/>
      <c r="BO742" s="238"/>
      <c r="BP742" s="238"/>
      <c r="BQ742" s="238"/>
      <c r="BR742" s="238"/>
      <c r="BS742" s="238"/>
      <c r="BT742" s="239"/>
      <c r="BU742" s="239"/>
      <c r="BV742" s="239"/>
      <c r="BW742" s="239"/>
      <c r="BX742" s="238"/>
      <c r="BY742" s="239"/>
      <c r="BZ742" s="239"/>
      <c r="CA742" s="239"/>
      <c r="CB742" s="239"/>
      <c r="CC742" s="239"/>
      <c r="CD742" s="239"/>
      <c r="CE742" s="239"/>
      <c r="CF742" s="236"/>
      <c r="CG742" s="240"/>
    </row>
    <row r="743" spans="56:85" x14ac:dyDescent="0.25">
      <c r="BD743" s="237">
        <v>739</v>
      </c>
      <c r="BE743" s="235"/>
      <c r="BF743" s="235"/>
      <c r="BG743" s="235"/>
      <c r="BH743" s="235"/>
      <c r="BI743" s="235"/>
      <c r="BJ743" s="236"/>
      <c r="BK743" s="235"/>
      <c r="BL743" s="236"/>
      <c r="BM743" s="235"/>
      <c r="BN743" s="238"/>
      <c r="BO743" s="238"/>
      <c r="BP743" s="238"/>
      <c r="BQ743" s="238"/>
      <c r="BR743" s="238"/>
      <c r="BS743" s="238"/>
      <c r="BT743" s="239"/>
      <c r="BU743" s="239"/>
      <c r="BV743" s="239"/>
      <c r="BW743" s="239"/>
      <c r="BX743" s="238"/>
      <c r="BY743" s="239"/>
      <c r="BZ743" s="239"/>
      <c r="CA743" s="239"/>
      <c r="CB743" s="239"/>
      <c r="CC743" s="239"/>
      <c r="CD743" s="239"/>
      <c r="CE743" s="239"/>
      <c r="CF743" s="236"/>
      <c r="CG743" s="240"/>
    </row>
    <row r="744" spans="56:85" x14ac:dyDescent="0.25">
      <c r="BD744" s="237">
        <v>740</v>
      </c>
      <c r="BE744" s="235"/>
      <c r="BF744" s="235"/>
      <c r="BG744" s="235"/>
      <c r="BH744" s="235"/>
      <c r="BI744" s="235"/>
      <c r="BJ744" s="236"/>
      <c r="BK744" s="235"/>
      <c r="BL744" s="236"/>
      <c r="BM744" s="235"/>
      <c r="BN744" s="238"/>
      <c r="BO744" s="238"/>
      <c r="BP744" s="238"/>
      <c r="BQ744" s="238"/>
      <c r="BR744" s="238"/>
      <c r="BS744" s="238"/>
      <c r="BT744" s="239"/>
      <c r="BU744" s="239"/>
      <c r="BV744" s="239"/>
      <c r="BW744" s="239"/>
      <c r="BX744" s="238"/>
      <c r="BY744" s="239"/>
      <c r="BZ744" s="239"/>
      <c r="CA744" s="239"/>
      <c r="CB744" s="239"/>
      <c r="CC744" s="239"/>
      <c r="CD744" s="239"/>
      <c r="CE744" s="239"/>
      <c r="CF744" s="236"/>
      <c r="CG744" s="240"/>
    </row>
    <row r="745" spans="56:85" x14ac:dyDescent="0.25">
      <c r="BD745" s="237">
        <v>741</v>
      </c>
      <c r="BE745" s="235"/>
      <c r="BF745" s="235"/>
      <c r="BG745" s="235"/>
      <c r="BH745" s="235"/>
      <c r="BI745" s="235"/>
      <c r="BJ745" s="236"/>
      <c r="BK745" s="235"/>
      <c r="BL745" s="236"/>
      <c r="BM745" s="235"/>
      <c r="BN745" s="238"/>
      <c r="BO745" s="238"/>
      <c r="BP745" s="238"/>
      <c r="BQ745" s="238"/>
      <c r="BR745" s="238"/>
      <c r="BS745" s="238"/>
      <c r="BT745" s="239"/>
      <c r="BU745" s="239"/>
      <c r="BV745" s="239"/>
      <c r="BW745" s="239"/>
      <c r="BX745" s="238"/>
      <c r="BY745" s="239"/>
      <c r="BZ745" s="239"/>
      <c r="CA745" s="239"/>
      <c r="CB745" s="239"/>
      <c r="CC745" s="239"/>
      <c r="CD745" s="239"/>
      <c r="CE745" s="239"/>
      <c r="CF745" s="236"/>
      <c r="CG745" s="240"/>
    </row>
    <row r="746" spans="56:85" x14ac:dyDescent="0.25">
      <c r="BD746" s="237">
        <v>742</v>
      </c>
      <c r="BE746" s="235"/>
      <c r="BF746" s="235"/>
      <c r="BG746" s="235"/>
      <c r="BH746" s="235"/>
      <c r="BI746" s="235"/>
      <c r="BJ746" s="236"/>
      <c r="BK746" s="235"/>
      <c r="BL746" s="236"/>
      <c r="BM746" s="235"/>
      <c r="BN746" s="238"/>
      <c r="BO746" s="238"/>
      <c r="BP746" s="238"/>
      <c r="BQ746" s="238"/>
      <c r="BR746" s="238"/>
      <c r="BS746" s="238"/>
      <c r="BT746" s="239"/>
      <c r="BU746" s="239"/>
      <c r="BV746" s="239"/>
      <c r="BW746" s="239"/>
      <c r="BX746" s="238"/>
      <c r="BY746" s="239"/>
      <c r="BZ746" s="239"/>
      <c r="CA746" s="239"/>
      <c r="CB746" s="239"/>
      <c r="CC746" s="239"/>
      <c r="CD746" s="239"/>
      <c r="CE746" s="239"/>
      <c r="CF746" s="236"/>
      <c r="CG746" s="240"/>
    </row>
    <row r="747" spans="56:85" x14ac:dyDescent="0.25">
      <c r="BD747" s="237">
        <v>743</v>
      </c>
      <c r="BE747" s="235"/>
      <c r="BF747" s="235"/>
      <c r="BG747" s="235"/>
      <c r="BH747" s="235"/>
      <c r="BI747" s="235"/>
      <c r="BJ747" s="236"/>
      <c r="BK747" s="235"/>
      <c r="BL747" s="236"/>
      <c r="BM747" s="235"/>
      <c r="BN747" s="238"/>
      <c r="BO747" s="238"/>
      <c r="BP747" s="238"/>
      <c r="BQ747" s="238"/>
      <c r="BR747" s="238"/>
      <c r="BS747" s="238"/>
      <c r="BT747" s="239"/>
      <c r="BU747" s="239"/>
      <c r="BV747" s="239"/>
      <c r="BW747" s="239"/>
      <c r="BX747" s="238"/>
      <c r="BY747" s="239"/>
      <c r="BZ747" s="239"/>
      <c r="CA747" s="239"/>
      <c r="CB747" s="239"/>
      <c r="CC747" s="239"/>
      <c r="CD747" s="239"/>
      <c r="CE747" s="239"/>
      <c r="CF747" s="236"/>
      <c r="CG747" s="240"/>
    </row>
    <row r="748" spans="56:85" x14ac:dyDescent="0.25">
      <c r="BD748" s="237">
        <v>744</v>
      </c>
      <c r="BE748" s="235"/>
      <c r="BF748" s="235"/>
      <c r="BG748" s="235"/>
      <c r="BH748" s="235"/>
      <c r="BI748" s="235"/>
      <c r="BJ748" s="236"/>
      <c r="BK748" s="235"/>
      <c r="BL748" s="236"/>
      <c r="BM748" s="235"/>
      <c r="BN748" s="238"/>
      <c r="BO748" s="238"/>
      <c r="BP748" s="238"/>
      <c r="BQ748" s="238"/>
      <c r="BR748" s="238"/>
      <c r="BS748" s="238"/>
      <c r="BT748" s="239"/>
      <c r="BU748" s="239"/>
      <c r="BV748" s="239"/>
      <c r="BW748" s="239"/>
      <c r="BX748" s="238"/>
      <c r="BY748" s="239"/>
      <c r="BZ748" s="239"/>
      <c r="CA748" s="239"/>
      <c r="CB748" s="239"/>
      <c r="CC748" s="239"/>
      <c r="CD748" s="239"/>
      <c r="CE748" s="239"/>
      <c r="CF748" s="236"/>
      <c r="CG748" s="240"/>
    </row>
    <row r="749" spans="56:85" x14ac:dyDescent="0.25">
      <c r="BD749" s="237">
        <v>745</v>
      </c>
      <c r="BE749" s="235"/>
      <c r="BF749" s="235"/>
      <c r="BG749" s="235"/>
      <c r="BH749" s="235"/>
      <c r="BI749" s="235"/>
      <c r="BJ749" s="236"/>
      <c r="BK749" s="235"/>
      <c r="BL749" s="236"/>
      <c r="BM749" s="235"/>
      <c r="BN749" s="238"/>
      <c r="BO749" s="238"/>
      <c r="BP749" s="238"/>
      <c r="BQ749" s="238"/>
      <c r="BR749" s="238"/>
      <c r="BS749" s="238"/>
      <c r="BT749" s="239"/>
      <c r="BU749" s="239"/>
      <c r="BV749" s="239"/>
      <c r="BW749" s="239"/>
      <c r="BX749" s="238"/>
      <c r="BY749" s="239"/>
      <c r="BZ749" s="239"/>
      <c r="CA749" s="239"/>
      <c r="CB749" s="239"/>
      <c r="CC749" s="239"/>
      <c r="CD749" s="239"/>
      <c r="CE749" s="239"/>
      <c r="CF749" s="236"/>
      <c r="CG749" s="240"/>
    </row>
    <row r="750" spans="56:85" x14ac:dyDescent="0.25">
      <c r="BD750" s="237">
        <v>746</v>
      </c>
      <c r="BE750" s="235"/>
      <c r="BF750" s="235"/>
      <c r="BG750" s="235"/>
      <c r="BH750" s="235"/>
      <c r="BI750" s="235"/>
      <c r="BJ750" s="236"/>
      <c r="BK750" s="235"/>
      <c r="BL750" s="236"/>
      <c r="BM750" s="235"/>
      <c r="BN750" s="238"/>
      <c r="BO750" s="238"/>
      <c r="BP750" s="238"/>
      <c r="BQ750" s="238"/>
      <c r="BR750" s="238"/>
      <c r="BS750" s="238"/>
      <c r="BT750" s="239"/>
      <c r="BU750" s="239"/>
      <c r="BV750" s="239"/>
      <c r="BW750" s="239"/>
      <c r="BX750" s="238"/>
      <c r="BY750" s="239"/>
      <c r="BZ750" s="239"/>
      <c r="CA750" s="239"/>
      <c r="CB750" s="239"/>
      <c r="CC750" s="239"/>
      <c r="CD750" s="239"/>
      <c r="CE750" s="239"/>
      <c r="CF750" s="236"/>
      <c r="CG750" s="240"/>
    </row>
    <row r="751" spans="56:85" x14ac:dyDescent="0.25">
      <c r="BD751" s="237">
        <v>747</v>
      </c>
      <c r="BE751" s="235"/>
      <c r="BF751" s="235"/>
      <c r="BG751" s="235"/>
      <c r="BH751" s="235"/>
      <c r="BI751" s="235"/>
      <c r="BJ751" s="236"/>
      <c r="BK751" s="235"/>
      <c r="BL751" s="236"/>
      <c r="BM751" s="235"/>
      <c r="BN751" s="238"/>
      <c r="BO751" s="238"/>
      <c r="BP751" s="238"/>
      <c r="BQ751" s="238"/>
      <c r="BR751" s="238"/>
      <c r="BS751" s="238"/>
      <c r="BT751" s="239"/>
      <c r="BU751" s="239"/>
      <c r="BV751" s="239"/>
      <c r="BW751" s="239"/>
      <c r="BX751" s="238"/>
      <c r="BY751" s="239"/>
      <c r="BZ751" s="239"/>
      <c r="CA751" s="239"/>
      <c r="CB751" s="239"/>
      <c r="CC751" s="239"/>
      <c r="CD751" s="239"/>
      <c r="CE751" s="239"/>
      <c r="CF751" s="236"/>
      <c r="CG751" s="240"/>
    </row>
    <row r="752" spans="56:85" x14ac:dyDescent="0.25">
      <c r="BD752" s="237">
        <v>748</v>
      </c>
      <c r="BE752" s="235"/>
      <c r="BF752" s="235"/>
      <c r="BG752" s="235"/>
      <c r="BH752" s="235"/>
      <c r="BI752" s="235"/>
      <c r="BJ752" s="236"/>
      <c r="BK752" s="235"/>
      <c r="BL752" s="236"/>
      <c r="BM752" s="235"/>
      <c r="BN752" s="238"/>
      <c r="BO752" s="238"/>
      <c r="BP752" s="238"/>
      <c r="BQ752" s="238"/>
      <c r="BR752" s="238"/>
      <c r="BS752" s="238"/>
      <c r="BT752" s="239"/>
      <c r="BU752" s="239"/>
      <c r="BV752" s="239"/>
      <c r="BW752" s="239"/>
      <c r="BX752" s="238"/>
      <c r="BY752" s="239"/>
      <c r="BZ752" s="239"/>
      <c r="CA752" s="239"/>
      <c r="CB752" s="239"/>
      <c r="CC752" s="239"/>
      <c r="CD752" s="239"/>
      <c r="CE752" s="239"/>
      <c r="CF752" s="236"/>
      <c r="CG752" s="240"/>
    </row>
    <row r="753" spans="56:85" x14ac:dyDescent="0.25">
      <c r="BD753" s="237">
        <v>749</v>
      </c>
      <c r="BE753" s="235"/>
      <c r="BF753" s="235"/>
      <c r="BG753" s="235"/>
      <c r="BH753" s="235"/>
      <c r="BI753" s="235"/>
      <c r="BJ753" s="236"/>
      <c r="BK753" s="235"/>
      <c r="BL753" s="236"/>
      <c r="BM753" s="235"/>
      <c r="BN753" s="238"/>
      <c r="BO753" s="238"/>
      <c r="BP753" s="238"/>
      <c r="BQ753" s="238"/>
      <c r="BR753" s="238"/>
      <c r="BS753" s="238"/>
      <c r="BT753" s="239"/>
      <c r="BU753" s="239"/>
      <c r="BV753" s="239"/>
      <c r="BW753" s="239"/>
      <c r="BX753" s="238"/>
      <c r="BY753" s="239"/>
      <c r="BZ753" s="239"/>
      <c r="CA753" s="239"/>
      <c r="CB753" s="239"/>
      <c r="CC753" s="239"/>
      <c r="CD753" s="239"/>
      <c r="CE753" s="239"/>
      <c r="CF753" s="236"/>
      <c r="CG753" s="240"/>
    </row>
    <row r="754" spans="56:85" x14ac:dyDescent="0.25">
      <c r="BD754" s="237">
        <v>750</v>
      </c>
      <c r="BE754" s="235"/>
      <c r="BF754" s="235"/>
      <c r="BG754" s="235"/>
      <c r="BH754" s="235"/>
      <c r="BI754" s="235"/>
      <c r="BJ754" s="236"/>
      <c r="BK754" s="235"/>
      <c r="BL754" s="236"/>
      <c r="BM754" s="235"/>
      <c r="BN754" s="238"/>
      <c r="BO754" s="238"/>
      <c r="BP754" s="238"/>
      <c r="BQ754" s="238"/>
      <c r="BR754" s="238"/>
      <c r="BS754" s="238"/>
      <c r="BT754" s="239"/>
      <c r="BU754" s="239"/>
      <c r="BV754" s="239"/>
      <c r="BW754" s="239"/>
      <c r="BX754" s="238"/>
      <c r="BY754" s="239"/>
      <c r="BZ754" s="239"/>
      <c r="CA754" s="239"/>
      <c r="CB754" s="239"/>
      <c r="CC754" s="239"/>
      <c r="CD754" s="239"/>
      <c r="CE754" s="239"/>
      <c r="CF754" s="236"/>
      <c r="CG754" s="240"/>
    </row>
    <row r="755" spans="56:85" x14ac:dyDescent="0.25">
      <c r="BD755" s="237">
        <v>751</v>
      </c>
      <c r="BE755" s="235"/>
      <c r="BF755" s="235"/>
      <c r="BG755" s="235"/>
      <c r="BH755" s="235"/>
      <c r="BI755" s="235"/>
      <c r="BJ755" s="236"/>
      <c r="BK755" s="235"/>
      <c r="BL755" s="236"/>
      <c r="BM755" s="235"/>
      <c r="BN755" s="238"/>
      <c r="BO755" s="238"/>
      <c r="BP755" s="238"/>
      <c r="BQ755" s="238"/>
      <c r="BR755" s="238"/>
      <c r="BS755" s="238"/>
      <c r="BT755" s="239"/>
      <c r="BU755" s="239"/>
      <c r="BV755" s="239"/>
      <c r="BW755" s="239"/>
      <c r="BX755" s="238"/>
      <c r="BY755" s="239"/>
      <c r="BZ755" s="239"/>
      <c r="CA755" s="239"/>
      <c r="CB755" s="239"/>
      <c r="CC755" s="239"/>
      <c r="CD755" s="239"/>
      <c r="CE755" s="239"/>
      <c r="CF755" s="236"/>
      <c r="CG755" s="240"/>
    </row>
    <row r="756" spans="56:85" x14ac:dyDescent="0.25">
      <c r="BD756" s="237">
        <v>752</v>
      </c>
      <c r="BE756" s="235"/>
      <c r="BF756" s="235"/>
      <c r="BG756" s="235"/>
      <c r="BH756" s="235"/>
      <c r="BI756" s="235"/>
      <c r="BJ756" s="236"/>
      <c r="BK756" s="235"/>
      <c r="BL756" s="236"/>
      <c r="BM756" s="235"/>
      <c r="BN756" s="238"/>
      <c r="BO756" s="238"/>
      <c r="BP756" s="238"/>
      <c r="BQ756" s="238"/>
      <c r="BR756" s="238"/>
      <c r="BS756" s="238"/>
      <c r="BT756" s="239"/>
      <c r="BU756" s="239"/>
      <c r="BV756" s="239"/>
      <c r="BW756" s="239"/>
      <c r="BX756" s="238"/>
      <c r="BY756" s="239"/>
      <c r="BZ756" s="239"/>
      <c r="CA756" s="239"/>
      <c r="CB756" s="239"/>
      <c r="CC756" s="239"/>
      <c r="CD756" s="239"/>
      <c r="CE756" s="239"/>
      <c r="CF756" s="236"/>
      <c r="CG756" s="240"/>
    </row>
    <row r="757" spans="56:85" x14ac:dyDescent="0.25">
      <c r="BD757" s="237">
        <v>753</v>
      </c>
      <c r="BE757" s="235"/>
      <c r="BF757" s="235"/>
      <c r="BG757" s="235"/>
      <c r="BH757" s="235"/>
      <c r="BI757" s="235"/>
      <c r="BJ757" s="236"/>
      <c r="BK757" s="235"/>
      <c r="BL757" s="236"/>
      <c r="BM757" s="235"/>
      <c r="BN757" s="238"/>
      <c r="BO757" s="238"/>
      <c r="BP757" s="238"/>
      <c r="BQ757" s="238"/>
      <c r="BR757" s="238"/>
      <c r="BS757" s="238"/>
      <c r="BT757" s="239"/>
      <c r="BU757" s="239"/>
      <c r="BV757" s="239"/>
      <c r="BW757" s="239"/>
      <c r="BX757" s="238"/>
      <c r="BY757" s="239"/>
      <c r="BZ757" s="239"/>
      <c r="CA757" s="239"/>
      <c r="CB757" s="239"/>
      <c r="CC757" s="239"/>
      <c r="CD757" s="239"/>
      <c r="CE757" s="239"/>
      <c r="CF757" s="236"/>
      <c r="CG757" s="240"/>
    </row>
    <row r="758" spans="56:85" x14ac:dyDescent="0.25">
      <c r="BD758" s="237">
        <v>754</v>
      </c>
      <c r="BE758" s="235"/>
      <c r="BF758" s="235"/>
      <c r="BG758" s="235"/>
      <c r="BH758" s="235"/>
      <c r="BI758" s="235"/>
      <c r="BJ758" s="236"/>
      <c r="BK758" s="235"/>
      <c r="BL758" s="236"/>
      <c r="BM758" s="235"/>
      <c r="BN758" s="238"/>
      <c r="BO758" s="238"/>
      <c r="BP758" s="238"/>
      <c r="BQ758" s="238"/>
      <c r="BR758" s="238"/>
      <c r="BS758" s="238"/>
      <c r="BT758" s="239"/>
      <c r="BU758" s="239"/>
      <c r="BV758" s="239"/>
      <c r="BW758" s="239"/>
      <c r="BX758" s="238"/>
      <c r="BY758" s="239"/>
      <c r="BZ758" s="239"/>
      <c r="CA758" s="239"/>
      <c r="CB758" s="239"/>
      <c r="CC758" s="239"/>
      <c r="CD758" s="239"/>
      <c r="CE758" s="239"/>
      <c r="CF758" s="236"/>
      <c r="CG758" s="240"/>
    </row>
    <row r="759" spans="56:85" x14ac:dyDescent="0.25">
      <c r="BD759" s="237">
        <v>755</v>
      </c>
      <c r="BE759" s="235"/>
      <c r="BF759" s="235"/>
      <c r="BG759" s="235"/>
      <c r="BH759" s="235"/>
      <c r="BI759" s="235"/>
      <c r="BJ759" s="236"/>
      <c r="BK759" s="235"/>
      <c r="BL759" s="236"/>
      <c r="BM759" s="235"/>
      <c r="BN759" s="238"/>
      <c r="BO759" s="238"/>
      <c r="BP759" s="238"/>
      <c r="BQ759" s="238"/>
      <c r="BR759" s="238"/>
      <c r="BS759" s="238"/>
      <c r="BT759" s="239"/>
      <c r="BU759" s="239"/>
      <c r="BV759" s="239"/>
      <c r="BW759" s="239"/>
      <c r="BX759" s="238"/>
      <c r="BY759" s="239"/>
      <c r="BZ759" s="239"/>
      <c r="CA759" s="239"/>
      <c r="CB759" s="239"/>
      <c r="CC759" s="239"/>
      <c r="CD759" s="239"/>
      <c r="CE759" s="239"/>
      <c r="CF759" s="236"/>
      <c r="CG759" s="240"/>
    </row>
    <row r="760" spans="56:85" x14ac:dyDescent="0.25">
      <c r="BD760" s="237">
        <v>756</v>
      </c>
      <c r="BE760" s="235"/>
      <c r="BF760" s="235"/>
      <c r="BG760" s="235"/>
      <c r="BH760" s="235"/>
      <c r="BI760" s="235"/>
      <c r="BJ760" s="236"/>
      <c r="BK760" s="235"/>
      <c r="BL760" s="236"/>
      <c r="BM760" s="235"/>
      <c r="BN760" s="238"/>
      <c r="BO760" s="238"/>
      <c r="BP760" s="238"/>
      <c r="BQ760" s="238"/>
      <c r="BR760" s="238"/>
      <c r="BS760" s="238"/>
      <c r="BT760" s="239"/>
      <c r="BU760" s="239"/>
      <c r="BV760" s="239"/>
      <c r="BW760" s="239"/>
      <c r="BX760" s="238"/>
      <c r="BY760" s="239"/>
      <c r="BZ760" s="239"/>
      <c r="CA760" s="239"/>
      <c r="CB760" s="239"/>
      <c r="CC760" s="239"/>
      <c r="CD760" s="239"/>
      <c r="CE760" s="239"/>
      <c r="CF760" s="236"/>
      <c r="CG760" s="240"/>
    </row>
    <row r="761" spans="56:85" x14ac:dyDescent="0.25">
      <c r="BD761" s="237">
        <v>757</v>
      </c>
      <c r="BE761" s="235"/>
      <c r="BF761" s="235"/>
      <c r="BG761" s="235"/>
      <c r="BH761" s="235"/>
      <c r="BI761" s="235"/>
      <c r="BJ761" s="236"/>
      <c r="BK761" s="235"/>
      <c r="BL761" s="236"/>
      <c r="BM761" s="235"/>
      <c r="BN761" s="238"/>
      <c r="BO761" s="238"/>
      <c r="BP761" s="238"/>
      <c r="BQ761" s="238"/>
      <c r="BR761" s="238"/>
      <c r="BS761" s="238"/>
      <c r="BT761" s="239"/>
      <c r="BU761" s="239"/>
      <c r="BV761" s="239"/>
      <c r="BW761" s="239"/>
      <c r="BX761" s="238"/>
      <c r="BY761" s="239"/>
      <c r="BZ761" s="239"/>
      <c r="CA761" s="239"/>
      <c r="CB761" s="239"/>
      <c r="CC761" s="239"/>
      <c r="CD761" s="239"/>
      <c r="CE761" s="239"/>
      <c r="CF761" s="236"/>
      <c r="CG761" s="240"/>
    </row>
    <row r="762" spans="56:85" x14ac:dyDescent="0.25">
      <c r="BD762" s="237">
        <v>758</v>
      </c>
      <c r="BE762" s="235"/>
      <c r="BF762" s="235"/>
      <c r="BG762" s="235"/>
      <c r="BH762" s="235"/>
      <c r="BI762" s="235"/>
      <c r="BJ762" s="236"/>
      <c r="BK762" s="235"/>
      <c r="BL762" s="236"/>
      <c r="BM762" s="235"/>
      <c r="BN762" s="238"/>
      <c r="BO762" s="238"/>
      <c r="BP762" s="238"/>
      <c r="BQ762" s="238"/>
      <c r="BR762" s="238"/>
      <c r="BS762" s="238"/>
      <c r="BT762" s="239"/>
      <c r="BU762" s="239"/>
      <c r="BV762" s="239"/>
      <c r="BW762" s="239"/>
      <c r="BX762" s="238"/>
      <c r="BY762" s="239"/>
      <c r="BZ762" s="239"/>
      <c r="CA762" s="239"/>
      <c r="CB762" s="239"/>
      <c r="CC762" s="239"/>
      <c r="CD762" s="239"/>
      <c r="CE762" s="239"/>
      <c r="CF762" s="236"/>
      <c r="CG762" s="240"/>
    </row>
    <row r="763" spans="56:85" x14ac:dyDescent="0.25">
      <c r="BD763" s="237">
        <v>759</v>
      </c>
      <c r="BE763" s="235"/>
      <c r="BF763" s="235"/>
      <c r="BG763" s="235"/>
      <c r="BH763" s="235"/>
      <c r="BI763" s="235"/>
      <c r="BJ763" s="236"/>
      <c r="BK763" s="235"/>
      <c r="BL763" s="236"/>
      <c r="BM763" s="235"/>
      <c r="BN763" s="238"/>
      <c r="BO763" s="238"/>
      <c r="BP763" s="238"/>
      <c r="BQ763" s="238"/>
      <c r="BR763" s="238"/>
      <c r="BS763" s="238"/>
      <c r="BT763" s="239"/>
      <c r="BU763" s="239"/>
      <c r="BV763" s="239"/>
      <c r="BW763" s="239"/>
      <c r="BX763" s="238"/>
      <c r="BY763" s="239"/>
      <c r="BZ763" s="239"/>
      <c r="CA763" s="239"/>
      <c r="CB763" s="239"/>
      <c r="CC763" s="239"/>
      <c r="CD763" s="239"/>
      <c r="CE763" s="239"/>
      <c r="CF763" s="236"/>
      <c r="CG763" s="240"/>
    </row>
    <row r="764" spans="56:85" x14ac:dyDescent="0.25">
      <c r="BD764" s="237">
        <v>760</v>
      </c>
      <c r="BE764" s="235"/>
      <c r="BF764" s="235"/>
      <c r="BG764" s="235"/>
      <c r="BH764" s="235"/>
      <c r="BI764" s="235"/>
      <c r="BJ764" s="236"/>
      <c r="BK764" s="235"/>
      <c r="BL764" s="236"/>
      <c r="BM764" s="235"/>
      <c r="BN764" s="238"/>
      <c r="BO764" s="238"/>
      <c r="BP764" s="238"/>
      <c r="BQ764" s="238"/>
      <c r="BR764" s="238"/>
      <c r="BS764" s="238"/>
      <c r="BT764" s="239"/>
      <c r="BU764" s="239"/>
      <c r="BV764" s="239"/>
      <c r="BW764" s="239"/>
      <c r="BX764" s="238"/>
      <c r="BY764" s="239"/>
      <c r="BZ764" s="239"/>
      <c r="CA764" s="239"/>
      <c r="CB764" s="239"/>
      <c r="CC764" s="239"/>
      <c r="CD764" s="239"/>
      <c r="CE764" s="239"/>
      <c r="CF764" s="236"/>
      <c r="CG764" s="240"/>
    </row>
    <row r="765" spans="56:85" x14ac:dyDescent="0.25">
      <c r="BD765" s="237">
        <v>761</v>
      </c>
      <c r="BE765" s="235"/>
      <c r="BF765" s="235"/>
      <c r="BG765" s="235"/>
      <c r="BH765" s="235"/>
      <c r="BI765" s="235"/>
      <c r="BJ765" s="236"/>
      <c r="BK765" s="235"/>
      <c r="BL765" s="236"/>
      <c r="BM765" s="235"/>
      <c r="BN765" s="238"/>
      <c r="BO765" s="238"/>
      <c r="BP765" s="238"/>
      <c r="BQ765" s="238"/>
      <c r="BR765" s="238"/>
      <c r="BS765" s="238"/>
      <c r="BT765" s="239"/>
      <c r="BU765" s="239"/>
      <c r="BV765" s="239"/>
      <c r="BW765" s="239"/>
      <c r="BX765" s="238"/>
      <c r="BY765" s="239"/>
      <c r="BZ765" s="239"/>
      <c r="CA765" s="239"/>
      <c r="CB765" s="239"/>
      <c r="CC765" s="239"/>
      <c r="CD765" s="239"/>
      <c r="CE765" s="239"/>
      <c r="CF765" s="236"/>
      <c r="CG765" s="240"/>
    </row>
    <row r="766" spans="56:85" x14ac:dyDescent="0.25">
      <c r="BD766" s="237">
        <v>762</v>
      </c>
      <c r="BE766" s="235"/>
      <c r="BF766" s="235"/>
      <c r="BG766" s="235"/>
      <c r="BH766" s="235"/>
      <c r="BI766" s="235"/>
      <c r="BJ766" s="236"/>
      <c r="BK766" s="235"/>
      <c r="BL766" s="236"/>
      <c r="BM766" s="235"/>
      <c r="BN766" s="238"/>
      <c r="BO766" s="238"/>
      <c r="BP766" s="238"/>
      <c r="BQ766" s="238"/>
      <c r="BR766" s="238"/>
      <c r="BS766" s="238"/>
      <c r="BT766" s="239"/>
      <c r="BU766" s="239"/>
      <c r="BV766" s="239"/>
      <c r="BW766" s="239"/>
      <c r="BX766" s="238"/>
      <c r="BY766" s="239"/>
      <c r="BZ766" s="239"/>
      <c r="CA766" s="239"/>
      <c r="CB766" s="239"/>
      <c r="CC766" s="239"/>
      <c r="CD766" s="239"/>
      <c r="CE766" s="239"/>
      <c r="CF766" s="236"/>
      <c r="CG766" s="240"/>
    </row>
    <row r="767" spans="56:85" x14ac:dyDescent="0.25">
      <c r="BD767" s="237">
        <v>763</v>
      </c>
      <c r="BE767" s="235"/>
      <c r="BF767" s="235"/>
      <c r="BG767" s="235"/>
      <c r="BH767" s="235"/>
      <c r="BI767" s="235"/>
      <c r="BJ767" s="236"/>
      <c r="BK767" s="235"/>
      <c r="BL767" s="236"/>
      <c r="BM767" s="235"/>
      <c r="BN767" s="238"/>
      <c r="BO767" s="238"/>
      <c r="BP767" s="238"/>
      <c r="BQ767" s="238"/>
      <c r="BR767" s="238"/>
      <c r="BS767" s="238"/>
      <c r="BT767" s="239"/>
      <c r="BU767" s="239"/>
      <c r="BV767" s="239"/>
      <c r="BW767" s="239"/>
      <c r="BX767" s="238"/>
      <c r="BY767" s="239"/>
      <c r="BZ767" s="239"/>
      <c r="CA767" s="239"/>
      <c r="CB767" s="239"/>
      <c r="CC767" s="239"/>
      <c r="CD767" s="239"/>
      <c r="CE767" s="239"/>
      <c r="CF767" s="236"/>
      <c r="CG767" s="240"/>
    </row>
    <row r="768" spans="56:85" x14ac:dyDescent="0.25">
      <c r="BD768" s="237">
        <v>764</v>
      </c>
      <c r="BE768" s="235"/>
      <c r="BF768" s="235"/>
      <c r="BG768" s="235"/>
      <c r="BH768" s="235"/>
      <c r="BI768" s="235"/>
      <c r="BJ768" s="236"/>
      <c r="BK768" s="235"/>
      <c r="BL768" s="236"/>
      <c r="BM768" s="235"/>
      <c r="BN768" s="238"/>
      <c r="BO768" s="238"/>
      <c r="BP768" s="238"/>
      <c r="BQ768" s="238"/>
      <c r="BR768" s="238"/>
      <c r="BS768" s="238"/>
      <c r="BT768" s="239"/>
      <c r="BU768" s="239"/>
      <c r="BV768" s="239"/>
      <c r="BW768" s="239"/>
      <c r="BX768" s="238"/>
      <c r="BY768" s="239"/>
      <c r="BZ768" s="239"/>
      <c r="CA768" s="239"/>
      <c r="CB768" s="239"/>
      <c r="CC768" s="239"/>
      <c r="CD768" s="239"/>
      <c r="CE768" s="239"/>
      <c r="CF768" s="236"/>
      <c r="CG768" s="240"/>
    </row>
    <row r="769" spans="56:85" x14ac:dyDescent="0.25">
      <c r="BD769" s="237">
        <v>765</v>
      </c>
      <c r="BE769" s="235"/>
      <c r="BF769" s="235"/>
      <c r="BG769" s="235"/>
      <c r="BH769" s="235"/>
      <c r="BI769" s="235"/>
      <c r="BJ769" s="236"/>
      <c r="BK769" s="235"/>
      <c r="BL769" s="236"/>
      <c r="BM769" s="235"/>
      <c r="BN769" s="238"/>
      <c r="BO769" s="238"/>
      <c r="BP769" s="238"/>
      <c r="BQ769" s="238"/>
      <c r="BR769" s="238"/>
      <c r="BS769" s="238"/>
      <c r="BT769" s="239"/>
      <c r="BU769" s="239"/>
      <c r="BV769" s="239"/>
      <c r="BW769" s="239"/>
      <c r="BX769" s="238"/>
      <c r="BY769" s="239"/>
      <c r="BZ769" s="239"/>
      <c r="CA769" s="239"/>
      <c r="CB769" s="239"/>
      <c r="CC769" s="239"/>
      <c r="CD769" s="239"/>
      <c r="CE769" s="239"/>
      <c r="CF769" s="236"/>
      <c r="CG769" s="240"/>
    </row>
    <row r="770" spans="56:85" x14ac:dyDescent="0.25">
      <c r="BD770" s="237">
        <v>766</v>
      </c>
      <c r="BE770" s="235"/>
      <c r="BF770" s="235"/>
      <c r="BG770" s="235"/>
      <c r="BH770" s="235"/>
      <c r="BI770" s="235"/>
      <c r="BJ770" s="236"/>
      <c r="BK770" s="235"/>
      <c r="BL770" s="236"/>
      <c r="BM770" s="235"/>
      <c r="BN770" s="238"/>
      <c r="BO770" s="238"/>
      <c r="BP770" s="238"/>
      <c r="BQ770" s="238"/>
      <c r="BR770" s="238"/>
      <c r="BS770" s="238"/>
      <c r="BT770" s="239"/>
      <c r="BU770" s="239"/>
      <c r="BV770" s="239"/>
      <c r="BW770" s="239"/>
      <c r="BX770" s="238"/>
      <c r="BY770" s="239"/>
      <c r="BZ770" s="239"/>
      <c r="CA770" s="239"/>
      <c r="CB770" s="239"/>
      <c r="CC770" s="239"/>
      <c r="CD770" s="239"/>
      <c r="CE770" s="239"/>
      <c r="CF770" s="236"/>
      <c r="CG770" s="240"/>
    </row>
    <row r="771" spans="56:85" x14ac:dyDescent="0.25">
      <c r="BD771" s="237">
        <v>767</v>
      </c>
      <c r="BE771" s="235"/>
      <c r="BF771" s="235"/>
      <c r="BG771" s="235"/>
      <c r="BH771" s="235"/>
      <c r="BI771" s="235"/>
      <c r="BJ771" s="236"/>
      <c r="BK771" s="235"/>
      <c r="BL771" s="236"/>
      <c r="BM771" s="235"/>
      <c r="BN771" s="238"/>
      <c r="BO771" s="238"/>
      <c r="BP771" s="238"/>
      <c r="BQ771" s="238"/>
      <c r="BR771" s="238"/>
      <c r="BS771" s="238"/>
      <c r="BT771" s="239"/>
      <c r="BU771" s="239"/>
      <c r="BV771" s="239"/>
      <c r="BW771" s="239"/>
      <c r="BX771" s="238"/>
      <c r="BY771" s="239"/>
      <c r="BZ771" s="239"/>
      <c r="CA771" s="239"/>
      <c r="CB771" s="239"/>
      <c r="CC771" s="239"/>
      <c r="CD771" s="239"/>
      <c r="CE771" s="239"/>
      <c r="CF771" s="236"/>
      <c r="CG771" s="240"/>
    </row>
    <row r="772" spans="56:85" x14ac:dyDescent="0.25">
      <c r="BD772" s="237">
        <v>768</v>
      </c>
      <c r="BE772" s="235"/>
      <c r="BF772" s="235"/>
      <c r="BG772" s="235"/>
      <c r="BH772" s="235"/>
      <c r="BI772" s="235"/>
      <c r="BJ772" s="236"/>
      <c r="BK772" s="235"/>
      <c r="BL772" s="236"/>
      <c r="BM772" s="235"/>
      <c r="BN772" s="238"/>
      <c r="BO772" s="238"/>
      <c r="BP772" s="238"/>
      <c r="BQ772" s="238"/>
      <c r="BR772" s="238"/>
      <c r="BS772" s="238"/>
      <c r="BT772" s="239"/>
      <c r="BU772" s="239"/>
      <c r="BV772" s="239"/>
      <c r="BW772" s="239"/>
      <c r="BX772" s="238"/>
      <c r="BY772" s="239"/>
      <c r="BZ772" s="239"/>
      <c r="CA772" s="239"/>
      <c r="CB772" s="239"/>
      <c r="CC772" s="239"/>
      <c r="CD772" s="239"/>
      <c r="CE772" s="239"/>
      <c r="CF772" s="236"/>
      <c r="CG772" s="240"/>
    </row>
    <row r="773" spans="56:85" x14ac:dyDescent="0.25">
      <c r="BD773" s="237">
        <v>769</v>
      </c>
      <c r="BE773" s="235"/>
      <c r="BF773" s="235"/>
      <c r="BG773" s="235"/>
      <c r="BH773" s="235"/>
      <c r="BI773" s="235"/>
      <c r="BJ773" s="236"/>
      <c r="BK773" s="235"/>
      <c r="BL773" s="236"/>
      <c r="BM773" s="235"/>
      <c r="BN773" s="238"/>
      <c r="BO773" s="238"/>
      <c r="BP773" s="238"/>
      <c r="BQ773" s="238"/>
      <c r="BR773" s="238"/>
      <c r="BS773" s="238"/>
      <c r="BT773" s="239"/>
      <c r="BU773" s="239"/>
      <c r="BV773" s="239"/>
      <c r="BW773" s="239"/>
      <c r="BX773" s="238"/>
      <c r="BY773" s="239"/>
      <c r="BZ773" s="239"/>
      <c r="CA773" s="239"/>
      <c r="CB773" s="239"/>
      <c r="CC773" s="239"/>
      <c r="CD773" s="239"/>
      <c r="CE773" s="239"/>
      <c r="CF773" s="236"/>
      <c r="CG773" s="240"/>
    </row>
    <row r="774" spans="56:85" x14ac:dyDescent="0.25">
      <c r="BD774" s="237">
        <v>770</v>
      </c>
      <c r="BE774" s="235"/>
      <c r="BF774" s="235"/>
      <c r="BG774" s="235"/>
      <c r="BH774" s="235"/>
      <c r="BI774" s="235"/>
      <c r="BJ774" s="236"/>
      <c r="BK774" s="235"/>
      <c r="BL774" s="236"/>
      <c r="BM774" s="235"/>
      <c r="BN774" s="238"/>
      <c r="BO774" s="238"/>
      <c r="BP774" s="238"/>
      <c r="BQ774" s="238"/>
      <c r="BR774" s="238"/>
      <c r="BS774" s="238"/>
      <c r="BT774" s="239"/>
      <c r="BU774" s="239"/>
      <c r="BV774" s="239"/>
      <c r="BW774" s="239"/>
      <c r="BX774" s="238"/>
      <c r="BY774" s="239"/>
      <c r="BZ774" s="239"/>
      <c r="CA774" s="239"/>
      <c r="CB774" s="239"/>
      <c r="CC774" s="239"/>
      <c r="CD774" s="239"/>
      <c r="CE774" s="239"/>
      <c r="CF774" s="236"/>
      <c r="CG774" s="240"/>
    </row>
    <row r="775" spans="56:85" x14ac:dyDescent="0.25">
      <c r="BD775" s="237">
        <v>771</v>
      </c>
      <c r="BE775" s="235"/>
      <c r="BF775" s="235"/>
      <c r="BG775" s="235"/>
      <c r="BH775" s="235"/>
      <c r="BI775" s="235"/>
      <c r="BJ775" s="236"/>
      <c r="BK775" s="235"/>
      <c r="BL775" s="236"/>
      <c r="BM775" s="235"/>
      <c r="BN775" s="238"/>
      <c r="BO775" s="238"/>
      <c r="BP775" s="238"/>
      <c r="BQ775" s="238"/>
      <c r="BR775" s="238"/>
      <c r="BS775" s="238"/>
      <c r="BT775" s="239"/>
      <c r="BU775" s="239"/>
      <c r="BV775" s="239"/>
      <c r="BW775" s="239"/>
      <c r="BX775" s="238"/>
      <c r="BY775" s="239"/>
      <c r="BZ775" s="239"/>
      <c r="CA775" s="239"/>
      <c r="CB775" s="239"/>
      <c r="CC775" s="239"/>
      <c r="CD775" s="239"/>
      <c r="CE775" s="239"/>
      <c r="CF775" s="236"/>
      <c r="CG775" s="240"/>
    </row>
    <row r="776" spans="56:85" x14ac:dyDescent="0.25">
      <c r="BD776" s="237">
        <v>772</v>
      </c>
      <c r="BE776" s="235"/>
      <c r="BF776" s="235"/>
      <c r="BG776" s="235"/>
      <c r="BH776" s="235"/>
      <c r="BI776" s="235"/>
      <c r="BJ776" s="236"/>
      <c r="BK776" s="235"/>
      <c r="BL776" s="236"/>
      <c r="BM776" s="235"/>
      <c r="BN776" s="238"/>
      <c r="BO776" s="238"/>
      <c r="BP776" s="238"/>
      <c r="BQ776" s="238"/>
      <c r="BR776" s="238"/>
      <c r="BS776" s="238"/>
      <c r="BT776" s="239"/>
      <c r="BU776" s="239"/>
      <c r="BV776" s="239"/>
      <c r="BW776" s="239"/>
      <c r="BX776" s="238"/>
      <c r="BY776" s="239"/>
      <c r="BZ776" s="239"/>
      <c r="CA776" s="239"/>
      <c r="CB776" s="239"/>
      <c r="CC776" s="239"/>
      <c r="CD776" s="239"/>
      <c r="CE776" s="239"/>
      <c r="CF776" s="236"/>
      <c r="CG776" s="240"/>
    </row>
    <row r="777" spans="56:85" x14ac:dyDescent="0.25">
      <c r="BD777" s="237">
        <v>773</v>
      </c>
      <c r="BE777" s="235"/>
      <c r="BF777" s="235"/>
      <c r="BG777" s="235"/>
      <c r="BH777" s="235"/>
      <c r="BI777" s="235"/>
      <c r="BJ777" s="236"/>
      <c r="BK777" s="235"/>
      <c r="BL777" s="236"/>
      <c r="BM777" s="235"/>
      <c r="BN777" s="238"/>
      <c r="BO777" s="238"/>
      <c r="BP777" s="238"/>
      <c r="BQ777" s="238"/>
      <c r="BR777" s="238"/>
      <c r="BS777" s="238"/>
      <c r="BT777" s="239"/>
      <c r="BU777" s="239"/>
      <c r="BV777" s="239"/>
      <c r="BW777" s="239"/>
      <c r="BX777" s="238"/>
      <c r="BY777" s="239"/>
      <c r="BZ777" s="239"/>
      <c r="CA777" s="239"/>
      <c r="CB777" s="239"/>
      <c r="CC777" s="239"/>
      <c r="CD777" s="239"/>
      <c r="CE777" s="239"/>
      <c r="CF777" s="236"/>
      <c r="CG777" s="240"/>
    </row>
    <row r="778" spans="56:85" x14ac:dyDescent="0.25">
      <c r="BD778" s="237">
        <v>774</v>
      </c>
      <c r="BE778" s="235"/>
      <c r="BF778" s="235"/>
      <c r="BG778" s="235"/>
      <c r="BH778" s="235"/>
      <c r="BI778" s="235"/>
      <c r="BJ778" s="236"/>
      <c r="BK778" s="235"/>
      <c r="BL778" s="236"/>
      <c r="BM778" s="235"/>
      <c r="BN778" s="238"/>
      <c r="BO778" s="238"/>
      <c r="BP778" s="238"/>
      <c r="BQ778" s="238"/>
      <c r="BR778" s="238"/>
      <c r="BS778" s="238"/>
      <c r="BT778" s="239"/>
      <c r="BU778" s="239"/>
      <c r="BV778" s="239"/>
      <c r="BW778" s="239"/>
      <c r="BX778" s="238"/>
      <c r="BY778" s="239"/>
      <c r="BZ778" s="239"/>
      <c r="CA778" s="239"/>
      <c r="CB778" s="239"/>
      <c r="CC778" s="239"/>
      <c r="CD778" s="239"/>
      <c r="CE778" s="239"/>
      <c r="CF778" s="236"/>
      <c r="CG778" s="240"/>
    </row>
    <row r="779" spans="56:85" x14ac:dyDescent="0.25">
      <c r="BD779" s="237">
        <v>775</v>
      </c>
      <c r="BE779" s="235"/>
      <c r="BF779" s="235"/>
      <c r="BG779" s="235"/>
      <c r="BH779" s="235"/>
      <c r="BI779" s="235"/>
      <c r="BJ779" s="236"/>
      <c r="BK779" s="235"/>
      <c r="BL779" s="236"/>
      <c r="BM779" s="235"/>
      <c r="BN779" s="238"/>
      <c r="BO779" s="238"/>
      <c r="BP779" s="238"/>
      <c r="BQ779" s="238"/>
      <c r="BR779" s="238"/>
      <c r="BS779" s="238"/>
      <c r="BT779" s="239"/>
      <c r="BU779" s="239"/>
      <c r="BV779" s="239"/>
      <c r="BW779" s="239"/>
      <c r="BX779" s="238"/>
      <c r="BY779" s="239"/>
      <c r="BZ779" s="239"/>
      <c r="CA779" s="239"/>
      <c r="CB779" s="239"/>
      <c r="CC779" s="239"/>
      <c r="CD779" s="239"/>
      <c r="CE779" s="239"/>
      <c r="CF779" s="236"/>
      <c r="CG779" s="240"/>
    </row>
    <row r="780" spans="56:85" x14ac:dyDescent="0.25">
      <c r="BD780" s="237">
        <v>776</v>
      </c>
      <c r="BE780" s="235"/>
      <c r="BF780" s="235"/>
      <c r="BG780" s="235"/>
      <c r="BH780" s="235"/>
      <c r="BI780" s="235"/>
      <c r="BJ780" s="236"/>
      <c r="BK780" s="235"/>
      <c r="BL780" s="236"/>
      <c r="BM780" s="235"/>
      <c r="BN780" s="238"/>
      <c r="BO780" s="238"/>
      <c r="BP780" s="238"/>
      <c r="BQ780" s="238"/>
      <c r="BR780" s="238"/>
      <c r="BS780" s="238"/>
      <c r="BT780" s="239"/>
      <c r="BU780" s="239"/>
      <c r="BV780" s="239"/>
      <c r="BW780" s="239"/>
      <c r="BX780" s="238"/>
      <c r="BY780" s="239"/>
      <c r="BZ780" s="239"/>
      <c r="CA780" s="239"/>
      <c r="CB780" s="239"/>
      <c r="CC780" s="239"/>
      <c r="CD780" s="239"/>
      <c r="CE780" s="239"/>
      <c r="CF780" s="236"/>
      <c r="CG780" s="240"/>
    </row>
    <row r="781" spans="56:85" x14ac:dyDescent="0.25">
      <c r="BD781" s="237">
        <v>777</v>
      </c>
      <c r="BE781" s="235"/>
      <c r="BF781" s="235"/>
      <c r="BG781" s="235"/>
      <c r="BH781" s="235"/>
      <c r="BI781" s="235"/>
      <c r="BJ781" s="236"/>
      <c r="BK781" s="235"/>
      <c r="BL781" s="236"/>
      <c r="BM781" s="235"/>
      <c r="BN781" s="238"/>
      <c r="BO781" s="238"/>
      <c r="BP781" s="238"/>
      <c r="BQ781" s="238"/>
      <c r="BR781" s="238"/>
      <c r="BS781" s="238"/>
      <c r="BT781" s="239"/>
      <c r="BU781" s="239"/>
      <c r="BV781" s="239"/>
      <c r="BW781" s="239"/>
      <c r="BX781" s="238"/>
      <c r="BY781" s="239"/>
      <c r="BZ781" s="239"/>
      <c r="CA781" s="239"/>
      <c r="CB781" s="239"/>
      <c r="CC781" s="239"/>
      <c r="CD781" s="239"/>
      <c r="CE781" s="239"/>
      <c r="CF781" s="236"/>
      <c r="CG781" s="240"/>
    </row>
    <row r="782" spans="56:85" x14ac:dyDescent="0.25">
      <c r="BD782" s="237">
        <v>778</v>
      </c>
      <c r="BE782" s="235"/>
      <c r="BF782" s="235"/>
      <c r="BG782" s="235"/>
      <c r="BH782" s="235"/>
      <c r="BI782" s="235"/>
      <c r="BJ782" s="236"/>
      <c r="BK782" s="235"/>
      <c r="BL782" s="236"/>
      <c r="BM782" s="235"/>
      <c r="BN782" s="238"/>
      <c r="BO782" s="238"/>
      <c r="BP782" s="238"/>
      <c r="BQ782" s="238"/>
      <c r="BR782" s="238"/>
      <c r="BS782" s="238"/>
      <c r="BT782" s="239"/>
      <c r="BU782" s="239"/>
      <c r="BV782" s="239"/>
      <c r="BW782" s="239"/>
      <c r="BX782" s="238"/>
      <c r="BY782" s="239"/>
      <c r="BZ782" s="239"/>
      <c r="CA782" s="239"/>
      <c r="CB782" s="239"/>
      <c r="CC782" s="239"/>
      <c r="CD782" s="239"/>
      <c r="CE782" s="239"/>
      <c r="CF782" s="236"/>
      <c r="CG782" s="240"/>
    </row>
    <row r="783" spans="56:85" x14ac:dyDescent="0.25">
      <c r="BD783" s="237">
        <v>779</v>
      </c>
      <c r="BE783" s="235"/>
      <c r="BF783" s="235"/>
      <c r="BG783" s="235"/>
      <c r="BH783" s="235"/>
      <c r="BI783" s="235"/>
      <c r="BJ783" s="236"/>
      <c r="BK783" s="235"/>
      <c r="BL783" s="236"/>
      <c r="BM783" s="235"/>
      <c r="BN783" s="238"/>
      <c r="BO783" s="238"/>
      <c r="BP783" s="238"/>
      <c r="BQ783" s="238"/>
      <c r="BR783" s="238"/>
      <c r="BS783" s="238"/>
      <c r="BT783" s="239"/>
      <c r="BU783" s="239"/>
      <c r="BV783" s="239"/>
      <c r="BW783" s="239"/>
      <c r="BX783" s="238"/>
      <c r="BY783" s="239"/>
      <c r="BZ783" s="239"/>
      <c r="CA783" s="239"/>
      <c r="CB783" s="239"/>
      <c r="CC783" s="239"/>
      <c r="CD783" s="239"/>
      <c r="CE783" s="239"/>
      <c r="CF783" s="236"/>
      <c r="CG783" s="240"/>
    </row>
    <row r="784" spans="56:85" x14ac:dyDescent="0.25">
      <c r="BD784" s="237">
        <v>780</v>
      </c>
      <c r="BE784" s="235"/>
      <c r="BF784" s="235"/>
      <c r="BG784" s="235"/>
      <c r="BH784" s="235"/>
      <c r="BI784" s="235"/>
      <c r="BJ784" s="236"/>
      <c r="BK784" s="235"/>
      <c r="BL784" s="236"/>
      <c r="BM784" s="235"/>
      <c r="BN784" s="238"/>
      <c r="BO784" s="238"/>
      <c r="BP784" s="238"/>
      <c r="BQ784" s="238"/>
      <c r="BR784" s="238"/>
      <c r="BS784" s="238"/>
      <c r="BT784" s="239"/>
      <c r="BU784" s="239"/>
      <c r="BV784" s="239"/>
      <c r="BW784" s="239"/>
      <c r="BX784" s="238"/>
      <c r="BY784" s="239"/>
      <c r="BZ784" s="239"/>
      <c r="CA784" s="239"/>
      <c r="CB784" s="239"/>
      <c r="CC784" s="239"/>
      <c r="CD784" s="239"/>
      <c r="CE784" s="239"/>
      <c r="CF784" s="236"/>
      <c r="CG784" s="240"/>
    </row>
    <row r="785" spans="56:85" x14ac:dyDescent="0.25">
      <c r="BD785" s="237">
        <v>781</v>
      </c>
      <c r="BE785" s="235"/>
      <c r="BF785" s="235"/>
      <c r="BG785" s="235"/>
      <c r="BH785" s="235"/>
      <c r="BI785" s="235"/>
      <c r="BJ785" s="236"/>
      <c r="BK785" s="235"/>
      <c r="BL785" s="236"/>
      <c r="BM785" s="235"/>
      <c r="BN785" s="238"/>
      <c r="BO785" s="238"/>
      <c r="BP785" s="238"/>
      <c r="BQ785" s="238"/>
      <c r="BR785" s="238"/>
      <c r="BS785" s="238"/>
      <c r="BT785" s="239"/>
      <c r="BU785" s="239"/>
      <c r="BV785" s="239"/>
      <c r="BW785" s="239"/>
      <c r="BX785" s="238"/>
      <c r="BY785" s="239"/>
      <c r="BZ785" s="239"/>
      <c r="CA785" s="239"/>
      <c r="CB785" s="239"/>
      <c r="CC785" s="239"/>
      <c r="CD785" s="239"/>
      <c r="CE785" s="239"/>
      <c r="CF785" s="236"/>
      <c r="CG785" s="240"/>
    </row>
    <row r="786" spans="56:85" x14ac:dyDescent="0.25">
      <c r="BD786" s="237">
        <v>782</v>
      </c>
      <c r="BE786" s="235"/>
      <c r="BF786" s="235"/>
      <c r="BG786" s="235"/>
      <c r="BH786" s="235"/>
      <c r="BI786" s="235"/>
      <c r="BJ786" s="236"/>
      <c r="BK786" s="235"/>
      <c r="BL786" s="236"/>
      <c r="BM786" s="235"/>
      <c r="BN786" s="238"/>
      <c r="BO786" s="238"/>
      <c r="BP786" s="238"/>
      <c r="BQ786" s="238"/>
      <c r="BR786" s="238"/>
      <c r="BS786" s="238"/>
      <c r="BT786" s="239"/>
      <c r="BU786" s="239"/>
      <c r="BV786" s="239"/>
      <c r="BW786" s="239"/>
      <c r="BX786" s="238"/>
      <c r="BY786" s="239"/>
      <c r="BZ786" s="239"/>
      <c r="CA786" s="239"/>
      <c r="CB786" s="239"/>
      <c r="CC786" s="239"/>
      <c r="CD786" s="239"/>
      <c r="CE786" s="239"/>
      <c r="CF786" s="236"/>
      <c r="CG786" s="240"/>
    </row>
    <row r="787" spans="56:85" x14ac:dyDescent="0.25">
      <c r="BD787" s="237">
        <v>783</v>
      </c>
      <c r="BE787" s="235"/>
      <c r="BF787" s="235"/>
      <c r="BG787" s="235"/>
      <c r="BH787" s="235"/>
      <c r="BI787" s="235"/>
      <c r="BJ787" s="236"/>
      <c r="BK787" s="235"/>
      <c r="BL787" s="236"/>
      <c r="BM787" s="235"/>
      <c r="BN787" s="238"/>
      <c r="BO787" s="238"/>
      <c r="BP787" s="238"/>
      <c r="BQ787" s="238"/>
      <c r="BR787" s="238"/>
      <c r="BS787" s="238"/>
      <c r="BT787" s="239"/>
      <c r="BU787" s="239"/>
      <c r="BV787" s="239"/>
      <c r="BW787" s="239"/>
      <c r="BX787" s="238"/>
      <c r="BY787" s="239"/>
      <c r="BZ787" s="239"/>
      <c r="CA787" s="239"/>
      <c r="CB787" s="239"/>
      <c r="CC787" s="239"/>
      <c r="CD787" s="239"/>
      <c r="CE787" s="239"/>
      <c r="CF787" s="236"/>
      <c r="CG787" s="240"/>
    </row>
    <row r="788" spans="56:85" x14ac:dyDescent="0.25">
      <c r="BD788" s="237">
        <v>784</v>
      </c>
      <c r="BE788" s="235"/>
      <c r="BF788" s="235"/>
      <c r="BG788" s="235"/>
      <c r="BH788" s="235"/>
      <c r="BI788" s="235"/>
      <c r="BJ788" s="236"/>
      <c r="BK788" s="235"/>
      <c r="BL788" s="236"/>
      <c r="BM788" s="235"/>
      <c r="BN788" s="238"/>
      <c r="BO788" s="238"/>
      <c r="BP788" s="238"/>
      <c r="BQ788" s="238"/>
      <c r="BR788" s="238"/>
      <c r="BS788" s="238"/>
      <c r="BT788" s="239"/>
      <c r="BU788" s="239"/>
      <c r="BV788" s="239"/>
      <c r="BW788" s="239"/>
      <c r="BX788" s="238"/>
      <c r="BY788" s="239"/>
      <c r="BZ788" s="239"/>
      <c r="CA788" s="239"/>
      <c r="CB788" s="239"/>
      <c r="CC788" s="239"/>
      <c r="CD788" s="239"/>
      <c r="CE788" s="239"/>
      <c r="CF788" s="236"/>
      <c r="CG788" s="240"/>
    </row>
    <row r="789" spans="56:85" x14ac:dyDescent="0.25">
      <c r="BD789" s="237">
        <v>785</v>
      </c>
      <c r="BE789" s="235"/>
      <c r="BF789" s="235"/>
      <c r="BG789" s="235"/>
      <c r="BH789" s="235"/>
      <c r="BI789" s="235"/>
      <c r="BJ789" s="236"/>
      <c r="BK789" s="235"/>
      <c r="BL789" s="236"/>
      <c r="BM789" s="235"/>
      <c r="BN789" s="238"/>
      <c r="BO789" s="238"/>
      <c r="BP789" s="238"/>
      <c r="BQ789" s="238"/>
      <c r="BR789" s="238"/>
      <c r="BS789" s="238"/>
      <c r="BT789" s="239"/>
      <c r="BU789" s="239"/>
      <c r="BV789" s="239"/>
      <c r="BW789" s="239"/>
      <c r="BX789" s="238"/>
      <c r="BY789" s="239"/>
      <c r="BZ789" s="239"/>
      <c r="CA789" s="239"/>
      <c r="CB789" s="239"/>
      <c r="CC789" s="239"/>
      <c r="CD789" s="239"/>
      <c r="CE789" s="239"/>
      <c r="CF789" s="236"/>
      <c r="CG789" s="240"/>
    </row>
    <row r="790" spans="56:85" x14ac:dyDescent="0.25">
      <c r="BD790" s="237">
        <v>786</v>
      </c>
      <c r="BE790" s="235"/>
      <c r="BF790" s="235"/>
      <c r="BG790" s="235"/>
      <c r="BH790" s="235"/>
      <c r="BI790" s="235"/>
      <c r="BJ790" s="236"/>
      <c r="BK790" s="235"/>
      <c r="BL790" s="236"/>
      <c r="BM790" s="235"/>
      <c r="BN790" s="238"/>
      <c r="BO790" s="238"/>
      <c r="BP790" s="238"/>
      <c r="BQ790" s="238"/>
      <c r="BR790" s="238"/>
      <c r="BS790" s="238"/>
      <c r="BT790" s="239"/>
      <c r="BU790" s="239"/>
      <c r="BV790" s="239"/>
      <c r="BW790" s="239"/>
      <c r="BX790" s="238"/>
      <c r="BY790" s="239"/>
      <c r="BZ790" s="239"/>
      <c r="CA790" s="239"/>
      <c r="CB790" s="239"/>
      <c r="CC790" s="239"/>
      <c r="CD790" s="239"/>
      <c r="CE790" s="239"/>
      <c r="CF790" s="236"/>
      <c r="CG790" s="240"/>
    </row>
    <row r="791" spans="56:85" x14ac:dyDescent="0.25">
      <c r="BD791" s="237">
        <v>787</v>
      </c>
      <c r="BE791" s="235"/>
      <c r="BF791" s="235"/>
      <c r="BG791" s="235"/>
      <c r="BH791" s="235"/>
      <c r="BI791" s="235"/>
      <c r="BJ791" s="236"/>
      <c r="BK791" s="235"/>
      <c r="BL791" s="236"/>
      <c r="BM791" s="235"/>
      <c r="BN791" s="238"/>
      <c r="BO791" s="238"/>
      <c r="BP791" s="238"/>
      <c r="BQ791" s="238"/>
      <c r="BR791" s="238"/>
      <c r="BS791" s="238"/>
      <c r="BT791" s="239"/>
      <c r="BU791" s="239"/>
      <c r="BV791" s="239"/>
      <c r="BW791" s="239"/>
      <c r="BX791" s="238"/>
      <c r="BY791" s="239"/>
      <c r="BZ791" s="239"/>
      <c r="CA791" s="239"/>
      <c r="CB791" s="239"/>
      <c r="CC791" s="239"/>
      <c r="CD791" s="239"/>
      <c r="CE791" s="239"/>
      <c r="CF791" s="236"/>
      <c r="CG791" s="240"/>
    </row>
    <row r="792" spans="56:85" x14ac:dyDescent="0.25">
      <c r="BD792" s="237">
        <v>788</v>
      </c>
      <c r="BE792" s="235"/>
      <c r="BF792" s="235"/>
      <c r="BG792" s="235"/>
      <c r="BH792" s="235"/>
      <c r="BI792" s="235"/>
      <c r="BJ792" s="236"/>
      <c r="BK792" s="235"/>
      <c r="BL792" s="236"/>
      <c r="BM792" s="235"/>
      <c r="BN792" s="238"/>
      <c r="BO792" s="238"/>
      <c r="BP792" s="238"/>
      <c r="BQ792" s="238"/>
      <c r="BR792" s="238"/>
      <c r="BS792" s="238"/>
      <c r="BT792" s="239"/>
      <c r="BU792" s="239"/>
      <c r="BV792" s="239"/>
      <c r="BW792" s="239"/>
      <c r="BX792" s="238"/>
      <c r="BY792" s="239"/>
      <c r="BZ792" s="239"/>
      <c r="CA792" s="239"/>
      <c r="CB792" s="239"/>
      <c r="CC792" s="239"/>
      <c r="CD792" s="239"/>
      <c r="CE792" s="239"/>
      <c r="CF792" s="236"/>
      <c r="CG792" s="240"/>
    </row>
    <row r="793" spans="56:85" x14ac:dyDescent="0.25">
      <c r="BD793" s="237">
        <v>789</v>
      </c>
      <c r="BE793" s="235"/>
      <c r="BF793" s="235"/>
      <c r="BG793" s="235"/>
      <c r="BH793" s="235"/>
      <c r="BI793" s="235"/>
      <c r="BJ793" s="236"/>
      <c r="BK793" s="235"/>
      <c r="BL793" s="236"/>
      <c r="BM793" s="235"/>
      <c r="BN793" s="238"/>
      <c r="BO793" s="238"/>
      <c r="BP793" s="238"/>
      <c r="BQ793" s="238"/>
      <c r="BR793" s="238"/>
      <c r="BS793" s="238"/>
      <c r="BT793" s="239"/>
      <c r="BU793" s="239"/>
      <c r="BV793" s="239"/>
      <c r="BW793" s="239"/>
      <c r="BX793" s="238"/>
      <c r="BY793" s="239"/>
      <c r="BZ793" s="239"/>
      <c r="CA793" s="239"/>
      <c r="CB793" s="239"/>
      <c r="CC793" s="239"/>
      <c r="CD793" s="239"/>
      <c r="CE793" s="239"/>
      <c r="CF793" s="236"/>
      <c r="CG793" s="240"/>
    </row>
    <row r="794" spans="56:85" x14ac:dyDescent="0.25">
      <c r="BD794" s="237">
        <v>790</v>
      </c>
      <c r="BE794" s="235"/>
      <c r="BF794" s="235"/>
      <c r="BG794" s="235"/>
      <c r="BH794" s="235"/>
      <c r="BI794" s="235"/>
      <c r="BJ794" s="236"/>
      <c r="BK794" s="235"/>
      <c r="BL794" s="236"/>
      <c r="BM794" s="235"/>
      <c r="BN794" s="238"/>
      <c r="BO794" s="238"/>
      <c r="BP794" s="238"/>
      <c r="BQ794" s="238"/>
      <c r="BR794" s="238"/>
      <c r="BS794" s="238"/>
      <c r="BT794" s="239"/>
      <c r="BU794" s="239"/>
      <c r="BV794" s="239"/>
      <c r="BW794" s="239"/>
      <c r="BX794" s="238"/>
      <c r="BY794" s="239"/>
      <c r="BZ794" s="239"/>
      <c r="CA794" s="239"/>
      <c r="CB794" s="239"/>
      <c r="CC794" s="239"/>
      <c r="CD794" s="239"/>
      <c r="CE794" s="239"/>
      <c r="CF794" s="236"/>
      <c r="CG794" s="240"/>
    </row>
    <row r="795" spans="56:85" x14ac:dyDescent="0.25">
      <c r="BD795" s="237">
        <v>791</v>
      </c>
      <c r="BE795" s="235"/>
      <c r="BF795" s="235"/>
      <c r="BG795" s="235"/>
      <c r="BH795" s="235"/>
      <c r="BI795" s="235"/>
      <c r="BJ795" s="236"/>
      <c r="BK795" s="235"/>
      <c r="BL795" s="236"/>
      <c r="BM795" s="235"/>
      <c r="BN795" s="238"/>
      <c r="BO795" s="238"/>
      <c r="BP795" s="238"/>
      <c r="BQ795" s="238"/>
      <c r="BR795" s="238"/>
      <c r="BS795" s="238"/>
      <c r="BT795" s="239"/>
      <c r="BU795" s="239"/>
      <c r="BV795" s="239"/>
      <c r="BW795" s="239"/>
      <c r="BX795" s="238"/>
      <c r="BY795" s="239"/>
      <c r="BZ795" s="239"/>
      <c r="CA795" s="239"/>
      <c r="CB795" s="239"/>
      <c r="CC795" s="239"/>
      <c r="CD795" s="239"/>
      <c r="CE795" s="239"/>
      <c r="CF795" s="236"/>
      <c r="CG795" s="240"/>
    </row>
    <row r="796" spans="56:85" x14ac:dyDescent="0.25">
      <c r="BD796" s="237">
        <v>792</v>
      </c>
      <c r="BE796" s="235"/>
      <c r="BF796" s="235"/>
      <c r="BG796" s="235"/>
      <c r="BH796" s="235"/>
      <c r="BI796" s="235"/>
      <c r="BJ796" s="236"/>
      <c r="BK796" s="235"/>
      <c r="BL796" s="236"/>
      <c r="BM796" s="235"/>
      <c r="BN796" s="238"/>
      <c r="BO796" s="238"/>
      <c r="BP796" s="238"/>
      <c r="BQ796" s="238"/>
      <c r="BR796" s="238"/>
      <c r="BS796" s="238"/>
      <c r="BT796" s="239"/>
      <c r="BU796" s="239"/>
      <c r="BV796" s="239"/>
      <c r="BW796" s="239"/>
      <c r="BX796" s="238"/>
      <c r="BY796" s="239"/>
      <c r="BZ796" s="239"/>
      <c r="CA796" s="239"/>
      <c r="CB796" s="239"/>
      <c r="CC796" s="239"/>
      <c r="CD796" s="239"/>
      <c r="CE796" s="239"/>
      <c r="CF796" s="236"/>
      <c r="CG796" s="240"/>
    </row>
    <row r="797" spans="56:85" x14ac:dyDescent="0.25">
      <c r="BD797" s="237">
        <v>793</v>
      </c>
      <c r="BE797" s="235"/>
      <c r="BF797" s="235"/>
      <c r="BG797" s="235"/>
      <c r="BH797" s="235"/>
      <c r="BI797" s="235"/>
      <c r="BJ797" s="236"/>
      <c r="BK797" s="235"/>
      <c r="BL797" s="236"/>
      <c r="BM797" s="235"/>
      <c r="BN797" s="238"/>
      <c r="BO797" s="238"/>
      <c r="BP797" s="238"/>
      <c r="BQ797" s="238"/>
      <c r="BR797" s="238"/>
      <c r="BS797" s="238"/>
      <c r="BT797" s="239"/>
      <c r="BU797" s="239"/>
      <c r="BV797" s="239"/>
      <c r="BW797" s="239"/>
      <c r="BX797" s="238"/>
      <c r="BY797" s="239"/>
      <c r="BZ797" s="239"/>
      <c r="CA797" s="239"/>
      <c r="CB797" s="239"/>
      <c r="CC797" s="239"/>
      <c r="CD797" s="239"/>
      <c r="CE797" s="239"/>
      <c r="CF797" s="236"/>
      <c r="CG797" s="240"/>
    </row>
    <row r="798" spans="56:85" x14ac:dyDescent="0.25">
      <c r="BD798" s="237">
        <v>794</v>
      </c>
      <c r="BE798" s="235"/>
      <c r="BF798" s="235"/>
      <c r="BG798" s="235"/>
      <c r="BH798" s="235"/>
      <c r="BI798" s="235"/>
      <c r="BJ798" s="236"/>
      <c r="BK798" s="235"/>
      <c r="BL798" s="236"/>
      <c r="BM798" s="235"/>
      <c r="BN798" s="238"/>
      <c r="BO798" s="238"/>
      <c r="BP798" s="238"/>
      <c r="BQ798" s="238"/>
      <c r="BR798" s="238"/>
      <c r="BS798" s="238"/>
      <c r="BT798" s="239"/>
      <c r="BU798" s="239"/>
      <c r="BV798" s="239"/>
      <c r="BW798" s="239"/>
      <c r="BX798" s="238"/>
      <c r="BY798" s="239"/>
      <c r="BZ798" s="239"/>
      <c r="CA798" s="239"/>
      <c r="CB798" s="239"/>
      <c r="CC798" s="239"/>
      <c r="CD798" s="239"/>
      <c r="CE798" s="239"/>
      <c r="CF798" s="236"/>
      <c r="CG798" s="240"/>
    </row>
    <row r="799" spans="56:85" x14ac:dyDescent="0.25">
      <c r="BD799" s="237">
        <v>795</v>
      </c>
      <c r="BE799" s="235"/>
      <c r="BF799" s="235"/>
      <c r="BG799" s="235"/>
      <c r="BH799" s="235"/>
      <c r="BI799" s="235"/>
      <c r="BJ799" s="236"/>
      <c r="BK799" s="235"/>
      <c r="BL799" s="236"/>
      <c r="BM799" s="235"/>
      <c r="BN799" s="238"/>
      <c r="BO799" s="238"/>
      <c r="BP799" s="238"/>
      <c r="BQ799" s="238"/>
      <c r="BR799" s="238"/>
      <c r="BS799" s="238"/>
      <c r="BT799" s="239"/>
      <c r="BU799" s="239"/>
      <c r="BV799" s="239"/>
      <c r="BW799" s="239"/>
      <c r="BX799" s="238"/>
      <c r="BY799" s="239"/>
      <c r="BZ799" s="239"/>
      <c r="CA799" s="239"/>
      <c r="CB799" s="239"/>
      <c r="CC799" s="239"/>
      <c r="CD799" s="239"/>
      <c r="CE799" s="239"/>
      <c r="CF799" s="236"/>
      <c r="CG799" s="240"/>
    </row>
    <row r="800" spans="56:85" x14ac:dyDescent="0.25">
      <c r="BD800" s="237">
        <v>796</v>
      </c>
      <c r="BE800" s="235"/>
      <c r="BF800" s="235"/>
      <c r="BG800" s="235"/>
      <c r="BH800" s="235"/>
      <c r="BI800" s="235"/>
      <c r="BJ800" s="236"/>
      <c r="BK800" s="235"/>
      <c r="BL800" s="236"/>
      <c r="BM800" s="235"/>
      <c r="BN800" s="238"/>
      <c r="BO800" s="238"/>
      <c r="BP800" s="238"/>
      <c r="BQ800" s="238"/>
      <c r="BR800" s="238"/>
      <c r="BS800" s="238"/>
      <c r="BT800" s="239"/>
      <c r="BU800" s="239"/>
      <c r="BV800" s="239"/>
      <c r="BW800" s="239"/>
      <c r="BX800" s="238"/>
      <c r="BY800" s="239"/>
      <c r="BZ800" s="239"/>
      <c r="CA800" s="239"/>
      <c r="CB800" s="239"/>
      <c r="CC800" s="239"/>
      <c r="CD800" s="239"/>
      <c r="CE800" s="239"/>
      <c r="CF800" s="236"/>
      <c r="CG800" s="240"/>
    </row>
    <row r="801" spans="56:85" x14ac:dyDescent="0.25">
      <c r="BD801" s="237">
        <v>797</v>
      </c>
      <c r="BE801" s="235"/>
      <c r="BF801" s="235"/>
      <c r="BG801" s="235"/>
      <c r="BH801" s="235"/>
      <c r="BI801" s="235"/>
      <c r="BJ801" s="236"/>
      <c r="BK801" s="235"/>
      <c r="BL801" s="236"/>
      <c r="BM801" s="235"/>
      <c r="BN801" s="238"/>
      <c r="BO801" s="238"/>
      <c r="BP801" s="238"/>
      <c r="BQ801" s="238"/>
      <c r="BR801" s="238"/>
      <c r="BS801" s="238"/>
      <c r="BT801" s="239"/>
      <c r="BU801" s="239"/>
      <c r="BV801" s="239"/>
      <c r="BW801" s="239"/>
      <c r="BX801" s="238"/>
      <c r="BY801" s="239"/>
      <c r="BZ801" s="239"/>
      <c r="CA801" s="239"/>
      <c r="CB801" s="239"/>
      <c r="CC801" s="239"/>
      <c r="CD801" s="239"/>
      <c r="CE801" s="239"/>
      <c r="CF801" s="236"/>
      <c r="CG801" s="240"/>
    </row>
    <row r="802" spans="56:85" x14ac:dyDescent="0.25">
      <c r="BD802" s="237">
        <v>798</v>
      </c>
      <c r="BE802" s="235"/>
      <c r="BF802" s="235"/>
      <c r="BG802" s="235"/>
      <c r="BH802" s="235"/>
      <c r="BI802" s="235"/>
      <c r="BJ802" s="236"/>
      <c r="BK802" s="235"/>
      <c r="BL802" s="236"/>
      <c r="BM802" s="235"/>
      <c r="BN802" s="238"/>
      <c r="BO802" s="238"/>
      <c r="BP802" s="238"/>
      <c r="BQ802" s="238"/>
      <c r="BR802" s="238"/>
      <c r="BS802" s="238"/>
      <c r="BT802" s="239"/>
      <c r="BU802" s="239"/>
      <c r="BV802" s="239"/>
      <c r="BW802" s="239"/>
      <c r="BX802" s="238"/>
      <c r="BY802" s="239"/>
      <c r="BZ802" s="239"/>
      <c r="CA802" s="239"/>
      <c r="CB802" s="239"/>
      <c r="CC802" s="239"/>
      <c r="CD802" s="239"/>
      <c r="CE802" s="239"/>
      <c r="CF802" s="236"/>
      <c r="CG802" s="240"/>
    </row>
    <row r="803" spans="56:85" x14ac:dyDescent="0.25">
      <c r="BD803" s="237">
        <v>799</v>
      </c>
      <c r="BE803" s="235"/>
      <c r="BF803" s="235"/>
      <c r="BG803" s="235"/>
      <c r="BH803" s="235"/>
      <c r="BI803" s="235"/>
      <c r="BJ803" s="236"/>
      <c r="BK803" s="235"/>
      <c r="BL803" s="236"/>
      <c r="BM803" s="235"/>
      <c r="BN803" s="238"/>
      <c r="BO803" s="238"/>
      <c r="BP803" s="238"/>
      <c r="BQ803" s="238"/>
      <c r="BR803" s="238"/>
      <c r="BS803" s="238"/>
      <c r="BT803" s="239"/>
      <c r="BU803" s="239"/>
      <c r="BV803" s="239"/>
      <c r="BW803" s="239"/>
      <c r="BX803" s="238"/>
      <c r="BY803" s="239"/>
      <c r="BZ803" s="239"/>
      <c r="CA803" s="239"/>
      <c r="CB803" s="239"/>
      <c r="CC803" s="239"/>
      <c r="CD803" s="239"/>
      <c r="CE803" s="239"/>
      <c r="CF803" s="236"/>
      <c r="CG803" s="240"/>
    </row>
    <row r="804" spans="56:85" x14ac:dyDescent="0.25">
      <c r="BD804" s="237">
        <v>800</v>
      </c>
      <c r="BE804" s="235"/>
      <c r="BF804" s="235"/>
      <c r="BG804" s="235"/>
      <c r="BH804" s="235"/>
      <c r="BI804" s="235"/>
      <c r="BJ804" s="236"/>
      <c r="BK804" s="235"/>
      <c r="BL804" s="236"/>
      <c r="BM804" s="235"/>
      <c r="BN804" s="238"/>
      <c r="BO804" s="238"/>
      <c r="BP804" s="238"/>
      <c r="BQ804" s="238"/>
      <c r="BR804" s="238"/>
      <c r="BS804" s="238"/>
      <c r="BT804" s="239"/>
      <c r="BU804" s="239"/>
      <c r="BV804" s="239"/>
      <c r="BW804" s="239"/>
      <c r="BX804" s="238"/>
      <c r="BY804" s="239"/>
      <c r="BZ804" s="239"/>
      <c r="CA804" s="239"/>
      <c r="CB804" s="239"/>
      <c r="CC804" s="239"/>
      <c r="CD804" s="239"/>
      <c r="CE804" s="239"/>
      <c r="CF804" s="236"/>
      <c r="CG804" s="240"/>
    </row>
    <row r="805" spans="56:85" x14ac:dyDescent="0.25">
      <c r="BD805" s="237">
        <v>801</v>
      </c>
      <c r="BE805" s="235"/>
      <c r="BF805" s="235"/>
      <c r="BG805" s="235"/>
      <c r="BH805" s="235"/>
      <c r="BI805" s="235"/>
      <c r="BJ805" s="236"/>
      <c r="BK805" s="235"/>
      <c r="BL805" s="236"/>
      <c r="BM805" s="235"/>
      <c r="BN805" s="238"/>
      <c r="BO805" s="238"/>
      <c r="BP805" s="238"/>
      <c r="BQ805" s="238"/>
      <c r="BR805" s="238"/>
      <c r="BS805" s="238"/>
      <c r="BT805" s="239"/>
      <c r="BU805" s="239"/>
      <c r="BV805" s="239"/>
      <c r="BW805" s="239"/>
      <c r="BX805" s="238"/>
      <c r="BY805" s="239"/>
      <c r="BZ805" s="239"/>
      <c r="CA805" s="239"/>
      <c r="CB805" s="239"/>
      <c r="CC805" s="239"/>
      <c r="CD805" s="239"/>
      <c r="CE805" s="239"/>
      <c r="CF805" s="236"/>
      <c r="CG805" s="240"/>
    </row>
    <row r="806" spans="56:85" x14ac:dyDescent="0.25">
      <c r="BD806" s="237">
        <v>802</v>
      </c>
      <c r="BE806" s="235"/>
      <c r="BF806" s="235"/>
      <c r="BG806" s="235"/>
      <c r="BH806" s="235"/>
      <c r="BI806" s="235"/>
      <c r="BJ806" s="236"/>
      <c r="BK806" s="235"/>
      <c r="BL806" s="236"/>
      <c r="BM806" s="235"/>
      <c r="BN806" s="238"/>
      <c r="BO806" s="238"/>
      <c r="BP806" s="238"/>
      <c r="BQ806" s="238"/>
      <c r="BR806" s="238"/>
      <c r="BS806" s="238"/>
      <c r="BT806" s="239"/>
      <c r="BU806" s="239"/>
      <c r="BV806" s="239"/>
      <c r="BW806" s="239"/>
      <c r="BX806" s="238"/>
      <c r="BY806" s="239"/>
      <c r="BZ806" s="239"/>
      <c r="CA806" s="239"/>
      <c r="CB806" s="239"/>
      <c r="CC806" s="239"/>
      <c r="CD806" s="239"/>
      <c r="CE806" s="239"/>
      <c r="CF806" s="236"/>
      <c r="CG806" s="240"/>
    </row>
    <row r="807" spans="56:85" x14ac:dyDescent="0.25">
      <c r="BD807" s="237">
        <v>803</v>
      </c>
      <c r="BE807" s="235"/>
      <c r="BF807" s="235"/>
      <c r="BG807" s="235"/>
      <c r="BH807" s="235"/>
      <c r="BI807" s="235"/>
      <c r="BJ807" s="236"/>
      <c r="BK807" s="235"/>
      <c r="BL807" s="236"/>
      <c r="BM807" s="235"/>
      <c r="BN807" s="238"/>
      <c r="BO807" s="238"/>
      <c r="BP807" s="238"/>
      <c r="BQ807" s="238"/>
      <c r="BR807" s="238"/>
      <c r="BS807" s="238"/>
      <c r="BT807" s="239"/>
      <c r="BU807" s="239"/>
      <c r="BV807" s="239"/>
      <c r="BW807" s="239"/>
      <c r="BX807" s="238"/>
      <c r="BY807" s="239"/>
      <c r="BZ807" s="239"/>
      <c r="CA807" s="239"/>
      <c r="CB807" s="239"/>
      <c r="CC807" s="239"/>
      <c r="CD807" s="239"/>
      <c r="CE807" s="239"/>
      <c r="CF807" s="236"/>
      <c r="CG807" s="240"/>
    </row>
    <row r="808" spans="56:85" x14ac:dyDescent="0.25">
      <c r="BD808" s="237">
        <v>804</v>
      </c>
      <c r="BE808" s="235"/>
      <c r="BF808" s="235"/>
      <c r="BG808" s="235"/>
      <c r="BH808" s="235"/>
      <c r="BI808" s="235"/>
      <c r="BJ808" s="236"/>
      <c r="BK808" s="235"/>
      <c r="BL808" s="236"/>
      <c r="BM808" s="235"/>
      <c r="BN808" s="238"/>
      <c r="BO808" s="238"/>
      <c r="BP808" s="238"/>
      <c r="BQ808" s="238"/>
      <c r="BR808" s="238"/>
      <c r="BS808" s="238"/>
      <c r="BT808" s="239"/>
      <c r="BU808" s="239"/>
      <c r="BV808" s="239"/>
      <c r="BW808" s="239"/>
      <c r="BX808" s="238"/>
      <c r="BY808" s="239"/>
      <c r="BZ808" s="239"/>
      <c r="CA808" s="239"/>
      <c r="CB808" s="239"/>
      <c r="CC808" s="239"/>
      <c r="CD808" s="239"/>
      <c r="CE808" s="239"/>
      <c r="CF808" s="236"/>
      <c r="CG808" s="240"/>
    </row>
    <row r="809" spans="56:85" x14ac:dyDescent="0.25">
      <c r="BD809" s="237">
        <v>805</v>
      </c>
      <c r="BE809" s="235"/>
      <c r="BF809" s="235"/>
      <c r="BG809" s="235"/>
      <c r="BH809" s="235"/>
      <c r="BI809" s="235"/>
      <c r="BJ809" s="236"/>
      <c r="BK809" s="235"/>
      <c r="BL809" s="236"/>
      <c r="BM809" s="235"/>
      <c r="BN809" s="238"/>
      <c r="BO809" s="238"/>
      <c r="BP809" s="238"/>
      <c r="BQ809" s="238"/>
      <c r="BR809" s="238"/>
      <c r="BS809" s="238"/>
      <c r="BT809" s="239"/>
      <c r="BU809" s="239"/>
      <c r="BV809" s="239"/>
      <c r="BW809" s="239"/>
      <c r="BX809" s="238"/>
      <c r="BY809" s="239"/>
      <c r="BZ809" s="239"/>
      <c r="CA809" s="239"/>
      <c r="CB809" s="239"/>
      <c r="CC809" s="239"/>
      <c r="CD809" s="239"/>
      <c r="CE809" s="239"/>
      <c r="CF809" s="236"/>
      <c r="CG809" s="240"/>
    </row>
    <row r="810" spans="56:85" x14ac:dyDescent="0.25">
      <c r="BD810" s="237">
        <v>806</v>
      </c>
      <c r="BE810" s="235"/>
      <c r="BF810" s="235"/>
      <c r="BG810" s="235"/>
      <c r="BH810" s="235"/>
      <c r="BI810" s="235"/>
      <c r="BJ810" s="236"/>
      <c r="BK810" s="235"/>
      <c r="BL810" s="236"/>
      <c r="BM810" s="235"/>
      <c r="BN810" s="238"/>
      <c r="BO810" s="238"/>
      <c r="BP810" s="238"/>
      <c r="BQ810" s="238"/>
      <c r="BR810" s="238"/>
      <c r="BS810" s="238"/>
      <c r="BT810" s="239"/>
      <c r="BU810" s="239"/>
      <c r="BV810" s="239"/>
      <c r="BW810" s="239"/>
      <c r="BX810" s="238"/>
      <c r="BY810" s="239"/>
      <c r="BZ810" s="239"/>
      <c r="CA810" s="239"/>
      <c r="CB810" s="239"/>
      <c r="CC810" s="239"/>
      <c r="CD810" s="239"/>
      <c r="CE810" s="239"/>
      <c r="CF810" s="236"/>
      <c r="CG810" s="240"/>
    </row>
    <row r="811" spans="56:85" x14ac:dyDescent="0.25">
      <c r="BD811" s="237">
        <v>807</v>
      </c>
      <c r="BE811" s="235"/>
      <c r="BF811" s="235"/>
      <c r="BG811" s="235"/>
      <c r="BH811" s="235"/>
      <c r="BI811" s="235"/>
      <c r="BJ811" s="236"/>
      <c r="BK811" s="235"/>
      <c r="BL811" s="236"/>
      <c r="BM811" s="235"/>
      <c r="BN811" s="238"/>
      <c r="BO811" s="238"/>
      <c r="BP811" s="238"/>
      <c r="BQ811" s="238"/>
      <c r="BR811" s="238"/>
      <c r="BS811" s="238"/>
      <c r="BT811" s="239"/>
      <c r="BU811" s="239"/>
      <c r="BV811" s="239"/>
      <c r="BW811" s="239"/>
      <c r="BX811" s="238"/>
      <c r="BY811" s="239"/>
      <c r="BZ811" s="239"/>
      <c r="CA811" s="239"/>
      <c r="CB811" s="239"/>
      <c r="CC811" s="239"/>
      <c r="CD811" s="239"/>
      <c r="CE811" s="239"/>
      <c r="CF811" s="236"/>
      <c r="CG811" s="240"/>
    </row>
    <row r="812" spans="56:85" x14ac:dyDescent="0.25">
      <c r="BD812" s="237">
        <v>808</v>
      </c>
      <c r="BE812" s="235"/>
      <c r="BF812" s="235"/>
      <c r="BG812" s="235"/>
      <c r="BH812" s="235"/>
      <c r="BI812" s="235"/>
      <c r="BJ812" s="236"/>
      <c r="BK812" s="235"/>
      <c r="BL812" s="236"/>
      <c r="BM812" s="235"/>
      <c r="BN812" s="238"/>
      <c r="BO812" s="238"/>
      <c r="BP812" s="238"/>
      <c r="BQ812" s="238"/>
      <c r="BR812" s="238"/>
      <c r="BS812" s="238"/>
      <c r="BT812" s="239"/>
      <c r="BU812" s="239"/>
      <c r="BV812" s="239"/>
      <c r="BW812" s="239"/>
      <c r="BX812" s="238"/>
      <c r="BY812" s="239"/>
      <c r="BZ812" s="239"/>
      <c r="CA812" s="239"/>
      <c r="CB812" s="239"/>
      <c r="CC812" s="239"/>
      <c r="CD812" s="239"/>
      <c r="CE812" s="239"/>
      <c r="CF812" s="236"/>
      <c r="CG812" s="240"/>
    </row>
    <row r="813" spans="56:85" x14ac:dyDescent="0.25">
      <c r="BD813" s="237">
        <v>809</v>
      </c>
      <c r="BE813" s="235"/>
      <c r="BF813" s="235"/>
      <c r="BG813" s="235"/>
      <c r="BH813" s="235"/>
      <c r="BI813" s="235"/>
      <c r="BJ813" s="236"/>
      <c r="BK813" s="235"/>
      <c r="BL813" s="236"/>
      <c r="BM813" s="235"/>
      <c r="BN813" s="238"/>
      <c r="BO813" s="238"/>
      <c r="BP813" s="238"/>
      <c r="BQ813" s="238"/>
      <c r="BR813" s="238"/>
      <c r="BS813" s="238"/>
      <c r="BT813" s="239"/>
      <c r="BU813" s="239"/>
      <c r="BV813" s="239"/>
      <c r="BW813" s="239"/>
      <c r="BX813" s="238"/>
      <c r="BY813" s="239"/>
      <c r="BZ813" s="239"/>
      <c r="CA813" s="239"/>
      <c r="CB813" s="239"/>
      <c r="CC813" s="239"/>
      <c r="CD813" s="239"/>
      <c r="CE813" s="239"/>
      <c r="CF813" s="236"/>
      <c r="CG813" s="240"/>
    </row>
    <row r="814" spans="56:85" x14ac:dyDescent="0.25">
      <c r="BD814" s="237">
        <v>810</v>
      </c>
      <c r="BE814" s="235"/>
      <c r="BF814" s="235"/>
      <c r="BG814" s="235"/>
      <c r="BH814" s="235"/>
      <c r="BI814" s="235"/>
      <c r="BJ814" s="236"/>
      <c r="BK814" s="235"/>
      <c r="BL814" s="236"/>
      <c r="BM814" s="235"/>
      <c r="BN814" s="238"/>
      <c r="BO814" s="238"/>
      <c r="BP814" s="238"/>
      <c r="BQ814" s="238"/>
      <c r="BR814" s="238"/>
      <c r="BS814" s="238"/>
      <c r="BT814" s="239"/>
      <c r="BU814" s="239"/>
      <c r="BV814" s="239"/>
      <c r="BW814" s="239"/>
      <c r="BX814" s="238"/>
      <c r="BY814" s="239"/>
      <c r="BZ814" s="239"/>
      <c r="CA814" s="239"/>
      <c r="CB814" s="239"/>
      <c r="CC814" s="239"/>
      <c r="CD814" s="239"/>
      <c r="CE814" s="239"/>
      <c r="CF814" s="236"/>
      <c r="CG814" s="240"/>
    </row>
    <row r="815" spans="56:85" x14ac:dyDescent="0.25">
      <c r="BD815" s="237">
        <v>811</v>
      </c>
      <c r="BE815" s="235"/>
      <c r="BF815" s="235"/>
      <c r="BG815" s="235"/>
      <c r="BH815" s="235"/>
      <c r="BI815" s="235"/>
      <c r="BJ815" s="236"/>
      <c r="BK815" s="235"/>
      <c r="BL815" s="236"/>
      <c r="BM815" s="235"/>
      <c r="BN815" s="238"/>
      <c r="BO815" s="238"/>
      <c r="BP815" s="238"/>
      <c r="BQ815" s="238"/>
      <c r="BR815" s="238"/>
      <c r="BS815" s="238"/>
      <c r="BT815" s="239"/>
      <c r="BU815" s="239"/>
      <c r="BV815" s="239"/>
      <c r="BW815" s="239"/>
      <c r="BX815" s="238"/>
      <c r="BY815" s="239"/>
      <c r="BZ815" s="239"/>
      <c r="CA815" s="239"/>
      <c r="CB815" s="239"/>
      <c r="CC815" s="239"/>
      <c r="CD815" s="239"/>
      <c r="CE815" s="239"/>
      <c r="CF815" s="236"/>
      <c r="CG815" s="240"/>
    </row>
    <row r="816" spans="56:85" x14ac:dyDescent="0.25">
      <c r="BD816" s="237">
        <v>812</v>
      </c>
      <c r="BE816" s="235"/>
      <c r="BF816" s="235"/>
      <c r="BG816" s="235"/>
      <c r="BH816" s="235"/>
      <c r="BI816" s="235"/>
      <c r="BJ816" s="236"/>
      <c r="BK816" s="235"/>
      <c r="BL816" s="236"/>
      <c r="BM816" s="235"/>
      <c r="BN816" s="238"/>
      <c r="BO816" s="238"/>
      <c r="BP816" s="238"/>
      <c r="BQ816" s="238"/>
      <c r="BR816" s="238"/>
      <c r="BS816" s="238"/>
      <c r="BT816" s="239"/>
      <c r="BU816" s="239"/>
      <c r="BV816" s="239"/>
      <c r="BW816" s="239"/>
      <c r="BX816" s="238"/>
      <c r="BY816" s="239"/>
      <c r="BZ816" s="239"/>
      <c r="CA816" s="239"/>
      <c r="CB816" s="239"/>
      <c r="CC816" s="239"/>
      <c r="CD816" s="239"/>
      <c r="CE816" s="239"/>
      <c r="CF816" s="236"/>
      <c r="CG816" s="240"/>
    </row>
    <row r="817" spans="56:85" x14ac:dyDescent="0.25">
      <c r="BD817" s="237">
        <v>813</v>
      </c>
      <c r="BE817" s="235"/>
      <c r="BF817" s="235"/>
      <c r="BG817" s="235"/>
      <c r="BH817" s="235"/>
      <c r="BI817" s="235"/>
      <c r="BJ817" s="236"/>
      <c r="BK817" s="235"/>
      <c r="BL817" s="236"/>
      <c r="BM817" s="235"/>
      <c r="BN817" s="238"/>
      <c r="BO817" s="238"/>
      <c r="BP817" s="238"/>
      <c r="BQ817" s="238"/>
      <c r="BR817" s="238"/>
      <c r="BS817" s="238"/>
      <c r="BT817" s="239"/>
      <c r="BU817" s="239"/>
      <c r="BV817" s="239"/>
      <c r="BW817" s="239"/>
      <c r="BX817" s="238"/>
      <c r="BY817" s="239"/>
      <c r="BZ817" s="239"/>
      <c r="CA817" s="239"/>
      <c r="CB817" s="239"/>
      <c r="CC817" s="239"/>
      <c r="CD817" s="239"/>
      <c r="CE817" s="239"/>
      <c r="CF817" s="236"/>
      <c r="CG817" s="240"/>
    </row>
    <row r="818" spans="56:85" x14ac:dyDescent="0.25">
      <c r="BD818" s="237">
        <v>814</v>
      </c>
      <c r="BE818" s="235"/>
      <c r="BF818" s="235"/>
      <c r="BG818" s="235"/>
      <c r="BH818" s="235"/>
      <c r="BI818" s="235"/>
      <c r="BJ818" s="236"/>
      <c r="BK818" s="235"/>
      <c r="BL818" s="236"/>
      <c r="BM818" s="235"/>
      <c r="BN818" s="238"/>
      <c r="BO818" s="238"/>
      <c r="BP818" s="238"/>
      <c r="BQ818" s="238"/>
      <c r="BR818" s="238"/>
      <c r="BS818" s="238"/>
      <c r="BT818" s="239"/>
      <c r="BU818" s="239"/>
      <c r="BV818" s="239"/>
      <c r="BW818" s="239"/>
      <c r="BX818" s="238"/>
      <c r="BY818" s="239"/>
      <c r="BZ818" s="239"/>
      <c r="CA818" s="239"/>
      <c r="CB818" s="239"/>
      <c r="CC818" s="239"/>
      <c r="CD818" s="239"/>
      <c r="CE818" s="239"/>
      <c r="CF818" s="236"/>
      <c r="CG818" s="240"/>
    </row>
    <row r="819" spans="56:85" x14ac:dyDescent="0.25">
      <c r="BD819" s="237">
        <v>815</v>
      </c>
      <c r="BE819" s="235"/>
      <c r="BF819" s="235"/>
      <c r="BG819" s="235"/>
      <c r="BH819" s="235"/>
      <c r="BI819" s="235"/>
      <c r="BJ819" s="236"/>
      <c r="BK819" s="235"/>
      <c r="BL819" s="236"/>
      <c r="BM819" s="235"/>
      <c r="BN819" s="238"/>
      <c r="BO819" s="238"/>
      <c r="BP819" s="238"/>
      <c r="BQ819" s="238"/>
      <c r="BR819" s="238"/>
      <c r="BS819" s="238"/>
      <c r="BT819" s="239"/>
      <c r="BU819" s="239"/>
      <c r="BV819" s="239"/>
      <c r="BW819" s="239"/>
      <c r="BX819" s="238"/>
      <c r="BY819" s="239"/>
      <c r="BZ819" s="239"/>
      <c r="CA819" s="239"/>
      <c r="CB819" s="239"/>
      <c r="CC819" s="239"/>
      <c r="CD819" s="239"/>
      <c r="CE819" s="239"/>
      <c r="CF819" s="236"/>
      <c r="CG819" s="240"/>
    </row>
    <row r="820" spans="56:85" x14ac:dyDescent="0.25">
      <c r="BD820" s="237">
        <v>816</v>
      </c>
      <c r="BE820" s="235"/>
      <c r="BF820" s="235"/>
      <c r="BG820" s="235"/>
      <c r="BH820" s="235"/>
      <c r="BI820" s="235"/>
      <c r="BJ820" s="236"/>
      <c r="BK820" s="235"/>
      <c r="BL820" s="236"/>
      <c r="BM820" s="235"/>
      <c r="BN820" s="238"/>
      <c r="BO820" s="238"/>
      <c r="BP820" s="238"/>
      <c r="BQ820" s="238"/>
      <c r="BR820" s="238"/>
      <c r="BS820" s="238"/>
      <c r="BT820" s="239"/>
      <c r="BU820" s="239"/>
      <c r="BV820" s="239"/>
      <c r="BW820" s="239"/>
      <c r="BX820" s="238"/>
      <c r="BY820" s="239"/>
      <c r="BZ820" s="239"/>
      <c r="CA820" s="239"/>
      <c r="CB820" s="239"/>
      <c r="CC820" s="239"/>
      <c r="CD820" s="239"/>
      <c r="CE820" s="239"/>
      <c r="CF820" s="236"/>
      <c r="CG820" s="240"/>
    </row>
    <row r="821" spans="56:85" x14ac:dyDescent="0.25">
      <c r="BD821" s="237">
        <v>817</v>
      </c>
      <c r="BE821" s="235"/>
      <c r="BF821" s="235"/>
      <c r="BG821" s="235"/>
      <c r="BH821" s="235"/>
      <c r="BI821" s="235"/>
      <c r="BJ821" s="236"/>
      <c r="BK821" s="235"/>
      <c r="BL821" s="236"/>
      <c r="BM821" s="235"/>
      <c r="BN821" s="238"/>
      <c r="BO821" s="238"/>
      <c r="BP821" s="238"/>
      <c r="BQ821" s="238"/>
      <c r="BR821" s="238"/>
      <c r="BS821" s="238"/>
      <c r="BT821" s="239"/>
      <c r="BU821" s="239"/>
      <c r="BV821" s="239"/>
      <c r="BW821" s="239"/>
      <c r="BX821" s="238"/>
      <c r="BY821" s="239"/>
      <c r="BZ821" s="239"/>
      <c r="CA821" s="239"/>
      <c r="CB821" s="239"/>
      <c r="CC821" s="239"/>
      <c r="CD821" s="239"/>
      <c r="CE821" s="239"/>
      <c r="CF821" s="236"/>
      <c r="CG821" s="240"/>
    </row>
    <row r="822" spans="56:85" x14ac:dyDescent="0.25">
      <c r="BD822" s="237">
        <v>818</v>
      </c>
      <c r="BE822" s="235"/>
      <c r="BF822" s="235"/>
      <c r="BG822" s="235"/>
      <c r="BH822" s="235"/>
      <c r="BI822" s="235"/>
      <c r="BJ822" s="236"/>
      <c r="BK822" s="235"/>
      <c r="BL822" s="236"/>
      <c r="BM822" s="235"/>
      <c r="BN822" s="238"/>
      <c r="BO822" s="238"/>
      <c r="BP822" s="238"/>
      <c r="BQ822" s="238"/>
      <c r="BR822" s="238"/>
      <c r="BS822" s="238"/>
      <c r="BT822" s="239"/>
      <c r="BU822" s="239"/>
      <c r="BV822" s="239"/>
      <c r="BW822" s="239"/>
      <c r="BX822" s="238"/>
      <c r="BY822" s="239"/>
      <c r="BZ822" s="239"/>
      <c r="CA822" s="239"/>
      <c r="CB822" s="239"/>
      <c r="CC822" s="239"/>
      <c r="CD822" s="239"/>
      <c r="CE822" s="239"/>
      <c r="CF822" s="236"/>
      <c r="CG822" s="240"/>
    </row>
    <row r="823" spans="56:85" x14ac:dyDescent="0.25">
      <c r="BD823" s="237">
        <v>819</v>
      </c>
      <c r="BE823" s="235"/>
      <c r="BF823" s="235"/>
      <c r="BG823" s="235"/>
      <c r="BH823" s="235"/>
      <c r="BI823" s="235"/>
      <c r="BJ823" s="236"/>
      <c r="BK823" s="235"/>
      <c r="BL823" s="236"/>
      <c r="BM823" s="235"/>
      <c r="BN823" s="238"/>
      <c r="BO823" s="238"/>
      <c r="BP823" s="238"/>
      <c r="BQ823" s="238"/>
      <c r="BR823" s="238"/>
      <c r="BS823" s="238"/>
      <c r="BT823" s="239"/>
      <c r="BU823" s="239"/>
      <c r="BV823" s="239"/>
      <c r="BW823" s="239"/>
      <c r="BX823" s="238"/>
      <c r="BY823" s="239"/>
      <c r="BZ823" s="239"/>
      <c r="CA823" s="239"/>
      <c r="CB823" s="239"/>
      <c r="CC823" s="239"/>
      <c r="CD823" s="239"/>
      <c r="CE823" s="239"/>
      <c r="CF823" s="236"/>
      <c r="CG823" s="240"/>
    </row>
    <row r="824" spans="56:85" x14ac:dyDescent="0.25">
      <c r="BD824" s="237">
        <v>820</v>
      </c>
      <c r="BE824" s="235"/>
      <c r="BF824" s="235"/>
      <c r="BG824" s="235"/>
      <c r="BH824" s="235"/>
      <c r="BI824" s="235"/>
      <c r="BJ824" s="236"/>
      <c r="BK824" s="235"/>
      <c r="BL824" s="236"/>
      <c r="BM824" s="235"/>
      <c r="BN824" s="238"/>
      <c r="BO824" s="238"/>
      <c r="BP824" s="238"/>
      <c r="BQ824" s="238"/>
      <c r="BR824" s="238"/>
      <c r="BS824" s="238"/>
      <c r="BT824" s="239"/>
      <c r="BU824" s="239"/>
      <c r="BV824" s="239"/>
      <c r="BW824" s="239"/>
      <c r="BX824" s="238"/>
      <c r="BY824" s="239"/>
      <c r="BZ824" s="239"/>
      <c r="CA824" s="239"/>
      <c r="CB824" s="239"/>
      <c r="CC824" s="239"/>
      <c r="CD824" s="239"/>
      <c r="CE824" s="239"/>
      <c r="CF824" s="236"/>
      <c r="CG824" s="240"/>
    </row>
    <row r="825" spans="56:85" x14ac:dyDescent="0.25">
      <c r="BD825" s="237">
        <v>821</v>
      </c>
      <c r="BE825" s="235"/>
      <c r="BF825" s="235"/>
      <c r="BG825" s="235"/>
      <c r="BH825" s="235"/>
      <c r="BI825" s="235"/>
      <c r="BJ825" s="236"/>
      <c r="BK825" s="235"/>
      <c r="BL825" s="236"/>
      <c r="BM825" s="235"/>
      <c r="BN825" s="238"/>
      <c r="BO825" s="238"/>
      <c r="BP825" s="238"/>
      <c r="BQ825" s="238"/>
      <c r="BR825" s="238"/>
      <c r="BS825" s="238"/>
      <c r="BT825" s="239"/>
      <c r="BU825" s="239"/>
      <c r="BV825" s="239"/>
      <c r="BW825" s="239"/>
      <c r="BX825" s="238"/>
      <c r="BY825" s="239"/>
      <c r="BZ825" s="239"/>
      <c r="CA825" s="239"/>
      <c r="CB825" s="239"/>
      <c r="CC825" s="239"/>
      <c r="CD825" s="239"/>
      <c r="CE825" s="239"/>
      <c r="CF825" s="236"/>
      <c r="CG825" s="240"/>
    </row>
    <row r="826" spans="56:85" x14ac:dyDescent="0.25">
      <c r="BD826" s="237">
        <v>822</v>
      </c>
      <c r="BE826" s="235"/>
      <c r="BF826" s="235"/>
      <c r="BG826" s="235"/>
      <c r="BH826" s="235"/>
      <c r="BI826" s="235"/>
      <c r="BJ826" s="236"/>
      <c r="BK826" s="235"/>
      <c r="BL826" s="236"/>
      <c r="BM826" s="235"/>
      <c r="BN826" s="238"/>
      <c r="BO826" s="238"/>
      <c r="BP826" s="238"/>
      <c r="BQ826" s="238"/>
      <c r="BR826" s="238"/>
      <c r="BS826" s="238"/>
      <c r="BT826" s="239"/>
      <c r="BU826" s="239"/>
      <c r="BV826" s="239"/>
      <c r="BW826" s="239"/>
      <c r="BX826" s="238"/>
      <c r="BY826" s="239"/>
      <c r="BZ826" s="239"/>
      <c r="CA826" s="239"/>
      <c r="CB826" s="239"/>
      <c r="CC826" s="239"/>
      <c r="CD826" s="239"/>
      <c r="CE826" s="239"/>
      <c r="CF826" s="236"/>
      <c r="CG826" s="240"/>
    </row>
    <row r="827" spans="56:85" x14ac:dyDescent="0.25">
      <c r="BD827" s="237">
        <v>823</v>
      </c>
      <c r="BE827" s="235"/>
      <c r="BF827" s="235"/>
      <c r="BG827" s="235"/>
      <c r="BH827" s="235"/>
      <c r="BI827" s="235"/>
      <c r="BJ827" s="236"/>
      <c r="BK827" s="235"/>
      <c r="BL827" s="236"/>
      <c r="BM827" s="235"/>
      <c r="BN827" s="238"/>
      <c r="BO827" s="238"/>
      <c r="BP827" s="238"/>
      <c r="BQ827" s="238"/>
      <c r="BR827" s="238"/>
      <c r="BS827" s="238"/>
      <c r="BT827" s="239"/>
      <c r="BU827" s="239"/>
      <c r="BV827" s="239"/>
      <c r="BW827" s="239"/>
      <c r="BX827" s="238"/>
      <c r="BY827" s="239"/>
      <c r="BZ827" s="239"/>
      <c r="CA827" s="239"/>
      <c r="CB827" s="239"/>
      <c r="CC827" s="239"/>
      <c r="CD827" s="239"/>
      <c r="CE827" s="239"/>
      <c r="CF827" s="236"/>
      <c r="CG827" s="240"/>
    </row>
    <row r="828" spans="56:85" x14ac:dyDescent="0.25">
      <c r="BD828" s="237">
        <v>824</v>
      </c>
      <c r="BE828" s="235"/>
      <c r="BF828" s="235"/>
      <c r="BG828" s="235"/>
      <c r="BH828" s="235"/>
      <c r="BI828" s="235"/>
      <c r="BJ828" s="236"/>
      <c r="BK828" s="235"/>
      <c r="BL828" s="236"/>
      <c r="BM828" s="235"/>
      <c r="BN828" s="238"/>
      <c r="BO828" s="238"/>
      <c r="BP828" s="238"/>
      <c r="BQ828" s="238"/>
      <c r="BR828" s="238"/>
      <c r="BS828" s="238"/>
      <c r="BT828" s="239"/>
      <c r="BU828" s="239"/>
      <c r="BV828" s="239"/>
      <c r="BW828" s="239"/>
      <c r="BX828" s="238"/>
      <c r="BY828" s="239"/>
      <c r="BZ828" s="239"/>
      <c r="CA828" s="239"/>
      <c r="CB828" s="239"/>
      <c r="CC828" s="239"/>
      <c r="CD828" s="239"/>
      <c r="CE828" s="239"/>
      <c r="CF828" s="236"/>
      <c r="CG828" s="240"/>
    </row>
    <row r="829" spans="56:85" x14ac:dyDescent="0.25">
      <c r="BD829" s="237">
        <v>825</v>
      </c>
      <c r="BE829" s="235"/>
      <c r="BF829" s="235"/>
      <c r="BG829" s="235"/>
      <c r="BH829" s="235"/>
      <c r="BI829" s="235"/>
      <c r="BJ829" s="236"/>
      <c r="BK829" s="235"/>
      <c r="BL829" s="236"/>
      <c r="BM829" s="235"/>
      <c r="BN829" s="238"/>
      <c r="BO829" s="238"/>
      <c r="BP829" s="238"/>
      <c r="BQ829" s="238"/>
      <c r="BR829" s="238"/>
      <c r="BS829" s="238"/>
      <c r="BT829" s="239"/>
      <c r="BU829" s="239"/>
      <c r="BV829" s="239"/>
      <c r="BW829" s="239"/>
      <c r="BX829" s="238"/>
      <c r="BY829" s="239"/>
      <c r="BZ829" s="239"/>
      <c r="CA829" s="239"/>
      <c r="CB829" s="239"/>
      <c r="CC829" s="239"/>
      <c r="CD829" s="239"/>
      <c r="CE829" s="239"/>
      <c r="CF829" s="236"/>
      <c r="CG829" s="240"/>
    </row>
    <row r="830" spans="56:85" x14ac:dyDescent="0.25">
      <c r="BD830" s="237">
        <v>826</v>
      </c>
      <c r="BE830" s="235"/>
      <c r="BF830" s="235"/>
      <c r="BG830" s="235"/>
      <c r="BH830" s="235"/>
      <c r="BI830" s="235"/>
      <c r="BJ830" s="236"/>
      <c r="BK830" s="235"/>
      <c r="BL830" s="236"/>
      <c r="BM830" s="235"/>
      <c r="BN830" s="238"/>
      <c r="BO830" s="238"/>
      <c r="BP830" s="238"/>
      <c r="BQ830" s="238"/>
      <c r="BR830" s="238"/>
      <c r="BS830" s="238"/>
      <c r="BT830" s="239"/>
      <c r="BU830" s="239"/>
      <c r="BV830" s="239"/>
      <c r="BW830" s="239"/>
      <c r="BX830" s="238"/>
      <c r="BY830" s="239"/>
      <c r="BZ830" s="239"/>
      <c r="CA830" s="239"/>
      <c r="CB830" s="239"/>
      <c r="CC830" s="239"/>
      <c r="CD830" s="239"/>
      <c r="CE830" s="239"/>
      <c r="CF830" s="236"/>
      <c r="CG830" s="240"/>
    </row>
    <row r="831" spans="56:85" x14ac:dyDescent="0.25">
      <c r="BD831" s="237">
        <v>827</v>
      </c>
      <c r="BE831" s="235"/>
      <c r="BF831" s="235"/>
      <c r="BG831" s="235"/>
      <c r="BH831" s="235"/>
      <c r="BI831" s="235"/>
      <c r="BJ831" s="236"/>
      <c r="BK831" s="235"/>
      <c r="BL831" s="236"/>
      <c r="BM831" s="235"/>
      <c r="BN831" s="238"/>
      <c r="BO831" s="238"/>
      <c r="BP831" s="238"/>
      <c r="BQ831" s="238"/>
      <c r="BR831" s="238"/>
      <c r="BS831" s="238"/>
      <c r="BT831" s="239"/>
      <c r="BU831" s="239"/>
      <c r="BV831" s="239"/>
      <c r="BW831" s="239"/>
      <c r="BX831" s="238"/>
      <c r="BY831" s="239"/>
      <c r="BZ831" s="239"/>
      <c r="CA831" s="239"/>
      <c r="CB831" s="239"/>
      <c r="CC831" s="239"/>
      <c r="CD831" s="239"/>
      <c r="CE831" s="239"/>
      <c r="CF831" s="236"/>
      <c r="CG831" s="240"/>
    </row>
    <row r="832" spans="56:85" x14ac:dyDescent="0.25">
      <c r="BD832" s="237">
        <v>828</v>
      </c>
      <c r="BE832" s="235"/>
      <c r="BF832" s="235"/>
      <c r="BG832" s="235"/>
      <c r="BH832" s="235"/>
      <c r="BI832" s="235"/>
      <c r="BJ832" s="236"/>
      <c r="BK832" s="235"/>
      <c r="BL832" s="236"/>
      <c r="BM832" s="235"/>
      <c r="BN832" s="238"/>
      <c r="BO832" s="238"/>
      <c r="BP832" s="238"/>
      <c r="BQ832" s="238"/>
      <c r="BR832" s="238"/>
      <c r="BS832" s="238"/>
      <c r="BT832" s="239"/>
      <c r="BU832" s="239"/>
      <c r="BV832" s="239"/>
      <c r="BW832" s="239"/>
      <c r="BX832" s="238"/>
      <c r="BY832" s="239"/>
      <c r="BZ832" s="239"/>
      <c r="CA832" s="239"/>
      <c r="CB832" s="239"/>
      <c r="CC832" s="239"/>
      <c r="CD832" s="239"/>
      <c r="CE832" s="239"/>
      <c r="CF832" s="236"/>
      <c r="CG832" s="240"/>
    </row>
    <row r="833" spans="56:85" x14ac:dyDescent="0.25">
      <c r="BD833" s="237">
        <v>829</v>
      </c>
      <c r="BE833" s="235"/>
      <c r="BF833" s="235"/>
      <c r="BG833" s="235"/>
      <c r="BH833" s="235"/>
      <c r="BI833" s="235"/>
      <c r="BJ833" s="236"/>
      <c r="BK833" s="235"/>
      <c r="BL833" s="236"/>
      <c r="BM833" s="235"/>
      <c r="BN833" s="238"/>
      <c r="BO833" s="238"/>
      <c r="BP833" s="238"/>
      <c r="BQ833" s="238"/>
      <c r="BR833" s="238"/>
      <c r="BS833" s="238"/>
      <c r="BT833" s="239"/>
      <c r="BU833" s="239"/>
      <c r="BV833" s="239"/>
      <c r="BW833" s="239"/>
      <c r="BX833" s="238"/>
      <c r="BY833" s="239"/>
      <c r="BZ833" s="239"/>
      <c r="CA833" s="239"/>
      <c r="CB833" s="239"/>
      <c r="CC833" s="239"/>
      <c r="CD833" s="239"/>
      <c r="CE833" s="239"/>
      <c r="CF833" s="236"/>
      <c r="CG833" s="240"/>
    </row>
    <row r="834" spans="56:85" x14ac:dyDescent="0.25">
      <c r="BD834" s="237">
        <v>830</v>
      </c>
      <c r="BE834" s="235"/>
      <c r="BF834" s="235"/>
      <c r="BG834" s="235"/>
      <c r="BH834" s="235"/>
      <c r="BI834" s="235"/>
      <c r="BJ834" s="236"/>
      <c r="BK834" s="235"/>
      <c r="BL834" s="236"/>
      <c r="BM834" s="235"/>
      <c r="BN834" s="238"/>
      <c r="BO834" s="238"/>
      <c r="BP834" s="238"/>
      <c r="BQ834" s="238"/>
      <c r="BR834" s="238"/>
      <c r="BS834" s="238"/>
      <c r="BT834" s="239"/>
      <c r="BU834" s="239"/>
      <c r="BV834" s="239"/>
      <c r="BW834" s="239"/>
      <c r="BX834" s="238"/>
      <c r="BY834" s="239"/>
      <c r="BZ834" s="239"/>
      <c r="CA834" s="239"/>
      <c r="CB834" s="239"/>
      <c r="CC834" s="239"/>
      <c r="CD834" s="239"/>
      <c r="CE834" s="239"/>
      <c r="CF834" s="236"/>
      <c r="CG834" s="240"/>
    </row>
    <row r="835" spans="56:85" x14ac:dyDescent="0.25">
      <c r="BD835" s="237">
        <v>831</v>
      </c>
      <c r="BE835" s="235"/>
      <c r="BF835" s="235"/>
      <c r="BG835" s="235"/>
      <c r="BH835" s="235"/>
      <c r="BI835" s="235"/>
      <c r="BJ835" s="236"/>
      <c r="BK835" s="235"/>
      <c r="BL835" s="236"/>
      <c r="BM835" s="235"/>
      <c r="BN835" s="238"/>
      <c r="BO835" s="238"/>
      <c r="BP835" s="238"/>
      <c r="BQ835" s="238"/>
      <c r="BR835" s="238"/>
      <c r="BS835" s="238"/>
      <c r="BT835" s="239"/>
      <c r="BU835" s="239"/>
      <c r="BV835" s="239"/>
      <c r="BW835" s="239"/>
      <c r="BX835" s="238"/>
      <c r="BY835" s="239"/>
      <c r="BZ835" s="239"/>
      <c r="CA835" s="239"/>
      <c r="CB835" s="239"/>
      <c r="CC835" s="239"/>
      <c r="CD835" s="239"/>
      <c r="CE835" s="239"/>
      <c r="CF835" s="236"/>
      <c r="CG835" s="240"/>
    </row>
    <row r="836" spans="56:85" x14ac:dyDescent="0.25">
      <c r="BD836" s="237">
        <v>832</v>
      </c>
      <c r="BE836" s="235"/>
      <c r="BF836" s="235"/>
      <c r="BG836" s="235"/>
      <c r="BH836" s="235"/>
      <c r="BI836" s="235"/>
      <c r="BJ836" s="236"/>
      <c r="BK836" s="235"/>
      <c r="BL836" s="236"/>
      <c r="BM836" s="235"/>
      <c r="BN836" s="238"/>
      <c r="BO836" s="238"/>
      <c r="BP836" s="238"/>
      <c r="BQ836" s="238"/>
      <c r="BR836" s="238"/>
      <c r="BS836" s="238"/>
      <c r="BT836" s="239"/>
      <c r="BU836" s="239"/>
      <c r="BV836" s="239"/>
      <c r="BW836" s="239"/>
      <c r="BX836" s="238"/>
      <c r="BY836" s="239"/>
      <c r="BZ836" s="239"/>
      <c r="CA836" s="239"/>
      <c r="CB836" s="239"/>
      <c r="CC836" s="239"/>
      <c r="CD836" s="239"/>
      <c r="CE836" s="239"/>
      <c r="CF836" s="236"/>
      <c r="CG836" s="240"/>
    </row>
    <row r="837" spans="56:85" x14ac:dyDescent="0.25">
      <c r="BD837" s="237">
        <v>833</v>
      </c>
      <c r="BE837" s="235"/>
      <c r="BF837" s="235"/>
      <c r="BG837" s="235"/>
      <c r="BH837" s="235"/>
      <c r="BI837" s="235"/>
      <c r="BJ837" s="236"/>
      <c r="BK837" s="235"/>
      <c r="BL837" s="236"/>
      <c r="BM837" s="235"/>
      <c r="BN837" s="238"/>
      <c r="BO837" s="238"/>
      <c r="BP837" s="238"/>
      <c r="BQ837" s="238"/>
      <c r="BR837" s="238"/>
      <c r="BS837" s="238"/>
      <c r="BT837" s="239"/>
      <c r="BU837" s="239"/>
      <c r="BV837" s="239"/>
      <c r="BW837" s="239"/>
      <c r="BX837" s="238"/>
      <c r="BY837" s="239"/>
      <c r="BZ837" s="239"/>
      <c r="CA837" s="239"/>
      <c r="CB837" s="239"/>
      <c r="CC837" s="239"/>
      <c r="CD837" s="239"/>
      <c r="CE837" s="239"/>
      <c r="CF837" s="236"/>
      <c r="CG837" s="240"/>
    </row>
    <row r="838" spans="56:85" x14ac:dyDescent="0.25">
      <c r="BD838" s="237">
        <v>834</v>
      </c>
      <c r="BE838" s="235"/>
      <c r="BF838" s="235"/>
      <c r="BG838" s="235"/>
      <c r="BH838" s="235"/>
      <c r="BI838" s="235"/>
      <c r="BJ838" s="236"/>
      <c r="BK838" s="235"/>
      <c r="BL838" s="236"/>
      <c r="BM838" s="235"/>
      <c r="BN838" s="238"/>
      <c r="BO838" s="238"/>
      <c r="BP838" s="238"/>
      <c r="BQ838" s="238"/>
      <c r="BR838" s="238"/>
      <c r="BS838" s="238"/>
      <c r="BT838" s="239"/>
      <c r="BU838" s="239"/>
      <c r="BV838" s="239"/>
      <c r="BW838" s="239"/>
      <c r="BX838" s="238"/>
      <c r="BY838" s="239"/>
      <c r="BZ838" s="239"/>
      <c r="CA838" s="239"/>
      <c r="CB838" s="239"/>
      <c r="CC838" s="239"/>
      <c r="CD838" s="239"/>
      <c r="CE838" s="239"/>
      <c r="CF838" s="236"/>
      <c r="CG838" s="240"/>
    </row>
    <row r="839" spans="56:85" x14ac:dyDescent="0.25">
      <c r="BD839" s="237">
        <v>835</v>
      </c>
      <c r="BE839" s="235"/>
      <c r="BF839" s="235"/>
      <c r="BG839" s="235"/>
      <c r="BH839" s="235"/>
      <c r="BI839" s="235"/>
      <c r="BJ839" s="236"/>
      <c r="BK839" s="235"/>
      <c r="BL839" s="236"/>
      <c r="BM839" s="235"/>
      <c r="BN839" s="238"/>
      <c r="BO839" s="238"/>
      <c r="BP839" s="238"/>
      <c r="BQ839" s="238"/>
      <c r="BR839" s="238"/>
      <c r="BS839" s="238"/>
      <c r="BT839" s="239"/>
      <c r="BU839" s="239"/>
      <c r="BV839" s="239"/>
      <c r="BW839" s="239"/>
      <c r="BX839" s="238"/>
      <c r="BY839" s="239"/>
      <c r="BZ839" s="239"/>
      <c r="CA839" s="239"/>
      <c r="CB839" s="239"/>
      <c r="CC839" s="239"/>
      <c r="CD839" s="239"/>
      <c r="CE839" s="239"/>
      <c r="CF839" s="236"/>
      <c r="CG839" s="240"/>
    </row>
    <row r="840" spans="56:85" x14ac:dyDescent="0.25">
      <c r="BD840" s="237">
        <v>836</v>
      </c>
      <c r="BE840" s="235"/>
      <c r="BF840" s="235"/>
      <c r="BG840" s="235"/>
      <c r="BH840" s="235"/>
      <c r="BI840" s="235"/>
      <c r="BJ840" s="236"/>
      <c r="BK840" s="235"/>
      <c r="BL840" s="236"/>
      <c r="BM840" s="235"/>
      <c r="BN840" s="238"/>
      <c r="BO840" s="238"/>
      <c r="BP840" s="238"/>
      <c r="BQ840" s="238"/>
      <c r="BR840" s="238"/>
      <c r="BS840" s="238"/>
      <c r="BT840" s="239"/>
      <c r="BU840" s="239"/>
      <c r="BV840" s="239"/>
      <c r="BW840" s="239"/>
      <c r="BX840" s="238"/>
      <c r="BY840" s="239"/>
      <c r="BZ840" s="239"/>
      <c r="CA840" s="239"/>
      <c r="CB840" s="239"/>
      <c r="CC840" s="239"/>
      <c r="CD840" s="239"/>
      <c r="CE840" s="239"/>
      <c r="CF840" s="236"/>
      <c r="CG840" s="240"/>
    </row>
    <row r="841" spans="56:85" x14ac:dyDescent="0.25">
      <c r="BD841" s="237">
        <v>837</v>
      </c>
      <c r="BE841" s="235"/>
      <c r="BF841" s="235"/>
      <c r="BG841" s="235"/>
      <c r="BH841" s="235"/>
      <c r="BI841" s="235"/>
      <c r="BJ841" s="236"/>
      <c r="BK841" s="235"/>
      <c r="BL841" s="236"/>
      <c r="BM841" s="235"/>
      <c r="BN841" s="238"/>
      <c r="BO841" s="238"/>
      <c r="BP841" s="238"/>
      <c r="BQ841" s="238"/>
      <c r="BR841" s="238"/>
      <c r="BS841" s="238"/>
      <c r="BT841" s="239"/>
      <c r="BU841" s="239"/>
      <c r="BV841" s="239"/>
      <c r="BW841" s="239"/>
      <c r="BX841" s="238"/>
      <c r="BY841" s="239"/>
      <c r="BZ841" s="239"/>
      <c r="CA841" s="239"/>
      <c r="CB841" s="239"/>
      <c r="CC841" s="239"/>
      <c r="CD841" s="239"/>
      <c r="CE841" s="239"/>
      <c r="CF841" s="236"/>
      <c r="CG841" s="240"/>
    </row>
    <row r="842" spans="56:85" x14ac:dyDescent="0.25">
      <c r="BD842" s="237">
        <v>838</v>
      </c>
      <c r="BE842" s="235"/>
      <c r="BF842" s="235"/>
      <c r="BG842" s="235"/>
      <c r="BH842" s="235"/>
      <c r="BI842" s="235"/>
      <c r="BJ842" s="236"/>
      <c r="BK842" s="235"/>
      <c r="BL842" s="236"/>
      <c r="BM842" s="235"/>
      <c r="BN842" s="238"/>
      <c r="BO842" s="238"/>
      <c r="BP842" s="238"/>
      <c r="BQ842" s="238"/>
      <c r="BR842" s="238"/>
      <c r="BS842" s="238"/>
      <c r="BT842" s="239"/>
      <c r="BU842" s="239"/>
      <c r="BV842" s="239"/>
      <c r="BW842" s="239"/>
      <c r="BX842" s="238"/>
      <c r="BY842" s="239"/>
      <c r="BZ842" s="239"/>
      <c r="CA842" s="239"/>
      <c r="CB842" s="239"/>
      <c r="CC842" s="239"/>
      <c r="CD842" s="239"/>
      <c r="CE842" s="239"/>
      <c r="CF842" s="236"/>
      <c r="CG842" s="240"/>
    </row>
    <row r="843" spans="56:85" x14ac:dyDescent="0.25">
      <c r="BD843" s="237">
        <v>839</v>
      </c>
      <c r="BE843" s="235"/>
      <c r="BF843" s="235"/>
      <c r="BG843" s="235"/>
      <c r="BH843" s="235"/>
      <c r="BI843" s="235"/>
      <c r="BJ843" s="236"/>
      <c r="BK843" s="235"/>
      <c r="BL843" s="236"/>
      <c r="BM843" s="235"/>
      <c r="BN843" s="238"/>
      <c r="BO843" s="238"/>
      <c r="BP843" s="238"/>
      <c r="BQ843" s="238"/>
      <c r="BR843" s="238"/>
      <c r="BS843" s="238"/>
      <c r="BT843" s="239"/>
      <c r="BU843" s="239"/>
      <c r="BV843" s="239"/>
      <c r="BW843" s="239"/>
      <c r="BX843" s="238"/>
      <c r="BY843" s="239"/>
      <c r="BZ843" s="239"/>
      <c r="CA843" s="239"/>
      <c r="CB843" s="239"/>
      <c r="CC843" s="239"/>
      <c r="CD843" s="239"/>
      <c r="CE843" s="239"/>
      <c r="CF843" s="236"/>
      <c r="CG843" s="240"/>
    </row>
    <row r="844" spans="56:85" x14ac:dyDescent="0.25">
      <c r="BD844" s="237">
        <v>840</v>
      </c>
      <c r="BE844" s="235"/>
      <c r="BF844" s="235"/>
      <c r="BG844" s="235"/>
      <c r="BH844" s="235"/>
      <c r="BI844" s="235"/>
      <c r="BJ844" s="236"/>
      <c r="BK844" s="235"/>
      <c r="BL844" s="236"/>
      <c r="BM844" s="235"/>
      <c r="BN844" s="238"/>
      <c r="BO844" s="238"/>
      <c r="BP844" s="238"/>
      <c r="BQ844" s="238"/>
      <c r="BR844" s="238"/>
      <c r="BS844" s="238"/>
      <c r="BT844" s="239"/>
      <c r="BU844" s="239"/>
      <c r="BV844" s="239"/>
      <c r="BW844" s="239"/>
      <c r="BX844" s="238"/>
      <c r="BY844" s="239"/>
      <c r="BZ844" s="239"/>
      <c r="CA844" s="239"/>
      <c r="CB844" s="239"/>
      <c r="CC844" s="239"/>
      <c r="CD844" s="239"/>
      <c r="CE844" s="239"/>
      <c r="CF844" s="236"/>
      <c r="CG844" s="240"/>
    </row>
    <row r="845" spans="56:85" x14ac:dyDescent="0.25">
      <c r="BD845" s="237">
        <v>841</v>
      </c>
      <c r="BE845" s="235"/>
      <c r="BF845" s="235"/>
      <c r="BG845" s="235"/>
      <c r="BH845" s="235"/>
      <c r="BI845" s="235"/>
      <c r="BJ845" s="236"/>
      <c r="BK845" s="235"/>
      <c r="BL845" s="236"/>
      <c r="BM845" s="235"/>
      <c r="BN845" s="238"/>
      <c r="BO845" s="238"/>
      <c r="BP845" s="238"/>
      <c r="BQ845" s="238"/>
      <c r="BR845" s="238"/>
      <c r="BS845" s="238"/>
      <c r="BT845" s="239"/>
      <c r="BU845" s="239"/>
      <c r="BV845" s="239"/>
      <c r="BW845" s="239"/>
      <c r="BX845" s="238"/>
      <c r="BY845" s="239"/>
      <c r="BZ845" s="239"/>
      <c r="CA845" s="239"/>
      <c r="CB845" s="239"/>
      <c r="CC845" s="239"/>
      <c r="CD845" s="239"/>
      <c r="CE845" s="239"/>
      <c r="CF845" s="236"/>
      <c r="CG845" s="240"/>
    </row>
    <row r="846" spans="56:85" x14ac:dyDescent="0.25">
      <c r="BD846" s="237">
        <v>842</v>
      </c>
      <c r="BE846" s="235"/>
      <c r="BF846" s="235"/>
      <c r="BG846" s="235"/>
      <c r="BH846" s="235"/>
      <c r="BI846" s="235"/>
      <c r="BJ846" s="236"/>
      <c r="BK846" s="235"/>
      <c r="BL846" s="236"/>
      <c r="BM846" s="235"/>
      <c r="BN846" s="238"/>
      <c r="BO846" s="238"/>
      <c r="BP846" s="238"/>
      <c r="BQ846" s="238"/>
      <c r="BR846" s="238"/>
      <c r="BS846" s="238"/>
      <c r="BT846" s="239"/>
      <c r="BU846" s="239"/>
      <c r="BV846" s="239"/>
      <c r="BW846" s="239"/>
      <c r="BX846" s="238"/>
      <c r="BY846" s="239"/>
      <c r="BZ846" s="239"/>
      <c r="CA846" s="239"/>
      <c r="CB846" s="239"/>
      <c r="CC846" s="239"/>
      <c r="CD846" s="239"/>
      <c r="CE846" s="239"/>
      <c r="CF846" s="236"/>
      <c r="CG846" s="240"/>
    </row>
    <row r="847" spans="56:85" x14ac:dyDescent="0.25">
      <c r="BD847" s="237">
        <v>843</v>
      </c>
      <c r="BE847" s="235"/>
      <c r="BF847" s="235"/>
      <c r="BG847" s="235"/>
      <c r="BH847" s="235"/>
      <c r="BI847" s="235"/>
      <c r="BJ847" s="236"/>
      <c r="BK847" s="235"/>
      <c r="BL847" s="236"/>
      <c r="BM847" s="235"/>
      <c r="BN847" s="238"/>
      <c r="BO847" s="238"/>
      <c r="BP847" s="238"/>
      <c r="BQ847" s="238"/>
      <c r="BR847" s="238"/>
      <c r="BS847" s="238"/>
      <c r="BT847" s="239"/>
      <c r="BU847" s="239"/>
      <c r="BV847" s="239"/>
      <c r="BW847" s="239"/>
      <c r="BX847" s="238"/>
      <c r="BY847" s="239"/>
      <c r="BZ847" s="239"/>
      <c r="CA847" s="239"/>
      <c r="CB847" s="239"/>
      <c r="CC847" s="239"/>
      <c r="CD847" s="239"/>
      <c r="CE847" s="239"/>
      <c r="CF847" s="236"/>
      <c r="CG847" s="240"/>
    </row>
    <row r="848" spans="56:85" x14ac:dyDescent="0.25">
      <c r="BD848" s="237">
        <v>844</v>
      </c>
      <c r="BE848" s="235"/>
      <c r="BF848" s="235"/>
      <c r="BG848" s="235"/>
      <c r="BH848" s="235"/>
      <c r="BI848" s="235"/>
      <c r="BJ848" s="236"/>
      <c r="BK848" s="235"/>
      <c r="BL848" s="236"/>
      <c r="BM848" s="235"/>
      <c r="BN848" s="238"/>
      <c r="BO848" s="238"/>
      <c r="BP848" s="238"/>
      <c r="BQ848" s="238"/>
      <c r="BR848" s="238"/>
      <c r="BS848" s="238"/>
      <c r="BT848" s="239"/>
      <c r="BU848" s="239"/>
      <c r="BV848" s="239"/>
      <c r="BW848" s="239"/>
      <c r="BX848" s="238"/>
      <c r="BY848" s="239"/>
      <c r="BZ848" s="239"/>
      <c r="CA848" s="239"/>
      <c r="CB848" s="239"/>
      <c r="CC848" s="239"/>
      <c r="CD848" s="239"/>
      <c r="CE848" s="239"/>
      <c r="CF848" s="236"/>
      <c r="CG848" s="240"/>
    </row>
    <row r="849" spans="56:85" x14ac:dyDescent="0.25">
      <c r="BD849" s="237">
        <v>845</v>
      </c>
      <c r="BE849" s="235"/>
      <c r="BF849" s="235"/>
      <c r="BG849" s="235"/>
      <c r="BH849" s="235"/>
      <c r="BI849" s="235"/>
      <c r="BJ849" s="236"/>
      <c r="BK849" s="235"/>
      <c r="BL849" s="236"/>
      <c r="BM849" s="235"/>
      <c r="BN849" s="238"/>
      <c r="BO849" s="238"/>
      <c r="BP849" s="238"/>
      <c r="BQ849" s="238"/>
      <c r="BR849" s="238"/>
      <c r="BS849" s="238"/>
      <c r="BT849" s="239"/>
      <c r="BU849" s="239"/>
      <c r="BV849" s="239"/>
      <c r="BW849" s="239"/>
      <c r="BX849" s="238"/>
      <c r="BY849" s="239"/>
      <c r="BZ849" s="239"/>
      <c r="CA849" s="239"/>
      <c r="CB849" s="239"/>
      <c r="CC849" s="239"/>
      <c r="CD849" s="239"/>
      <c r="CE849" s="239"/>
      <c r="CF849" s="236"/>
      <c r="CG849" s="240"/>
    </row>
    <row r="850" spans="56:85" x14ac:dyDescent="0.25">
      <c r="BD850" s="237">
        <v>846</v>
      </c>
      <c r="BE850" s="235"/>
      <c r="BF850" s="235"/>
      <c r="BG850" s="235"/>
      <c r="BH850" s="235"/>
      <c r="BI850" s="235"/>
      <c r="BJ850" s="236"/>
      <c r="BK850" s="235"/>
      <c r="BL850" s="236"/>
      <c r="BM850" s="235"/>
      <c r="BN850" s="238"/>
      <c r="BO850" s="238"/>
      <c r="BP850" s="238"/>
      <c r="BQ850" s="238"/>
      <c r="BR850" s="238"/>
      <c r="BS850" s="238"/>
      <c r="BT850" s="239"/>
      <c r="BU850" s="239"/>
      <c r="BV850" s="239"/>
      <c r="BW850" s="239"/>
      <c r="BX850" s="238"/>
      <c r="BY850" s="239"/>
      <c r="BZ850" s="239"/>
      <c r="CA850" s="239"/>
      <c r="CB850" s="239"/>
      <c r="CC850" s="239"/>
      <c r="CD850" s="239"/>
      <c r="CE850" s="239"/>
      <c r="CF850" s="236"/>
      <c r="CG850" s="240"/>
    </row>
    <row r="851" spans="56:85" x14ac:dyDescent="0.25">
      <c r="BD851" s="237">
        <v>847</v>
      </c>
      <c r="BE851" s="235"/>
      <c r="BF851" s="235"/>
      <c r="BG851" s="235"/>
      <c r="BH851" s="235"/>
      <c r="BI851" s="235"/>
      <c r="BJ851" s="236"/>
      <c r="BK851" s="235"/>
      <c r="BL851" s="236"/>
      <c r="BM851" s="235"/>
      <c r="BN851" s="238"/>
      <c r="BO851" s="238"/>
      <c r="BP851" s="238"/>
      <c r="BQ851" s="238"/>
      <c r="BR851" s="238"/>
      <c r="BS851" s="238"/>
      <c r="BT851" s="239"/>
      <c r="BU851" s="239"/>
      <c r="BV851" s="239"/>
      <c r="BW851" s="239"/>
      <c r="BX851" s="238"/>
      <c r="BY851" s="239"/>
      <c r="BZ851" s="239"/>
      <c r="CA851" s="239"/>
      <c r="CB851" s="239"/>
      <c r="CC851" s="239"/>
      <c r="CD851" s="239"/>
      <c r="CE851" s="239"/>
      <c r="CF851" s="236"/>
      <c r="CG851" s="240"/>
    </row>
    <row r="852" spans="56:85" x14ac:dyDescent="0.25">
      <c r="BD852" s="237">
        <v>848</v>
      </c>
      <c r="BE852" s="235"/>
      <c r="BF852" s="235"/>
      <c r="BG852" s="235"/>
      <c r="BH852" s="235"/>
      <c r="BI852" s="235"/>
      <c r="BJ852" s="236"/>
      <c r="BK852" s="235"/>
      <c r="BL852" s="236"/>
      <c r="BM852" s="235"/>
      <c r="BN852" s="238"/>
      <c r="BO852" s="238"/>
      <c r="BP852" s="238"/>
      <c r="BQ852" s="238"/>
      <c r="BR852" s="238"/>
      <c r="BS852" s="238"/>
      <c r="BT852" s="239"/>
      <c r="BU852" s="239"/>
      <c r="BV852" s="239"/>
      <c r="BW852" s="239"/>
      <c r="BX852" s="238"/>
      <c r="BY852" s="239"/>
      <c r="BZ852" s="239"/>
      <c r="CA852" s="239"/>
      <c r="CB852" s="239"/>
      <c r="CC852" s="239"/>
      <c r="CD852" s="239"/>
      <c r="CE852" s="239"/>
      <c r="CF852" s="236"/>
      <c r="CG852" s="240"/>
    </row>
    <row r="853" spans="56:85" x14ac:dyDescent="0.25">
      <c r="BD853" s="237">
        <v>849</v>
      </c>
      <c r="BE853" s="235"/>
      <c r="BF853" s="235"/>
      <c r="BG853" s="235"/>
      <c r="BH853" s="235"/>
      <c r="BI853" s="235"/>
      <c r="BJ853" s="236"/>
      <c r="BK853" s="235"/>
      <c r="BL853" s="236"/>
      <c r="BM853" s="235"/>
      <c r="BN853" s="238"/>
      <c r="BO853" s="238"/>
      <c r="BP853" s="238"/>
      <c r="BQ853" s="238"/>
      <c r="BR853" s="238"/>
      <c r="BS853" s="238"/>
      <c r="BT853" s="239"/>
      <c r="BU853" s="239"/>
      <c r="BV853" s="239"/>
      <c r="BW853" s="239"/>
      <c r="BX853" s="238"/>
      <c r="BY853" s="239"/>
      <c r="BZ853" s="239"/>
      <c r="CA853" s="239"/>
      <c r="CB853" s="239"/>
      <c r="CC853" s="239"/>
      <c r="CD853" s="239"/>
      <c r="CE853" s="239"/>
      <c r="CF853" s="236"/>
      <c r="CG853" s="240"/>
    </row>
    <row r="854" spans="56:85" x14ac:dyDescent="0.25">
      <c r="BD854" s="237">
        <v>850</v>
      </c>
      <c r="BE854" s="235"/>
      <c r="BF854" s="235"/>
      <c r="BG854" s="235"/>
      <c r="BH854" s="235"/>
      <c r="BI854" s="235"/>
      <c r="BJ854" s="236"/>
      <c r="BK854" s="235"/>
      <c r="BL854" s="236"/>
      <c r="BM854" s="235"/>
      <c r="BN854" s="238"/>
      <c r="BO854" s="238"/>
      <c r="BP854" s="238"/>
      <c r="BQ854" s="238"/>
      <c r="BR854" s="238"/>
      <c r="BS854" s="238"/>
      <c r="BT854" s="239"/>
      <c r="BU854" s="239"/>
      <c r="BV854" s="239"/>
      <c r="BW854" s="239"/>
      <c r="BX854" s="238"/>
      <c r="BY854" s="239"/>
      <c r="BZ854" s="239"/>
      <c r="CA854" s="239"/>
      <c r="CB854" s="239"/>
      <c r="CC854" s="239"/>
      <c r="CD854" s="239"/>
      <c r="CE854" s="239"/>
      <c r="CF854" s="236"/>
      <c r="CG854" s="240"/>
    </row>
    <row r="855" spans="56:85" x14ac:dyDescent="0.25">
      <c r="BD855" s="237">
        <v>851</v>
      </c>
      <c r="BE855" s="235"/>
      <c r="BF855" s="235"/>
      <c r="BG855" s="235"/>
      <c r="BH855" s="235"/>
      <c r="BI855" s="235"/>
      <c r="BJ855" s="236"/>
      <c r="BK855" s="235"/>
      <c r="BL855" s="236"/>
      <c r="BM855" s="235"/>
      <c r="BN855" s="238"/>
      <c r="BO855" s="238"/>
      <c r="BP855" s="238"/>
      <c r="BQ855" s="238"/>
      <c r="BR855" s="238"/>
      <c r="BS855" s="238"/>
      <c r="BT855" s="239"/>
      <c r="BU855" s="239"/>
      <c r="BV855" s="239"/>
      <c r="BW855" s="239"/>
      <c r="BX855" s="238"/>
      <c r="BY855" s="239"/>
      <c r="BZ855" s="239"/>
      <c r="CA855" s="239"/>
      <c r="CB855" s="239"/>
      <c r="CC855" s="239"/>
      <c r="CD855" s="239"/>
      <c r="CE855" s="239"/>
      <c r="CF855" s="236"/>
      <c r="CG855" s="240"/>
    </row>
    <row r="856" spans="56:85" x14ac:dyDescent="0.25">
      <c r="BD856" s="237">
        <v>852</v>
      </c>
      <c r="BE856" s="235"/>
      <c r="BF856" s="235"/>
      <c r="BG856" s="235"/>
      <c r="BH856" s="235"/>
      <c r="BI856" s="235"/>
      <c r="BJ856" s="236"/>
      <c r="BK856" s="235"/>
      <c r="BL856" s="236"/>
      <c r="BM856" s="235"/>
      <c r="BN856" s="238"/>
      <c r="BO856" s="238"/>
      <c r="BP856" s="238"/>
      <c r="BQ856" s="238"/>
      <c r="BR856" s="238"/>
      <c r="BS856" s="238"/>
      <c r="BT856" s="239"/>
      <c r="BU856" s="239"/>
      <c r="BV856" s="239"/>
      <c r="BW856" s="239"/>
      <c r="BX856" s="238"/>
      <c r="BY856" s="239"/>
      <c r="BZ856" s="239"/>
      <c r="CA856" s="239"/>
      <c r="CB856" s="239"/>
      <c r="CC856" s="239"/>
      <c r="CD856" s="239"/>
      <c r="CE856" s="239"/>
      <c r="CF856" s="236"/>
      <c r="CG856" s="240"/>
    </row>
    <row r="857" spans="56:85" x14ac:dyDescent="0.25">
      <c r="BD857" s="237">
        <v>853</v>
      </c>
      <c r="BE857" s="235"/>
      <c r="BF857" s="235"/>
      <c r="BG857" s="235"/>
      <c r="BH857" s="235"/>
      <c r="BI857" s="235"/>
      <c r="BJ857" s="236"/>
      <c r="BK857" s="235"/>
      <c r="BL857" s="236"/>
      <c r="BM857" s="235"/>
      <c r="BN857" s="238"/>
      <c r="BO857" s="238"/>
      <c r="BP857" s="238"/>
      <c r="BQ857" s="238"/>
      <c r="BR857" s="238"/>
      <c r="BS857" s="238"/>
      <c r="BT857" s="239"/>
      <c r="BU857" s="239"/>
      <c r="BV857" s="239"/>
      <c r="BW857" s="239"/>
      <c r="BX857" s="238"/>
      <c r="BY857" s="239"/>
      <c r="BZ857" s="239"/>
      <c r="CA857" s="239"/>
      <c r="CB857" s="239"/>
      <c r="CC857" s="239"/>
      <c r="CD857" s="239"/>
      <c r="CE857" s="239"/>
      <c r="CF857" s="236"/>
      <c r="CG857" s="240"/>
    </row>
    <row r="858" spans="56:85" x14ac:dyDescent="0.25">
      <c r="BD858" s="237">
        <v>854</v>
      </c>
      <c r="BE858" s="235"/>
      <c r="BF858" s="235"/>
      <c r="BG858" s="235"/>
      <c r="BH858" s="235"/>
      <c r="BI858" s="235"/>
      <c r="BJ858" s="236"/>
      <c r="BK858" s="235"/>
      <c r="BL858" s="236"/>
      <c r="BM858" s="235"/>
      <c r="BN858" s="238"/>
      <c r="BO858" s="238"/>
      <c r="BP858" s="238"/>
      <c r="BQ858" s="238"/>
      <c r="BR858" s="238"/>
      <c r="BS858" s="238"/>
      <c r="BT858" s="239"/>
      <c r="BU858" s="239"/>
      <c r="BV858" s="239"/>
      <c r="BW858" s="239"/>
      <c r="BX858" s="238"/>
      <c r="BY858" s="239"/>
      <c r="BZ858" s="239"/>
      <c r="CA858" s="239"/>
      <c r="CB858" s="239"/>
      <c r="CC858" s="239"/>
      <c r="CD858" s="239"/>
      <c r="CE858" s="239"/>
      <c r="CF858" s="236"/>
      <c r="CG858" s="240"/>
    </row>
    <row r="859" spans="56:85" x14ac:dyDescent="0.25">
      <c r="BD859" s="237">
        <v>855</v>
      </c>
      <c r="BE859" s="235"/>
      <c r="BF859" s="235"/>
      <c r="BG859" s="235"/>
      <c r="BH859" s="235"/>
      <c r="BI859" s="235"/>
      <c r="BJ859" s="236"/>
      <c r="BK859" s="235"/>
      <c r="BL859" s="236"/>
      <c r="BM859" s="235"/>
      <c r="BN859" s="238"/>
      <c r="BO859" s="238"/>
      <c r="BP859" s="238"/>
      <c r="BQ859" s="238"/>
      <c r="BR859" s="238"/>
      <c r="BS859" s="238"/>
      <c r="BT859" s="239"/>
      <c r="BU859" s="239"/>
      <c r="BV859" s="239"/>
      <c r="BW859" s="239"/>
      <c r="BX859" s="238"/>
      <c r="BY859" s="239"/>
      <c r="BZ859" s="239"/>
      <c r="CA859" s="239"/>
      <c r="CB859" s="239"/>
      <c r="CC859" s="239"/>
      <c r="CD859" s="239"/>
      <c r="CE859" s="239"/>
      <c r="CF859" s="236"/>
      <c r="CG859" s="240"/>
    </row>
    <row r="860" spans="56:85" x14ac:dyDescent="0.25">
      <c r="BD860" s="237">
        <v>856</v>
      </c>
      <c r="BE860" s="235"/>
      <c r="BF860" s="235"/>
      <c r="BG860" s="235"/>
      <c r="BH860" s="235"/>
      <c r="BI860" s="235"/>
      <c r="BJ860" s="236"/>
      <c r="BK860" s="235"/>
      <c r="BL860" s="236"/>
      <c r="BM860" s="235"/>
      <c r="BN860" s="238"/>
      <c r="BO860" s="238"/>
      <c r="BP860" s="238"/>
      <c r="BQ860" s="238"/>
      <c r="BR860" s="238"/>
      <c r="BS860" s="238"/>
      <c r="BT860" s="239"/>
      <c r="BU860" s="239"/>
      <c r="BV860" s="239"/>
      <c r="BW860" s="239"/>
      <c r="BX860" s="238"/>
      <c r="BY860" s="239"/>
      <c r="BZ860" s="239"/>
      <c r="CA860" s="239"/>
      <c r="CB860" s="239"/>
      <c r="CC860" s="239"/>
      <c r="CD860" s="239"/>
      <c r="CE860" s="239"/>
      <c r="CF860" s="236"/>
      <c r="CG860" s="240"/>
    </row>
    <row r="861" spans="56:85" x14ac:dyDescent="0.25">
      <c r="BD861" s="237">
        <v>857</v>
      </c>
      <c r="BE861" s="235"/>
      <c r="BF861" s="235"/>
      <c r="BG861" s="235"/>
      <c r="BH861" s="235"/>
      <c r="BI861" s="235"/>
      <c r="BJ861" s="236"/>
      <c r="BK861" s="235"/>
      <c r="BL861" s="236"/>
      <c r="BM861" s="235"/>
      <c r="BN861" s="238"/>
      <c r="BO861" s="238"/>
      <c r="BP861" s="238"/>
      <c r="BQ861" s="238"/>
      <c r="BR861" s="238"/>
      <c r="BS861" s="238"/>
      <c r="BT861" s="239"/>
      <c r="BU861" s="239"/>
      <c r="BV861" s="239"/>
      <c r="BW861" s="239"/>
      <c r="BX861" s="238"/>
      <c r="BY861" s="239"/>
      <c r="BZ861" s="239"/>
      <c r="CA861" s="239"/>
      <c r="CB861" s="239"/>
      <c r="CC861" s="239"/>
      <c r="CD861" s="239"/>
      <c r="CE861" s="239"/>
      <c r="CF861" s="236"/>
      <c r="CG861" s="240"/>
    </row>
    <row r="862" spans="56:85" x14ac:dyDescent="0.25">
      <c r="BD862" s="237">
        <v>858</v>
      </c>
      <c r="BE862" s="235"/>
      <c r="BF862" s="235"/>
      <c r="BG862" s="235"/>
      <c r="BH862" s="235"/>
      <c r="BI862" s="235"/>
      <c r="BJ862" s="236"/>
      <c r="BK862" s="235"/>
      <c r="BL862" s="236"/>
      <c r="BM862" s="235"/>
      <c r="BN862" s="238"/>
      <c r="BO862" s="238"/>
      <c r="BP862" s="238"/>
      <c r="BQ862" s="238"/>
      <c r="BR862" s="238"/>
      <c r="BS862" s="238"/>
      <c r="BT862" s="239"/>
      <c r="BU862" s="239"/>
      <c r="BV862" s="239"/>
      <c r="BW862" s="239"/>
      <c r="BX862" s="238"/>
      <c r="BY862" s="239"/>
      <c r="BZ862" s="239"/>
      <c r="CA862" s="239"/>
      <c r="CB862" s="239"/>
      <c r="CC862" s="239"/>
      <c r="CD862" s="239"/>
      <c r="CE862" s="239"/>
      <c r="CF862" s="236"/>
      <c r="CG862" s="240"/>
    </row>
    <row r="863" spans="56:85" x14ac:dyDescent="0.25">
      <c r="BD863" s="237">
        <v>859</v>
      </c>
      <c r="BE863" s="235"/>
      <c r="BF863" s="235"/>
      <c r="BG863" s="235"/>
      <c r="BH863" s="235"/>
      <c r="BI863" s="235"/>
      <c r="BJ863" s="236"/>
      <c r="BK863" s="235"/>
      <c r="BL863" s="236"/>
      <c r="BM863" s="235"/>
      <c r="BN863" s="238"/>
      <c r="BO863" s="238"/>
      <c r="BP863" s="238"/>
      <c r="BQ863" s="238"/>
      <c r="BR863" s="238"/>
      <c r="BS863" s="238"/>
      <c r="BT863" s="239"/>
      <c r="BU863" s="239"/>
      <c r="BV863" s="239"/>
      <c r="BW863" s="239"/>
      <c r="BX863" s="238"/>
      <c r="BY863" s="239"/>
      <c r="BZ863" s="239"/>
      <c r="CA863" s="239"/>
      <c r="CB863" s="239"/>
      <c r="CC863" s="239"/>
      <c r="CD863" s="239"/>
      <c r="CE863" s="239"/>
      <c r="CF863" s="236"/>
      <c r="CG863" s="240"/>
    </row>
    <row r="864" spans="56:85" x14ac:dyDescent="0.25">
      <c r="BD864" s="237">
        <v>860</v>
      </c>
      <c r="BE864" s="235"/>
      <c r="BF864" s="235"/>
      <c r="BG864" s="235"/>
      <c r="BH864" s="235"/>
      <c r="BI864" s="235"/>
      <c r="BJ864" s="236"/>
      <c r="BK864" s="235"/>
      <c r="BL864" s="236"/>
      <c r="BM864" s="235"/>
      <c r="BN864" s="238"/>
      <c r="BO864" s="238"/>
      <c r="BP864" s="238"/>
      <c r="BQ864" s="238"/>
      <c r="BR864" s="238"/>
      <c r="BS864" s="238"/>
      <c r="BT864" s="239"/>
      <c r="BU864" s="239"/>
      <c r="BV864" s="239"/>
      <c r="BW864" s="239"/>
      <c r="BX864" s="238"/>
      <c r="BY864" s="239"/>
      <c r="BZ864" s="239"/>
      <c r="CA864" s="239"/>
      <c r="CB864" s="239"/>
      <c r="CC864" s="239"/>
      <c r="CD864" s="239"/>
      <c r="CE864" s="239"/>
      <c r="CF864" s="236"/>
      <c r="CG864" s="240"/>
    </row>
    <row r="865" spans="56:85" x14ac:dyDescent="0.25">
      <c r="BD865" s="237">
        <v>861</v>
      </c>
      <c r="BE865" s="235"/>
      <c r="BF865" s="235"/>
      <c r="BG865" s="235"/>
      <c r="BH865" s="235"/>
      <c r="BI865" s="235"/>
      <c r="BJ865" s="236"/>
      <c r="BK865" s="235"/>
      <c r="BL865" s="236"/>
      <c r="BM865" s="235"/>
      <c r="BN865" s="238"/>
      <c r="BO865" s="238"/>
      <c r="BP865" s="238"/>
      <c r="BQ865" s="238"/>
      <c r="BR865" s="238"/>
      <c r="BS865" s="238"/>
      <c r="BT865" s="239"/>
      <c r="BU865" s="239"/>
      <c r="BV865" s="239"/>
      <c r="BW865" s="239"/>
      <c r="BX865" s="238"/>
      <c r="BY865" s="239"/>
      <c r="BZ865" s="239"/>
      <c r="CA865" s="239"/>
      <c r="CB865" s="239"/>
      <c r="CC865" s="239"/>
      <c r="CD865" s="239"/>
      <c r="CE865" s="239"/>
      <c r="CF865" s="236"/>
      <c r="CG865" s="240"/>
    </row>
    <row r="866" spans="56:85" x14ac:dyDescent="0.25">
      <c r="BD866" s="237">
        <v>862</v>
      </c>
      <c r="BE866" s="235"/>
      <c r="BF866" s="235"/>
      <c r="BG866" s="235"/>
      <c r="BH866" s="235"/>
      <c r="BI866" s="235"/>
      <c r="BJ866" s="236"/>
      <c r="BK866" s="235"/>
      <c r="BL866" s="236"/>
      <c r="BM866" s="235"/>
      <c r="BN866" s="238"/>
      <c r="BO866" s="238"/>
      <c r="BP866" s="238"/>
      <c r="BQ866" s="238"/>
      <c r="BR866" s="238"/>
      <c r="BS866" s="238"/>
      <c r="BT866" s="239"/>
      <c r="BU866" s="239"/>
      <c r="BV866" s="239"/>
      <c r="BW866" s="239"/>
      <c r="BX866" s="238"/>
      <c r="BY866" s="239"/>
      <c r="BZ866" s="239"/>
      <c r="CA866" s="239"/>
      <c r="CB866" s="239"/>
      <c r="CC866" s="239"/>
      <c r="CD866" s="239"/>
      <c r="CE866" s="239"/>
      <c r="CF866" s="236"/>
      <c r="CG866" s="240"/>
    </row>
    <row r="867" spans="56:85" x14ac:dyDescent="0.25">
      <c r="BD867" s="237">
        <v>863</v>
      </c>
      <c r="BE867" s="235"/>
      <c r="BF867" s="235"/>
      <c r="BG867" s="235"/>
      <c r="BH867" s="235"/>
      <c r="BI867" s="235"/>
      <c r="BJ867" s="236"/>
      <c r="BK867" s="235"/>
      <c r="BL867" s="236"/>
      <c r="BM867" s="235"/>
      <c r="BN867" s="238"/>
      <c r="BO867" s="238"/>
      <c r="BP867" s="238"/>
      <c r="BQ867" s="238"/>
      <c r="BR867" s="238"/>
      <c r="BS867" s="238"/>
      <c r="BT867" s="239"/>
      <c r="BU867" s="239"/>
      <c r="BV867" s="239"/>
      <c r="BW867" s="239"/>
      <c r="BX867" s="238"/>
      <c r="BY867" s="239"/>
      <c r="BZ867" s="239"/>
      <c r="CA867" s="239"/>
      <c r="CB867" s="239"/>
      <c r="CC867" s="239"/>
      <c r="CD867" s="239"/>
      <c r="CE867" s="239"/>
      <c r="CF867" s="236"/>
      <c r="CG867" s="240"/>
    </row>
    <row r="868" spans="56:85" x14ac:dyDescent="0.25">
      <c r="BD868" s="237">
        <v>864</v>
      </c>
      <c r="BE868" s="235"/>
      <c r="BF868" s="235"/>
      <c r="BG868" s="235"/>
      <c r="BH868" s="235"/>
      <c r="BI868" s="235"/>
      <c r="BJ868" s="236"/>
      <c r="BK868" s="235"/>
      <c r="BL868" s="236"/>
      <c r="BM868" s="235"/>
      <c r="BN868" s="238"/>
      <c r="BO868" s="238"/>
      <c r="BP868" s="238"/>
      <c r="BQ868" s="238"/>
      <c r="BR868" s="238"/>
      <c r="BS868" s="238"/>
      <c r="BT868" s="239"/>
      <c r="BU868" s="239"/>
      <c r="BV868" s="239"/>
      <c r="BW868" s="239"/>
      <c r="BX868" s="238"/>
      <c r="BY868" s="239"/>
      <c r="BZ868" s="239"/>
      <c r="CA868" s="239"/>
      <c r="CB868" s="239"/>
      <c r="CC868" s="239"/>
      <c r="CD868" s="239"/>
      <c r="CE868" s="239"/>
      <c r="CF868" s="236"/>
      <c r="CG868" s="240"/>
    </row>
    <row r="869" spans="56:85" x14ac:dyDescent="0.25">
      <c r="BD869" s="237">
        <v>865</v>
      </c>
      <c r="BE869" s="235"/>
      <c r="BF869" s="235"/>
      <c r="BG869" s="235"/>
      <c r="BH869" s="235"/>
      <c r="BI869" s="235"/>
      <c r="BJ869" s="236"/>
      <c r="BK869" s="235"/>
      <c r="BL869" s="236"/>
      <c r="BM869" s="235"/>
      <c r="BN869" s="238"/>
      <c r="BO869" s="238"/>
      <c r="BP869" s="238"/>
      <c r="BQ869" s="238"/>
      <c r="BR869" s="238"/>
      <c r="BS869" s="238"/>
      <c r="BT869" s="239"/>
      <c r="BU869" s="239"/>
      <c r="BV869" s="239"/>
      <c r="BW869" s="239"/>
      <c r="BX869" s="238"/>
      <c r="BY869" s="239"/>
      <c r="BZ869" s="239"/>
      <c r="CA869" s="239"/>
      <c r="CB869" s="239"/>
      <c r="CC869" s="239"/>
      <c r="CD869" s="239"/>
      <c r="CE869" s="239"/>
      <c r="CF869" s="236"/>
      <c r="CG869" s="240"/>
    </row>
    <row r="870" spans="56:85" x14ac:dyDescent="0.25">
      <c r="BD870" s="237">
        <v>866</v>
      </c>
      <c r="BE870" s="235"/>
      <c r="BF870" s="235"/>
      <c r="BG870" s="235"/>
      <c r="BH870" s="235"/>
      <c r="BI870" s="235"/>
      <c r="BJ870" s="236"/>
      <c r="BK870" s="235"/>
      <c r="BL870" s="236"/>
      <c r="BM870" s="235"/>
      <c r="BN870" s="238"/>
      <c r="BO870" s="238"/>
      <c r="BP870" s="238"/>
      <c r="BQ870" s="238"/>
      <c r="BR870" s="238"/>
      <c r="BS870" s="238"/>
      <c r="BT870" s="239"/>
      <c r="BU870" s="239"/>
      <c r="BV870" s="239"/>
      <c r="BW870" s="239"/>
      <c r="BX870" s="238"/>
      <c r="BY870" s="239"/>
      <c r="BZ870" s="239"/>
      <c r="CA870" s="239"/>
      <c r="CB870" s="239"/>
      <c r="CC870" s="239"/>
      <c r="CD870" s="239"/>
      <c r="CE870" s="239"/>
      <c r="CF870" s="236"/>
      <c r="CG870" s="240"/>
    </row>
    <row r="871" spans="56:85" x14ac:dyDescent="0.25">
      <c r="BD871" s="237">
        <v>867</v>
      </c>
      <c r="BE871" s="235"/>
      <c r="BF871" s="235"/>
      <c r="BG871" s="235"/>
      <c r="BH871" s="235"/>
      <c r="BI871" s="235"/>
      <c r="BJ871" s="236"/>
      <c r="BK871" s="235"/>
      <c r="BL871" s="236"/>
      <c r="BM871" s="235"/>
      <c r="BN871" s="238"/>
      <c r="BO871" s="238"/>
      <c r="BP871" s="238"/>
      <c r="BQ871" s="238"/>
      <c r="BR871" s="238"/>
      <c r="BS871" s="238"/>
      <c r="BT871" s="239"/>
      <c r="BU871" s="239"/>
      <c r="BV871" s="239"/>
      <c r="BW871" s="239"/>
      <c r="BX871" s="238"/>
      <c r="BY871" s="239"/>
      <c r="BZ871" s="239"/>
      <c r="CA871" s="239"/>
      <c r="CB871" s="239"/>
      <c r="CC871" s="239"/>
      <c r="CD871" s="239"/>
      <c r="CE871" s="239"/>
      <c r="CF871" s="236"/>
      <c r="CG871" s="240"/>
    </row>
    <row r="872" spans="56:85" x14ac:dyDescent="0.25">
      <c r="BD872" s="237">
        <v>868</v>
      </c>
      <c r="BE872" s="235"/>
      <c r="BF872" s="235"/>
      <c r="BG872" s="235"/>
      <c r="BH872" s="235"/>
      <c r="BI872" s="235"/>
      <c r="BJ872" s="236"/>
      <c r="BK872" s="235"/>
      <c r="BL872" s="236"/>
      <c r="BM872" s="235"/>
      <c r="BN872" s="238"/>
      <c r="BO872" s="238"/>
      <c r="BP872" s="238"/>
      <c r="BQ872" s="238"/>
      <c r="BR872" s="238"/>
      <c r="BS872" s="238"/>
      <c r="BT872" s="239"/>
      <c r="BU872" s="239"/>
      <c r="BV872" s="239"/>
      <c r="BW872" s="239"/>
      <c r="BX872" s="238"/>
      <c r="BY872" s="239"/>
      <c r="BZ872" s="239"/>
      <c r="CA872" s="239"/>
      <c r="CB872" s="239"/>
      <c r="CC872" s="239"/>
      <c r="CD872" s="239"/>
      <c r="CE872" s="239"/>
      <c r="CF872" s="236"/>
      <c r="CG872" s="240"/>
    </row>
    <row r="873" spans="56:85" x14ac:dyDescent="0.25">
      <c r="BD873" s="237">
        <v>869</v>
      </c>
      <c r="BE873" s="235"/>
      <c r="BF873" s="235"/>
      <c r="BG873" s="235"/>
      <c r="BH873" s="235"/>
      <c r="BI873" s="235"/>
      <c r="BJ873" s="236"/>
      <c r="BK873" s="235"/>
      <c r="BL873" s="236"/>
      <c r="BM873" s="235"/>
      <c r="BN873" s="238"/>
      <c r="BO873" s="238"/>
      <c r="BP873" s="238"/>
      <c r="BQ873" s="238"/>
      <c r="BR873" s="238"/>
      <c r="BS873" s="238"/>
      <c r="BT873" s="239"/>
      <c r="BU873" s="239"/>
      <c r="BV873" s="239"/>
      <c r="BW873" s="239"/>
      <c r="BX873" s="238"/>
      <c r="BY873" s="239"/>
      <c r="BZ873" s="239"/>
      <c r="CA873" s="239"/>
      <c r="CB873" s="239"/>
      <c r="CC873" s="239"/>
      <c r="CD873" s="239"/>
      <c r="CE873" s="239"/>
      <c r="CF873" s="236"/>
      <c r="CG873" s="240"/>
    </row>
    <row r="874" spans="56:85" x14ac:dyDescent="0.25">
      <c r="BD874" s="237">
        <v>870</v>
      </c>
      <c r="BE874" s="235"/>
      <c r="BF874" s="235"/>
      <c r="BG874" s="235"/>
      <c r="BH874" s="235"/>
      <c r="BI874" s="235"/>
      <c r="BJ874" s="236"/>
      <c r="BK874" s="235"/>
      <c r="BL874" s="236"/>
      <c r="BM874" s="235"/>
      <c r="BN874" s="238"/>
      <c r="BO874" s="238"/>
      <c r="BP874" s="238"/>
      <c r="BQ874" s="238"/>
      <c r="BR874" s="238"/>
      <c r="BS874" s="238"/>
      <c r="BT874" s="239"/>
      <c r="BU874" s="239"/>
      <c r="BV874" s="239"/>
      <c r="BW874" s="239"/>
      <c r="BX874" s="238"/>
      <c r="BY874" s="239"/>
      <c r="BZ874" s="239"/>
      <c r="CA874" s="239"/>
      <c r="CB874" s="239"/>
      <c r="CC874" s="239"/>
      <c r="CD874" s="239"/>
      <c r="CE874" s="239"/>
      <c r="CF874" s="236"/>
      <c r="CG874" s="240"/>
    </row>
    <row r="875" spans="56:85" x14ac:dyDescent="0.25">
      <c r="BD875" s="237">
        <v>871</v>
      </c>
      <c r="BE875" s="235"/>
      <c r="BF875" s="235"/>
      <c r="BG875" s="235"/>
      <c r="BH875" s="235"/>
      <c r="BI875" s="235"/>
      <c r="BJ875" s="236"/>
      <c r="BK875" s="235"/>
      <c r="BL875" s="236"/>
      <c r="BM875" s="235"/>
      <c r="BN875" s="238"/>
      <c r="BO875" s="238"/>
      <c r="BP875" s="238"/>
      <c r="BQ875" s="238"/>
      <c r="BR875" s="238"/>
      <c r="BS875" s="238"/>
      <c r="BT875" s="239"/>
      <c r="BU875" s="239"/>
      <c r="BV875" s="239"/>
      <c r="BW875" s="239"/>
      <c r="BX875" s="238"/>
      <c r="BY875" s="239"/>
      <c r="BZ875" s="239"/>
      <c r="CA875" s="239"/>
      <c r="CB875" s="239"/>
      <c r="CC875" s="239"/>
      <c r="CD875" s="239"/>
      <c r="CE875" s="239"/>
      <c r="CF875" s="236"/>
      <c r="CG875" s="240"/>
    </row>
    <row r="876" spans="56:85" x14ac:dyDescent="0.25">
      <c r="BD876" s="237">
        <v>872</v>
      </c>
      <c r="BE876" s="235"/>
      <c r="BF876" s="235"/>
      <c r="BG876" s="235"/>
      <c r="BH876" s="235"/>
      <c r="BI876" s="235"/>
      <c r="BJ876" s="236"/>
      <c r="BK876" s="235"/>
      <c r="BL876" s="236"/>
      <c r="BM876" s="235"/>
      <c r="BN876" s="238"/>
      <c r="BO876" s="238"/>
      <c r="BP876" s="238"/>
      <c r="BQ876" s="238"/>
      <c r="BR876" s="238"/>
      <c r="BS876" s="238"/>
      <c r="BT876" s="239"/>
      <c r="BU876" s="239"/>
      <c r="BV876" s="239"/>
      <c r="BW876" s="239"/>
      <c r="BX876" s="238"/>
      <c r="BY876" s="239"/>
      <c r="BZ876" s="239"/>
      <c r="CA876" s="239"/>
      <c r="CB876" s="239"/>
      <c r="CC876" s="239"/>
      <c r="CD876" s="239"/>
      <c r="CE876" s="239"/>
      <c r="CF876" s="236"/>
      <c r="CG876" s="240"/>
    </row>
    <row r="877" spans="56:85" x14ac:dyDescent="0.25">
      <c r="BD877" s="237">
        <v>873</v>
      </c>
      <c r="BE877" s="235"/>
      <c r="BF877" s="235"/>
      <c r="BG877" s="235"/>
      <c r="BH877" s="235"/>
      <c r="BI877" s="235"/>
      <c r="BJ877" s="236"/>
      <c r="BK877" s="235"/>
      <c r="BL877" s="236"/>
      <c r="BM877" s="235"/>
      <c r="BN877" s="238"/>
      <c r="BO877" s="238"/>
      <c r="BP877" s="238"/>
      <c r="BQ877" s="238"/>
      <c r="BR877" s="238"/>
      <c r="BS877" s="238"/>
      <c r="BT877" s="239"/>
      <c r="BU877" s="239"/>
      <c r="BV877" s="239"/>
      <c r="BW877" s="239"/>
      <c r="BX877" s="238"/>
      <c r="BY877" s="239"/>
      <c r="BZ877" s="239"/>
      <c r="CA877" s="239"/>
      <c r="CB877" s="239"/>
      <c r="CC877" s="239"/>
      <c r="CD877" s="239"/>
      <c r="CE877" s="239"/>
      <c r="CF877" s="236"/>
      <c r="CG877" s="240"/>
    </row>
    <row r="878" spans="56:85" x14ac:dyDescent="0.25">
      <c r="BD878" s="237">
        <v>874</v>
      </c>
      <c r="BE878" s="235"/>
      <c r="BF878" s="235"/>
      <c r="BG878" s="235"/>
      <c r="BH878" s="235"/>
      <c r="BI878" s="235"/>
      <c r="BJ878" s="236"/>
      <c r="BK878" s="235"/>
      <c r="BL878" s="236"/>
      <c r="BM878" s="235"/>
      <c r="BN878" s="238"/>
      <c r="BO878" s="238"/>
      <c r="BP878" s="238"/>
      <c r="BQ878" s="238"/>
      <c r="BR878" s="238"/>
      <c r="BS878" s="238"/>
      <c r="BT878" s="239"/>
      <c r="BU878" s="239"/>
      <c r="BV878" s="239"/>
      <c r="BW878" s="239"/>
      <c r="BX878" s="238"/>
      <c r="BY878" s="239"/>
      <c r="BZ878" s="239"/>
      <c r="CA878" s="239"/>
      <c r="CB878" s="239"/>
      <c r="CC878" s="239"/>
      <c r="CD878" s="239"/>
      <c r="CE878" s="239"/>
      <c r="CF878" s="236"/>
      <c r="CG878" s="240"/>
    </row>
    <row r="879" spans="56:85" x14ac:dyDescent="0.25">
      <c r="BD879" s="237">
        <v>875</v>
      </c>
      <c r="BE879" s="235"/>
      <c r="BF879" s="235"/>
      <c r="BG879" s="235"/>
      <c r="BH879" s="235"/>
      <c r="BI879" s="235"/>
      <c r="BJ879" s="236"/>
      <c r="BK879" s="235"/>
      <c r="BL879" s="236"/>
      <c r="BM879" s="235"/>
      <c r="BN879" s="238"/>
      <c r="BO879" s="238"/>
      <c r="BP879" s="238"/>
      <c r="BQ879" s="238"/>
      <c r="BR879" s="238"/>
      <c r="BS879" s="238"/>
      <c r="BT879" s="239"/>
      <c r="BU879" s="239"/>
      <c r="BV879" s="239"/>
      <c r="BW879" s="239"/>
      <c r="BX879" s="238"/>
      <c r="BY879" s="239"/>
      <c r="BZ879" s="239"/>
      <c r="CA879" s="239"/>
      <c r="CB879" s="239"/>
      <c r="CC879" s="239"/>
      <c r="CD879" s="239"/>
      <c r="CE879" s="239"/>
      <c r="CF879" s="236"/>
      <c r="CG879" s="240"/>
    </row>
    <row r="880" spans="56:85" x14ac:dyDescent="0.25">
      <c r="BD880" s="237">
        <v>876</v>
      </c>
      <c r="BE880" s="235"/>
      <c r="BF880" s="235"/>
      <c r="BG880" s="235"/>
      <c r="BH880" s="235"/>
      <c r="BI880" s="235"/>
      <c r="BJ880" s="236"/>
      <c r="BK880" s="235"/>
      <c r="BL880" s="236"/>
      <c r="BM880" s="235"/>
      <c r="BN880" s="238"/>
      <c r="BO880" s="238"/>
      <c r="BP880" s="238"/>
      <c r="BQ880" s="238"/>
      <c r="BR880" s="238"/>
      <c r="BS880" s="238"/>
      <c r="BT880" s="239"/>
      <c r="BU880" s="239"/>
      <c r="BV880" s="239"/>
      <c r="BW880" s="239"/>
      <c r="BX880" s="238"/>
      <c r="BY880" s="239"/>
      <c r="BZ880" s="239"/>
      <c r="CA880" s="239"/>
      <c r="CB880" s="239"/>
      <c r="CC880" s="239"/>
      <c r="CD880" s="239"/>
      <c r="CE880" s="239"/>
      <c r="CF880" s="236"/>
      <c r="CG880" s="240"/>
    </row>
    <row r="881" spans="56:85" x14ac:dyDescent="0.25">
      <c r="BD881" s="237">
        <v>877</v>
      </c>
      <c r="BE881" s="235"/>
      <c r="BF881" s="235"/>
      <c r="BG881" s="235"/>
      <c r="BH881" s="235"/>
      <c r="BI881" s="235"/>
      <c r="BJ881" s="236"/>
      <c r="BK881" s="235"/>
      <c r="BL881" s="236"/>
      <c r="BM881" s="235"/>
      <c r="BN881" s="238"/>
      <c r="BO881" s="238"/>
      <c r="BP881" s="238"/>
      <c r="BQ881" s="238"/>
      <c r="BR881" s="238"/>
      <c r="BS881" s="238"/>
      <c r="BT881" s="239"/>
      <c r="BU881" s="239"/>
      <c r="BV881" s="239"/>
      <c r="BW881" s="239"/>
      <c r="BX881" s="238"/>
      <c r="BY881" s="239"/>
      <c r="BZ881" s="239"/>
      <c r="CA881" s="239"/>
      <c r="CB881" s="239"/>
      <c r="CC881" s="239"/>
      <c r="CD881" s="239"/>
      <c r="CE881" s="239"/>
      <c r="CF881" s="236"/>
      <c r="CG881" s="240"/>
    </row>
    <row r="882" spans="56:85" x14ac:dyDescent="0.25">
      <c r="BD882" s="237">
        <v>878</v>
      </c>
      <c r="BE882" s="235"/>
      <c r="BF882" s="235"/>
      <c r="BG882" s="235"/>
      <c r="BH882" s="235"/>
      <c r="BI882" s="235"/>
      <c r="BJ882" s="236"/>
      <c r="BK882" s="235"/>
      <c r="BL882" s="236"/>
      <c r="BM882" s="235"/>
      <c r="BN882" s="238"/>
      <c r="BO882" s="238"/>
      <c r="BP882" s="238"/>
      <c r="BQ882" s="238"/>
      <c r="BR882" s="238"/>
      <c r="BS882" s="238"/>
      <c r="BT882" s="239"/>
      <c r="BU882" s="239"/>
      <c r="BV882" s="239"/>
      <c r="BW882" s="239"/>
      <c r="BX882" s="238"/>
      <c r="BY882" s="239"/>
      <c r="BZ882" s="239"/>
      <c r="CA882" s="239"/>
      <c r="CB882" s="239"/>
      <c r="CC882" s="239"/>
      <c r="CD882" s="239"/>
      <c r="CE882" s="239"/>
      <c r="CF882" s="236"/>
      <c r="CG882" s="240"/>
    </row>
    <row r="883" spans="56:85" x14ac:dyDescent="0.25">
      <c r="BD883" s="237">
        <v>879</v>
      </c>
      <c r="BE883" s="235"/>
      <c r="BF883" s="235"/>
      <c r="BG883" s="235"/>
      <c r="BH883" s="235"/>
      <c r="BI883" s="235"/>
      <c r="BJ883" s="236"/>
      <c r="BK883" s="235"/>
      <c r="BL883" s="236"/>
      <c r="BM883" s="235"/>
      <c r="BN883" s="238"/>
      <c r="BO883" s="238"/>
      <c r="BP883" s="238"/>
      <c r="BQ883" s="238"/>
      <c r="BR883" s="238"/>
      <c r="BS883" s="238"/>
      <c r="BT883" s="239"/>
      <c r="BU883" s="239"/>
      <c r="BV883" s="239"/>
      <c r="BW883" s="239"/>
      <c r="BX883" s="238"/>
      <c r="BY883" s="239"/>
      <c r="BZ883" s="239"/>
      <c r="CA883" s="239"/>
      <c r="CB883" s="239"/>
      <c r="CC883" s="239"/>
      <c r="CD883" s="239"/>
      <c r="CE883" s="239"/>
      <c r="CF883" s="236"/>
      <c r="CG883" s="240"/>
    </row>
    <row r="884" spans="56:85" x14ac:dyDescent="0.25">
      <c r="BD884" s="237">
        <v>880</v>
      </c>
      <c r="BE884" s="235"/>
      <c r="BF884" s="235"/>
      <c r="BG884" s="235"/>
      <c r="BH884" s="235"/>
      <c r="BI884" s="235"/>
      <c r="BJ884" s="236"/>
      <c r="BK884" s="235"/>
      <c r="BL884" s="236"/>
      <c r="BM884" s="235"/>
      <c r="BN884" s="238"/>
      <c r="BO884" s="238"/>
      <c r="BP884" s="238"/>
      <c r="BQ884" s="238"/>
      <c r="BR884" s="238"/>
      <c r="BS884" s="238"/>
      <c r="BT884" s="239"/>
      <c r="BU884" s="239"/>
      <c r="BV884" s="239"/>
      <c r="BW884" s="239"/>
      <c r="BX884" s="238"/>
      <c r="BY884" s="239"/>
      <c r="BZ884" s="239"/>
      <c r="CA884" s="239"/>
      <c r="CB884" s="239"/>
      <c r="CC884" s="239"/>
      <c r="CD884" s="239"/>
      <c r="CE884" s="239"/>
      <c r="CF884" s="236"/>
      <c r="CG884" s="240"/>
    </row>
    <row r="885" spans="56:85" x14ac:dyDescent="0.25">
      <c r="BD885" s="237">
        <v>881</v>
      </c>
      <c r="BE885" s="235"/>
      <c r="BF885" s="235"/>
      <c r="BG885" s="235"/>
      <c r="BH885" s="235"/>
      <c r="BI885" s="235"/>
      <c r="BJ885" s="236"/>
      <c r="BK885" s="235"/>
      <c r="BL885" s="236"/>
      <c r="BM885" s="235"/>
      <c r="BN885" s="238"/>
      <c r="BO885" s="238"/>
      <c r="BP885" s="238"/>
      <c r="BQ885" s="238"/>
      <c r="BR885" s="238"/>
      <c r="BS885" s="238"/>
      <c r="BT885" s="239"/>
      <c r="BU885" s="239"/>
      <c r="BV885" s="239"/>
      <c r="BW885" s="239"/>
      <c r="BX885" s="238"/>
      <c r="BY885" s="239"/>
      <c r="BZ885" s="239"/>
      <c r="CA885" s="239"/>
      <c r="CB885" s="239"/>
      <c r="CC885" s="239"/>
      <c r="CD885" s="239"/>
      <c r="CE885" s="239"/>
      <c r="CF885" s="236"/>
      <c r="CG885" s="240"/>
    </row>
    <row r="886" spans="56:85" x14ac:dyDescent="0.25">
      <c r="BD886" s="237">
        <v>882</v>
      </c>
      <c r="BE886" s="235"/>
      <c r="BF886" s="235"/>
      <c r="BG886" s="235"/>
      <c r="BH886" s="235"/>
      <c r="BI886" s="235"/>
      <c r="BJ886" s="236"/>
      <c r="BK886" s="235"/>
      <c r="BL886" s="236"/>
      <c r="BM886" s="235"/>
      <c r="BN886" s="238"/>
      <c r="BO886" s="238"/>
      <c r="BP886" s="238"/>
      <c r="BQ886" s="238"/>
      <c r="BR886" s="238"/>
      <c r="BS886" s="238"/>
      <c r="BT886" s="239"/>
      <c r="BU886" s="239"/>
      <c r="BV886" s="239"/>
      <c r="BW886" s="239"/>
      <c r="BX886" s="238"/>
      <c r="BY886" s="239"/>
      <c r="BZ886" s="239"/>
      <c r="CA886" s="239"/>
      <c r="CB886" s="239"/>
      <c r="CC886" s="239"/>
      <c r="CD886" s="239"/>
      <c r="CE886" s="239"/>
      <c r="CF886" s="236"/>
      <c r="CG886" s="240"/>
    </row>
    <row r="887" spans="56:85" x14ac:dyDescent="0.25">
      <c r="BD887" s="237">
        <v>883</v>
      </c>
      <c r="BE887" s="235"/>
      <c r="BF887" s="235"/>
      <c r="BG887" s="235"/>
      <c r="BH887" s="235"/>
      <c r="BI887" s="235"/>
      <c r="BJ887" s="236"/>
      <c r="BK887" s="235"/>
      <c r="BL887" s="236"/>
      <c r="BM887" s="235"/>
      <c r="BN887" s="238"/>
      <c r="BO887" s="238"/>
      <c r="BP887" s="238"/>
      <c r="BQ887" s="238"/>
      <c r="BR887" s="238"/>
      <c r="BS887" s="238"/>
      <c r="BT887" s="239"/>
      <c r="BU887" s="239"/>
      <c r="BV887" s="239"/>
      <c r="BW887" s="239"/>
      <c r="BX887" s="238"/>
      <c r="BY887" s="239"/>
      <c r="BZ887" s="239"/>
      <c r="CA887" s="239"/>
      <c r="CB887" s="239"/>
      <c r="CC887" s="239"/>
      <c r="CD887" s="239"/>
      <c r="CE887" s="239"/>
      <c r="CF887" s="236"/>
      <c r="CG887" s="240"/>
    </row>
    <row r="888" spans="56:85" x14ac:dyDescent="0.25">
      <c r="BD888" s="237">
        <v>884</v>
      </c>
      <c r="BE888" s="235"/>
      <c r="BF888" s="235"/>
      <c r="BG888" s="235"/>
      <c r="BH888" s="235"/>
      <c r="BI888" s="235"/>
      <c r="BJ888" s="236"/>
      <c r="BK888" s="235"/>
      <c r="BL888" s="236"/>
      <c r="BM888" s="235"/>
      <c r="BN888" s="238"/>
      <c r="BO888" s="238"/>
      <c r="BP888" s="238"/>
      <c r="BQ888" s="238"/>
      <c r="BR888" s="238"/>
      <c r="BS888" s="238"/>
      <c r="BT888" s="239"/>
      <c r="BU888" s="239"/>
      <c r="BV888" s="239"/>
      <c r="BW888" s="239"/>
      <c r="BX888" s="238"/>
      <c r="BY888" s="239"/>
      <c r="BZ888" s="239"/>
      <c r="CA888" s="239"/>
      <c r="CB888" s="239"/>
      <c r="CC888" s="239"/>
      <c r="CD888" s="239"/>
      <c r="CE888" s="239"/>
      <c r="CF888" s="236"/>
      <c r="CG888" s="240"/>
    </row>
    <row r="889" spans="56:85" x14ac:dyDescent="0.25">
      <c r="BD889" s="237">
        <v>885</v>
      </c>
      <c r="BE889" s="235"/>
      <c r="BF889" s="235"/>
      <c r="BG889" s="235"/>
      <c r="BH889" s="235"/>
      <c r="BI889" s="235"/>
      <c r="BJ889" s="236"/>
      <c r="BK889" s="235"/>
      <c r="BL889" s="236"/>
      <c r="BM889" s="235"/>
      <c r="BN889" s="238"/>
      <c r="BO889" s="238"/>
      <c r="BP889" s="238"/>
      <c r="BQ889" s="238"/>
      <c r="BR889" s="238"/>
      <c r="BS889" s="238"/>
      <c r="BT889" s="239"/>
      <c r="BU889" s="239"/>
      <c r="BV889" s="239"/>
      <c r="BW889" s="239"/>
      <c r="BX889" s="238"/>
      <c r="BY889" s="239"/>
      <c r="BZ889" s="239"/>
      <c r="CA889" s="239"/>
      <c r="CB889" s="239"/>
      <c r="CC889" s="239"/>
      <c r="CD889" s="239"/>
      <c r="CE889" s="239"/>
      <c r="CF889" s="236"/>
      <c r="CG889" s="240"/>
    </row>
    <row r="890" spans="56:85" x14ac:dyDescent="0.25">
      <c r="BD890" s="237">
        <v>886</v>
      </c>
      <c r="BE890" s="235"/>
      <c r="BF890" s="235"/>
      <c r="BG890" s="235"/>
      <c r="BH890" s="235"/>
      <c r="BI890" s="235"/>
      <c r="BJ890" s="236"/>
      <c r="BK890" s="235"/>
      <c r="BL890" s="236"/>
      <c r="BM890" s="235"/>
      <c r="BN890" s="238"/>
      <c r="BO890" s="238"/>
      <c r="BP890" s="238"/>
      <c r="BQ890" s="238"/>
      <c r="BR890" s="238"/>
      <c r="BS890" s="238"/>
      <c r="BT890" s="239"/>
      <c r="BU890" s="239"/>
      <c r="BV890" s="239"/>
      <c r="BW890" s="239"/>
      <c r="BX890" s="238"/>
      <c r="BY890" s="239"/>
      <c r="BZ890" s="239"/>
      <c r="CA890" s="239"/>
      <c r="CB890" s="239"/>
      <c r="CC890" s="239"/>
      <c r="CD890" s="239"/>
      <c r="CE890" s="239"/>
      <c r="CF890" s="236"/>
      <c r="CG890" s="240"/>
    </row>
    <row r="891" spans="56:85" x14ac:dyDescent="0.25">
      <c r="BD891" s="237">
        <v>887</v>
      </c>
      <c r="BE891" s="235"/>
      <c r="BF891" s="235"/>
      <c r="BG891" s="235"/>
      <c r="BH891" s="235"/>
      <c r="BI891" s="235"/>
      <c r="BJ891" s="236"/>
      <c r="BK891" s="235"/>
      <c r="BL891" s="236"/>
      <c r="BM891" s="235"/>
      <c r="BN891" s="238"/>
      <c r="BO891" s="238"/>
      <c r="BP891" s="238"/>
      <c r="BQ891" s="238"/>
      <c r="BR891" s="238"/>
      <c r="BS891" s="238"/>
      <c r="BT891" s="239"/>
      <c r="BU891" s="239"/>
      <c r="BV891" s="239"/>
      <c r="BW891" s="239"/>
      <c r="BX891" s="238"/>
      <c r="BY891" s="239"/>
      <c r="BZ891" s="239"/>
      <c r="CA891" s="239"/>
      <c r="CB891" s="239"/>
      <c r="CC891" s="239"/>
      <c r="CD891" s="239"/>
      <c r="CE891" s="239"/>
      <c r="CF891" s="236"/>
      <c r="CG891" s="240"/>
    </row>
    <row r="892" spans="56:85" x14ac:dyDescent="0.25">
      <c r="BD892" s="237">
        <v>888</v>
      </c>
      <c r="BE892" s="235"/>
      <c r="BF892" s="235"/>
      <c r="BG892" s="235"/>
      <c r="BH892" s="235"/>
      <c r="BI892" s="235"/>
      <c r="BJ892" s="236"/>
      <c r="BK892" s="235"/>
      <c r="BL892" s="236"/>
      <c r="BM892" s="235"/>
      <c r="BN892" s="238"/>
      <c r="BO892" s="238"/>
      <c r="BP892" s="238"/>
      <c r="BQ892" s="238"/>
      <c r="BR892" s="238"/>
      <c r="BS892" s="238"/>
      <c r="BT892" s="239"/>
      <c r="BU892" s="239"/>
      <c r="BV892" s="239"/>
      <c r="BW892" s="239"/>
      <c r="BX892" s="238"/>
      <c r="BY892" s="239"/>
      <c r="BZ892" s="239"/>
      <c r="CA892" s="239"/>
      <c r="CB892" s="239"/>
      <c r="CC892" s="239"/>
      <c r="CD892" s="239"/>
      <c r="CE892" s="239"/>
      <c r="CF892" s="236"/>
      <c r="CG892" s="240"/>
    </row>
    <row r="893" spans="56:85" x14ac:dyDescent="0.25">
      <c r="BD893" s="237">
        <v>889</v>
      </c>
      <c r="BE893" s="235"/>
      <c r="BF893" s="235"/>
      <c r="BG893" s="235"/>
      <c r="BH893" s="235"/>
      <c r="BI893" s="235"/>
      <c r="BJ893" s="236"/>
      <c r="BK893" s="235"/>
      <c r="BL893" s="236"/>
      <c r="BM893" s="235"/>
      <c r="BN893" s="238"/>
      <c r="BO893" s="238"/>
      <c r="BP893" s="238"/>
      <c r="BQ893" s="238"/>
      <c r="BR893" s="238"/>
      <c r="BS893" s="238"/>
      <c r="BT893" s="239"/>
      <c r="BU893" s="239"/>
      <c r="BV893" s="239"/>
      <c r="BW893" s="239"/>
      <c r="BX893" s="238"/>
      <c r="BY893" s="239"/>
      <c r="BZ893" s="239"/>
      <c r="CA893" s="239"/>
      <c r="CB893" s="239"/>
      <c r="CC893" s="239"/>
      <c r="CD893" s="239"/>
      <c r="CE893" s="239"/>
      <c r="CF893" s="236"/>
      <c r="CG893" s="240"/>
    </row>
    <row r="894" spans="56:85" x14ac:dyDescent="0.25">
      <c r="BD894" s="237">
        <v>890</v>
      </c>
      <c r="BE894" s="235"/>
      <c r="BF894" s="235"/>
      <c r="BG894" s="235"/>
      <c r="BH894" s="235"/>
      <c r="BI894" s="235"/>
      <c r="BJ894" s="236"/>
      <c r="BK894" s="235"/>
      <c r="BL894" s="236"/>
      <c r="BM894" s="235"/>
      <c r="BN894" s="238"/>
      <c r="BO894" s="238"/>
      <c r="BP894" s="238"/>
      <c r="BQ894" s="238"/>
      <c r="BR894" s="238"/>
      <c r="BS894" s="238"/>
      <c r="BT894" s="239"/>
      <c r="BU894" s="239"/>
      <c r="BV894" s="239"/>
      <c r="BW894" s="239"/>
      <c r="BX894" s="238"/>
      <c r="BY894" s="239"/>
      <c r="BZ894" s="239"/>
      <c r="CA894" s="239"/>
      <c r="CB894" s="239"/>
      <c r="CC894" s="239"/>
      <c r="CD894" s="239"/>
      <c r="CE894" s="239"/>
      <c r="CF894" s="236"/>
      <c r="CG894" s="240"/>
    </row>
    <row r="895" spans="56:85" x14ac:dyDescent="0.25">
      <c r="BD895" s="237">
        <v>891</v>
      </c>
      <c r="BE895" s="235"/>
      <c r="BF895" s="235"/>
      <c r="BG895" s="235"/>
      <c r="BH895" s="235"/>
      <c r="BI895" s="235"/>
      <c r="BJ895" s="236"/>
      <c r="BK895" s="235"/>
      <c r="BL895" s="236"/>
      <c r="BM895" s="235"/>
      <c r="BN895" s="238"/>
      <c r="BO895" s="238"/>
      <c r="BP895" s="238"/>
      <c r="BQ895" s="238"/>
      <c r="BR895" s="238"/>
      <c r="BS895" s="238"/>
      <c r="BT895" s="239"/>
      <c r="BU895" s="239"/>
      <c r="BV895" s="239"/>
      <c r="BW895" s="239"/>
      <c r="BX895" s="238"/>
      <c r="BY895" s="239"/>
      <c r="BZ895" s="239"/>
      <c r="CA895" s="239"/>
      <c r="CB895" s="239"/>
      <c r="CC895" s="239"/>
      <c r="CD895" s="239"/>
      <c r="CE895" s="239"/>
      <c r="CF895" s="236"/>
      <c r="CG895" s="240"/>
    </row>
    <row r="896" spans="56:85" x14ac:dyDescent="0.25">
      <c r="BD896" s="237">
        <v>892</v>
      </c>
      <c r="BE896" s="235"/>
      <c r="BF896" s="235"/>
      <c r="BG896" s="235"/>
      <c r="BH896" s="235"/>
      <c r="BI896" s="235"/>
      <c r="BJ896" s="236"/>
      <c r="BK896" s="235"/>
      <c r="BL896" s="236"/>
      <c r="BM896" s="235"/>
      <c r="BN896" s="238"/>
      <c r="BO896" s="238"/>
      <c r="BP896" s="238"/>
      <c r="BQ896" s="238"/>
      <c r="BR896" s="238"/>
      <c r="BS896" s="238"/>
      <c r="BT896" s="239"/>
      <c r="BU896" s="239"/>
      <c r="BV896" s="239"/>
      <c r="BW896" s="239"/>
      <c r="BX896" s="238"/>
      <c r="BY896" s="239"/>
      <c r="BZ896" s="239"/>
      <c r="CA896" s="239"/>
      <c r="CB896" s="239"/>
      <c r="CC896" s="239"/>
      <c r="CD896" s="239"/>
      <c r="CE896" s="239"/>
      <c r="CF896" s="236"/>
      <c r="CG896" s="240"/>
    </row>
    <row r="897" spans="56:85" x14ac:dyDescent="0.25">
      <c r="BD897" s="237">
        <v>893</v>
      </c>
      <c r="BE897" s="235"/>
      <c r="BF897" s="235"/>
      <c r="BG897" s="235"/>
      <c r="BH897" s="235"/>
      <c r="BI897" s="235"/>
      <c r="BJ897" s="236"/>
      <c r="BK897" s="235"/>
      <c r="BL897" s="236"/>
      <c r="BM897" s="235"/>
      <c r="BN897" s="238"/>
      <c r="BO897" s="238"/>
      <c r="BP897" s="238"/>
      <c r="BQ897" s="238"/>
      <c r="BR897" s="238"/>
      <c r="BS897" s="238"/>
      <c r="BT897" s="239"/>
      <c r="BU897" s="239"/>
      <c r="BV897" s="239"/>
      <c r="BW897" s="239"/>
      <c r="BX897" s="238"/>
      <c r="BY897" s="239"/>
      <c r="BZ897" s="239"/>
      <c r="CA897" s="239"/>
      <c r="CB897" s="239"/>
      <c r="CC897" s="239"/>
      <c r="CD897" s="239"/>
      <c r="CE897" s="239"/>
      <c r="CF897" s="236"/>
      <c r="CG897" s="240"/>
    </row>
    <row r="898" spans="56:85" x14ac:dyDescent="0.25">
      <c r="BD898" s="237">
        <v>894</v>
      </c>
      <c r="BE898" s="235"/>
      <c r="BF898" s="235"/>
      <c r="BG898" s="235"/>
      <c r="BH898" s="235"/>
      <c r="BI898" s="235"/>
      <c r="BJ898" s="236"/>
      <c r="BK898" s="235"/>
      <c r="BL898" s="236"/>
      <c r="BM898" s="235"/>
      <c r="BN898" s="238"/>
      <c r="BO898" s="238"/>
      <c r="BP898" s="238"/>
      <c r="BQ898" s="238"/>
      <c r="BR898" s="238"/>
      <c r="BS898" s="238"/>
      <c r="BT898" s="239"/>
      <c r="BU898" s="239"/>
      <c r="BV898" s="239"/>
      <c r="BW898" s="239"/>
      <c r="BX898" s="238"/>
      <c r="BY898" s="239"/>
      <c r="BZ898" s="239"/>
      <c r="CA898" s="239"/>
      <c r="CB898" s="239"/>
      <c r="CC898" s="239"/>
      <c r="CD898" s="239"/>
      <c r="CE898" s="239"/>
      <c r="CF898" s="236"/>
      <c r="CG898" s="240"/>
    </row>
    <row r="899" spans="56:85" x14ac:dyDescent="0.25">
      <c r="BD899" s="237">
        <v>895</v>
      </c>
      <c r="BE899" s="235"/>
      <c r="BF899" s="235"/>
      <c r="BG899" s="235"/>
      <c r="BH899" s="235"/>
      <c r="BI899" s="235"/>
      <c r="BJ899" s="236"/>
      <c r="BK899" s="235"/>
      <c r="BL899" s="236"/>
      <c r="BM899" s="235"/>
      <c r="BN899" s="238"/>
      <c r="BO899" s="238"/>
      <c r="BP899" s="238"/>
      <c r="BQ899" s="238"/>
      <c r="BR899" s="238"/>
      <c r="BS899" s="238"/>
      <c r="BT899" s="239"/>
      <c r="BU899" s="239"/>
      <c r="BV899" s="239"/>
      <c r="BW899" s="239"/>
      <c r="BX899" s="238"/>
      <c r="BY899" s="239"/>
      <c r="BZ899" s="239"/>
      <c r="CA899" s="239"/>
      <c r="CB899" s="239"/>
      <c r="CC899" s="239"/>
      <c r="CD899" s="239"/>
      <c r="CE899" s="239"/>
      <c r="CF899" s="236"/>
      <c r="CG899" s="240"/>
    </row>
    <row r="900" spans="56:85" x14ac:dyDescent="0.25">
      <c r="BD900" s="237">
        <v>896</v>
      </c>
      <c r="BE900" s="235"/>
      <c r="BF900" s="235"/>
      <c r="BG900" s="235"/>
      <c r="BH900" s="235"/>
      <c r="BI900" s="235"/>
      <c r="BJ900" s="236"/>
      <c r="BK900" s="235"/>
      <c r="BL900" s="236"/>
      <c r="BM900" s="235"/>
      <c r="BN900" s="238"/>
      <c r="BO900" s="238"/>
      <c r="BP900" s="238"/>
      <c r="BQ900" s="238"/>
      <c r="BR900" s="238"/>
      <c r="BS900" s="238"/>
      <c r="BT900" s="239"/>
      <c r="BU900" s="239"/>
      <c r="BV900" s="239"/>
      <c r="BW900" s="239"/>
      <c r="BX900" s="238"/>
      <c r="BY900" s="239"/>
      <c r="BZ900" s="239"/>
      <c r="CA900" s="239"/>
      <c r="CB900" s="239"/>
      <c r="CC900" s="239"/>
      <c r="CD900" s="239"/>
      <c r="CE900" s="239"/>
      <c r="CF900" s="236"/>
      <c r="CG900" s="240"/>
    </row>
    <row r="901" spans="56:85" x14ac:dyDescent="0.25">
      <c r="BD901" s="237">
        <v>897</v>
      </c>
      <c r="BE901" s="235"/>
      <c r="BF901" s="235"/>
      <c r="BG901" s="235"/>
      <c r="BH901" s="235"/>
      <c r="BI901" s="235"/>
      <c r="BJ901" s="236"/>
      <c r="BK901" s="235"/>
      <c r="BL901" s="236"/>
      <c r="BM901" s="235"/>
      <c r="BN901" s="238"/>
      <c r="BO901" s="238"/>
      <c r="BP901" s="238"/>
      <c r="BQ901" s="238"/>
      <c r="BR901" s="238"/>
      <c r="BS901" s="238"/>
      <c r="BT901" s="239"/>
      <c r="BU901" s="239"/>
      <c r="BV901" s="239"/>
      <c r="BW901" s="239"/>
      <c r="BX901" s="238"/>
      <c r="BY901" s="239"/>
      <c r="BZ901" s="239"/>
      <c r="CA901" s="239"/>
      <c r="CB901" s="239"/>
      <c r="CC901" s="239"/>
      <c r="CD901" s="239"/>
      <c r="CE901" s="239"/>
      <c r="CF901" s="236"/>
      <c r="CG901" s="240"/>
    </row>
    <row r="902" spans="56:85" x14ac:dyDescent="0.25">
      <c r="BD902" s="237">
        <v>898</v>
      </c>
      <c r="BE902" s="235"/>
      <c r="BF902" s="235"/>
      <c r="BG902" s="235"/>
      <c r="BH902" s="235"/>
      <c r="BI902" s="235"/>
      <c r="BJ902" s="236"/>
      <c r="BK902" s="235"/>
      <c r="BL902" s="236"/>
      <c r="BM902" s="235"/>
      <c r="BN902" s="238"/>
      <c r="BO902" s="238"/>
      <c r="BP902" s="238"/>
      <c r="BQ902" s="238"/>
      <c r="BR902" s="238"/>
      <c r="BS902" s="238"/>
      <c r="BT902" s="239"/>
      <c r="BU902" s="239"/>
      <c r="BV902" s="239"/>
      <c r="BW902" s="239"/>
      <c r="BX902" s="238"/>
      <c r="BY902" s="239"/>
      <c r="BZ902" s="239"/>
      <c r="CA902" s="239"/>
      <c r="CB902" s="239"/>
      <c r="CC902" s="239"/>
      <c r="CD902" s="239"/>
      <c r="CE902" s="239"/>
      <c r="CF902" s="236"/>
      <c r="CG902" s="240"/>
    </row>
    <row r="903" spans="56:85" x14ac:dyDescent="0.25">
      <c r="BD903" s="237">
        <v>899</v>
      </c>
      <c r="BE903" s="235"/>
      <c r="BF903" s="235"/>
      <c r="BG903" s="235"/>
      <c r="BH903" s="235"/>
      <c r="BI903" s="235"/>
      <c r="BJ903" s="236"/>
      <c r="BK903" s="235"/>
      <c r="BL903" s="236"/>
      <c r="BM903" s="235"/>
      <c r="BN903" s="238"/>
      <c r="BO903" s="238"/>
      <c r="BP903" s="238"/>
      <c r="BQ903" s="238"/>
      <c r="BR903" s="238"/>
      <c r="BS903" s="238"/>
      <c r="BT903" s="239"/>
      <c r="BU903" s="239"/>
      <c r="BV903" s="239"/>
      <c r="BW903" s="239"/>
      <c r="BX903" s="238"/>
      <c r="BY903" s="239"/>
      <c r="BZ903" s="239"/>
      <c r="CA903" s="239"/>
      <c r="CB903" s="239"/>
      <c r="CC903" s="239"/>
      <c r="CD903" s="239"/>
      <c r="CE903" s="239"/>
      <c r="CF903" s="236"/>
      <c r="CG903" s="240"/>
    </row>
    <row r="904" spans="56:85" x14ac:dyDescent="0.25">
      <c r="BD904" s="237">
        <v>900</v>
      </c>
      <c r="BE904" s="235"/>
      <c r="BF904" s="235"/>
      <c r="BG904" s="235"/>
      <c r="BH904" s="235"/>
      <c r="BI904" s="235"/>
      <c r="BJ904" s="236"/>
      <c r="BK904" s="235"/>
      <c r="BL904" s="236"/>
      <c r="BM904" s="235"/>
      <c r="BN904" s="238"/>
      <c r="BO904" s="238"/>
      <c r="BP904" s="238"/>
      <c r="BQ904" s="238"/>
      <c r="BR904" s="238"/>
      <c r="BS904" s="238"/>
      <c r="BT904" s="239"/>
      <c r="BU904" s="239"/>
      <c r="BV904" s="239"/>
      <c r="BW904" s="239"/>
      <c r="BX904" s="238"/>
      <c r="BY904" s="239"/>
      <c r="BZ904" s="239"/>
      <c r="CA904" s="239"/>
      <c r="CB904" s="239"/>
      <c r="CC904" s="239"/>
      <c r="CD904" s="239"/>
      <c r="CE904" s="239"/>
      <c r="CF904" s="236"/>
      <c r="CG904" s="240"/>
    </row>
    <row r="905" spans="56:85" x14ac:dyDescent="0.25">
      <c r="BD905" s="237">
        <v>901</v>
      </c>
      <c r="BE905" s="235"/>
      <c r="BF905" s="235"/>
      <c r="BG905" s="235"/>
      <c r="BH905" s="235"/>
      <c r="BI905" s="235"/>
      <c r="BJ905" s="236"/>
      <c r="BK905" s="235"/>
      <c r="BL905" s="236"/>
      <c r="BM905" s="235"/>
      <c r="BN905" s="238"/>
      <c r="BO905" s="238"/>
      <c r="BP905" s="238"/>
      <c r="BQ905" s="238"/>
      <c r="BR905" s="238"/>
      <c r="BS905" s="238"/>
      <c r="BT905" s="239"/>
      <c r="BU905" s="239"/>
      <c r="BV905" s="239"/>
      <c r="BW905" s="239"/>
      <c r="BX905" s="238"/>
      <c r="BY905" s="239"/>
      <c r="BZ905" s="239"/>
      <c r="CA905" s="239"/>
      <c r="CB905" s="239"/>
      <c r="CC905" s="239"/>
      <c r="CD905" s="239"/>
      <c r="CE905" s="239"/>
      <c r="CF905" s="236"/>
      <c r="CG905" s="240"/>
    </row>
    <row r="906" spans="56:85" x14ac:dyDescent="0.25">
      <c r="BD906" s="237">
        <v>902</v>
      </c>
      <c r="BE906" s="235"/>
      <c r="BF906" s="235"/>
      <c r="BG906" s="235"/>
      <c r="BH906" s="235"/>
      <c r="BI906" s="235"/>
      <c r="BJ906" s="236"/>
      <c r="BK906" s="235"/>
      <c r="BL906" s="236"/>
      <c r="BM906" s="235"/>
      <c r="BN906" s="238"/>
      <c r="BO906" s="238"/>
      <c r="BP906" s="238"/>
      <c r="BQ906" s="238"/>
      <c r="BR906" s="238"/>
      <c r="BS906" s="238"/>
      <c r="BT906" s="239"/>
      <c r="BU906" s="239"/>
      <c r="BV906" s="239"/>
      <c r="BW906" s="239"/>
      <c r="BX906" s="238"/>
      <c r="BY906" s="239"/>
      <c r="BZ906" s="239"/>
      <c r="CA906" s="239"/>
      <c r="CB906" s="239"/>
      <c r="CC906" s="239"/>
      <c r="CD906" s="239"/>
      <c r="CE906" s="239"/>
      <c r="CF906" s="236"/>
      <c r="CG906" s="240"/>
    </row>
    <row r="907" spans="56:85" x14ac:dyDescent="0.25">
      <c r="BD907" s="237">
        <v>903</v>
      </c>
      <c r="BE907" s="235"/>
      <c r="BF907" s="235"/>
      <c r="BG907" s="235"/>
      <c r="BH907" s="235"/>
      <c r="BI907" s="235"/>
      <c r="BJ907" s="236"/>
      <c r="BK907" s="235"/>
      <c r="BL907" s="236"/>
      <c r="BM907" s="235"/>
      <c r="BN907" s="238"/>
      <c r="BO907" s="238"/>
      <c r="BP907" s="238"/>
      <c r="BQ907" s="238"/>
      <c r="BR907" s="238"/>
      <c r="BS907" s="238"/>
      <c r="BT907" s="239"/>
      <c r="BU907" s="239"/>
      <c r="BV907" s="239"/>
      <c r="BW907" s="239"/>
      <c r="BX907" s="238"/>
      <c r="BY907" s="239"/>
      <c r="BZ907" s="239"/>
      <c r="CA907" s="239"/>
      <c r="CB907" s="239"/>
      <c r="CC907" s="239"/>
      <c r="CD907" s="239"/>
      <c r="CE907" s="239"/>
      <c r="CF907" s="236"/>
      <c r="CG907" s="240"/>
    </row>
    <row r="908" spans="56:85" x14ac:dyDescent="0.25">
      <c r="BD908" s="237">
        <v>904</v>
      </c>
      <c r="BE908" s="235"/>
      <c r="BF908" s="235"/>
      <c r="BG908" s="235"/>
      <c r="BH908" s="235"/>
      <c r="BI908" s="235"/>
      <c r="BJ908" s="236"/>
      <c r="BK908" s="235"/>
      <c r="BL908" s="236"/>
      <c r="BM908" s="235"/>
      <c r="BN908" s="238"/>
      <c r="BO908" s="238"/>
      <c r="BP908" s="238"/>
      <c r="BQ908" s="238"/>
      <c r="BR908" s="238"/>
      <c r="BS908" s="238"/>
      <c r="BT908" s="239"/>
      <c r="BU908" s="239"/>
      <c r="BV908" s="239"/>
      <c r="BW908" s="239"/>
      <c r="BX908" s="238"/>
      <c r="BY908" s="239"/>
      <c r="BZ908" s="239"/>
      <c r="CA908" s="239"/>
      <c r="CB908" s="239"/>
      <c r="CC908" s="239"/>
      <c r="CD908" s="239"/>
      <c r="CE908" s="239"/>
      <c r="CF908" s="236"/>
      <c r="CG908" s="240"/>
    </row>
    <row r="909" spans="56:85" x14ac:dyDescent="0.25">
      <c r="BD909" s="237">
        <v>905</v>
      </c>
      <c r="BE909" s="235"/>
      <c r="BF909" s="235"/>
      <c r="BG909" s="235"/>
      <c r="BH909" s="235"/>
      <c r="BI909" s="235"/>
      <c r="BJ909" s="236"/>
      <c r="BK909" s="235"/>
      <c r="BL909" s="236"/>
      <c r="BM909" s="235"/>
      <c r="BN909" s="238"/>
      <c r="BO909" s="238"/>
      <c r="BP909" s="238"/>
      <c r="BQ909" s="238"/>
      <c r="BR909" s="238"/>
      <c r="BS909" s="238"/>
      <c r="BT909" s="239"/>
      <c r="BU909" s="239"/>
      <c r="BV909" s="239"/>
      <c r="BW909" s="239"/>
      <c r="BX909" s="238"/>
      <c r="BY909" s="239"/>
      <c r="BZ909" s="239"/>
      <c r="CA909" s="239"/>
      <c r="CB909" s="239"/>
      <c r="CC909" s="239"/>
      <c r="CD909" s="239"/>
      <c r="CE909" s="239"/>
      <c r="CF909" s="236"/>
      <c r="CG909" s="240"/>
    </row>
    <row r="910" spans="56:85" x14ac:dyDescent="0.25">
      <c r="BD910" s="237">
        <v>906</v>
      </c>
      <c r="BE910" s="235"/>
      <c r="BF910" s="235"/>
      <c r="BG910" s="235"/>
      <c r="BH910" s="235"/>
      <c r="BI910" s="235"/>
      <c r="BJ910" s="236"/>
      <c r="BK910" s="235"/>
      <c r="BL910" s="236"/>
      <c r="BM910" s="235"/>
      <c r="BN910" s="238"/>
      <c r="BO910" s="238"/>
      <c r="BP910" s="238"/>
      <c r="BQ910" s="238"/>
      <c r="BR910" s="238"/>
      <c r="BS910" s="238"/>
      <c r="BT910" s="239"/>
      <c r="BU910" s="239"/>
      <c r="BV910" s="239"/>
      <c r="BW910" s="239"/>
      <c r="BX910" s="238"/>
      <c r="BY910" s="239"/>
      <c r="BZ910" s="239"/>
      <c r="CA910" s="239"/>
      <c r="CB910" s="239"/>
      <c r="CC910" s="239"/>
      <c r="CD910" s="239"/>
      <c r="CE910" s="239"/>
      <c r="CF910" s="236"/>
      <c r="CG910" s="240"/>
    </row>
    <row r="911" spans="56:85" x14ac:dyDescent="0.25">
      <c r="BD911" s="237">
        <v>907</v>
      </c>
      <c r="BE911" s="235"/>
      <c r="BF911" s="235"/>
      <c r="BG911" s="235"/>
      <c r="BH911" s="235"/>
      <c r="BI911" s="235"/>
      <c r="BJ911" s="236"/>
      <c r="BK911" s="235"/>
      <c r="BL911" s="236"/>
      <c r="BM911" s="235"/>
      <c r="BN911" s="238"/>
      <c r="BO911" s="238"/>
      <c r="BP911" s="238"/>
      <c r="BQ911" s="238"/>
      <c r="BR911" s="238"/>
      <c r="BS911" s="238"/>
      <c r="BT911" s="239"/>
      <c r="BU911" s="239"/>
      <c r="BV911" s="239"/>
      <c r="BW911" s="239"/>
      <c r="BX911" s="238"/>
      <c r="BY911" s="239"/>
      <c r="BZ911" s="239"/>
      <c r="CA911" s="239"/>
      <c r="CB911" s="239"/>
      <c r="CC911" s="239"/>
      <c r="CD911" s="239"/>
      <c r="CE911" s="239"/>
      <c r="CF911" s="236"/>
      <c r="CG911" s="240"/>
    </row>
    <row r="912" spans="56:85" x14ac:dyDescent="0.25">
      <c r="BD912" s="237">
        <v>908</v>
      </c>
      <c r="BE912" s="235"/>
      <c r="BF912" s="235"/>
      <c r="BG912" s="235"/>
      <c r="BH912" s="235"/>
      <c r="BI912" s="235"/>
      <c r="BJ912" s="236"/>
      <c r="BK912" s="235"/>
      <c r="BL912" s="236"/>
      <c r="BM912" s="235"/>
      <c r="BN912" s="238"/>
      <c r="BO912" s="238"/>
      <c r="BP912" s="238"/>
      <c r="BQ912" s="238"/>
      <c r="BR912" s="238"/>
      <c r="BS912" s="238"/>
      <c r="BT912" s="239"/>
      <c r="BU912" s="239"/>
      <c r="BV912" s="239"/>
      <c r="BW912" s="239"/>
      <c r="BX912" s="238"/>
      <c r="BY912" s="239"/>
      <c r="BZ912" s="239"/>
      <c r="CA912" s="239"/>
      <c r="CB912" s="239"/>
      <c r="CC912" s="239"/>
      <c r="CD912" s="239"/>
      <c r="CE912" s="239"/>
      <c r="CF912" s="236"/>
      <c r="CG912" s="240"/>
    </row>
    <row r="913" spans="56:85" x14ac:dyDescent="0.25">
      <c r="BD913" s="237">
        <v>909</v>
      </c>
      <c r="BE913" s="235"/>
      <c r="BF913" s="235"/>
      <c r="BG913" s="235"/>
      <c r="BH913" s="235"/>
      <c r="BI913" s="235"/>
      <c r="BJ913" s="236"/>
      <c r="BK913" s="235"/>
      <c r="BL913" s="236"/>
      <c r="BM913" s="235"/>
      <c r="BN913" s="238"/>
      <c r="BO913" s="238"/>
      <c r="BP913" s="238"/>
      <c r="BQ913" s="238"/>
      <c r="BR913" s="238"/>
      <c r="BS913" s="238"/>
      <c r="BT913" s="239"/>
      <c r="BU913" s="239"/>
      <c r="BV913" s="239"/>
      <c r="BW913" s="239"/>
      <c r="BX913" s="238"/>
      <c r="BY913" s="239"/>
      <c r="BZ913" s="239"/>
      <c r="CA913" s="239"/>
      <c r="CB913" s="239"/>
      <c r="CC913" s="239"/>
      <c r="CD913" s="239"/>
      <c r="CE913" s="239"/>
      <c r="CF913" s="236"/>
      <c r="CG913" s="240"/>
    </row>
    <row r="914" spans="56:85" x14ac:dyDescent="0.25">
      <c r="BD914" s="237">
        <v>910</v>
      </c>
      <c r="BE914" s="235"/>
      <c r="BF914" s="235"/>
      <c r="BG914" s="235"/>
      <c r="BH914" s="235"/>
      <c r="BI914" s="235"/>
      <c r="BJ914" s="236"/>
      <c r="BK914" s="235"/>
      <c r="BL914" s="236"/>
      <c r="BM914" s="235"/>
      <c r="BN914" s="238"/>
      <c r="BO914" s="238"/>
      <c r="BP914" s="238"/>
      <c r="BQ914" s="238"/>
      <c r="BR914" s="238"/>
      <c r="BS914" s="238"/>
      <c r="BT914" s="239"/>
      <c r="BU914" s="239"/>
      <c r="BV914" s="239"/>
      <c r="BW914" s="239"/>
      <c r="BX914" s="238"/>
      <c r="BY914" s="239"/>
      <c r="BZ914" s="239"/>
      <c r="CA914" s="239"/>
      <c r="CB914" s="239"/>
      <c r="CC914" s="239"/>
      <c r="CD914" s="239"/>
      <c r="CE914" s="239"/>
      <c r="CF914" s="236"/>
      <c r="CG914" s="240"/>
    </row>
    <row r="915" spans="56:85" x14ac:dyDescent="0.25">
      <c r="BD915" s="237">
        <v>911</v>
      </c>
      <c r="BE915" s="235"/>
      <c r="BF915" s="235"/>
      <c r="BG915" s="235"/>
      <c r="BH915" s="235"/>
      <c r="BI915" s="235"/>
      <c r="BJ915" s="236"/>
      <c r="BK915" s="235"/>
      <c r="BL915" s="236"/>
      <c r="BM915" s="235"/>
      <c r="BN915" s="238"/>
      <c r="BO915" s="238"/>
      <c r="BP915" s="238"/>
      <c r="BQ915" s="238"/>
      <c r="BR915" s="238"/>
      <c r="BS915" s="238"/>
      <c r="BT915" s="239"/>
      <c r="BU915" s="239"/>
      <c r="BV915" s="239"/>
      <c r="BW915" s="239"/>
      <c r="BX915" s="238"/>
      <c r="BY915" s="239"/>
      <c r="BZ915" s="239"/>
      <c r="CA915" s="239"/>
      <c r="CB915" s="239"/>
      <c r="CC915" s="239"/>
      <c r="CD915" s="239"/>
      <c r="CE915" s="239"/>
      <c r="CF915" s="236"/>
      <c r="CG915" s="240"/>
    </row>
    <row r="916" spans="56:85" x14ac:dyDescent="0.25">
      <c r="BD916" s="237">
        <v>912</v>
      </c>
      <c r="BE916" s="235"/>
      <c r="BF916" s="235"/>
      <c r="BG916" s="235"/>
      <c r="BH916" s="235"/>
      <c r="BI916" s="235"/>
      <c r="BJ916" s="236"/>
      <c r="BK916" s="235"/>
      <c r="BL916" s="236"/>
      <c r="BM916" s="235"/>
      <c r="BN916" s="238"/>
      <c r="BO916" s="238"/>
      <c r="BP916" s="238"/>
      <c r="BQ916" s="238"/>
      <c r="BR916" s="238"/>
      <c r="BS916" s="238"/>
      <c r="BT916" s="239"/>
      <c r="BU916" s="239"/>
      <c r="BV916" s="239"/>
      <c r="BW916" s="239"/>
      <c r="BX916" s="238"/>
      <c r="BY916" s="239"/>
      <c r="BZ916" s="239"/>
      <c r="CA916" s="239"/>
      <c r="CB916" s="239"/>
      <c r="CC916" s="239"/>
      <c r="CD916" s="239"/>
      <c r="CE916" s="239"/>
      <c r="CF916" s="236"/>
      <c r="CG916" s="240"/>
    </row>
    <row r="917" spans="56:85" x14ac:dyDescent="0.25">
      <c r="BD917" s="237">
        <v>913</v>
      </c>
      <c r="BE917" s="235"/>
      <c r="BF917" s="235"/>
      <c r="BG917" s="235"/>
      <c r="BH917" s="235"/>
      <c r="BI917" s="235"/>
      <c r="BJ917" s="236"/>
      <c r="BK917" s="235"/>
      <c r="BL917" s="236"/>
      <c r="BM917" s="235"/>
      <c r="BN917" s="238"/>
      <c r="BO917" s="238"/>
      <c r="BP917" s="238"/>
      <c r="BQ917" s="238"/>
      <c r="BR917" s="238"/>
      <c r="BS917" s="238"/>
      <c r="BT917" s="239"/>
      <c r="BU917" s="239"/>
      <c r="BV917" s="239"/>
      <c r="BW917" s="239"/>
      <c r="BX917" s="238"/>
      <c r="BY917" s="239"/>
      <c r="BZ917" s="239"/>
      <c r="CA917" s="239"/>
      <c r="CB917" s="239"/>
      <c r="CC917" s="239"/>
      <c r="CD917" s="239"/>
      <c r="CE917" s="239"/>
      <c r="CF917" s="236"/>
      <c r="CG917" s="240"/>
    </row>
    <row r="918" spans="56:85" x14ac:dyDescent="0.25">
      <c r="BD918" s="237">
        <v>914</v>
      </c>
      <c r="BE918" s="235"/>
      <c r="BF918" s="235"/>
      <c r="BG918" s="235"/>
      <c r="BH918" s="235"/>
      <c r="BI918" s="235"/>
      <c r="BJ918" s="236"/>
      <c r="BK918" s="235"/>
      <c r="BL918" s="236"/>
      <c r="BM918" s="235"/>
      <c r="BN918" s="238"/>
      <c r="BO918" s="238"/>
      <c r="BP918" s="238"/>
      <c r="BQ918" s="238"/>
      <c r="BR918" s="238"/>
      <c r="BS918" s="238"/>
      <c r="BT918" s="239"/>
      <c r="BU918" s="239"/>
      <c r="BV918" s="239"/>
      <c r="BW918" s="239"/>
      <c r="BX918" s="238"/>
      <c r="BY918" s="239"/>
      <c r="BZ918" s="239"/>
      <c r="CA918" s="239"/>
      <c r="CB918" s="239"/>
      <c r="CC918" s="239"/>
      <c r="CD918" s="239"/>
      <c r="CE918" s="239"/>
      <c r="CF918" s="236"/>
      <c r="CG918" s="240"/>
    </row>
    <row r="919" spans="56:85" x14ac:dyDescent="0.25">
      <c r="BD919" s="237">
        <v>915</v>
      </c>
      <c r="BE919" s="235"/>
      <c r="BF919" s="235"/>
      <c r="BG919" s="235"/>
      <c r="BH919" s="235"/>
      <c r="BI919" s="235"/>
      <c r="BJ919" s="236"/>
      <c r="BK919" s="235"/>
      <c r="BL919" s="236"/>
      <c r="BM919" s="235"/>
      <c r="BN919" s="238"/>
      <c r="BO919" s="238"/>
      <c r="BP919" s="238"/>
      <c r="BQ919" s="238"/>
      <c r="BR919" s="238"/>
      <c r="BS919" s="238"/>
      <c r="BT919" s="239"/>
      <c r="BU919" s="239"/>
      <c r="BV919" s="239"/>
      <c r="BW919" s="239"/>
      <c r="BX919" s="238"/>
      <c r="BY919" s="239"/>
      <c r="BZ919" s="239"/>
      <c r="CA919" s="239"/>
      <c r="CB919" s="239"/>
      <c r="CC919" s="239"/>
      <c r="CD919" s="239"/>
      <c r="CE919" s="239"/>
      <c r="CF919" s="236"/>
      <c r="CG919" s="240"/>
    </row>
    <row r="920" spans="56:85" x14ac:dyDescent="0.25">
      <c r="BD920" s="237">
        <v>916</v>
      </c>
      <c r="BE920" s="235"/>
      <c r="BF920" s="235"/>
      <c r="BG920" s="235"/>
      <c r="BH920" s="235"/>
      <c r="BI920" s="235"/>
      <c r="BJ920" s="236"/>
      <c r="BK920" s="235"/>
      <c r="BL920" s="236"/>
      <c r="BM920" s="235"/>
      <c r="BN920" s="238"/>
      <c r="BO920" s="238"/>
      <c r="BP920" s="238"/>
      <c r="BQ920" s="238"/>
      <c r="BR920" s="238"/>
      <c r="BS920" s="238"/>
      <c r="BT920" s="239"/>
      <c r="BU920" s="239"/>
      <c r="BV920" s="239"/>
      <c r="BW920" s="239"/>
      <c r="BX920" s="238"/>
      <c r="BY920" s="239"/>
      <c r="BZ920" s="239"/>
      <c r="CA920" s="239"/>
      <c r="CB920" s="239"/>
      <c r="CC920" s="239"/>
      <c r="CD920" s="239"/>
      <c r="CE920" s="239"/>
      <c r="CF920" s="236"/>
      <c r="CG920" s="240"/>
    </row>
    <row r="921" spans="56:85" x14ac:dyDescent="0.25">
      <c r="BD921" s="237">
        <v>917</v>
      </c>
      <c r="BE921" s="235"/>
      <c r="BF921" s="235"/>
      <c r="BG921" s="235"/>
      <c r="BH921" s="235"/>
      <c r="BI921" s="235"/>
      <c r="BJ921" s="236"/>
      <c r="BK921" s="235"/>
      <c r="BL921" s="236"/>
      <c r="BM921" s="235"/>
      <c r="BN921" s="238"/>
      <c r="BO921" s="238"/>
      <c r="BP921" s="238"/>
      <c r="BQ921" s="238"/>
      <c r="BR921" s="238"/>
      <c r="BS921" s="238"/>
      <c r="BT921" s="239"/>
      <c r="BU921" s="239"/>
      <c r="BV921" s="239"/>
      <c r="BW921" s="239"/>
      <c r="BX921" s="238"/>
      <c r="BY921" s="239"/>
      <c r="BZ921" s="239"/>
      <c r="CA921" s="239"/>
      <c r="CB921" s="239"/>
      <c r="CC921" s="239"/>
      <c r="CD921" s="239"/>
      <c r="CE921" s="239"/>
      <c r="CF921" s="236"/>
      <c r="CG921" s="240"/>
    </row>
    <row r="922" spans="56:85" x14ac:dyDescent="0.25">
      <c r="BD922" s="237">
        <v>918</v>
      </c>
      <c r="BE922" s="235"/>
      <c r="BF922" s="235"/>
      <c r="BG922" s="235"/>
      <c r="BH922" s="235"/>
      <c r="BI922" s="235"/>
      <c r="BJ922" s="236"/>
      <c r="BK922" s="235"/>
      <c r="BL922" s="236"/>
      <c r="BM922" s="235"/>
      <c r="BN922" s="238"/>
      <c r="BO922" s="238"/>
      <c r="BP922" s="238"/>
      <c r="BQ922" s="238"/>
      <c r="BR922" s="238"/>
      <c r="BS922" s="238"/>
      <c r="BT922" s="239"/>
      <c r="BU922" s="239"/>
      <c r="BV922" s="239"/>
      <c r="BW922" s="239"/>
      <c r="BX922" s="238"/>
      <c r="BY922" s="239"/>
      <c r="BZ922" s="239"/>
      <c r="CA922" s="239"/>
      <c r="CB922" s="239"/>
      <c r="CC922" s="239"/>
      <c r="CD922" s="239"/>
      <c r="CE922" s="239"/>
      <c r="CF922" s="236"/>
      <c r="CG922" s="240"/>
    </row>
    <row r="923" spans="56:85" x14ac:dyDescent="0.25">
      <c r="BD923" s="237">
        <v>919</v>
      </c>
      <c r="BE923" s="235"/>
      <c r="BF923" s="235"/>
      <c r="BG923" s="235"/>
      <c r="BH923" s="235"/>
      <c r="BI923" s="235"/>
      <c r="BJ923" s="236"/>
      <c r="BK923" s="235"/>
      <c r="BL923" s="236"/>
      <c r="BM923" s="235"/>
      <c r="BN923" s="238"/>
      <c r="BO923" s="238"/>
      <c r="BP923" s="238"/>
      <c r="BQ923" s="238"/>
      <c r="BR923" s="238"/>
      <c r="BS923" s="238"/>
      <c r="BT923" s="239"/>
      <c r="BU923" s="239"/>
      <c r="BV923" s="239"/>
      <c r="BW923" s="239"/>
      <c r="BX923" s="238"/>
      <c r="BY923" s="239"/>
      <c r="BZ923" s="239"/>
      <c r="CA923" s="239"/>
      <c r="CB923" s="239"/>
      <c r="CC923" s="239"/>
      <c r="CD923" s="239"/>
      <c r="CE923" s="239"/>
      <c r="CF923" s="236"/>
      <c r="CG923" s="240"/>
    </row>
    <row r="924" spans="56:85" x14ac:dyDescent="0.25">
      <c r="BD924" s="237">
        <v>920</v>
      </c>
      <c r="BE924" s="235"/>
      <c r="BF924" s="235"/>
      <c r="BG924" s="235"/>
      <c r="BH924" s="235"/>
      <c r="BI924" s="235"/>
      <c r="BJ924" s="236"/>
      <c r="BK924" s="235"/>
      <c r="BL924" s="236"/>
      <c r="BM924" s="235"/>
      <c r="BN924" s="238"/>
      <c r="BO924" s="238"/>
      <c r="BP924" s="238"/>
      <c r="BQ924" s="238"/>
      <c r="BR924" s="238"/>
      <c r="BS924" s="238"/>
      <c r="BT924" s="239"/>
      <c r="BU924" s="239"/>
      <c r="BV924" s="239"/>
      <c r="BW924" s="239"/>
      <c r="BX924" s="238"/>
      <c r="BY924" s="239"/>
      <c r="BZ924" s="239"/>
      <c r="CA924" s="239"/>
      <c r="CB924" s="239"/>
      <c r="CC924" s="239"/>
      <c r="CD924" s="239"/>
      <c r="CE924" s="239"/>
      <c r="CF924" s="236"/>
      <c r="CG924" s="240"/>
    </row>
    <row r="925" spans="56:85" x14ac:dyDescent="0.25">
      <c r="BD925" s="237">
        <v>921</v>
      </c>
      <c r="BE925" s="235"/>
      <c r="BF925" s="235"/>
      <c r="BG925" s="235"/>
      <c r="BH925" s="235"/>
      <c r="BI925" s="235"/>
      <c r="BJ925" s="236"/>
      <c r="BK925" s="235"/>
      <c r="BL925" s="236"/>
      <c r="BM925" s="235"/>
      <c r="BN925" s="238"/>
      <c r="BO925" s="238"/>
      <c r="BP925" s="238"/>
      <c r="BQ925" s="238"/>
      <c r="BR925" s="238"/>
      <c r="BS925" s="238"/>
      <c r="BT925" s="239"/>
      <c r="BU925" s="239"/>
      <c r="BV925" s="239"/>
      <c r="BW925" s="239"/>
      <c r="BX925" s="238"/>
      <c r="BY925" s="239"/>
      <c r="BZ925" s="239"/>
      <c r="CA925" s="239"/>
      <c r="CB925" s="239"/>
      <c r="CC925" s="239"/>
      <c r="CD925" s="239"/>
      <c r="CE925" s="239"/>
      <c r="CF925" s="236"/>
      <c r="CG925" s="240"/>
    </row>
    <row r="926" spans="56:85" x14ac:dyDescent="0.25">
      <c r="BD926" s="237">
        <v>922</v>
      </c>
      <c r="BE926" s="235"/>
      <c r="BF926" s="235"/>
      <c r="BG926" s="235"/>
      <c r="BH926" s="235"/>
      <c r="BI926" s="235"/>
      <c r="BJ926" s="236"/>
      <c r="BK926" s="235"/>
      <c r="BL926" s="236"/>
      <c r="BM926" s="235"/>
      <c r="BN926" s="238"/>
      <c r="BO926" s="238"/>
      <c r="BP926" s="238"/>
      <c r="BQ926" s="238"/>
      <c r="BR926" s="238"/>
      <c r="BS926" s="238"/>
      <c r="BT926" s="239"/>
      <c r="BU926" s="239"/>
      <c r="BV926" s="239"/>
      <c r="BW926" s="239"/>
      <c r="BX926" s="238"/>
      <c r="BY926" s="239"/>
      <c r="BZ926" s="239"/>
      <c r="CA926" s="239"/>
      <c r="CB926" s="239"/>
      <c r="CC926" s="239"/>
      <c r="CD926" s="239"/>
      <c r="CE926" s="239"/>
      <c r="CF926" s="236"/>
      <c r="CG926" s="240"/>
    </row>
    <row r="927" spans="56:85" x14ac:dyDescent="0.25">
      <c r="BD927" s="237">
        <v>923</v>
      </c>
      <c r="BE927" s="235"/>
      <c r="BF927" s="235"/>
      <c r="BG927" s="235"/>
      <c r="BH927" s="235"/>
      <c r="BI927" s="235"/>
      <c r="BJ927" s="236"/>
      <c r="BK927" s="235"/>
      <c r="BL927" s="236"/>
      <c r="BM927" s="235"/>
      <c r="BN927" s="238"/>
      <c r="BO927" s="238"/>
      <c r="BP927" s="238"/>
      <c r="BQ927" s="238"/>
      <c r="BR927" s="238"/>
      <c r="BS927" s="238"/>
      <c r="BT927" s="239"/>
      <c r="BU927" s="239"/>
      <c r="BV927" s="239"/>
      <c r="BW927" s="239"/>
      <c r="BX927" s="238"/>
      <c r="BY927" s="239"/>
      <c r="BZ927" s="239"/>
      <c r="CA927" s="239"/>
      <c r="CB927" s="239"/>
      <c r="CC927" s="239"/>
      <c r="CD927" s="239"/>
      <c r="CE927" s="239"/>
      <c r="CF927" s="236"/>
      <c r="CG927" s="240"/>
    </row>
    <row r="928" spans="56:85" x14ac:dyDescent="0.25">
      <c r="BD928" s="237">
        <v>924</v>
      </c>
      <c r="BE928" s="235"/>
      <c r="BF928" s="235"/>
      <c r="BG928" s="235"/>
      <c r="BH928" s="235"/>
      <c r="BI928" s="235"/>
      <c r="BJ928" s="236"/>
      <c r="BK928" s="235"/>
      <c r="BL928" s="236"/>
      <c r="BM928" s="235"/>
      <c r="BN928" s="238"/>
      <c r="BO928" s="238"/>
      <c r="BP928" s="238"/>
      <c r="BQ928" s="238"/>
      <c r="BR928" s="238"/>
      <c r="BS928" s="238"/>
      <c r="BT928" s="239"/>
      <c r="BU928" s="239"/>
      <c r="BV928" s="239"/>
      <c r="BW928" s="239"/>
      <c r="BX928" s="238"/>
      <c r="BY928" s="239"/>
      <c r="BZ928" s="239"/>
      <c r="CA928" s="239"/>
      <c r="CB928" s="239"/>
      <c r="CC928" s="239"/>
      <c r="CD928" s="239"/>
      <c r="CE928" s="239"/>
      <c r="CF928" s="236"/>
      <c r="CG928" s="240"/>
    </row>
    <row r="929" spans="56:85" x14ac:dyDescent="0.25">
      <c r="BD929" s="237">
        <v>925</v>
      </c>
      <c r="BE929" s="235"/>
      <c r="BF929" s="235"/>
      <c r="BG929" s="235"/>
      <c r="BH929" s="235"/>
      <c r="BI929" s="235"/>
      <c r="BJ929" s="236"/>
      <c r="BK929" s="235"/>
      <c r="BL929" s="236"/>
      <c r="BM929" s="235"/>
      <c r="BN929" s="238"/>
      <c r="BO929" s="238"/>
      <c r="BP929" s="238"/>
      <c r="BQ929" s="238"/>
      <c r="BR929" s="238"/>
      <c r="BS929" s="238"/>
      <c r="BT929" s="239"/>
      <c r="BU929" s="239"/>
      <c r="BV929" s="239"/>
      <c r="BW929" s="239"/>
      <c r="BX929" s="238"/>
      <c r="BY929" s="239"/>
      <c r="BZ929" s="239"/>
      <c r="CA929" s="239"/>
      <c r="CB929" s="239"/>
      <c r="CC929" s="239"/>
      <c r="CD929" s="239"/>
      <c r="CE929" s="239"/>
      <c r="CF929" s="236"/>
      <c r="CG929" s="240"/>
    </row>
    <row r="930" spans="56:85" x14ac:dyDescent="0.25">
      <c r="BD930" s="237">
        <v>926</v>
      </c>
      <c r="BE930" s="235"/>
      <c r="BF930" s="235"/>
      <c r="BG930" s="235"/>
      <c r="BH930" s="235"/>
      <c r="BI930" s="235"/>
      <c r="BJ930" s="236"/>
      <c r="BK930" s="235"/>
      <c r="BL930" s="236"/>
      <c r="BM930" s="235"/>
      <c r="BN930" s="238"/>
      <c r="BO930" s="238"/>
      <c r="BP930" s="238"/>
      <c r="BQ930" s="238"/>
      <c r="BR930" s="238"/>
      <c r="BS930" s="238"/>
      <c r="BT930" s="239"/>
      <c r="BU930" s="239"/>
      <c r="BV930" s="239"/>
      <c r="BW930" s="239"/>
      <c r="BX930" s="238"/>
      <c r="BY930" s="239"/>
      <c r="BZ930" s="239"/>
      <c r="CA930" s="239"/>
      <c r="CB930" s="239"/>
      <c r="CC930" s="239"/>
      <c r="CD930" s="239"/>
      <c r="CE930" s="239"/>
      <c r="CF930" s="236"/>
      <c r="CG930" s="240"/>
    </row>
    <row r="931" spans="56:85" x14ac:dyDescent="0.25">
      <c r="BD931" s="237">
        <v>927</v>
      </c>
      <c r="BE931" s="235"/>
      <c r="BF931" s="235"/>
      <c r="BG931" s="235"/>
      <c r="BH931" s="235"/>
      <c r="BI931" s="235"/>
      <c r="BJ931" s="236"/>
      <c r="BK931" s="235"/>
      <c r="BL931" s="236"/>
      <c r="BM931" s="235"/>
      <c r="BN931" s="238"/>
      <c r="BO931" s="238"/>
      <c r="BP931" s="238"/>
      <c r="BQ931" s="238"/>
      <c r="BR931" s="238"/>
      <c r="BS931" s="238"/>
      <c r="BT931" s="239"/>
      <c r="BU931" s="239"/>
      <c r="BV931" s="239"/>
      <c r="BW931" s="239"/>
      <c r="BX931" s="238"/>
      <c r="BY931" s="239"/>
      <c r="BZ931" s="239"/>
      <c r="CA931" s="239"/>
      <c r="CB931" s="239"/>
      <c r="CC931" s="239"/>
      <c r="CD931" s="239"/>
      <c r="CE931" s="239"/>
      <c r="CF931" s="236"/>
      <c r="CG931" s="240"/>
    </row>
    <row r="932" spans="56:85" x14ac:dyDescent="0.25">
      <c r="BD932" s="237">
        <v>928</v>
      </c>
      <c r="BE932" s="235"/>
      <c r="BF932" s="235"/>
      <c r="BG932" s="235"/>
      <c r="BH932" s="235"/>
      <c r="BI932" s="235"/>
      <c r="BJ932" s="236"/>
      <c r="BK932" s="235"/>
      <c r="BL932" s="236"/>
      <c r="BM932" s="235"/>
      <c r="BN932" s="238"/>
      <c r="BO932" s="238"/>
      <c r="BP932" s="238"/>
      <c r="BQ932" s="238"/>
      <c r="BR932" s="238"/>
      <c r="BS932" s="238"/>
      <c r="BT932" s="239"/>
      <c r="BU932" s="239"/>
      <c r="BV932" s="239"/>
      <c r="BW932" s="239"/>
      <c r="BX932" s="238"/>
      <c r="BY932" s="239"/>
      <c r="BZ932" s="239"/>
      <c r="CA932" s="239"/>
      <c r="CB932" s="239"/>
      <c r="CC932" s="239"/>
      <c r="CD932" s="239"/>
      <c r="CE932" s="239"/>
      <c r="CF932" s="236"/>
      <c r="CG932" s="240"/>
    </row>
    <row r="933" spans="56:85" x14ac:dyDescent="0.25">
      <c r="BD933" s="237">
        <v>929</v>
      </c>
      <c r="BE933" s="235"/>
      <c r="BF933" s="235"/>
      <c r="BG933" s="235"/>
      <c r="BH933" s="235"/>
      <c r="BI933" s="235"/>
      <c r="BJ933" s="236"/>
      <c r="BK933" s="235"/>
      <c r="BL933" s="236"/>
      <c r="BM933" s="235"/>
      <c r="BN933" s="238"/>
      <c r="BO933" s="238"/>
      <c r="BP933" s="238"/>
      <c r="BQ933" s="238"/>
      <c r="BR933" s="238"/>
      <c r="BS933" s="238"/>
      <c r="BT933" s="239"/>
      <c r="BU933" s="239"/>
      <c r="BV933" s="239"/>
      <c r="BW933" s="239"/>
      <c r="BX933" s="238"/>
      <c r="BY933" s="239"/>
      <c r="BZ933" s="239"/>
      <c r="CA933" s="239"/>
      <c r="CB933" s="239"/>
      <c r="CC933" s="239"/>
      <c r="CD933" s="239"/>
      <c r="CE933" s="239"/>
      <c r="CF933" s="236"/>
      <c r="CG933" s="240"/>
    </row>
    <row r="934" spans="56:85" x14ac:dyDescent="0.25">
      <c r="BD934" s="237">
        <v>930</v>
      </c>
      <c r="BE934" s="235"/>
      <c r="BF934" s="235"/>
      <c r="BG934" s="235"/>
      <c r="BH934" s="235"/>
      <c r="BI934" s="235"/>
      <c r="BJ934" s="236"/>
      <c r="BK934" s="235"/>
      <c r="BL934" s="236"/>
      <c r="BM934" s="235"/>
      <c r="BN934" s="238"/>
      <c r="BO934" s="238"/>
      <c r="BP934" s="238"/>
      <c r="BQ934" s="238"/>
      <c r="BR934" s="238"/>
      <c r="BS934" s="238"/>
      <c r="BT934" s="239"/>
      <c r="BU934" s="239"/>
      <c r="BV934" s="239"/>
      <c r="BW934" s="239"/>
      <c r="BX934" s="238"/>
      <c r="BY934" s="239"/>
      <c r="BZ934" s="239"/>
      <c r="CA934" s="239"/>
      <c r="CB934" s="239"/>
      <c r="CC934" s="239"/>
      <c r="CD934" s="239"/>
      <c r="CE934" s="239"/>
      <c r="CF934" s="236"/>
      <c r="CG934" s="240"/>
    </row>
    <row r="935" spans="56:85" x14ac:dyDescent="0.25">
      <c r="BD935" s="237">
        <v>931</v>
      </c>
      <c r="BE935" s="235"/>
      <c r="BF935" s="235"/>
      <c r="BG935" s="235"/>
      <c r="BH935" s="235"/>
      <c r="BI935" s="235"/>
      <c r="BJ935" s="236"/>
      <c r="BK935" s="235"/>
      <c r="BL935" s="236"/>
      <c r="BM935" s="235"/>
      <c r="BN935" s="238"/>
      <c r="BO935" s="238"/>
      <c r="BP935" s="238"/>
      <c r="BQ935" s="238"/>
      <c r="BR935" s="238"/>
      <c r="BS935" s="238"/>
      <c r="BT935" s="239"/>
      <c r="BU935" s="239"/>
      <c r="BV935" s="239"/>
      <c r="BW935" s="239"/>
      <c r="BX935" s="238"/>
      <c r="BY935" s="239"/>
      <c r="BZ935" s="239"/>
      <c r="CA935" s="239"/>
      <c r="CB935" s="239"/>
      <c r="CC935" s="239"/>
      <c r="CD935" s="239"/>
      <c r="CE935" s="239"/>
      <c r="CF935" s="236"/>
      <c r="CG935" s="240"/>
    </row>
    <row r="936" spans="56:85" x14ac:dyDescent="0.25">
      <c r="BD936" s="237">
        <v>932</v>
      </c>
      <c r="BE936" s="235"/>
      <c r="BF936" s="235"/>
      <c r="BG936" s="235"/>
      <c r="BH936" s="235"/>
      <c r="BI936" s="235"/>
      <c r="BJ936" s="236"/>
      <c r="BK936" s="235"/>
      <c r="BL936" s="236"/>
      <c r="BM936" s="235"/>
      <c r="BN936" s="238"/>
      <c r="BO936" s="238"/>
      <c r="BP936" s="238"/>
      <c r="BQ936" s="238"/>
      <c r="BR936" s="238"/>
      <c r="BS936" s="238"/>
      <c r="BT936" s="239"/>
      <c r="BU936" s="239"/>
      <c r="BV936" s="239"/>
      <c r="BW936" s="239"/>
      <c r="BX936" s="238"/>
      <c r="BY936" s="239"/>
      <c r="BZ936" s="239"/>
      <c r="CA936" s="239"/>
      <c r="CB936" s="239"/>
      <c r="CC936" s="239"/>
      <c r="CD936" s="239"/>
      <c r="CE936" s="239"/>
      <c r="CF936" s="236"/>
      <c r="CG936" s="240"/>
    </row>
    <row r="937" spans="56:85" x14ac:dyDescent="0.25">
      <c r="BD937" s="237">
        <v>933</v>
      </c>
      <c r="BE937" s="235"/>
      <c r="BF937" s="235"/>
      <c r="BG937" s="235"/>
      <c r="BH937" s="235"/>
      <c r="BI937" s="235"/>
      <c r="BJ937" s="236"/>
      <c r="BK937" s="235"/>
      <c r="BL937" s="236"/>
      <c r="BM937" s="235"/>
      <c r="BN937" s="238"/>
      <c r="BO937" s="238"/>
      <c r="BP937" s="238"/>
      <c r="BQ937" s="238"/>
      <c r="BR937" s="238"/>
      <c r="BS937" s="238"/>
      <c r="BT937" s="239"/>
      <c r="BU937" s="239"/>
      <c r="BV937" s="239"/>
      <c r="BW937" s="239"/>
      <c r="BX937" s="238"/>
      <c r="BY937" s="239"/>
      <c r="BZ937" s="239"/>
      <c r="CA937" s="239"/>
      <c r="CB937" s="239"/>
      <c r="CC937" s="239"/>
      <c r="CD937" s="239"/>
      <c r="CE937" s="239"/>
      <c r="CF937" s="236"/>
      <c r="CG937" s="240"/>
    </row>
    <row r="938" spans="56:85" x14ac:dyDescent="0.25">
      <c r="BD938" s="237">
        <v>934</v>
      </c>
      <c r="BE938" s="235"/>
      <c r="BF938" s="235"/>
      <c r="BG938" s="235"/>
      <c r="BH938" s="235"/>
      <c r="BI938" s="235"/>
      <c r="BJ938" s="236"/>
      <c r="BK938" s="235"/>
      <c r="BL938" s="236"/>
      <c r="BM938" s="235"/>
      <c r="BN938" s="238"/>
      <c r="BO938" s="238"/>
      <c r="BP938" s="238"/>
      <c r="BQ938" s="238"/>
      <c r="BR938" s="238"/>
      <c r="BS938" s="238"/>
      <c r="BT938" s="239"/>
      <c r="BU938" s="239"/>
      <c r="BV938" s="239"/>
      <c r="BW938" s="239"/>
      <c r="BX938" s="238"/>
      <c r="BY938" s="239"/>
      <c r="BZ938" s="239"/>
      <c r="CA938" s="239"/>
      <c r="CB938" s="239"/>
      <c r="CC938" s="239"/>
      <c r="CD938" s="239"/>
      <c r="CE938" s="239"/>
      <c r="CF938" s="236"/>
      <c r="CG938" s="240"/>
    </row>
    <row r="939" spans="56:85" x14ac:dyDescent="0.25">
      <c r="BD939" s="237">
        <v>935</v>
      </c>
      <c r="BE939" s="235"/>
      <c r="BF939" s="235"/>
      <c r="BG939" s="235"/>
      <c r="BH939" s="235"/>
      <c r="BI939" s="235"/>
      <c r="BJ939" s="236"/>
      <c r="BK939" s="235"/>
      <c r="BL939" s="236"/>
      <c r="BM939" s="235"/>
      <c r="BN939" s="238"/>
      <c r="BO939" s="238"/>
      <c r="BP939" s="238"/>
      <c r="BQ939" s="238"/>
      <c r="BR939" s="238"/>
      <c r="BS939" s="238"/>
      <c r="BT939" s="239"/>
      <c r="BU939" s="239"/>
      <c r="BV939" s="239"/>
      <c r="BW939" s="239"/>
      <c r="BX939" s="238"/>
      <c r="BY939" s="239"/>
      <c r="BZ939" s="239"/>
      <c r="CA939" s="239"/>
      <c r="CB939" s="239"/>
      <c r="CC939" s="239"/>
      <c r="CD939" s="239"/>
      <c r="CE939" s="239"/>
      <c r="CF939" s="236"/>
      <c r="CG939" s="240"/>
    </row>
    <row r="940" spans="56:85" x14ac:dyDescent="0.25">
      <c r="BD940" s="237">
        <v>936</v>
      </c>
      <c r="BE940" s="235"/>
      <c r="BF940" s="235"/>
      <c r="BG940" s="235"/>
      <c r="BH940" s="235"/>
      <c r="BI940" s="235"/>
      <c r="BJ940" s="236"/>
      <c r="BK940" s="235"/>
      <c r="BL940" s="236"/>
      <c r="BM940" s="235"/>
      <c r="BN940" s="238"/>
      <c r="BO940" s="238"/>
      <c r="BP940" s="238"/>
      <c r="BQ940" s="238"/>
      <c r="BR940" s="238"/>
      <c r="BS940" s="238"/>
      <c r="BT940" s="239"/>
      <c r="BU940" s="239"/>
      <c r="BV940" s="239"/>
      <c r="BW940" s="239"/>
      <c r="BX940" s="238"/>
      <c r="BY940" s="239"/>
      <c r="BZ940" s="239"/>
      <c r="CA940" s="239"/>
      <c r="CB940" s="239"/>
      <c r="CC940" s="239"/>
      <c r="CD940" s="239"/>
      <c r="CE940" s="239"/>
      <c r="CF940" s="236"/>
      <c r="CG940" s="240"/>
    </row>
    <row r="941" spans="56:85" x14ac:dyDescent="0.25">
      <c r="BD941" s="237">
        <v>937</v>
      </c>
      <c r="BE941" s="235"/>
      <c r="BF941" s="235"/>
      <c r="BG941" s="235"/>
      <c r="BH941" s="235"/>
      <c r="BI941" s="235"/>
      <c r="BJ941" s="236"/>
      <c r="BK941" s="235"/>
      <c r="BL941" s="236"/>
      <c r="BM941" s="235"/>
      <c r="BN941" s="238"/>
      <c r="BO941" s="238"/>
      <c r="BP941" s="238"/>
      <c r="BQ941" s="238"/>
      <c r="BR941" s="238"/>
      <c r="BS941" s="238"/>
      <c r="BT941" s="239"/>
      <c r="BU941" s="239"/>
      <c r="BV941" s="239"/>
      <c r="BW941" s="239"/>
      <c r="BX941" s="238"/>
      <c r="BY941" s="239"/>
      <c r="BZ941" s="239"/>
      <c r="CA941" s="239"/>
      <c r="CB941" s="239"/>
      <c r="CC941" s="239"/>
      <c r="CD941" s="239"/>
      <c r="CE941" s="239"/>
      <c r="CF941" s="236"/>
      <c r="CG941" s="240"/>
    </row>
    <row r="942" spans="56:85" x14ac:dyDescent="0.25">
      <c r="BD942" s="237">
        <v>938</v>
      </c>
      <c r="BE942" s="235"/>
      <c r="BF942" s="235"/>
      <c r="BG942" s="235"/>
      <c r="BH942" s="235"/>
      <c r="BI942" s="235"/>
      <c r="BJ942" s="236"/>
      <c r="BK942" s="235"/>
      <c r="BL942" s="236"/>
      <c r="BM942" s="235"/>
      <c r="BN942" s="238"/>
      <c r="BO942" s="238"/>
      <c r="BP942" s="238"/>
      <c r="BQ942" s="238"/>
      <c r="BR942" s="238"/>
      <c r="BS942" s="238"/>
      <c r="BT942" s="239"/>
      <c r="BU942" s="239"/>
      <c r="BV942" s="239"/>
      <c r="BW942" s="239"/>
      <c r="BX942" s="238"/>
      <c r="BY942" s="239"/>
      <c r="BZ942" s="239"/>
      <c r="CA942" s="239"/>
      <c r="CB942" s="239"/>
      <c r="CC942" s="239"/>
      <c r="CD942" s="239"/>
      <c r="CE942" s="239"/>
      <c r="CF942" s="236"/>
      <c r="CG942" s="240"/>
    </row>
    <row r="943" spans="56:85" x14ac:dyDescent="0.25">
      <c r="BD943" s="237">
        <v>939</v>
      </c>
      <c r="BE943" s="235"/>
      <c r="BF943" s="235"/>
      <c r="BG943" s="235"/>
      <c r="BH943" s="235"/>
      <c r="BI943" s="235"/>
      <c r="BJ943" s="236"/>
      <c r="BK943" s="235"/>
      <c r="BL943" s="236"/>
      <c r="BM943" s="235"/>
      <c r="BN943" s="238"/>
      <c r="BO943" s="238"/>
      <c r="BP943" s="238"/>
      <c r="BQ943" s="238"/>
      <c r="BR943" s="238"/>
      <c r="BS943" s="238"/>
      <c r="BT943" s="239"/>
      <c r="BU943" s="239"/>
      <c r="BV943" s="239"/>
      <c r="BW943" s="239"/>
      <c r="BX943" s="238"/>
      <c r="BY943" s="239"/>
      <c r="BZ943" s="239"/>
      <c r="CA943" s="239"/>
      <c r="CB943" s="239"/>
      <c r="CC943" s="239"/>
      <c r="CD943" s="239"/>
      <c r="CE943" s="239"/>
      <c r="CF943" s="236"/>
      <c r="CG943" s="240"/>
    </row>
    <row r="944" spans="56:85" x14ac:dyDescent="0.25">
      <c r="BD944" s="237">
        <v>940</v>
      </c>
      <c r="BE944" s="235"/>
      <c r="BF944" s="235"/>
      <c r="BG944" s="235"/>
      <c r="BH944" s="235"/>
      <c r="BI944" s="235"/>
      <c r="BJ944" s="236"/>
      <c r="BK944" s="235"/>
      <c r="BL944" s="236"/>
      <c r="BM944" s="235"/>
      <c r="BN944" s="238"/>
      <c r="BO944" s="238"/>
      <c r="BP944" s="238"/>
      <c r="BQ944" s="238"/>
      <c r="BR944" s="238"/>
      <c r="BS944" s="238"/>
      <c r="BT944" s="239"/>
      <c r="BU944" s="239"/>
      <c r="BV944" s="239"/>
      <c r="BW944" s="239"/>
      <c r="BX944" s="238"/>
      <c r="BY944" s="239"/>
      <c r="BZ944" s="239"/>
      <c r="CA944" s="239"/>
      <c r="CB944" s="239"/>
      <c r="CC944" s="239"/>
      <c r="CD944" s="239"/>
      <c r="CE944" s="239"/>
      <c r="CF944" s="236"/>
      <c r="CG944" s="240"/>
    </row>
    <row r="945" spans="56:85" x14ac:dyDescent="0.25">
      <c r="BD945" s="237">
        <v>941</v>
      </c>
      <c r="BE945" s="235"/>
      <c r="BF945" s="235"/>
      <c r="BG945" s="235"/>
      <c r="BH945" s="235"/>
      <c r="BI945" s="235"/>
      <c r="BJ945" s="236"/>
      <c r="BK945" s="235"/>
      <c r="BL945" s="236"/>
      <c r="BM945" s="235"/>
      <c r="BN945" s="238"/>
      <c r="BO945" s="238"/>
      <c r="BP945" s="238"/>
      <c r="BQ945" s="238"/>
      <c r="BR945" s="238"/>
      <c r="BS945" s="238"/>
      <c r="BT945" s="239"/>
      <c r="BU945" s="239"/>
      <c r="BV945" s="239"/>
      <c r="BW945" s="239"/>
      <c r="BX945" s="238"/>
      <c r="BY945" s="239"/>
      <c r="BZ945" s="239"/>
      <c r="CA945" s="239"/>
      <c r="CB945" s="239"/>
      <c r="CC945" s="239"/>
      <c r="CD945" s="239"/>
      <c r="CE945" s="239"/>
      <c r="CF945" s="236"/>
      <c r="CG945" s="240"/>
    </row>
    <row r="946" spans="56:85" x14ac:dyDescent="0.25">
      <c r="BD946" s="237">
        <v>942</v>
      </c>
      <c r="BE946" s="235"/>
      <c r="BF946" s="235"/>
      <c r="BG946" s="235"/>
      <c r="BH946" s="235"/>
      <c r="BI946" s="235"/>
      <c r="BJ946" s="236"/>
      <c r="BK946" s="235"/>
      <c r="BL946" s="236"/>
      <c r="BM946" s="235"/>
      <c r="BN946" s="238"/>
      <c r="BO946" s="238"/>
      <c r="BP946" s="238"/>
      <c r="BQ946" s="238"/>
      <c r="BR946" s="238"/>
      <c r="BS946" s="238"/>
      <c r="BT946" s="239"/>
      <c r="BU946" s="239"/>
      <c r="BV946" s="239"/>
      <c r="BW946" s="239"/>
      <c r="BX946" s="238"/>
      <c r="BY946" s="239"/>
      <c r="BZ946" s="239"/>
      <c r="CA946" s="239"/>
      <c r="CB946" s="239"/>
      <c r="CC946" s="239"/>
      <c r="CD946" s="239"/>
      <c r="CE946" s="239"/>
      <c r="CF946" s="236"/>
      <c r="CG946" s="240"/>
    </row>
    <row r="947" spans="56:85" x14ac:dyDescent="0.25">
      <c r="BD947" s="237">
        <v>943</v>
      </c>
      <c r="BE947" s="235"/>
      <c r="BF947" s="235"/>
      <c r="BG947" s="235"/>
      <c r="BH947" s="235"/>
      <c r="BI947" s="235"/>
      <c r="BJ947" s="236"/>
      <c r="BK947" s="235"/>
      <c r="BL947" s="236"/>
      <c r="BM947" s="235"/>
      <c r="BN947" s="238"/>
      <c r="BO947" s="238"/>
      <c r="BP947" s="238"/>
      <c r="BQ947" s="238"/>
      <c r="BR947" s="238"/>
      <c r="BS947" s="238"/>
      <c r="BT947" s="239"/>
      <c r="BU947" s="239"/>
      <c r="BV947" s="239"/>
      <c r="BW947" s="239"/>
      <c r="BX947" s="238"/>
      <c r="BY947" s="239"/>
      <c r="BZ947" s="239"/>
      <c r="CA947" s="239"/>
      <c r="CB947" s="239"/>
      <c r="CC947" s="239"/>
      <c r="CD947" s="239"/>
      <c r="CE947" s="239"/>
      <c r="CF947" s="236"/>
      <c r="CG947" s="240"/>
    </row>
    <row r="948" spans="56:85" x14ac:dyDescent="0.25">
      <c r="BD948" s="237">
        <v>944</v>
      </c>
      <c r="BE948" s="235"/>
      <c r="BF948" s="235"/>
      <c r="BG948" s="235"/>
      <c r="BH948" s="235"/>
      <c r="BI948" s="235"/>
      <c r="BJ948" s="236"/>
      <c r="BK948" s="235"/>
      <c r="BL948" s="236"/>
      <c r="BM948" s="235"/>
      <c r="BN948" s="238"/>
      <c r="BO948" s="238"/>
      <c r="BP948" s="238"/>
      <c r="BQ948" s="238"/>
      <c r="BR948" s="238"/>
      <c r="BS948" s="238"/>
      <c r="BT948" s="239"/>
      <c r="BU948" s="239"/>
      <c r="BV948" s="239"/>
      <c r="BW948" s="239"/>
      <c r="BX948" s="238"/>
      <c r="BY948" s="239"/>
      <c r="BZ948" s="239"/>
      <c r="CA948" s="239"/>
      <c r="CB948" s="239"/>
      <c r="CC948" s="239"/>
      <c r="CD948" s="239"/>
      <c r="CE948" s="239"/>
      <c r="CF948" s="236"/>
      <c r="CG948" s="240"/>
    </row>
    <row r="949" spans="56:85" x14ac:dyDescent="0.25">
      <c r="BD949" s="237">
        <v>945</v>
      </c>
      <c r="BE949" s="235"/>
      <c r="BF949" s="235"/>
      <c r="BG949" s="235"/>
      <c r="BH949" s="235"/>
      <c r="BI949" s="235"/>
      <c r="BJ949" s="236"/>
      <c r="BK949" s="235"/>
      <c r="BL949" s="236"/>
      <c r="BM949" s="235"/>
      <c r="BN949" s="238"/>
      <c r="BO949" s="238"/>
      <c r="BP949" s="238"/>
      <c r="BQ949" s="238"/>
      <c r="BR949" s="238"/>
      <c r="BS949" s="238"/>
      <c r="BT949" s="239"/>
      <c r="BU949" s="239"/>
      <c r="BV949" s="239"/>
      <c r="BW949" s="239"/>
      <c r="BX949" s="238"/>
      <c r="BY949" s="239"/>
      <c r="BZ949" s="239"/>
      <c r="CA949" s="239"/>
      <c r="CB949" s="239"/>
      <c r="CC949" s="239"/>
      <c r="CD949" s="239"/>
      <c r="CE949" s="239"/>
      <c r="CF949" s="236"/>
      <c r="CG949" s="240"/>
    </row>
    <row r="950" spans="56:85" x14ac:dyDescent="0.25">
      <c r="BD950" s="237">
        <v>946</v>
      </c>
      <c r="BE950" s="235"/>
      <c r="BF950" s="235"/>
      <c r="BG950" s="235"/>
      <c r="BH950" s="235"/>
      <c r="BI950" s="235"/>
      <c r="BJ950" s="236"/>
      <c r="BK950" s="235"/>
      <c r="BL950" s="236"/>
      <c r="BM950" s="235"/>
      <c r="BN950" s="238"/>
      <c r="BO950" s="238"/>
      <c r="BP950" s="238"/>
      <c r="BQ950" s="238"/>
      <c r="BR950" s="238"/>
      <c r="BS950" s="238"/>
      <c r="BT950" s="239"/>
      <c r="BU950" s="239"/>
      <c r="BV950" s="239"/>
      <c r="BW950" s="239"/>
      <c r="BX950" s="238"/>
      <c r="BY950" s="239"/>
      <c r="BZ950" s="239"/>
      <c r="CA950" s="239"/>
      <c r="CB950" s="239"/>
      <c r="CC950" s="239"/>
      <c r="CD950" s="239"/>
      <c r="CE950" s="239"/>
      <c r="CF950" s="236"/>
      <c r="CG950" s="240"/>
    </row>
    <row r="951" spans="56:85" x14ac:dyDescent="0.25">
      <c r="BD951" s="237">
        <v>947</v>
      </c>
      <c r="BE951" s="235"/>
      <c r="BF951" s="235"/>
      <c r="BG951" s="235"/>
      <c r="BH951" s="235"/>
      <c r="BI951" s="235"/>
      <c r="BJ951" s="236"/>
      <c r="BK951" s="235"/>
      <c r="BL951" s="236"/>
      <c r="BM951" s="235"/>
      <c r="BN951" s="238"/>
      <c r="BO951" s="238"/>
      <c r="BP951" s="238"/>
      <c r="BQ951" s="238"/>
      <c r="BR951" s="238"/>
      <c r="BS951" s="238"/>
      <c r="BT951" s="239"/>
      <c r="BU951" s="239"/>
      <c r="BV951" s="239"/>
      <c r="BW951" s="239"/>
      <c r="BX951" s="238"/>
      <c r="BY951" s="239"/>
      <c r="BZ951" s="239"/>
      <c r="CA951" s="239"/>
      <c r="CB951" s="239"/>
      <c r="CC951" s="239"/>
      <c r="CD951" s="239"/>
      <c r="CE951" s="239"/>
      <c r="CF951" s="236"/>
      <c r="CG951" s="240"/>
    </row>
    <row r="952" spans="56:85" x14ac:dyDescent="0.25">
      <c r="BD952" s="237">
        <v>948</v>
      </c>
      <c r="BE952" s="235"/>
      <c r="BF952" s="235"/>
      <c r="BG952" s="235"/>
      <c r="BH952" s="235"/>
      <c r="BI952" s="235"/>
      <c r="BJ952" s="236"/>
      <c r="BK952" s="235"/>
      <c r="BL952" s="236"/>
      <c r="BM952" s="235"/>
      <c r="BN952" s="238"/>
      <c r="BO952" s="238"/>
      <c r="BP952" s="238"/>
      <c r="BQ952" s="238"/>
      <c r="BR952" s="238"/>
      <c r="BS952" s="238"/>
      <c r="BT952" s="239"/>
      <c r="BU952" s="239"/>
      <c r="BV952" s="239"/>
      <c r="BW952" s="239"/>
      <c r="BX952" s="238"/>
      <c r="BY952" s="239"/>
      <c r="BZ952" s="239"/>
      <c r="CA952" s="239"/>
      <c r="CB952" s="239"/>
      <c r="CC952" s="239"/>
      <c r="CD952" s="239"/>
      <c r="CE952" s="239"/>
      <c r="CF952" s="236"/>
      <c r="CG952" s="240"/>
    </row>
    <row r="953" spans="56:85" x14ac:dyDescent="0.25">
      <c r="BD953" s="237">
        <v>949</v>
      </c>
      <c r="BE953" s="235"/>
      <c r="BF953" s="235"/>
      <c r="BG953" s="235"/>
      <c r="BH953" s="235"/>
      <c r="BI953" s="235"/>
      <c r="BJ953" s="236"/>
      <c r="BK953" s="235"/>
      <c r="BL953" s="236"/>
      <c r="BM953" s="235"/>
      <c r="BN953" s="238"/>
      <c r="BO953" s="238"/>
      <c r="BP953" s="238"/>
      <c r="BQ953" s="238"/>
      <c r="BR953" s="238"/>
      <c r="BS953" s="238"/>
      <c r="BT953" s="239"/>
      <c r="BU953" s="239"/>
      <c r="BV953" s="239"/>
      <c r="BW953" s="239"/>
      <c r="BX953" s="238"/>
      <c r="BY953" s="239"/>
      <c r="BZ953" s="239"/>
      <c r="CA953" s="239"/>
      <c r="CB953" s="239"/>
      <c r="CC953" s="239"/>
      <c r="CD953" s="239"/>
      <c r="CE953" s="239"/>
      <c r="CF953" s="236"/>
      <c r="CG953" s="240"/>
    </row>
    <row r="954" spans="56:85" x14ac:dyDescent="0.25">
      <c r="BD954" s="237">
        <v>950</v>
      </c>
      <c r="BE954" s="235"/>
      <c r="BF954" s="235"/>
      <c r="BG954" s="235"/>
      <c r="BH954" s="235"/>
      <c r="BI954" s="235"/>
      <c r="BJ954" s="236"/>
      <c r="BK954" s="235"/>
      <c r="BL954" s="236"/>
      <c r="BM954" s="235"/>
      <c r="BN954" s="238"/>
      <c r="BO954" s="238"/>
      <c r="BP954" s="238"/>
      <c r="BQ954" s="238"/>
      <c r="BR954" s="238"/>
      <c r="BS954" s="238"/>
      <c r="BT954" s="239"/>
      <c r="BU954" s="239"/>
      <c r="BV954" s="239"/>
      <c r="BW954" s="239"/>
      <c r="BX954" s="238"/>
      <c r="BY954" s="239"/>
      <c r="BZ954" s="239"/>
      <c r="CA954" s="239"/>
      <c r="CB954" s="239"/>
      <c r="CC954" s="239"/>
      <c r="CD954" s="239"/>
      <c r="CE954" s="239"/>
      <c r="CF954" s="236"/>
      <c r="CG954" s="240"/>
    </row>
    <row r="955" spans="56:85" x14ac:dyDescent="0.25">
      <c r="BD955" s="237">
        <v>951</v>
      </c>
      <c r="BE955" s="235"/>
      <c r="BF955" s="235"/>
      <c r="BG955" s="235"/>
      <c r="BH955" s="235"/>
      <c r="BI955" s="235"/>
      <c r="BJ955" s="236"/>
      <c r="BK955" s="235"/>
      <c r="BL955" s="236"/>
      <c r="BM955" s="235"/>
      <c r="BN955" s="238"/>
      <c r="BO955" s="238"/>
      <c r="BP955" s="238"/>
      <c r="BQ955" s="238"/>
      <c r="BR955" s="238"/>
      <c r="BS955" s="238"/>
      <c r="BT955" s="239"/>
      <c r="BU955" s="239"/>
      <c r="BV955" s="239"/>
      <c r="BW955" s="239"/>
      <c r="BX955" s="238"/>
      <c r="BY955" s="239"/>
      <c r="BZ955" s="239"/>
      <c r="CA955" s="239"/>
      <c r="CB955" s="239"/>
      <c r="CC955" s="239"/>
      <c r="CD955" s="239"/>
      <c r="CE955" s="239"/>
      <c r="CF955" s="236"/>
      <c r="CG955" s="240"/>
    </row>
    <row r="956" spans="56:85" x14ac:dyDescent="0.25">
      <c r="BD956" s="237">
        <v>952</v>
      </c>
      <c r="BE956" s="235"/>
      <c r="BF956" s="235"/>
      <c r="BG956" s="235"/>
      <c r="BH956" s="235"/>
      <c r="BI956" s="235"/>
      <c r="BJ956" s="236"/>
      <c r="BK956" s="235"/>
      <c r="BL956" s="236"/>
      <c r="BM956" s="235"/>
      <c r="BN956" s="238"/>
      <c r="BO956" s="238"/>
      <c r="BP956" s="238"/>
      <c r="BQ956" s="238"/>
      <c r="BR956" s="238"/>
      <c r="BS956" s="238"/>
      <c r="BT956" s="239"/>
      <c r="BU956" s="239"/>
      <c r="BV956" s="239"/>
      <c r="BW956" s="239"/>
      <c r="BX956" s="238"/>
      <c r="BY956" s="239"/>
      <c r="BZ956" s="239"/>
      <c r="CA956" s="239"/>
      <c r="CB956" s="239"/>
      <c r="CC956" s="239"/>
      <c r="CD956" s="239"/>
      <c r="CE956" s="239"/>
      <c r="CF956" s="236"/>
      <c r="CG956" s="240"/>
    </row>
    <row r="957" spans="56:85" x14ac:dyDescent="0.25">
      <c r="BD957" s="237">
        <v>953</v>
      </c>
      <c r="BE957" s="235"/>
      <c r="BF957" s="235"/>
      <c r="BG957" s="235"/>
      <c r="BH957" s="235"/>
      <c r="BI957" s="235"/>
      <c r="BJ957" s="236"/>
      <c r="BK957" s="235"/>
      <c r="BL957" s="236"/>
      <c r="BM957" s="235"/>
      <c r="BN957" s="238"/>
      <c r="BO957" s="238"/>
      <c r="BP957" s="238"/>
      <c r="BQ957" s="238"/>
      <c r="BR957" s="238"/>
      <c r="BS957" s="238"/>
      <c r="BT957" s="239"/>
      <c r="BU957" s="239"/>
      <c r="BV957" s="239"/>
      <c r="BW957" s="239"/>
      <c r="BX957" s="238"/>
      <c r="BY957" s="239"/>
      <c r="BZ957" s="239"/>
      <c r="CA957" s="239"/>
      <c r="CB957" s="239"/>
      <c r="CC957" s="239"/>
      <c r="CD957" s="239"/>
      <c r="CE957" s="239"/>
      <c r="CF957" s="236"/>
      <c r="CG957" s="240"/>
    </row>
    <row r="958" spans="56:85" x14ac:dyDescent="0.25">
      <c r="BD958" s="237">
        <v>954</v>
      </c>
      <c r="BE958" s="235"/>
      <c r="BF958" s="235"/>
      <c r="BG958" s="235"/>
      <c r="BH958" s="235"/>
      <c r="BI958" s="235"/>
      <c r="BJ958" s="236"/>
      <c r="BK958" s="235"/>
      <c r="BL958" s="236"/>
      <c r="BM958" s="235"/>
      <c r="BN958" s="238"/>
      <c r="BO958" s="238"/>
      <c r="BP958" s="238"/>
      <c r="BQ958" s="238"/>
      <c r="BR958" s="238"/>
      <c r="BS958" s="238"/>
      <c r="BT958" s="239"/>
      <c r="BU958" s="239"/>
      <c r="BV958" s="239"/>
      <c r="BW958" s="239"/>
      <c r="BX958" s="238"/>
      <c r="BY958" s="239"/>
      <c r="BZ958" s="239"/>
      <c r="CA958" s="239"/>
      <c r="CB958" s="239"/>
      <c r="CC958" s="239"/>
      <c r="CD958" s="239"/>
      <c r="CE958" s="239"/>
      <c r="CF958" s="236"/>
      <c r="CG958" s="240"/>
    </row>
    <row r="959" spans="56:85" x14ac:dyDescent="0.25">
      <c r="BD959" s="237">
        <v>955</v>
      </c>
      <c r="BE959" s="235"/>
      <c r="BF959" s="235"/>
      <c r="BG959" s="235"/>
      <c r="BH959" s="235"/>
      <c r="BI959" s="235"/>
      <c r="BJ959" s="236"/>
      <c r="BK959" s="235"/>
      <c r="BL959" s="236"/>
      <c r="BM959" s="235"/>
      <c r="BN959" s="238"/>
      <c r="BO959" s="238"/>
      <c r="BP959" s="238"/>
      <c r="BQ959" s="238"/>
      <c r="BR959" s="238"/>
      <c r="BS959" s="238"/>
      <c r="BT959" s="239"/>
      <c r="BU959" s="239"/>
      <c r="BV959" s="239"/>
      <c r="BW959" s="239"/>
      <c r="BX959" s="238"/>
      <c r="BY959" s="239"/>
      <c r="BZ959" s="239"/>
      <c r="CA959" s="239"/>
      <c r="CB959" s="239"/>
      <c r="CC959" s="239"/>
      <c r="CD959" s="239"/>
      <c r="CE959" s="239"/>
      <c r="CF959" s="236"/>
      <c r="CG959" s="240"/>
    </row>
    <row r="960" spans="56:85" x14ac:dyDescent="0.25">
      <c r="BD960" s="237">
        <v>956</v>
      </c>
      <c r="BE960" s="235"/>
      <c r="BF960" s="235"/>
      <c r="BG960" s="235"/>
      <c r="BH960" s="235"/>
      <c r="BI960" s="235"/>
      <c r="BJ960" s="236"/>
      <c r="BK960" s="235"/>
      <c r="BL960" s="236"/>
      <c r="BM960" s="235"/>
      <c r="BN960" s="238"/>
      <c r="BO960" s="238"/>
      <c r="BP960" s="238"/>
      <c r="BQ960" s="238"/>
      <c r="BR960" s="238"/>
      <c r="BS960" s="238"/>
      <c r="BT960" s="239"/>
      <c r="BU960" s="239"/>
      <c r="BV960" s="239"/>
      <c r="BW960" s="239"/>
      <c r="BX960" s="238"/>
      <c r="BY960" s="239"/>
      <c r="BZ960" s="239"/>
      <c r="CA960" s="239"/>
      <c r="CB960" s="239"/>
      <c r="CC960" s="239"/>
      <c r="CD960" s="239"/>
      <c r="CE960" s="239"/>
      <c r="CF960" s="236"/>
      <c r="CG960" s="240"/>
    </row>
    <row r="961" spans="56:85" x14ac:dyDescent="0.25">
      <c r="BD961" s="237">
        <v>957</v>
      </c>
      <c r="BE961" s="235"/>
      <c r="BF961" s="235"/>
      <c r="BG961" s="235"/>
      <c r="BH961" s="235"/>
      <c r="BI961" s="235"/>
      <c r="BJ961" s="236"/>
      <c r="BK961" s="235"/>
      <c r="BL961" s="236"/>
      <c r="BM961" s="235"/>
      <c r="BN961" s="238"/>
      <c r="BO961" s="238"/>
      <c r="BP961" s="238"/>
      <c r="BQ961" s="238"/>
      <c r="BR961" s="238"/>
      <c r="BS961" s="238"/>
      <c r="BT961" s="239"/>
      <c r="BU961" s="239"/>
      <c r="BV961" s="239"/>
      <c r="BW961" s="239"/>
      <c r="BX961" s="238"/>
      <c r="BY961" s="239"/>
      <c r="BZ961" s="239"/>
      <c r="CA961" s="239"/>
      <c r="CB961" s="239"/>
      <c r="CC961" s="239"/>
      <c r="CD961" s="239"/>
      <c r="CE961" s="239"/>
      <c r="CF961" s="236"/>
      <c r="CG961" s="240"/>
    </row>
    <row r="962" spans="56:85" x14ac:dyDescent="0.25">
      <c r="BD962" s="237">
        <v>958</v>
      </c>
      <c r="BE962" s="235"/>
      <c r="BF962" s="235"/>
      <c r="BG962" s="235"/>
      <c r="BH962" s="235"/>
      <c r="BI962" s="235"/>
      <c r="BJ962" s="236"/>
      <c r="BK962" s="235"/>
      <c r="BL962" s="236"/>
      <c r="BM962" s="235"/>
      <c r="BN962" s="238"/>
      <c r="BO962" s="238"/>
      <c r="BP962" s="238"/>
      <c r="BQ962" s="238"/>
      <c r="BR962" s="238"/>
      <c r="BS962" s="238"/>
      <c r="BT962" s="239"/>
      <c r="BU962" s="239"/>
      <c r="BV962" s="239"/>
      <c r="BW962" s="239"/>
      <c r="BX962" s="238"/>
      <c r="BY962" s="239"/>
      <c r="BZ962" s="239"/>
      <c r="CA962" s="239"/>
      <c r="CB962" s="239"/>
      <c r="CC962" s="239"/>
      <c r="CD962" s="239"/>
      <c r="CE962" s="239"/>
      <c r="CF962" s="236"/>
      <c r="CG962" s="240"/>
    </row>
    <row r="963" spans="56:85" x14ac:dyDescent="0.25">
      <c r="BD963" s="237">
        <v>959</v>
      </c>
      <c r="BE963" s="235"/>
      <c r="BF963" s="235"/>
      <c r="BG963" s="235"/>
      <c r="BH963" s="235"/>
      <c r="BI963" s="235"/>
      <c r="BJ963" s="236"/>
      <c r="BK963" s="235"/>
      <c r="BL963" s="236"/>
      <c r="BM963" s="235"/>
      <c r="BN963" s="238"/>
      <c r="BO963" s="238"/>
      <c r="BP963" s="238"/>
      <c r="BQ963" s="238"/>
      <c r="BR963" s="238"/>
      <c r="BS963" s="238"/>
      <c r="BT963" s="239"/>
      <c r="BU963" s="239"/>
      <c r="BV963" s="239"/>
      <c r="BW963" s="239"/>
      <c r="BX963" s="238"/>
      <c r="BY963" s="239"/>
      <c r="BZ963" s="239"/>
      <c r="CA963" s="239"/>
      <c r="CB963" s="239"/>
      <c r="CC963" s="239"/>
      <c r="CD963" s="239"/>
      <c r="CE963" s="239"/>
      <c r="CF963" s="236"/>
      <c r="CG963" s="240"/>
    </row>
    <row r="964" spans="56:85" x14ac:dyDescent="0.25">
      <c r="BD964" s="237">
        <v>960</v>
      </c>
      <c r="BE964" s="235"/>
      <c r="BF964" s="235"/>
      <c r="BG964" s="235"/>
      <c r="BH964" s="235"/>
      <c r="BI964" s="235"/>
      <c r="BJ964" s="236"/>
      <c r="BK964" s="235"/>
      <c r="BL964" s="236"/>
      <c r="BM964" s="235"/>
      <c r="BN964" s="238"/>
      <c r="BO964" s="238"/>
      <c r="BP964" s="238"/>
      <c r="BQ964" s="238"/>
      <c r="BR964" s="238"/>
      <c r="BS964" s="238"/>
      <c r="BT964" s="239"/>
      <c r="BU964" s="239"/>
      <c r="BV964" s="239"/>
      <c r="BW964" s="239"/>
      <c r="BX964" s="238"/>
      <c r="BY964" s="239"/>
      <c r="BZ964" s="239"/>
      <c r="CA964" s="239"/>
      <c r="CB964" s="239"/>
      <c r="CC964" s="239"/>
      <c r="CD964" s="239"/>
      <c r="CE964" s="239"/>
      <c r="CF964" s="236"/>
      <c r="CG964" s="240"/>
    </row>
    <row r="965" spans="56:85" x14ac:dyDescent="0.25">
      <c r="BD965" s="237">
        <v>961</v>
      </c>
      <c r="BE965" s="235"/>
      <c r="BF965" s="235"/>
      <c r="BG965" s="235"/>
      <c r="BH965" s="235"/>
      <c r="BI965" s="235"/>
      <c r="BJ965" s="236"/>
      <c r="BK965" s="235"/>
      <c r="BL965" s="236"/>
      <c r="BM965" s="235"/>
      <c r="BN965" s="238"/>
      <c r="BO965" s="238"/>
      <c r="BP965" s="238"/>
      <c r="BQ965" s="238"/>
      <c r="BR965" s="238"/>
      <c r="BS965" s="238"/>
      <c r="BT965" s="239"/>
      <c r="BU965" s="239"/>
      <c r="BV965" s="239"/>
      <c r="BW965" s="239"/>
      <c r="BX965" s="238"/>
      <c r="BY965" s="239"/>
      <c r="BZ965" s="239"/>
      <c r="CA965" s="239"/>
      <c r="CB965" s="239"/>
      <c r="CC965" s="239"/>
      <c r="CD965" s="239"/>
      <c r="CE965" s="239"/>
      <c r="CF965" s="236"/>
      <c r="CG965" s="240"/>
    </row>
    <row r="966" spans="56:85" x14ac:dyDescent="0.25">
      <c r="BD966" s="237">
        <v>962</v>
      </c>
      <c r="BE966" s="235"/>
      <c r="BF966" s="235"/>
      <c r="BG966" s="235"/>
      <c r="BH966" s="235"/>
      <c r="BI966" s="235"/>
      <c r="BJ966" s="236"/>
      <c r="BK966" s="235"/>
      <c r="BL966" s="236"/>
      <c r="BM966" s="235"/>
      <c r="BN966" s="238"/>
      <c r="BO966" s="238"/>
      <c r="BP966" s="238"/>
      <c r="BQ966" s="238"/>
      <c r="BR966" s="238"/>
      <c r="BS966" s="238"/>
      <c r="BT966" s="239"/>
      <c r="BU966" s="239"/>
      <c r="BV966" s="239"/>
      <c r="BW966" s="239"/>
      <c r="BX966" s="238"/>
      <c r="BY966" s="239"/>
      <c r="BZ966" s="239"/>
      <c r="CA966" s="239"/>
      <c r="CB966" s="239"/>
      <c r="CC966" s="239"/>
      <c r="CD966" s="239"/>
      <c r="CE966" s="239"/>
      <c r="CF966" s="236"/>
      <c r="CG966" s="240"/>
    </row>
    <row r="967" spans="56:85" x14ac:dyDescent="0.25">
      <c r="BD967" s="237">
        <v>963</v>
      </c>
      <c r="BE967" s="235"/>
      <c r="BF967" s="235"/>
      <c r="BG967" s="235"/>
      <c r="BH967" s="235"/>
      <c r="BI967" s="235"/>
      <c r="BJ967" s="236"/>
      <c r="BK967" s="235"/>
      <c r="BL967" s="236"/>
      <c r="BM967" s="235"/>
      <c r="BN967" s="238"/>
      <c r="BO967" s="238"/>
      <c r="BP967" s="238"/>
      <c r="BQ967" s="238"/>
      <c r="BR967" s="238"/>
      <c r="BS967" s="238"/>
      <c r="BT967" s="239"/>
      <c r="BU967" s="239"/>
      <c r="BV967" s="239"/>
      <c r="BW967" s="239"/>
      <c r="BX967" s="238"/>
      <c r="BY967" s="239"/>
      <c r="BZ967" s="239"/>
      <c r="CA967" s="239"/>
      <c r="CB967" s="239"/>
      <c r="CC967" s="239"/>
      <c r="CD967" s="239"/>
      <c r="CE967" s="239"/>
      <c r="CF967" s="236"/>
      <c r="CG967" s="240"/>
    </row>
    <row r="968" spans="56:85" x14ac:dyDescent="0.25">
      <c r="BD968" s="237">
        <v>964</v>
      </c>
      <c r="BE968" s="235"/>
      <c r="BF968" s="235"/>
      <c r="BG968" s="235"/>
      <c r="BH968" s="235"/>
      <c r="BI968" s="235"/>
      <c r="BJ968" s="236"/>
      <c r="BK968" s="235"/>
      <c r="BL968" s="236"/>
      <c r="BM968" s="235"/>
      <c r="BN968" s="238"/>
      <c r="BO968" s="238"/>
      <c r="BP968" s="238"/>
      <c r="BQ968" s="238"/>
      <c r="BR968" s="238"/>
      <c r="BS968" s="238"/>
      <c r="BT968" s="239"/>
      <c r="BU968" s="239"/>
      <c r="BV968" s="239"/>
      <c r="BW968" s="239"/>
      <c r="BX968" s="238"/>
      <c r="BY968" s="239"/>
      <c r="BZ968" s="239"/>
      <c r="CA968" s="239"/>
      <c r="CB968" s="239"/>
      <c r="CC968" s="239"/>
      <c r="CD968" s="239"/>
      <c r="CE968" s="239"/>
      <c r="CF968" s="236"/>
      <c r="CG968" s="240"/>
    </row>
    <row r="969" spans="56:85" x14ac:dyDescent="0.25">
      <c r="BD969" s="237">
        <v>965</v>
      </c>
      <c r="BE969" s="235"/>
      <c r="BF969" s="235"/>
      <c r="BG969" s="235"/>
      <c r="BH969" s="235"/>
      <c r="BI969" s="235"/>
      <c r="BJ969" s="236"/>
      <c r="BK969" s="235"/>
      <c r="BL969" s="236"/>
      <c r="BM969" s="235"/>
      <c r="BN969" s="238"/>
      <c r="BO969" s="238"/>
      <c r="BP969" s="238"/>
      <c r="BQ969" s="238"/>
      <c r="BR969" s="238"/>
      <c r="BS969" s="238"/>
      <c r="BT969" s="239"/>
      <c r="BU969" s="239"/>
      <c r="BV969" s="239"/>
      <c r="BW969" s="239"/>
      <c r="BX969" s="238"/>
      <c r="BY969" s="239"/>
      <c r="BZ969" s="239"/>
      <c r="CA969" s="239"/>
      <c r="CB969" s="239"/>
      <c r="CC969" s="239"/>
      <c r="CD969" s="239"/>
      <c r="CE969" s="239"/>
      <c r="CF969" s="236"/>
      <c r="CG969" s="240"/>
    </row>
    <row r="970" spans="56:85" x14ac:dyDescent="0.25">
      <c r="BD970" s="237">
        <v>966</v>
      </c>
      <c r="BE970" s="235"/>
      <c r="BF970" s="235"/>
      <c r="BG970" s="235"/>
      <c r="BH970" s="235"/>
      <c r="BI970" s="235"/>
      <c r="BJ970" s="236"/>
      <c r="BK970" s="235"/>
      <c r="BL970" s="236"/>
      <c r="BM970" s="235"/>
      <c r="BN970" s="238"/>
      <c r="BO970" s="238"/>
      <c r="BP970" s="238"/>
      <c r="BQ970" s="238"/>
      <c r="BR970" s="238"/>
      <c r="BS970" s="238"/>
      <c r="BT970" s="239"/>
      <c r="BU970" s="239"/>
      <c r="BV970" s="239"/>
      <c r="BW970" s="239"/>
      <c r="BX970" s="238"/>
      <c r="BY970" s="239"/>
      <c r="BZ970" s="239"/>
      <c r="CA970" s="239"/>
      <c r="CB970" s="239"/>
      <c r="CC970" s="239"/>
      <c r="CD970" s="239"/>
      <c r="CE970" s="239"/>
      <c r="CF970" s="236"/>
      <c r="CG970" s="240"/>
    </row>
    <row r="971" spans="56:85" x14ac:dyDescent="0.25">
      <c r="BD971" s="237">
        <v>967</v>
      </c>
      <c r="BE971" s="235"/>
      <c r="BF971" s="235"/>
      <c r="BG971" s="235"/>
      <c r="BH971" s="235"/>
      <c r="BI971" s="235"/>
      <c r="BJ971" s="236"/>
      <c r="BK971" s="235"/>
      <c r="BL971" s="236"/>
      <c r="BM971" s="235"/>
      <c r="BN971" s="238"/>
      <c r="BO971" s="238"/>
      <c r="BP971" s="238"/>
      <c r="BQ971" s="238"/>
      <c r="BR971" s="238"/>
      <c r="BS971" s="238"/>
      <c r="BT971" s="239"/>
      <c r="BU971" s="239"/>
      <c r="BV971" s="239"/>
      <c r="BW971" s="239"/>
      <c r="BX971" s="238"/>
      <c r="BY971" s="239"/>
      <c r="BZ971" s="239"/>
      <c r="CA971" s="239"/>
      <c r="CB971" s="239"/>
      <c r="CC971" s="239"/>
      <c r="CD971" s="239"/>
      <c r="CE971" s="239"/>
      <c r="CF971" s="236"/>
      <c r="CG971" s="240"/>
    </row>
    <row r="972" spans="56:85" x14ac:dyDescent="0.25">
      <c r="BD972" s="237">
        <v>968</v>
      </c>
      <c r="BE972" s="235"/>
      <c r="BF972" s="235"/>
      <c r="BG972" s="235"/>
      <c r="BH972" s="235"/>
      <c r="BI972" s="235"/>
      <c r="BJ972" s="236"/>
      <c r="BK972" s="235"/>
      <c r="BL972" s="236"/>
      <c r="BM972" s="235"/>
      <c r="BN972" s="238"/>
      <c r="BO972" s="238"/>
      <c r="BP972" s="238"/>
      <c r="BQ972" s="238"/>
      <c r="BR972" s="238"/>
      <c r="BS972" s="238"/>
      <c r="BT972" s="239"/>
      <c r="BU972" s="239"/>
      <c r="BV972" s="239"/>
      <c r="BW972" s="239"/>
      <c r="BX972" s="238"/>
      <c r="BY972" s="239"/>
      <c r="BZ972" s="239"/>
      <c r="CA972" s="239"/>
      <c r="CB972" s="239"/>
      <c r="CC972" s="239"/>
      <c r="CD972" s="239"/>
      <c r="CE972" s="239"/>
      <c r="CF972" s="236"/>
      <c r="CG972" s="240"/>
    </row>
    <row r="973" spans="56:85" x14ac:dyDescent="0.25">
      <c r="BD973" s="237">
        <v>969</v>
      </c>
      <c r="BE973" s="235"/>
      <c r="BF973" s="235"/>
      <c r="BG973" s="235"/>
      <c r="BH973" s="235"/>
      <c r="BI973" s="235"/>
      <c r="BJ973" s="236"/>
      <c r="BK973" s="235"/>
      <c r="BL973" s="236"/>
      <c r="BM973" s="235"/>
      <c r="BN973" s="238"/>
      <c r="BO973" s="238"/>
      <c r="BP973" s="238"/>
      <c r="BQ973" s="238"/>
      <c r="BR973" s="238"/>
      <c r="BS973" s="238"/>
      <c r="BT973" s="239"/>
      <c r="BU973" s="239"/>
      <c r="BV973" s="239"/>
      <c r="BW973" s="239"/>
      <c r="BX973" s="238"/>
      <c r="BY973" s="239"/>
      <c r="BZ973" s="239"/>
      <c r="CA973" s="239"/>
      <c r="CB973" s="239"/>
      <c r="CC973" s="239"/>
      <c r="CD973" s="239"/>
      <c r="CE973" s="239"/>
      <c r="CF973" s="236"/>
      <c r="CG973" s="240"/>
    </row>
    <row r="974" spans="56:85" x14ac:dyDescent="0.25">
      <c r="BD974" s="237">
        <v>970</v>
      </c>
      <c r="BE974" s="235"/>
      <c r="BF974" s="235"/>
      <c r="BG974" s="235"/>
      <c r="BH974" s="235"/>
      <c r="BI974" s="235"/>
      <c r="BJ974" s="236"/>
      <c r="BK974" s="235"/>
      <c r="BL974" s="236"/>
      <c r="BM974" s="235"/>
      <c r="BN974" s="238"/>
      <c r="BO974" s="238"/>
      <c r="BP974" s="238"/>
      <c r="BQ974" s="238"/>
      <c r="BR974" s="238"/>
      <c r="BS974" s="238"/>
      <c r="BT974" s="239"/>
      <c r="BU974" s="239"/>
      <c r="BV974" s="239"/>
      <c r="BW974" s="239"/>
      <c r="BX974" s="238"/>
      <c r="BY974" s="239"/>
      <c r="BZ974" s="239"/>
      <c r="CA974" s="239"/>
      <c r="CB974" s="239"/>
      <c r="CC974" s="239"/>
      <c r="CD974" s="239"/>
      <c r="CE974" s="239"/>
      <c r="CF974" s="236"/>
      <c r="CG974" s="240"/>
    </row>
    <row r="975" spans="56:85" x14ac:dyDescent="0.25">
      <c r="BD975" s="237">
        <v>971</v>
      </c>
      <c r="BE975" s="235"/>
      <c r="BF975" s="235"/>
      <c r="BG975" s="235"/>
      <c r="BH975" s="235"/>
      <c r="BI975" s="235"/>
      <c r="BJ975" s="236"/>
      <c r="BK975" s="235"/>
      <c r="BL975" s="236"/>
      <c r="BM975" s="235"/>
      <c r="BN975" s="238"/>
      <c r="BO975" s="238"/>
      <c r="BP975" s="238"/>
      <c r="BQ975" s="238"/>
      <c r="BR975" s="238"/>
      <c r="BS975" s="238"/>
      <c r="BT975" s="239"/>
      <c r="BU975" s="239"/>
      <c r="BV975" s="239"/>
      <c r="BW975" s="239"/>
      <c r="BX975" s="238"/>
      <c r="BY975" s="239"/>
      <c r="BZ975" s="239"/>
      <c r="CA975" s="239"/>
      <c r="CB975" s="239"/>
      <c r="CC975" s="239"/>
      <c r="CD975" s="239"/>
      <c r="CE975" s="239"/>
      <c r="CF975" s="236"/>
      <c r="CG975" s="240"/>
    </row>
    <row r="976" spans="56:85" x14ac:dyDescent="0.25">
      <c r="BD976" s="237">
        <v>972</v>
      </c>
      <c r="BE976" s="235"/>
      <c r="BF976" s="235"/>
      <c r="BG976" s="235"/>
      <c r="BH976" s="235"/>
      <c r="BI976" s="235"/>
      <c r="BJ976" s="236"/>
      <c r="BK976" s="235"/>
      <c r="BL976" s="236"/>
      <c r="BM976" s="235"/>
      <c r="BN976" s="238"/>
      <c r="BO976" s="238"/>
      <c r="BP976" s="238"/>
      <c r="BQ976" s="238"/>
      <c r="BR976" s="238"/>
      <c r="BS976" s="238"/>
      <c r="BT976" s="239"/>
      <c r="BU976" s="239"/>
      <c r="BV976" s="239"/>
      <c r="BW976" s="239"/>
      <c r="BX976" s="238"/>
      <c r="BY976" s="239"/>
      <c r="BZ976" s="239"/>
      <c r="CA976" s="239"/>
      <c r="CB976" s="239"/>
      <c r="CC976" s="239"/>
      <c r="CD976" s="239"/>
      <c r="CE976" s="239"/>
      <c r="CF976" s="236"/>
      <c r="CG976" s="240"/>
    </row>
    <row r="977" spans="56:85" x14ac:dyDescent="0.25">
      <c r="BD977" s="237">
        <v>973</v>
      </c>
      <c r="BE977" s="235"/>
      <c r="BF977" s="235"/>
      <c r="BG977" s="235"/>
      <c r="BH977" s="235"/>
      <c r="BI977" s="235"/>
      <c r="BJ977" s="236"/>
      <c r="BK977" s="235"/>
      <c r="BL977" s="236"/>
      <c r="BM977" s="235"/>
      <c r="BN977" s="238"/>
      <c r="BO977" s="238"/>
      <c r="BP977" s="238"/>
      <c r="BQ977" s="238"/>
      <c r="BR977" s="238"/>
      <c r="BS977" s="238"/>
      <c r="BT977" s="239"/>
      <c r="BU977" s="239"/>
      <c r="BV977" s="239"/>
      <c r="BW977" s="239"/>
      <c r="BX977" s="238"/>
      <c r="BY977" s="239"/>
      <c r="BZ977" s="239"/>
      <c r="CA977" s="239"/>
      <c r="CB977" s="239"/>
      <c r="CC977" s="239"/>
      <c r="CD977" s="239"/>
      <c r="CE977" s="239"/>
      <c r="CF977" s="236"/>
      <c r="CG977" s="240"/>
    </row>
    <row r="978" spans="56:85" x14ac:dyDescent="0.25">
      <c r="BD978" s="237">
        <v>974</v>
      </c>
      <c r="BE978" s="235"/>
      <c r="BF978" s="235"/>
      <c r="BG978" s="235"/>
      <c r="BH978" s="235"/>
      <c r="BI978" s="235"/>
      <c r="BJ978" s="236"/>
      <c r="BK978" s="235"/>
      <c r="BL978" s="236"/>
      <c r="BM978" s="235"/>
      <c r="BN978" s="238"/>
      <c r="BO978" s="238"/>
      <c r="BP978" s="238"/>
      <c r="BQ978" s="238"/>
      <c r="BR978" s="238"/>
      <c r="BS978" s="238"/>
      <c r="BT978" s="239"/>
      <c r="BU978" s="239"/>
      <c r="BV978" s="239"/>
      <c r="BW978" s="239"/>
      <c r="BX978" s="238"/>
      <c r="BY978" s="239"/>
      <c r="BZ978" s="239"/>
      <c r="CA978" s="239"/>
      <c r="CB978" s="239"/>
      <c r="CC978" s="239"/>
      <c r="CD978" s="239"/>
      <c r="CE978" s="239"/>
      <c r="CF978" s="236"/>
      <c r="CG978" s="240"/>
    </row>
    <row r="979" spans="56:85" x14ac:dyDescent="0.25">
      <c r="BD979" s="237">
        <v>975</v>
      </c>
      <c r="BE979" s="235"/>
      <c r="BF979" s="235"/>
      <c r="BG979" s="235"/>
      <c r="BH979" s="235"/>
      <c r="BI979" s="235"/>
      <c r="BJ979" s="236"/>
      <c r="BK979" s="235"/>
      <c r="BL979" s="236"/>
      <c r="BM979" s="235"/>
      <c r="BN979" s="238"/>
      <c r="BO979" s="238"/>
      <c r="BP979" s="238"/>
      <c r="BQ979" s="238"/>
      <c r="BR979" s="238"/>
      <c r="BS979" s="238"/>
      <c r="BT979" s="239"/>
      <c r="BU979" s="239"/>
      <c r="BV979" s="239"/>
      <c r="BW979" s="239"/>
      <c r="BX979" s="238"/>
      <c r="BY979" s="239"/>
      <c r="BZ979" s="239"/>
      <c r="CA979" s="239"/>
      <c r="CB979" s="239"/>
      <c r="CC979" s="239"/>
      <c r="CD979" s="239"/>
      <c r="CE979" s="239"/>
      <c r="CF979" s="236"/>
      <c r="CG979" s="240"/>
    </row>
    <row r="980" spans="56:85" x14ac:dyDescent="0.25">
      <c r="BD980" s="237">
        <v>976</v>
      </c>
      <c r="BE980" s="235"/>
      <c r="BF980" s="235"/>
      <c r="BG980" s="235"/>
      <c r="BH980" s="235"/>
      <c r="BI980" s="235"/>
      <c r="BJ980" s="236"/>
      <c r="BK980" s="235"/>
      <c r="BL980" s="236"/>
      <c r="BM980" s="235"/>
      <c r="BN980" s="238"/>
      <c r="BO980" s="238"/>
      <c r="BP980" s="238"/>
      <c r="BQ980" s="238"/>
      <c r="BR980" s="238"/>
      <c r="BS980" s="238"/>
      <c r="BT980" s="239"/>
      <c r="BU980" s="239"/>
      <c r="BV980" s="239"/>
      <c r="BW980" s="239"/>
      <c r="BX980" s="238"/>
      <c r="BY980" s="239"/>
      <c r="BZ980" s="239"/>
      <c r="CA980" s="239"/>
      <c r="CB980" s="239"/>
      <c r="CC980" s="239"/>
      <c r="CD980" s="239"/>
      <c r="CE980" s="239"/>
      <c r="CF980" s="236"/>
      <c r="CG980" s="240"/>
    </row>
    <row r="981" spans="56:85" x14ac:dyDescent="0.25">
      <c r="BD981" s="237">
        <v>977</v>
      </c>
      <c r="BE981" s="235"/>
      <c r="BF981" s="235"/>
      <c r="BG981" s="235"/>
      <c r="BH981" s="235"/>
      <c r="BI981" s="235"/>
      <c r="BJ981" s="236"/>
      <c r="BK981" s="235"/>
      <c r="BL981" s="236"/>
      <c r="BM981" s="235"/>
      <c r="BN981" s="238"/>
      <c r="BO981" s="238"/>
      <c r="BP981" s="238"/>
      <c r="BQ981" s="238"/>
      <c r="BR981" s="238"/>
      <c r="BS981" s="238"/>
      <c r="BT981" s="239"/>
      <c r="BU981" s="239"/>
      <c r="BV981" s="239"/>
      <c r="BW981" s="239"/>
      <c r="BX981" s="238"/>
      <c r="BY981" s="239"/>
      <c r="BZ981" s="239"/>
      <c r="CA981" s="239"/>
      <c r="CB981" s="239"/>
      <c r="CC981" s="239"/>
      <c r="CD981" s="239"/>
      <c r="CE981" s="239"/>
      <c r="CF981" s="236"/>
      <c r="CG981" s="240"/>
    </row>
    <row r="982" spans="56:85" x14ac:dyDescent="0.25">
      <c r="BD982" s="237">
        <v>978</v>
      </c>
      <c r="BE982" s="235"/>
      <c r="BF982" s="235"/>
      <c r="BG982" s="235"/>
      <c r="BH982" s="235"/>
      <c r="BI982" s="235"/>
      <c r="BJ982" s="236"/>
      <c r="BK982" s="235"/>
      <c r="BL982" s="236"/>
      <c r="BM982" s="235"/>
      <c r="BN982" s="238"/>
      <c r="BO982" s="238"/>
      <c r="BP982" s="238"/>
      <c r="BQ982" s="238"/>
      <c r="BR982" s="238"/>
      <c r="BS982" s="238"/>
      <c r="BT982" s="239"/>
      <c r="BU982" s="239"/>
      <c r="BV982" s="239"/>
      <c r="BW982" s="239"/>
      <c r="BX982" s="238"/>
      <c r="BY982" s="239"/>
      <c r="BZ982" s="239"/>
      <c r="CA982" s="239"/>
      <c r="CB982" s="239"/>
      <c r="CC982" s="239"/>
      <c r="CD982" s="239"/>
      <c r="CE982" s="239"/>
      <c r="CF982" s="236"/>
      <c r="CG982" s="240"/>
    </row>
    <row r="983" spans="56:85" x14ac:dyDescent="0.25">
      <c r="BD983" s="237">
        <v>979</v>
      </c>
      <c r="BE983" s="235"/>
      <c r="BF983" s="235"/>
      <c r="BG983" s="235"/>
      <c r="BH983" s="235"/>
      <c r="BI983" s="235"/>
      <c r="BJ983" s="236"/>
      <c r="BK983" s="235"/>
      <c r="BL983" s="236"/>
      <c r="BM983" s="235"/>
      <c r="BN983" s="238"/>
      <c r="BO983" s="238"/>
      <c r="BP983" s="238"/>
      <c r="BQ983" s="238"/>
      <c r="BR983" s="238"/>
      <c r="BS983" s="238"/>
      <c r="BT983" s="239"/>
      <c r="BU983" s="239"/>
      <c r="BV983" s="239"/>
      <c r="BW983" s="239"/>
      <c r="BX983" s="238"/>
      <c r="BY983" s="239"/>
      <c r="BZ983" s="239"/>
      <c r="CA983" s="239"/>
      <c r="CB983" s="239"/>
      <c r="CC983" s="239"/>
      <c r="CD983" s="239"/>
      <c r="CE983" s="239"/>
      <c r="CF983" s="236"/>
      <c r="CG983" s="240"/>
    </row>
    <row r="984" spans="56:85" x14ac:dyDescent="0.25">
      <c r="BD984" s="237">
        <v>980</v>
      </c>
      <c r="BE984" s="235"/>
      <c r="BF984" s="235"/>
      <c r="BG984" s="235"/>
      <c r="BH984" s="235"/>
      <c r="BI984" s="235"/>
      <c r="BJ984" s="236"/>
      <c r="BK984" s="235"/>
      <c r="BL984" s="236"/>
      <c r="BM984" s="235"/>
      <c r="BN984" s="238"/>
      <c r="BO984" s="238"/>
      <c r="BP984" s="238"/>
      <c r="BQ984" s="238"/>
      <c r="BR984" s="238"/>
      <c r="BS984" s="238"/>
      <c r="BT984" s="239"/>
      <c r="BU984" s="239"/>
      <c r="BV984" s="239"/>
      <c r="BW984" s="239"/>
      <c r="BX984" s="238"/>
      <c r="BY984" s="239"/>
      <c r="BZ984" s="239"/>
      <c r="CA984" s="239"/>
      <c r="CB984" s="239"/>
      <c r="CC984" s="239"/>
      <c r="CD984" s="239"/>
      <c r="CE984" s="239"/>
      <c r="CF984" s="236"/>
      <c r="CG984" s="240"/>
    </row>
    <row r="985" spans="56:85" x14ac:dyDescent="0.25">
      <c r="BD985" s="237">
        <v>981</v>
      </c>
      <c r="BE985" s="235"/>
      <c r="BF985" s="235"/>
      <c r="BG985" s="235"/>
      <c r="BH985" s="235"/>
      <c r="BI985" s="235"/>
      <c r="BJ985" s="236"/>
      <c r="BK985" s="235"/>
      <c r="BL985" s="236"/>
      <c r="BM985" s="235"/>
      <c r="BN985" s="238"/>
      <c r="BO985" s="238"/>
      <c r="BP985" s="238"/>
      <c r="BQ985" s="238"/>
      <c r="BR985" s="238"/>
      <c r="BS985" s="238"/>
      <c r="BT985" s="239"/>
      <c r="BU985" s="239"/>
      <c r="BV985" s="239"/>
      <c r="BW985" s="239"/>
      <c r="BX985" s="238"/>
      <c r="BY985" s="239"/>
      <c r="BZ985" s="239"/>
      <c r="CA985" s="239"/>
      <c r="CB985" s="239"/>
      <c r="CC985" s="239"/>
      <c r="CD985" s="239"/>
      <c r="CE985" s="239"/>
      <c r="CF985" s="236"/>
      <c r="CG985" s="240"/>
    </row>
    <row r="986" spans="56:85" x14ac:dyDescent="0.25">
      <c r="BD986" s="237">
        <v>982</v>
      </c>
      <c r="BE986" s="235"/>
      <c r="BF986" s="235"/>
      <c r="BG986" s="235"/>
      <c r="BH986" s="235"/>
      <c r="BI986" s="235"/>
      <c r="BJ986" s="236"/>
      <c r="BK986" s="235"/>
      <c r="BL986" s="236"/>
      <c r="BM986" s="235"/>
      <c r="BN986" s="238"/>
      <c r="BO986" s="238"/>
      <c r="BP986" s="238"/>
      <c r="BQ986" s="238"/>
      <c r="BR986" s="238"/>
      <c r="BS986" s="238"/>
      <c r="BT986" s="239"/>
      <c r="BU986" s="239"/>
      <c r="BV986" s="239"/>
      <c r="BW986" s="239"/>
      <c r="BX986" s="238"/>
      <c r="BY986" s="239"/>
      <c r="BZ986" s="239"/>
      <c r="CA986" s="239"/>
      <c r="CB986" s="239"/>
      <c r="CC986" s="239"/>
      <c r="CD986" s="239"/>
      <c r="CE986" s="239"/>
      <c r="CF986" s="236"/>
      <c r="CG986" s="240"/>
    </row>
    <row r="987" spans="56:85" x14ac:dyDescent="0.25">
      <c r="BD987" s="237">
        <v>983</v>
      </c>
      <c r="BE987" s="235"/>
      <c r="BF987" s="235"/>
      <c r="BG987" s="235"/>
      <c r="BH987" s="235"/>
      <c r="BI987" s="235"/>
      <c r="BJ987" s="236"/>
      <c r="BK987" s="235"/>
      <c r="BL987" s="236"/>
      <c r="BM987" s="235"/>
      <c r="BN987" s="238"/>
      <c r="BO987" s="238"/>
      <c r="BP987" s="238"/>
      <c r="BQ987" s="238"/>
      <c r="BR987" s="238"/>
      <c r="BS987" s="238"/>
      <c r="BT987" s="239"/>
      <c r="BU987" s="239"/>
      <c r="BV987" s="239"/>
      <c r="BW987" s="239"/>
      <c r="BX987" s="238"/>
      <c r="BY987" s="239"/>
      <c r="BZ987" s="239"/>
      <c r="CA987" s="239"/>
      <c r="CB987" s="239"/>
      <c r="CC987" s="239"/>
      <c r="CD987" s="239"/>
      <c r="CE987" s="239"/>
      <c r="CF987" s="236"/>
      <c r="CG987" s="240"/>
    </row>
    <row r="988" spans="56:85" x14ac:dyDescent="0.25">
      <c r="BD988" s="237">
        <v>984</v>
      </c>
      <c r="BE988" s="235"/>
      <c r="BF988" s="235"/>
      <c r="BG988" s="235"/>
      <c r="BH988" s="235"/>
      <c r="BI988" s="235"/>
      <c r="BJ988" s="236"/>
      <c r="BK988" s="235"/>
      <c r="BL988" s="236"/>
      <c r="BM988" s="235"/>
      <c r="BN988" s="238"/>
      <c r="BO988" s="238"/>
      <c r="BP988" s="238"/>
      <c r="BQ988" s="238"/>
      <c r="BR988" s="238"/>
      <c r="BS988" s="238"/>
      <c r="BT988" s="239"/>
      <c r="BU988" s="239"/>
      <c r="BV988" s="239"/>
      <c r="BW988" s="239"/>
      <c r="BX988" s="238"/>
      <c r="BY988" s="239"/>
      <c r="BZ988" s="239"/>
      <c r="CA988" s="239"/>
      <c r="CB988" s="239"/>
      <c r="CC988" s="239"/>
      <c r="CD988" s="239"/>
      <c r="CE988" s="239"/>
      <c r="CF988" s="236"/>
      <c r="CG988" s="240"/>
    </row>
    <row r="989" spans="56:85" x14ac:dyDescent="0.25">
      <c r="BD989" s="237">
        <v>985</v>
      </c>
      <c r="BE989" s="235"/>
      <c r="BF989" s="235"/>
      <c r="BG989" s="235"/>
      <c r="BH989" s="235"/>
      <c r="BI989" s="235"/>
      <c r="BJ989" s="236"/>
      <c r="BK989" s="235"/>
      <c r="BL989" s="236"/>
      <c r="BM989" s="235"/>
      <c r="BN989" s="238"/>
      <c r="BO989" s="238"/>
      <c r="BP989" s="238"/>
      <c r="BQ989" s="238"/>
      <c r="BR989" s="238"/>
      <c r="BS989" s="238"/>
      <c r="BT989" s="239"/>
      <c r="BU989" s="239"/>
      <c r="BV989" s="239"/>
      <c r="BW989" s="239"/>
      <c r="BX989" s="238"/>
      <c r="BY989" s="239"/>
      <c r="BZ989" s="239"/>
      <c r="CA989" s="239"/>
      <c r="CB989" s="239"/>
      <c r="CC989" s="239"/>
      <c r="CD989" s="239"/>
      <c r="CE989" s="239"/>
      <c r="CF989" s="236"/>
      <c r="CG989" s="240"/>
    </row>
    <row r="990" spans="56:85" x14ac:dyDescent="0.25">
      <c r="BD990" s="237">
        <v>986</v>
      </c>
      <c r="BE990" s="235"/>
      <c r="BF990" s="235"/>
      <c r="BG990" s="235"/>
      <c r="BH990" s="235"/>
      <c r="BI990" s="235"/>
      <c r="BJ990" s="236"/>
      <c r="BK990" s="235"/>
      <c r="BL990" s="236"/>
      <c r="BM990" s="235"/>
      <c r="BN990" s="238"/>
      <c r="BO990" s="238"/>
      <c r="BP990" s="238"/>
      <c r="BQ990" s="238"/>
      <c r="BR990" s="238"/>
      <c r="BS990" s="238"/>
      <c r="BT990" s="239"/>
      <c r="BU990" s="239"/>
      <c r="BV990" s="239"/>
      <c r="BW990" s="239"/>
      <c r="BX990" s="238"/>
      <c r="BY990" s="239"/>
      <c r="BZ990" s="239"/>
      <c r="CA990" s="239"/>
      <c r="CB990" s="239"/>
      <c r="CC990" s="239"/>
      <c r="CD990" s="239"/>
      <c r="CE990" s="239"/>
      <c r="CF990" s="236"/>
      <c r="CG990" s="240"/>
    </row>
    <row r="991" spans="56:85" x14ac:dyDescent="0.25">
      <c r="BD991" s="237">
        <v>987</v>
      </c>
      <c r="BE991" s="235"/>
      <c r="BF991" s="235"/>
      <c r="BG991" s="235"/>
      <c r="BH991" s="235"/>
      <c r="BI991" s="235"/>
      <c r="BJ991" s="236"/>
      <c r="BK991" s="235"/>
      <c r="BL991" s="236"/>
      <c r="BM991" s="235"/>
      <c r="BN991" s="238"/>
      <c r="BO991" s="238"/>
      <c r="BP991" s="238"/>
      <c r="BQ991" s="238"/>
      <c r="BR991" s="238"/>
      <c r="BS991" s="238"/>
      <c r="BT991" s="239"/>
      <c r="BU991" s="239"/>
      <c r="BV991" s="239"/>
      <c r="BW991" s="239"/>
      <c r="BX991" s="238"/>
      <c r="BY991" s="239"/>
      <c r="BZ991" s="239"/>
      <c r="CA991" s="239"/>
      <c r="CB991" s="239"/>
      <c r="CC991" s="239"/>
      <c r="CD991" s="239"/>
      <c r="CE991" s="239"/>
      <c r="CF991" s="236"/>
      <c r="CG991" s="240"/>
    </row>
    <row r="992" spans="56:85" x14ac:dyDescent="0.25">
      <c r="BD992" s="237">
        <v>988</v>
      </c>
      <c r="BE992" s="235"/>
      <c r="BF992" s="235"/>
      <c r="BG992" s="235"/>
      <c r="BH992" s="235"/>
      <c r="BI992" s="235"/>
      <c r="BJ992" s="236"/>
      <c r="BK992" s="235"/>
      <c r="BL992" s="236"/>
      <c r="BM992" s="235"/>
      <c r="BN992" s="238"/>
      <c r="BO992" s="238"/>
      <c r="BP992" s="238"/>
      <c r="BQ992" s="238"/>
      <c r="BR992" s="238"/>
      <c r="BS992" s="238"/>
      <c r="BT992" s="239"/>
      <c r="BU992" s="239"/>
      <c r="BV992" s="239"/>
      <c r="BW992" s="239"/>
      <c r="BX992" s="238"/>
      <c r="BY992" s="239"/>
      <c r="BZ992" s="239"/>
      <c r="CA992" s="239"/>
      <c r="CB992" s="239"/>
      <c r="CC992" s="239"/>
      <c r="CD992" s="239"/>
      <c r="CE992" s="239"/>
      <c r="CF992" s="236"/>
      <c r="CG992" s="240"/>
    </row>
    <row r="993" spans="56:85" x14ac:dyDescent="0.25">
      <c r="BD993" s="237">
        <v>989</v>
      </c>
      <c r="BE993" s="235"/>
      <c r="BF993" s="235"/>
      <c r="BG993" s="235"/>
      <c r="BH993" s="235"/>
      <c r="BI993" s="235"/>
      <c r="BJ993" s="236"/>
      <c r="BK993" s="235"/>
      <c r="BL993" s="236"/>
      <c r="BM993" s="235"/>
      <c r="BN993" s="238"/>
      <c r="BO993" s="238"/>
      <c r="BP993" s="238"/>
      <c r="BQ993" s="238"/>
      <c r="BR993" s="238"/>
      <c r="BS993" s="238"/>
      <c r="BT993" s="239"/>
      <c r="BU993" s="239"/>
      <c r="BV993" s="239"/>
      <c r="BW993" s="239"/>
      <c r="BX993" s="238"/>
      <c r="BY993" s="239"/>
      <c r="BZ993" s="239"/>
      <c r="CA993" s="239"/>
      <c r="CB993" s="239"/>
      <c r="CC993" s="239"/>
      <c r="CD993" s="239"/>
      <c r="CE993" s="239"/>
      <c r="CF993" s="236"/>
      <c r="CG993" s="240"/>
    </row>
    <row r="994" spans="56:85" x14ac:dyDescent="0.25">
      <c r="BD994" s="237">
        <v>990</v>
      </c>
      <c r="BE994" s="235"/>
      <c r="BF994" s="235"/>
      <c r="BG994" s="235"/>
      <c r="BH994" s="235"/>
      <c r="BI994" s="235"/>
      <c r="BJ994" s="236"/>
      <c r="BK994" s="235"/>
      <c r="BL994" s="236"/>
      <c r="BM994" s="235"/>
      <c r="BN994" s="238"/>
      <c r="BO994" s="238"/>
      <c r="BP994" s="238"/>
      <c r="BQ994" s="238"/>
      <c r="BR994" s="238"/>
      <c r="BS994" s="238"/>
      <c r="BT994" s="239"/>
      <c r="BU994" s="239"/>
      <c r="BV994" s="239"/>
      <c r="BW994" s="239"/>
      <c r="BX994" s="238"/>
      <c r="BY994" s="239"/>
      <c r="BZ994" s="239"/>
      <c r="CA994" s="239"/>
      <c r="CB994" s="239"/>
      <c r="CC994" s="239"/>
      <c r="CD994" s="239"/>
      <c r="CE994" s="239"/>
      <c r="CF994" s="236"/>
      <c r="CG994" s="240"/>
    </row>
    <row r="995" spans="56:85" x14ac:dyDescent="0.25">
      <c r="BD995" s="237">
        <v>991</v>
      </c>
      <c r="BE995" s="235"/>
      <c r="BF995" s="235"/>
      <c r="BG995" s="235"/>
      <c r="BH995" s="235"/>
      <c r="BI995" s="235"/>
      <c r="BJ995" s="236"/>
      <c r="BK995" s="235"/>
      <c r="BL995" s="236"/>
      <c r="BM995" s="235"/>
      <c r="BN995" s="238"/>
      <c r="BO995" s="238"/>
      <c r="BP995" s="238"/>
      <c r="BQ995" s="238"/>
      <c r="BR995" s="238"/>
      <c r="BS995" s="238"/>
      <c r="BT995" s="239"/>
      <c r="BU995" s="239"/>
      <c r="BV995" s="239"/>
      <c r="BW995" s="239"/>
      <c r="BX995" s="238"/>
      <c r="BY995" s="239"/>
      <c r="BZ995" s="239"/>
      <c r="CA995" s="239"/>
      <c r="CB995" s="239"/>
      <c r="CC995" s="239"/>
      <c r="CD995" s="239"/>
      <c r="CE995" s="239"/>
      <c r="CF995" s="236"/>
      <c r="CG995" s="240"/>
    </row>
    <row r="996" spans="56:85" x14ac:dyDescent="0.25">
      <c r="BD996" s="237">
        <v>992</v>
      </c>
      <c r="BE996" s="235"/>
      <c r="BF996" s="235"/>
      <c r="BG996" s="235"/>
      <c r="BH996" s="235"/>
      <c r="BI996" s="235"/>
      <c r="BJ996" s="236"/>
      <c r="BK996" s="235"/>
      <c r="BL996" s="236"/>
      <c r="BM996" s="235"/>
      <c r="BN996" s="238"/>
      <c r="BO996" s="238"/>
      <c r="BP996" s="238"/>
      <c r="BQ996" s="238"/>
      <c r="BR996" s="238"/>
      <c r="BS996" s="238"/>
      <c r="BT996" s="239"/>
      <c r="BU996" s="239"/>
      <c r="BV996" s="239"/>
      <c r="BW996" s="239"/>
      <c r="BX996" s="238"/>
      <c r="BY996" s="239"/>
      <c r="BZ996" s="239"/>
      <c r="CA996" s="239"/>
      <c r="CB996" s="239"/>
      <c r="CC996" s="239"/>
      <c r="CD996" s="239"/>
      <c r="CE996" s="239"/>
      <c r="CF996" s="236"/>
      <c r="CG996" s="240"/>
    </row>
    <row r="997" spans="56:85" x14ac:dyDescent="0.25">
      <c r="BD997" s="237">
        <v>993</v>
      </c>
      <c r="BE997" s="235"/>
      <c r="BF997" s="235"/>
      <c r="BG997" s="235"/>
      <c r="BH997" s="235"/>
      <c r="BI997" s="235"/>
      <c r="BJ997" s="236"/>
      <c r="BK997" s="235"/>
      <c r="BL997" s="236"/>
      <c r="BM997" s="235"/>
      <c r="BN997" s="238"/>
      <c r="BO997" s="238"/>
      <c r="BP997" s="238"/>
      <c r="BQ997" s="238"/>
      <c r="BR997" s="238"/>
      <c r="BS997" s="238"/>
      <c r="BT997" s="239"/>
      <c r="BU997" s="239"/>
      <c r="BV997" s="239"/>
      <c r="BW997" s="239"/>
      <c r="BX997" s="238"/>
      <c r="BY997" s="239"/>
      <c r="BZ997" s="239"/>
      <c r="CA997" s="239"/>
      <c r="CB997" s="239"/>
      <c r="CC997" s="239"/>
      <c r="CD997" s="239"/>
      <c r="CE997" s="239"/>
      <c r="CF997" s="236"/>
      <c r="CG997" s="240"/>
    </row>
    <row r="998" spans="56:85" x14ac:dyDescent="0.25">
      <c r="BD998" s="237">
        <v>994</v>
      </c>
      <c r="BE998" s="235"/>
      <c r="BF998" s="235"/>
      <c r="BG998" s="235"/>
      <c r="BH998" s="235"/>
      <c r="BI998" s="235"/>
      <c r="BJ998" s="236"/>
      <c r="BK998" s="235"/>
      <c r="BL998" s="236"/>
      <c r="BM998" s="235"/>
      <c r="BN998" s="238"/>
      <c r="BO998" s="238"/>
      <c r="BP998" s="238"/>
      <c r="BQ998" s="238"/>
      <c r="BR998" s="238"/>
      <c r="BS998" s="238"/>
      <c r="BT998" s="239"/>
      <c r="BU998" s="239"/>
      <c r="BV998" s="239"/>
      <c r="BW998" s="239"/>
      <c r="BX998" s="238"/>
      <c r="BY998" s="239"/>
      <c r="BZ998" s="239"/>
      <c r="CA998" s="239"/>
      <c r="CB998" s="239"/>
      <c r="CC998" s="239"/>
      <c r="CD998" s="239"/>
      <c r="CE998" s="239"/>
      <c r="CF998" s="236"/>
      <c r="CG998" s="240"/>
    </row>
    <row r="999" spans="56:85" x14ac:dyDescent="0.25">
      <c r="BD999" s="237">
        <v>995</v>
      </c>
      <c r="BE999" s="235"/>
      <c r="BF999" s="235"/>
      <c r="BG999" s="235"/>
      <c r="BH999" s="235"/>
      <c r="BI999" s="235"/>
      <c r="BJ999" s="236"/>
      <c r="BK999" s="235"/>
      <c r="BL999" s="236"/>
      <c r="BM999" s="235"/>
      <c r="BN999" s="238"/>
      <c r="BO999" s="238"/>
      <c r="BP999" s="238"/>
      <c r="BQ999" s="238"/>
      <c r="BR999" s="238"/>
      <c r="BS999" s="238"/>
      <c r="BT999" s="239"/>
      <c r="BU999" s="239"/>
      <c r="BV999" s="239"/>
      <c r="BW999" s="239"/>
      <c r="BX999" s="238"/>
      <c r="BY999" s="239"/>
      <c r="BZ999" s="239"/>
      <c r="CA999" s="239"/>
      <c r="CB999" s="239"/>
      <c r="CC999" s="239"/>
      <c r="CD999" s="239"/>
      <c r="CE999" s="239"/>
      <c r="CF999" s="236"/>
      <c r="CG999" s="240"/>
    </row>
    <row r="1000" spans="56:85" x14ac:dyDescent="0.25">
      <c r="BD1000" s="237">
        <v>996</v>
      </c>
      <c r="BE1000" s="235"/>
      <c r="BF1000" s="235"/>
      <c r="BG1000" s="235"/>
      <c r="BH1000" s="235"/>
      <c r="BI1000" s="235"/>
      <c r="BJ1000" s="236"/>
      <c r="BK1000" s="235"/>
      <c r="BL1000" s="236"/>
      <c r="BM1000" s="235"/>
      <c r="BN1000" s="238"/>
      <c r="BO1000" s="238"/>
      <c r="BP1000" s="238"/>
      <c r="BQ1000" s="238"/>
      <c r="BR1000" s="238"/>
      <c r="BS1000" s="238"/>
      <c r="BT1000" s="239"/>
      <c r="BU1000" s="239"/>
      <c r="BV1000" s="239"/>
      <c r="BW1000" s="239"/>
      <c r="BX1000" s="238"/>
      <c r="BY1000" s="239"/>
      <c r="BZ1000" s="239"/>
      <c r="CA1000" s="239"/>
      <c r="CB1000" s="239"/>
      <c r="CC1000" s="239"/>
      <c r="CD1000" s="239"/>
      <c r="CE1000" s="239"/>
      <c r="CF1000" s="236"/>
      <c r="CG1000" s="240"/>
    </row>
    <row r="1001" spans="56:85" x14ac:dyDescent="0.25">
      <c r="BD1001" s="237">
        <v>997</v>
      </c>
      <c r="BE1001" s="235"/>
      <c r="BF1001" s="235"/>
      <c r="BG1001" s="235"/>
      <c r="BH1001" s="235"/>
      <c r="BI1001" s="235"/>
      <c r="BJ1001" s="236"/>
      <c r="BK1001" s="235"/>
      <c r="BL1001" s="236"/>
      <c r="BM1001" s="235"/>
      <c r="BN1001" s="238"/>
      <c r="BO1001" s="238"/>
      <c r="BP1001" s="238"/>
      <c r="BQ1001" s="238"/>
      <c r="BR1001" s="238"/>
      <c r="BS1001" s="238"/>
      <c r="BT1001" s="239"/>
      <c r="BU1001" s="239"/>
      <c r="BV1001" s="239"/>
      <c r="BW1001" s="239"/>
      <c r="BX1001" s="238"/>
      <c r="BY1001" s="239"/>
      <c r="BZ1001" s="239"/>
      <c r="CA1001" s="239"/>
      <c r="CB1001" s="239"/>
      <c r="CC1001" s="239"/>
      <c r="CD1001" s="239"/>
      <c r="CE1001" s="239"/>
      <c r="CF1001" s="236"/>
      <c r="CG1001" s="240"/>
    </row>
    <row r="1002" spans="56:85" x14ac:dyDescent="0.25">
      <c r="BD1002" s="237">
        <v>998</v>
      </c>
      <c r="BE1002" s="235"/>
      <c r="BF1002" s="235"/>
      <c r="BG1002" s="235"/>
      <c r="BH1002" s="235"/>
      <c r="BI1002" s="235"/>
      <c r="BJ1002" s="236"/>
      <c r="BK1002" s="235"/>
      <c r="BL1002" s="236"/>
      <c r="BM1002" s="235"/>
      <c r="BN1002" s="238"/>
      <c r="BO1002" s="238"/>
      <c r="BP1002" s="238"/>
      <c r="BQ1002" s="238"/>
      <c r="BR1002" s="238"/>
      <c r="BS1002" s="238"/>
      <c r="BT1002" s="239"/>
      <c r="BU1002" s="239"/>
      <c r="BV1002" s="239"/>
      <c r="BW1002" s="239"/>
      <c r="BX1002" s="238"/>
      <c r="BY1002" s="239"/>
      <c r="BZ1002" s="239"/>
      <c r="CA1002" s="239"/>
      <c r="CB1002" s="239"/>
      <c r="CC1002" s="239"/>
      <c r="CD1002" s="239"/>
      <c r="CE1002" s="239"/>
      <c r="CF1002" s="236"/>
      <c r="CG1002" s="240"/>
    </row>
    <row r="1003" spans="56:85" x14ac:dyDescent="0.25">
      <c r="BD1003" s="237">
        <v>999</v>
      </c>
      <c r="BE1003" s="235"/>
      <c r="BF1003" s="235"/>
      <c r="BG1003" s="235"/>
      <c r="BH1003" s="235"/>
      <c r="BI1003" s="235"/>
      <c r="BJ1003" s="236"/>
      <c r="BK1003" s="235"/>
      <c r="BL1003" s="236"/>
      <c r="BM1003" s="235"/>
      <c r="BN1003" s="238"/>
      <c r="BO1003" s="238"/>
      <c r="BP1003" s="238"/>
      <c r="BQ1003" s="238"/>
      <c r="BR1003" s="238"/>
      <c r="BS1003" s="238"/>
      <c r="BT1003" s="239"/>
      <c r="BU1003" s="239"/>
      <c r="BV1003" s="239"/>
      <c r="BW1003" s="239"/>
      <c r="BX1003" s="238"/>
      <c r="BY1003" s="239"/>
      <c r="BZ1003" s="239"/>
      <c r="CA1003" s="239"/>
      <c r="CB1003" s="239"/>
      <c r="CC1003" s="239"/>
      <c r="CD1003" s="239"/>
      <c r="CE1003" s="239"/>
      <c r="CF1003" s="236"/>
      <c r="CG1003" s="240"/>
    </row>
    <row r="1004" spans="56:85" x14ac:dyDescent="0.25">
      <c r="BD1004" s="237">
        <v>1000</v>
      </c>
      <c r="BE1004" s="235"/>
      <c r="BF1004" s="235"/>
      <c r="BG1004" s="235"/>
      <c r="BH1004" s="235"/>
      <c r="BI1004" s="235"/>
      <c r="BJ1004" s="236"/>
      <c r="BK1004" s="235"/>
      <c r="BL1004" s="236"/>
      <c r="BM1004" s="235"/>
      <c r="BN1004" s="238"/>
      <c r="BO1004" s="238"/>
      <c r="BP1004" s="238"/>
      <c r="BQ1004" s="238"/>
      <c r="BR1004" s="238"/>
      <c r="BS1004" s="238"/>
      <c r="BT1004" s="239"/>
      <c r="BU1004" s="239"/>
      <c r="BV1004" s="239"/>
      <c r="BW1004" s="239"/>
      <c r="BX1004" s="238"/>
      <c r="BY1004" s="239"/>
      <c r="BZ1004" s="239"/>
      <c r="CA1004" s="239"/>
      <c r="CB1004" s="239"/>
      <c r="CC1004" s="239"/>
      <c r="CD1004" s="239"/>
      <c r="CE1004" s="239"/>
      <c r="CF1004" s="236"/>
      <c r="CG1004" s="240"/>
    </row>
  </sheetData>
  <phoneticPr fontId="5" type="noConversion"/>
  <pageMargins left="0.7" right="0.7" top="0.75" bottom="0.75" header="0.3" footer="0.3"/>
  <pageSetup orientation="portrait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10</vt:i4>
      </vt:variant>
    </vt:vector>
  </HeadingPairs>
  <TitlesOfParts>
    <vt:vector size="16" baseType="lpstr">
      <vt:lpstr>Dashboard</vt:lpstr>
      <vt:lpstr>Settings</vt:lpstr>
      <vt:lpstr>FMEA</vt:lpstr>
      <vt:lpstr>ActionList</vt:lpstr>
      <vt:lpstr>Cal</vt:lpstr>
      <vt:lpstr>ToU</vt:lpstr>
      <vt:lpstr>Cal!_FilterDatabase</vt:lpstr>
      <vt:lpstr>Mode</vt:lpstr>
      <vt:lpstr>Dashboard!Print_Area</vt:lpstr>
      <vt:lpstr>Settings!Print_Area</vt:lpstr>
      <vt:lpstr>ToU!Print_Area</vt:lpstr>
      <vt:lpstr>Process</vt:lpstr>
      <vt:lpstr>Responsible</vt:lpstr>
      <vt:lpstr>RPNA</vt:lpstr>
      <vt:lpstr>RPNB</vt:lpstr>
      <vt:lpstr>Status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Master Productivity Kit</dc:creator>
  <cp:lastModifiedBy>Master Productivity Kit</cp:lastModifiedBy>
  <cp:lastPrinted>2022-09-30T08:50:06Z</cp:lastPrinted>
  <dcterms:created xsi:type="dcterms:W3CDTF">2022-09-12T08:35:28Z</dcterms:created>
  <dcterms:modified xsi:type="dcterms:W3CDTF">2022-10-31T06:33:21Z</dcterms:modified>
  <dc:title>FMEA V2 Template</dc:title>
  <dc:subject>FMEA V2</dc:subject>
  <dc:description>FMEA V2 template by Master Productivity Kit — masterproductivitykit.com</dc:description>
  <cp:keywords>Master Productivity Kit, Excel template, Google Sheets template</cp:keywords>
  <cp:category>Business Template</cp:category>
</cp:coreProperties>
</file>