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anuta\Desktop\"/>
    </mc:Choice>
  </mc:AlternateContent>
  <xr:revisionPtr revIDLastSave="0" documentId="8_{27866805-BB30-484C-8E47-CA06B135AA6B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Dashboard" sheetId="1" r:id="rId1"/>
    <sheet name="Income" sheetId="5" r:id="rId2"/>
    <sheet name="Expense" sheetId="6" r:id="rId3"/>
    <sheet name="Calc" sheetId="7" state="hidden" r:id="rId4"/>
  </sheets>
  <definedNames>
    <definedName name="_xlnm.Print_Area" localSheetId="0">Dashboard!$B$2:$M$25</definedName>
    <definedName name="_xlnm.Print_Area" localSheetId="2">Expense!$B$2:$F$98</definedName>
    <definedName name="_xlnm.Print_Area" localSheetId="1">Income!$B$2:$G$60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6" i="1" l="1"/>
  <c r="B11" i="7" s="1"/>
  <c r="G15" i="1"/>
  <c r="B10" i="7" s="1"/>
  <c r="G14" i="1"/>
  <c r="B9" i="7" s="1"/>
  <c r="G13" i="1"/>
  <c r="G12" i="1"/>
  <c r="B7" i="7" s="1"/>
  <c r="G11" i="1"/>
  <c r="B6" i="7" s="1"/>
  <c r="B4" i="7"/>
  <c r="B5" i="7"/>
  <c r="B8" i="7"/>
  <c r="B12" i="7"/>
  <c r="D12" i="7" s="1"/>
  <c r="B13" i="7"/>
  <c r="B14" i="7"/>
  <c r="B15" i="7"/>
  <c r="B16" i="7"/>
  <c r="B17" i="7"/>
  <c r="D17" i="7" s="1"/>
  <c r="B3" i="7"/>
  <c r="D3" i="7" s="1"/>
  <c r="F6" i="5"/>
  <c r="C9" i="1" s="1"/>
  <c r="C6" i="6"/>
  <c r="C6" i="5"/>
  <c r="E92" i="6"/>
  <c r="D15" i="7"/>
  <c r="H18" i="1"/>
  <c r="E71" i="6"/>
  <c r="D14" i="7"/>
  <c r="E51" i="6"/>
  <c r="E47" i="6"/>
  <c r="E43" i="6"/>
  <c r="E38" i="6"/>
  <c r="H9" i="1"/>
  <c r="D16" i="7"/>
  <c r="H10" i="1"/>
  <c r="E8" i="6"/>
  <c r="H14" i="1" s="1"/>
  <c r="E6" i="6"/>
  <c r="D9" i="1" s="1"/>
  <c r="H15" i="1" l="1"/>
  <c r="D8" i="7"/>
  <c r="D7" i="7"/>
  <c r="D6" i="7"/>
  <c r="D11" i="7"/>
  <c r="H20" i="1"/>
  <c r="H22" i="1"/>
  <c r="H12" i="1"/>
  <c r="D5" i="7"/>
  <c r="H21" i="1"/>
  <c r="H13" i="1"/>
  <c r="D4" i="7"/>
  <c r="D13" i="7"/>
  <c r="H19" i="1"/>
  <c r="H11" i="1"/>
  <c r="H17" i="1"/>
  <c r="D9" i="7"/>
  <c r="H16" i="1"/>
  <c r="D10" i="7"/>
  <c r="H8" i="1"/>
  <c r="E9" i="1"/>
  <c r="E13" i="7" l="1"/>
  <c r="I13" i="1"/>
  <c r="I14" i="1"/>
  <c r="I16" i="1"/>
  <c r="C10" i="7"/>
  <c r="C4" i="7"/>
  <c r="E3" i="7"/>
  <c r="C16" i="7"/>
  <c r="I20" i="1"/>
  <c r="E5" i="7"/>
  <c r="I11" i="1"/>
  <c r="E15" i="7"/>
  <c r="C9" i="7"/>
  <c r="C17" i="7"/>
  <c r="C14" i="7"/>
  <c r="E4" i="7"/>
  <c r="E12" i="7"/>
  <c r="I19" i="1"/>
  <c r="E9" i="7"/>
  <c r="E6" i="7"/>
  <c r="C6" i="7"/>
  <c r="C12" i="7"/>
  <c r="I22" i="1"/>
  <c r="I9" i="1"/>
  <c r="I18" i="1"/>
  <c r="E17" i="7"/>
  <c r="E14" i="7"/>
  <c r="C15" i="7"/>
  <c r="C11" i="7"/>
  <c r="I12" i="1"/>
  <c r="C3" i="7"/>
  <c r="I15" i="1"/>
  <c r="I10" i="1"/>
  <c r="I21" i="1"/>
  <c r="E10" i="7"/>
  <c r="E8" i="7"/>
  <c r="C5" i="7"/>
  <c r="C8" i="7"/>
  <c r="I17" i="1"/>
  <c r="I8" i="1"/>
  <c r="E11" i="7"/>
  <c r="E16" i="7"/>
  <c r="C13" i="7"/>
  <c r="C7" i="7"/>
  <c r="E7" i="7"/>
</calcChain>
</file>

<file path=xl/sharedStrings.xml><?xml version="1.0" encoding="utf-8"?>
<sst xmlns="http://schemas.openxmlformats.org/spreadsheetml/2006/main" count="148" uniqueCount="125">
  <si>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</si>
  <si>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</si>
  <si>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</si>
  <si>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</si>
  <si>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</si>
  <si>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</si>
  <si>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</si>
  <si>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</si>
  <si>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</si>
  <si>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</si>
  <si>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VACATION</t>
  </si>
  <si>
    <t xml:space="preserve">TRANSPORTATION </t>
  </si>
  <si>
    <t>SUBSCRIPTIONS</t>
  </si>
  <si>
    <t xml:space="preserve">SAVINGS </t>
  </si>
  <si>
    <t>PETS</t>
  </si>
  <si>
    <t xml:space="preserve">OBLIGATIONS </t>
  </si>
  <si>
    <t>MISCELLANEOUS</t>
  </si>
  <si>
    <t>INSURANCE</t>
  </si>
  <si>
    <t>HOME EXPENSES</t>
  </si>
  <si>
    <t>HEALTH</t>
  </si>
  <si>
    <t>ENTERTAINMENT</t>
  </si>
  <si>
    <t>EDUCATION</t>
  </si>
  <si>
    <t xml:space="preserve">DAILY LIVING </t>
  </si>
  <si>
    <t>CHILDREN</t>
  </si>
  <si>
    <t>BUSINESS EXPENSES</t>
  </si>
  <si>
    <t>BALANCE</t>
  </si>
  <si>
    <t>EXPENSE</t>
  </si>
  <si>
    <t>INCOME</t>
  </si>
  <si>
    <t>%</t>
  </si>
  <si>
    <t>TOTAL</t>
  </si>
  <si>
    <t>EXPENSE ITEMS</t>
  </si>
  <si>
    <t>TOTAL STATEMENT</t>
  </si>
  <si>
    <t>DATE</t>
  </si>
  <si>
    <t>INCOME ITEM</t>
  </si>
  <si>
    <t>ACTUAL</t>
  </si>
  <si>
    <t>My Wage</t>
  </si>
  <si>
    <t>WAGE - 1</t>
  </si>
  <si>
    <t>Wife's Wage</t>
  </si>
  <si>
    <t>WAGE - 2</t>
  </si>
  <si>
    <t>Home Rental (Baltimore)</t>
  </si>
  <si>
    <t>RENTAL INCOME</t>
  </si>
  <si>
    <t>ABC Bank</t>
  </si>
  <si>
    <t>INTEREST Etc.</t>
  </si>
  <si>
    <t>Sales Bonus</t>
  </si>
  <si>
    <t>BONUS</t>
  </si>
  <si>
    <t>Sales Bonus (Wife)</t>
  </si>
  <si>
    <t>For Baby</t>
  </si>
  <si>
    <t>GIFT</t>
  </si>
  <si>
    <t>Bet365 Betting</t>
  </si>
  <si>
    <t>CHANCE GAMES</t>
  </si>
  <si>
    <t>Total:</t>
  </si>
  <si>
    <t>Other</t>
  </si>
  <si>
    <t>Postage</t>
  </si>
  <si>
    <t>Bank Fees</t>
  </si>
  <si>
    <t>Rental Car</t>
  </si>
  <si>
    <t>Food</t>
  </si>
  <si>
    <t>Lodging</t>
  </si>
  <si>
    <t>Travel</t>
  </si>
  <si>
    <t>Club Memberships</t>
  </si>
  <si>
    <t>Dues</t>
  </si>
  <si>
    <t>Magazines</t>
  </si>
  <si>
    <t>Toys / Supplies</t>
  </si>
  <si>
    <t>Medical</t>
  </si>
  <si>
    <t>Film / Photos</t>
  </si>
  <si>
    <t>Outdoor Recreation</t>
  </si>
  <si>
    <t>Hobbies</t>
  </si>
  <si>
    <t>Concerts / Plays</t>
  </si>
  <si>
    <t>Games</t>
  </si>
  <si>
    <t>Music</t>
  </si>
  <si>
    <t>Videos / DVDs</t>
  </si>
  <si>
    <t>Non-Deductible Expenses</t>
  </si>
  <si>
    <t>Deductible Expenses</t>
  </si>
  <si>
    <t>Legal Fees</t>
  </si>
  <si>
    <t>State/Local Taxes</t>
  </si>
  <si>
    <t>Federal Taxes</t>
  </si>
  <si>
    <t>Credit Card - 2</t>
  </si>
  <si>
    <t>Credit Card - 1</t>
  </si>
  <si>
    <t>College</t>
  </si>
  <si>
    <t>Investments</t>
  </si>
  <si>
    <t>Transfer to Savings</t>
  </si>
  <si>
    <t>Emergency Fund</t>
  </si>
  <si>
    <t xml:space="preserve">Other </t>
  </si>
  <si>
    <t>Charitable Donations</t>
  </si>
  <si>
    <t>Gifts Given</t>
  </si>
  <si>
    <t>CHARITY / GIFTS</t>
  </si>
  <si>
    <t>Books</t>
  </si>
  <si>
    <t>Tuition</t>
  </si>
  <si>
    <t>Music Lessons</t>
  </si>
  <si>
    <t>Life Insurance</t>
  </si>
  <si>
    <t>Health Insurance</t>
  </si>
  <si>
    <t>Auto Insurance</t>
  </si>
  <si>
    <t>Prescriptions</t>
  </si>
  <si>
    <t>Health Club Dues</t>
  </si>
  <si>
    <t>Dentist</t>
  </si>
  <si>
    <t>Doctor</t>
  </si>
  <si>
    <t>Babysitting</t>
  </si>
  <si>
    <t>Toys/Games</t>
  </si>
  <si>
    <t>School Lunch</t>
  </si>
  <si>
    <t>Clothing</t>
  </si>
  <si>
    <t>Car Wash</t>
  </si>
  <si>
    <t>Parking</t>
  </si>
  <si>
    <t>Bus/Taxi/Train Fare</t>
  </si>
  <si>
    <t>Fuel</t>
  </si>
  <si>
    <t>Trash</t>
  </si>
  <si>
    <t>ABC</t>
  </si>
  <si>
    <t>Daily spend</t>
  </si>
  <si>
    <t>XYZ</t>
  </si>
  <si>
    <t>Water/Sewer</t>
  </si>
  <si>
    <t>Lawn / Garden</t>
  </si>
  <si>
    <t>Cable / Satellite</t>
  </si>
  <si>
    <t>Home Security</t>
  </si>
  <si>
    <t>Furnishings / Appliances</t>
  </si>
  <si>
    <t>Internet</t>
  </si>
  <si>
    <t>Mobile Telephone</t>
  </si>
  <si>
    <t>Improvements</t>
  </si>
  <si>
    <t>Water/Sewer/Trash</t>
  </si>
  <si>
    <t>Gas / Oil</t>
  </si>
  <si>
    <t>Electricity</t>
  </si>
  <si>
    <t>Mortgage / Rent</t>
  </si>
  <si>
    <t>EXPENSE ITEM</t>
  </si>
  <si>
    <t>TOTAL:</t>
  </si>
  <si>
    <t>DESCRIPTION</t>
  </si>
  <si>
    <t>Maximum</t>
  </si>
  <si>
    <t>May 2022</t>
  </si>
  <si>
    <t>MONTHLY BUDGET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</si>
</sst>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[$$-409]#,##0.0_ ;[Red]\-[$$-409]#,##0.0\ "/>
    <numFmt numFmtId="166" formatCode="[$$-409]#,##0.00_ ;\-[$$-409]#,##0.00\ "/>
    <numFmt numFmtId="167" formatCode="[$$-409]#,##0.00"/>
    <numFmt numFmtId="168" formatCode="[$-409]d\-mmm;@"/>
    <numFmt numFmtId="169" formatCode="[$$-409]#,##0.0_ ;\-[$$-409]#,##0.0\ "/>
    <numFmt numFmtId="170" formatCode="[$$-409]#,##0.0"/>
  </numFmts>
  <fonts count="3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b/>
      <sz val="11"/>
      <color theme="9" tint="-0.499984740745262"/>
      <name val="Arial"/>
      <family val="2"/>
      <charset val="162"/>
      <scheme val="minor"/>
    </font>
    <font>
      <b/>
      <sz val="10"/>
      <color theme="9" tint="-0.499984740745262"/>
      <name val="Arial"/>
      <family val="2"/>
      <charset val="162"/>
      <scheme val="minor"/>
    </font>
    <font>
      <sz val="11"/>
      <name val="Arial"/>
      <family val="2"/>
      <scheme val="minor"/>
    </font>
    <font>
      <sz val="1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sz val="13"/>
      <name val="Arial"/>
      <family val="2"/>
      <scheme val="minor"/>
    </font>
    <font>
      <b/>
      <sz val="16"/>
      <name val="Arial"/>
      <family val="2"/>
      <scheme val="minor"/>
    </font>
    <font>
      <b/>
      <sz val="11.0"/>
      <name val="Arial"/>
      <family val="2"/>
      <charset val="162"/>
      <scheme val="minor"/>
    </font>
    <font>
      <b/>
      <sz val="11"/>
      <color theme="0"/>
      <name val="Arial"/>
      <family val="2"/>
      <scheme val="minor"/>
    </font>
    <font>
      <b/>
      <sz val="14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2F2F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499984740745262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499984740745262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/>
      <top style="thin">
        <color theme="0" tint="-0.34998626667073579"/>
      </top>
      <bottom style="thin">
        <color theme="0" tint="-0.499984740745262"/>
      </bottom>
      <diagonal/>
    </border>
    <border>
      <left/>
      <right/>
      <top style="thin">
        <color theme="0" tint="-0.34998626667073579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2" fillId="0" borderId="0"/>
  </cellStyleXfs>
  <cellXfs count="150">
    <xf numFmtId="0" fontId="0" fillId="0" borderId="0" xfId="0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9" fontId="7" fillId="5" borderId="0" xfId="0" applyNumberFormat="1" applyFont="1" applyFill="1" applyAlignment="1">
      <alignment horizontal="left" vertical="center" indent="1"/>
    </xf>
    <xf numFmtId="0" fontId="7" fillId="5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5" fillId="2" borderId="0" xfId="0" applyFont="1" applyFill="1"/>
    <xf numFmtId="0" fontId="4" fillId="2" borderId="0" xfId="1" applyFont="1" applyFill="1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5" fillId="2" borderId="0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ont="1" applyFill="1" applyAlignment="1">
      <alignment vertical="center"/>
    </xf>
    <xf numFmtId="0" fontId="0" fillId="7" borderId="0" xfId="0" applyFill="1" applyBorder="1"/>
    <xf numFmtId="0" fontId="9" fillId="7" borderId="0" xfId="2" applyFont="1" applyFill="1" applyBorder="1" applyAlignment="1" applyProtection="1">
      <alignment vertical="center"/>
    </xf>
    <xf numFmtId="0" fontId="0" fillId="7" borderId="0" xfId="0" applyFill="1" applyBorder="1" applyAlignment="1">
      <alignment horizontal="center"/>
    </xf>
    <xf numFmtId="0" fontId="13" fillId="2" borderId="0" xfId="4" applyFont="1" applyFill="1" applyAlignment="1" applyProtection="1">
      <alignment vertical="center"/>
      <protection locked="0"/>
    </xf>
    <xf numFmtId="0" fontId="14" fillId="2" borderId="0" xfId="4" applyFont="1" applyFill="1" applyAlignment="1" applyProtection="1">
      <alignment vertical="center"/>
      <protection locked="0"/>
    </xf>
    <xf numFmtId="0" fontId="15" fillId="2" borderId="0" xfId="4" applyFont="1" applyFill="1" applyAlignment="1" applyProtection="1">
      <alignment vertical="center"/>
      <protection locked="0"/>
    </xf>
    <xf numFmtId="49" fontId="10" fillId="3" borderId="0" xfId="0" applyNumberFormat="1" applyFont="1" applyFill="1" applyAlignment="1">
      <alignment horizontal="left" vertical="center" indent="1"/>
    </xf>
    <xf numFmtId="0" fontId="19" fillId="4" borderId="0" xfId="0" applyFont="1" applyFill="1" applyBorder="1" applyAlignment="1">
      <alignment horizontal="right" vertical="center"/>
    </xf>
    <xf numFmtId="0" fontId="20" fillId="6" borderId="0" xfId="0" applyFont="1" applyFill="1" applyBorder="1" applyAlignment="1">
      <alignment horizontal="right" vertical="center"/>
    </xf>
    <xf numFmtId="0" fontId="21" fillId="2" borderId="0" xfId="0" applyFont="1" applyFill="1" applyAlignment="1">
      <alignment vertical="center"/>
    </xf>
    <xf numFmtId="0" fontId="21" fillId="3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19" fillId="2" borderId="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right" vertical="center"/>
    </xf>
    <xf numFmtId="49" fontId="10" fillId="3" borderId="0" xfId="0" applyNumberFormat="1" applyFont="1" applyFill="1" applyAlignment="1">
      <alignment horizontal="left" vertical="center" indent="2"/>
    </xf>
    <xf numFmtId="49" fontId="7" fillId="5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2" fillId="0" borderId="9" xfId="5" applyFill="1" applyBorder="1" applyAlignment="1">
      <alignment horizontal="left" wrapText="1" indent="1"/>
    </xf>
    <xf numFmtId="0" fontId="2" fillId="2" borderId="0" xfId="5" applyFill="1"/>
    <xf numFmtId="0" fontId="2" fillId="0" borderId="10" xfId="5" applyFill="1" applyBorder="1" applyAlignment="1">
      <alignment horizontal="left" indent="1"/>
    </xf>
    <xf numFmtId="0" fontId="2" fillId="0" borderId="10" xfId="5" applyFill="1" applyBorder="1" applyAlignment="1">
      <alignment horizontal="left" vertical="center" wrapText="1" indent="1"/>
    </xf>
    <xf numFmtId="0" fontId="2" fillId="0" borderId="10" xfId="5" applyFill="1" applyBorder="1" applyAlignment="1">
      <alignment horizontal="left" vertical="top" wrapText="1" indent="2"/>
    </xf>
    <xf numFmtId="0" fontId="11" fillId="0" borderId="10" xfId="5" applyFont="1" applyFill="1" applyBorder="1" applyAlignment="1">
      <alignment horizontal="left" indent="1"/>
    </xf>
    <xf numFmtId="0" fontId="2" fillId="0" borderId="11" xfId="5" applyFill="1" applyBorder="1" applyAlignment="1">
      <alignment horizontal="left" indent="1"/>
    </xf>
    <xf numFmtId="0" fontId="1" fillId="0" borderId="10" xfId="5" applyFont="1" applyFill="1" applyBorder="1" applyAlignment="1">
      <alignment horizontal="left" indent="1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left" vertical="center"/>
    </xf>
    <xf numFmtId="0" fontId="11" fillId="8" borderId="14" xfId="0" applyFont="1" applyFill="1" applyBorder="1" applyAlignment="1" applyProtection="1">
      <alignment horizontal="right" vertical="center"/>
      <protection hidden="1"/>
    </xf>
    <xf numFmtId="0" fontId="0" fillId="8" borderId="14" xfId="0" applyFill="1" applyBorder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26" fillId="2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0" fontId="26" fillId="2" borderId="0" xfId="1" applyFont="1" applyFill="1" applyAlignment="1">
      <alignment horizontal="center" vertical="center"/>
    </xf>
    <xf numFmtId="0" fontId="26" fillId="0" borderId="2" xfId="0" applyFont="1" applyBorder="1" applyAlignment="1">
      <alignment horizontal="center"/>
    </xf>
    <xf numFmtId="0" fontId="31" fillId="9" borderId="18" xfId="0" applyFont="1" applyFill="1" applyBorder="1" applyAlignment="1">
      <alignment horizontal="center" vertical="center"/>
    </xf>
    <xf numFmtId="0" fontId="26" fillId="0" borderId="7" xfId="0" applyFont="1" applyBorder="1" applyAlignment="1">
      <alignment horizontal="center"/>
    </xf>
    <xf numFmtId="0" fontId="26" fillId="2" borderId="0" xfId="0" applyFont="1" applyFill="1" applyBorder="1" applyAlignment="1">
      <alignment horizontal="center"/>
    </xf>
    <xf numFmtId="0" fontId="26" fillId="7" borderId="0" xfId="0" applyFont="1" applyFill="1" applyBorder="1" applyAlignment="1">
      <alignment horizontal="center"/>
    </xf>
    <xf numFmtId="0" fontId="0" fillId="0" borderId="12" xfId="0" applyBorder="1"/>
    <xf numFmtId="0" fontId="25" fillId="0" borderId="12" xfId="0" applyFont="1" applyBorder="1" applyAlignment="1" applyProtection="1">
      <alignment vertical="center"/>
      <protection hidden="1"/>
    </xf>
    <xf numFmtId="0" fontId="24" fillId="0" borderId="12" xfId="0" applyFont="1" applyBorder="1" applyAlignment="1" applyProtection="1">
      <alignment vertical="center"/>
      <protection hidden="1"/>
    </xf>
    <xf numFmtId="167" fontId="23" fillId="0" borderId="12" xfId="0" applyNumberFormat="1" applyFont="1" applyBorder="1" applyAlignment="1" applyProtection="1">
      <alignment vertical="center"/>
      <protection hidden="1"/>
    </xf>
    <xf numFmtId="0" fontId="0" fillId="0" borderId="1" xfId="0" applyFill="1" applyBorder="1"/>
    <xf numFmtId="0" fontId="0" fillId="0" borderId="2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3" xfId="0" applyFill="1" applyBorder="1"/>
    <xf numFmtId="0" fontId="0" fillId="0" borderId="5" xfId="0" applyFill="1" applyBorder="1"/>
    <xf numFmtId="0" fontId="0" fillId="0" borderId="8" xfId="0" applyFill="1" applyBorder="1"/>
    <xf numFmtId="0" fontId="34" fillId="8" borderId="25" xfId="0" applyFont="1" applyFill="1" applyBorder="1" applyAlignment="1" applyProtection="1">
      <alignment vertical="center" shrinkToFit="1"/>
      <protection hidden="1"/>
    </xf>
    <xf numFmtId="0" fontId="34" fillId="8" borderId="28" xfId="0" applyFont="1" applyFill="1" applyBorder="1" applyAlignment="1" applyProtection="1">
      <alignment vertical="center" shrinkToFit="1"/>
      <protection hidden="1"/>
    </xf>
    <xf numFmtId="164" fontId="27" fillId="12" borderId="27" xfId="0" applyNumberFormat="1" applyFont="1" applyFill="1" applyBorder="1" applyAlignment="1" applyProtection="1">
      <alignment horizontal="center" vertical="center" shrinkToFit="1"/>
      <protection hidden="1"/>
    </xf>
    <xf numFmtId="164" fontId="27" fillId="12" borderId="30" xfId="0" applyNumberFormat="1" applyFont="1" applyFill="1" applyBorder="1" applyAlignment="1" applyProtection="1">
      <alignment horizontal="center" vertical="center" shrinkToFit="1"/>
      <protection hidden="1"/>
    </xf>
    <xf numFmtId="0" fontId="35" fillId="11" borderId="22" xfId="0" applyFont="1" applyFill="1" applyBorder="1" applyAlignment="1" applyProtection="1">
      <alignment horizontal="centerContinuous" vertical="center"/>
      <protection hidden="1"/>
    </xf>
    <xf numFmtId="0" fontId="22" fillId="11" borderId="25" xfId="0" applyFont="1" applyFill="1" applyBorder="1" applyAlignment="1" applyProtection="1">
      <alignment horizontal="center" vertical="center"/>
      <protection hidden="1"/>
    </xf>
    <xf numFmtId="0" fontId="22" fillId="11" borderId="26" xfId="0" applyFont="1" applyFill="1" applyBorder="1" applyAlignment="1" applyProtection="1">
      <alignment horizontal="center" vertical="center"/>
      <protection hidden="1"/>
    </xf>
    <xf numFmtId="0" fontId="22" fillId="11" borderId="27" xfId="0" applyFont="1" applyFill="1" applyBorder="1" applyAlignment="1" applyProtection="1">
      <alignment horizontal="center" vertical="center"/>
      <protection hidden="1"/>
    </xf>
    <xf numFmtId="0" fontId="28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35" fillId="11" borderId="24" xfId="0" applyFont="1" applyFill="1" applyBorder="1" applyAlignment="1" applyProtection="1">
      <alignment horizontal="center" vertical="center"/>
      <protection hidden="1"/>
    </xf>
    <xf numFmtId="0" fontId="35" fillId="11" borderId="23" xfId="0" applyFont="1" applyFill="1" applyBorder="1" applyAlignment="1">
      <alignment horizontal="centerContinuous" vertical="center"/>
    </xf>
    <xf numFmtId="0" fontId="35" fillId="11" borderId="24" xfId="0" applyFont="1" applyFill="1" applyBorder="1" applyAlignment="1">
      <alignment horizontal="centerContinuous" vertical="center"/>
    </xf>
    <xf numFmtId="0" fontId="30" fillId="8" borderId="14" xfId="0" applyFont="1" applyFill="1" applyBorder="1" applyAlignment="1">
      <alignment horizontal="right" vertical="center"/>
    </xf>
    <xf numFmtId="168" fontId="26" fillId="0" borderId="1" xfId="0" applyNumberFormat="1" applyFont="1" applyFill="1" applyBorder="1" applyAlignment="1" applyProtection="1">
      <alignment horizontal="center" vertical="center"/>
      <protection locked="0"/>
    </xf>
    <xf numFmtId="0" fontId="26" fillId="0" borderId="2" xfId="0" applyFont="1" applyFill="1" applyBorder="1" applyAlignment="1" applyProtection="1">
      <alignment vertical="center" shrinkToFit="1"/>
      <protection locked="0"/>
    </xf>
    <xf numFmtId="0" fontId="26" fillId="0" borderId="2" xfId="0" applyFont="1" applyFill="1" applyBorder="1" applyAlignment="1" applyProtection="1">
      <alignment horizontal="left" vertical="center" shrinkToFit="1"/>
      <protection locked="0"/>
    </xf>
    <xf numFmtId="168" fontId="26" fillId="0" borderId="4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Fill="1" applyAlignment="1" applyProtection="1">
      <alignment vertical="center" shrinkToFit="1"/>
      <protection locked="0"/>
    </xf>
    <xf numFmtId="0" fontId="26" fillId="0" borderId="0" xfId="0" applyFont="1" applyAlignment="1" applyProtection="1">
      <alignment vertical="center" shrinkToFit="1"/>
      <protection locked="0"/>
    </xf>
    <xf numFmtId="167" fontId="31" fillId="10" borderId="19" xfId="0" applyNumberFormat="1" applyFont="1" applyFill="1" applyBorder="1" applyAlignment="1" applyProtection="1">
      <alignment vertical="center" shrinkToFit="1"/>
      <protection locked="0"/>
    </xf>
    <xf numFmtId="0" fontId="26" fillId="0" borderId="0" xfId="0" applyFont="1" applyAlignment="1" applyProtection="1">
      <alignment horizontal="left" vertical="center" shrinkToFit="1"/>
      <protection locked="0"/>
    </xf>
    <xf numFmtId="0" fontId="30" fillId="8" borderId="13" xfId="0" applyFont="1" applyFill="1" applyBorder="1" applyAlignment="1" applyProtection="1">
      <alignment horizontal="left" vertical="center"/>
      <protection hidden="1"/>
    </xf>
    <xf numFmtId="0" fontId="15" fillId="0" borderId="15" xfId="0" applyFont="1" applyBorder="1" applyAlignment="1">
      <alignment horizontal="center" vertical="center"/>
    </xf>
    <xf numFmtId="0" fontId="0" fillId="0" borderId="14" xfId="0" applyBorder="1"/>
    <xf numFmtId="0" fontId="0" fillId="0" borderId="14" xfId="0" applyBorder="1" applyAlignment="1">
      <alignment horizontal="center"/>
    </xf>
    <xf numFmtId="0" fontId="10" fillId="3" borderId="0" xfId="0" applyNumberFormat="1" applyFont="1" applyFill="1" applyAlignment="1">
      <alignment horizontal="left" vertical="center" indent="4"/>
    </xf>
    <xf numFmtId="49" fontId="7" fillId="5" borderId="0" xfId="0" applyNumberFormat="1" applyFont="1" applyFill="1" applyAlignment="1">
      <alignment horizontal="left" vertical="center" indent="4"/>
    </xf>
    <xf numFmtId="0" fontId="26" fillId="13" borderId="32" xfId="0" applyFont="1" applyFill="1" applyBorder="1" applyAlignment="1" applyProtection="1">
      <alignment horizontal="left" vertical="center" shrinkToFit="1"/>
    </xf>
    <xf numFmtId="0" fontId="26" fillId="13" borderId="35" xfId="0" applyFont="1" applyFill="1" applyBorder="1" applyAlignment="1" applyProtection="1">
      <alignment horizontal="left" vertical="center" shrinkToFit="1"/>
    </xf>
    <xf numFmtId="0" fontId="26" fillId="13" borderId="38" xfId="0" applyFont="1" applyFill="1" applyBorder="1" applyAlignment="1" applyProtection="1">
      <alignment horizontal="left" vertical="center" shrinkToFit="1"/>
    </xf>
    <xf numFmtId="0" fontId="26" fillId="13" borderId="32" xfId="0" applyFont="1" applyFill="1" applyBorder="1" applyAlignment="1" applyProtection="1">
      <alignment vertical="center" shrinkToFit="1"/>
    </xf>
    <xf numFmtId="0" fontId="26" fillId="13" borderId="35" xfId="0" applyFont="1" applyFill="1" applyBorder="1" applyAlignment="1" applyProtection="1">
      <alignment vertical="center" shrinkToFit="1"/>
    </xf>
    <xf numFmtId="0" fontId="26" fillId="13" borderId="38" xfId="0" applyFont="1" applyFill="1" applyBorder="1" applyAlignment="1" applyProtection="1">
      <alignment vertical="center" shrinkToFit="1"/>
    </xf>
    <xf numFmtId="167" fontId="31" fillId="13" borderId="19" xfId="0" applyNumberFormat="1" applyFont="1" applyFill="1" applyBorder="1" applyAlignment="1" applyProtection="1">
      <alignment vertical="center" shrinkToFit="1"/>
      <protection locked="0"/>
    </xf>
    <xf numFmtId="168" fontId="27" fillId="13" borderId="40" xfId="0" applyNumberFormat="1" applyFont="1" applyFill="1" applyBorder="1" applyAlignment="1" applyProtection="1">
      <alignment horizontal="center" vertical="center"/>
    </xf>
    <xf numFmtId="0" fontId="27" fillId="13" borderId="41" xfId="0" applyFont="1" applyFill="1" applyBorder="1" applyAlignment="1" applyProtection="1">
      <alignment vertical="center" shrinkToFit="1"/>
    </xf>
    <xf numFmtId="166" fontId="27" fillId="13" borderId="42" xfId="0" applyNumberFormat="1" applyFont="1" applyFill="1" applyBorder="1" applyAlignment="1" applyProtection="1">
      <alignment horizontal="center" vertical="center" shrinkToFit="1"/>
    </xf>
    <xf numFmtId="168" fontId="27" fillId="13" borderId="43" xfId="0" applyNumberFormat="1" applyFont="1" applyFill="1" applyBorder="1" applyAlignment="1" applyProtection="1">
      <alignment horizontal="center" vertical="center"/>
    </xf>
    <xf numFmtId="0" fontId="27" fillId="13" borderId="44" xfId="0" applyFont="1" applyFill="1" applyBorder="1" applyAlignment="1" applyProtection="1">
      <alignment vertical="center" shrinkToFit="1"/>
    </xf>
    <xf numFmtId="166" fontId="27" fillId="13" borderId="45" xfId="0" applyNumberFormat="1" applyFont="1" applyFill="1" applyBorder="1" applyAlignment="1" applyProtection="1">
      <alignment horizontal="center" vertical="center" shrinkToFit="1"/>
    </xf>
    <xf numFmtId="168" fontId="26" fillId="13" borderId="40" xfId="0" applyNumberFormat="1" applyFont="1" applyFill="1" applyBorder="1" applyAlignment="1" applyProtection="1">
      <alignment horizontal="center" vertical="center"/>
    </xf>
    <xf numFmtId="0" fontId="26" fillId="13" borderId="41" xfId="0" applyFont="1" applyFill="1" applyBorder="1" applyAlignment="1" applyProtection="1">
      <alignment vertical="center" shrinkToFit="1"/>
    </xf>
    <xf numFmtId="166" fontId="26" fillId="13" borderId="42" xfId="0" applyNumberFormat="1" applyFont="1" applyFill="1" applyBorder="1" applyAlignment="1" applyProtection="1">
      <alignment horizontal="center" vertical="center" shrinkToFit="1"/>
    </xf>
    <xf numFmtId="49" fontId="36" fillId="0" borderId="0" xfId="0" applyNumberFormat="1" applyFont="1" applyFill="1" applyBorder="1" applyAlignment="1" applyProtection="1">
      <alignment horizontal="right" vertical="center"/>
      <protection locked="0"/>
    </xf>
    <xf numFmtId="0" fontId="31" fillId="9" borderId="20" xfId="0" applyFont="1" applyFill="1" applyBorder="1" applyAlignment="1">
      <alignment horizontal="left" vertical="center"/>
    </xf>
    <xf numFmtId="0" fontId="31" fillId="9" borderId="19" xfId="0" applyFont="1" applyFill="1" applyBorder="1" applyAlignment="1">
      <alignment horizontal="left" vertical="center"/>
    </xf>
    <xf numFmtId="0" fontId="31" fillId="10" borderId="20" xfId="0" applyFont="1" applyFill="1" applyBorder="1" applyAlignment="1">
      <alignment vertical="center" shrinkToFit="1"/>
    </xf>
    <xf numFmtId="167" fontId="31" fillId="10" borderId="19" xfId="0" applyNumberFormat="1" applyFont="1" applyFill="1" applyBorder="1" applyAlignment="1" applyProtection="1">
      <alignment horizontal="right" vertical="center" shrinkToFit="1"/>
      <protection locked="0"/>
    </xf>
    <xf numFmtId="0" fontId="0" fillId="0" borderId="17" xfId="0" applyFont="1" applyBorder="1" applyAlignment="1">
      <alignment vertical="center" shrinkToFit="1"/>
    </xf>
    <xf numFmtId="0" fontId="31" fillId="13" borderId="20" xfId="0" applyFont="1" applyFill="1" applyBorder="1" applyAlignment="1">
      <alignment vertical="center" shrinkToFit="1"/>
    </xf>
    <xf numFmtId="0" fontId="0" fillId="13" borderId="31" xfId="0" applyFont="1" applyFill="1" applyBorder="1" applyAlignment="1" applyProtection="1">
      <alignment vertical="center" shrinkToFit="1"/>
    </xf>
    <xf numFmtId="0" fontId="0" fillId="13" borderId="34" xfId="0" applyFont="1" applyFill="1" applyBorder="1" applyAlignment="1" applyProtection="1">
      <alignment vertical="center" shrinkToFit="1"/>
    </xf>
    <xf numFmtId="0" fontId="0" fillId="13" borderId="37" xfId="0" applyFont="1" applyFill="1" applyBorder="1" applyAlignment="1" applyProtection="1">
      <alignment vertical="center" shrinkToFit="1"/>
    </xf>
    <xf numFmtId="0" fontId="30" fillId="0" borderId="17" xfId="0" applyFont="1" applyBorder="1" applyAlignment="1">
      <alignment vertical="center" shrinkToFit="1"/>
    </xf>
    <xf numFmtId="0" fontId="30" fillId="0" borderId="21" xfId="0" applyFont="1" applyBorder="1" applyAlignment="1">
      <alignment vertical="center" shrinkToFit="1"/>
    </xf>
    <xf numFmtId="0" fontId="30" fillId="13" borderId="31" xfId="0" applyFont="1" applyFill="1" applyBorder="1" applyAlignment="1" applyProtection="1">
      <alignment vertical="center" shrinkToFit="1"/>
    </xf>
    <xf numFmtId="0" fontId="30" fillId="13" borderId="34" xfId="0" applyFont="1" applyFill="1" applyBorder="1" applyAlignment="1" applyProtection="1">
      <alignment vertical="center" shrinkToFit="1"/>
    </xf>
    <xf numFmtId="0" fontId="30" fillId="13" borderId="37" xfId="0" applyFont="1" applyFill="1" applyBorder="1" applyAlignment="1" applyProtection="1">
      <alignment vertical="center" shrinkToFit="1"/>
    </xf>
    <xf numFmtId="0" fontId="26" fillId="0" borderId="0" xfId="0" applyFont="1" applyBorder="1" applyAlignment="1" applyProtection="1">
      <alignment horizontal="left" vertical="center" shrinkToFit="1"/>
      <protection locked="0"/>
    </xf>
    <xf numFmtId="169" fontId="0" fillId="8" borderId="15" xfId="0" applyNumberFormat="1" applyFont="1" applyFill="1" applyBorder="1" applyAlignment="1" applyProtection="1">
      <alignment horizontal="center" vertical="center"/>
      <protection hidden="1"/>
    </xf>
    <xf numFmtId="169" fontId="26" fillId="0" borderId="3" xfId="0" applyNumberFormat="1" applyFont="1" applyFill="1" applyBorder="1" applyAlignment="1" applyProtection="1">
      <alignment horizontal="center" vertical="center" shrinkToFit="1"/>
      <protection locked="0"/>
    </xf>
    <xf numFmtId="169" fontId="26" fillId="0" borderId="5" xfId="0" applyNumberFormat="1" applyFont="1" applyFill="1" applyBorder="1" applyAlignment="1" applyProtection="1">
      <alignment horizontal="center" vertical="center" shrinkToFit="1"/>
      <protection locked="0"/>
    </xf>
    <xf numFmtId="170" fontId="31" fillId="10" borderId="18" xfId="0" applyNumberFormat="1" applyFont="1" applyFill="1" applyBorder="1" applyAlignment="1" applyProtection="1">
      <alignment horizontal="center" vertical="center" shrinkToFit="1"/>
      <protection hidden="1"/>
    </xf>
    <xf numFmtId="170" fontId="26" fillId="0" borderId="16" xfId="0" applyNumberFormat="1" applyFont="1" applyBorder="1" applyAlignment="1" applyProtection="1">
      <alignment horizontal="center" vertical="center" shrinkToFit="1"/>
      <protection locked="0"/>
    </xf>
    <xf numFmtId="170" fontId="31" fillId="13" borderId="18" xfId="0" applyNumberFormat="1" applyFont="1" applyFill="1" applyBorder="1" applyAlignment="1" applyProtection="1">
      <alignment horizontal="center" vertical="center" shrinkToFit="1"/>
      <protection hidden="1"/>
    </xf>
    <xf numFmtId="170" fontId="26" fillId="13" borderId="33" xfId="0" applyNumberFormat="1" applyFont="1" applyFill="1" applyBorder="1" applyAlignment="1" applyProtection="1">
      <alignment horizontal="center" vertical="center" shrinkToFit="1"/>
    </xf>
    <xf numFmtId="170" fontId="26" fillId="13" borderId="36" xfId="0" applyNumberFormat="1" applyFont="1" applyFill="1" applyBorder="1" applyAlignment="1" applyProtection="1">
      <alignment horizontal="center" vertical="center" shrinkToFit="1"/>
    </xf>
    <xf numFmtId="170" fontId="26" fillId="13" borderId="39" xfId="0" applyNumberFormat="1" applyFont="1" applyFill="1" applyBorder="1" applyAlignment="1" applyProtection="1">
      <alignment horizontal="center" vertical="center" shrinkToFit="1"/>
    </xf>
    <xf numFmtId="169" fontId="29" fillId="8" borderId="15" xfId="0" applyNumberFormat="1" applyFont="1" applyFill="1" applyBorder="1" applyAlignment="1" applyProtection="1">
      <alignment horizontal="center" vertical="center"/>
      <protection hidden="1"/>
    </xf>
    <xf numFmtId="165" fontId="15" fillId="8" borderId="28" xfId="0" applyNumberFormat="1" applyFont="1" applyFill="1" applyBorder="1" applyAlignment="1" applyProtection="1">
      <alignment horizontal="center" vertical="center" shrinkToFit="1"/>
      <protection hidden="1"/>
    </xf>
    <xf numFmtId="165" fontId="11" fillId="8" borderId="29" xfId="0" applyNumberFormat="1" applyFont="1" applyFill="1" applyBorder="1" applyAlignment="1" applyProtection="1">
      <alignment horizontal="center" vertical="center" shrinkToFit="1"/>
      <protection hidden="1"/>
    </xf>
    <xf numFmtId="165" fontId="15" fillId="8" borderId="30" xfId="0" applyNumberFormat="1" applyFont="1" applyFill="1" applyBorder="1" applyAlignment="1" applyProtection="1">
      <alignment horizontal="center" vertical="center" shrinkToFit="1"/>
      <protection hidden="1"/>
    </xf>
    <xf numFmtId="170" fontId="27" fillId="12" borderId="26" xfId="0" applyNumberFormat="1" applyFont="1" applyFill="1" applyBorder="1" applyAlignment="1" applyProtection="1">
      <alignment horizontal="center" vertical="center" shrinkToFit="1"/>
      <protection hidden="1"/>
    </xf>
    <xf numFmtId="170" fontId="27" fillId="12" borderId="29" xfId="0" applyNumberFormat="1" applyFont="1" applyFill="1" applyBorder="1" applyAlignment="1" applyProtection="1">
      <alignment horizontal="center" vertical="center" shrinkToFit="1"/>
      <protection hidden="1"/>
    </xf>
  </cellXfs>
  <cellStyles count="6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70" formatCode="[$$-409]#,##0.0"/>
      <alignment horizontal="center" vertical="center" textRotation="0" wrapText="0" indent="0" justifyLastLine="0" shrinkToFit="1" readingOrder="0"/>
      <border diagonalUp="0" diagonalDown="0">
        <left/>
        <right style="thin">
          <color theme="0" tint="-0.499984740745262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1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0" indent="0" justifyLastLine="0" shrinkToFit="1" readingOrder="0"/>
      <border diagonalUp="0" diagonalDown="0" outline="0">
        <left style="thin">
          <color theme="0" tint="-0.499984740745262"/>
        </left>
        <right/>
        <top/>
        <bottom/>
      </border>
    </dxf>
    <dxf>
      <border outline="0">
        <bottom style="thin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vertical="center" textRotation="0" wrapText="0" justifyLastLine="0" shrinkToFit="1" readingOrder="0"/>
    </dxf>
    <dxf>
      <border>
        <bottom style="thin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9" formatCode="[$$-409]#,##0.0_ ;\-[$$-409]#,##0.0\ 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/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8" formatCode="[$-409]d\-mmm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0" hidden="0"/>
    </dxf>
    <dxf>
      <border>
        <bottom style="thin">
          <color indexed="64"/>
        </bottom>
      </border>
    </dxf>
    <dxf>
      <alignment vertical="center" textRotation="0" wrapText="0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colors>
    <mruColors>
      <color rgb="FFCCCCCC"/>
      <color rgb="FFFAFAFA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333333333333337E-2"/>
          <c:y val="5.3758785828768453E-2"/>
          <c:w val="0.91619047619047622"/>
          <c:h val="0.83147447996936863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Dashboard!$C$9:$D$9</c:f>
              <c:strCache>
                <c:ptCount val="2"/>
                <c:pt idx="0">
                  <c:v>$7.470,0 </c:v>
                </c:pt>
                <c:pt idx="1">
                  <c:v>$2.250,0 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41F-4763-9B0B-A8F1AC8D3122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2BB9-468A-A51D-5A1C5A0C502A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Dashboard!$C$8:$D$8</c:f>
              <c:strCache>
                <c:ptCount val="2"/>
                <c:pt idx="0">
                  <c:v>INCOME</c:v>
                </c:pt>
                <c:pt idx="1">
                  <c:v>EXPENSE</c:v>
                </c:pt>
              </c:strCache>
            </c:strRef>
          </c:cat>
          <c:val>
            <c:numRef>
              <c:f>Dashboard!$C$9:$D$9</c:f>
              <c:numCache>
                <c:formatCode>General</c:formatCode>
                <c:ptCount val="2"/>
                <c:pt idx="0">
                  <c:v>7470</c:v>
                </c:pt>
                <c:pt idx="1">
                  <c:v>2250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BB9-468A-A51D-5A1C5A0C502A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5"/>
        <c:axId val="221966160"/>
        <c:axId val="221959600"/>
      </c:barChart>
      <c:catAx>
        <c:axId val="22196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221959600"/>
        <c:crosses val="autoZero"/>
        <c:auto val="1"/>
        <c:lblAlgn val="ctr"/>
        <c:lblOffset val="100"/>
        <c:noMultiLvlLbl val="0"/>
      </c:catAx>
      <c:valAx>
        <c:axId val="22195960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21966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AFAFA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925074948502349E-2"/>
          <c:y val="3.4013614551827776E-3"/>
          <c:w val="0.97074919836725226"/>
          <c:h val="0.99659863854481723"/>
        </c:manualLayout>
      </c:layout>
      <c:barChart>
        <c:barDir val="bar"/>
        <c:grouping val="clustered"/>
        <c:varyColors val="0"/>
        <c:ser>
          <c:idx val="0"/>
          <c:order val="0"/>
          <c:tx>
            <c:v>Values</c:v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01F-407F-A8A6-E0D31E813639}"/>
              </c:ext>
            </c:extLst>
          </c:dPt>
          <c:cat>
            <c:strRef>
              <c:f>Calc!$C$3:$C$17</c:f>
              <c:strCache>
                <c:ptCount val="7"/>
                <c:pt idx="6">
                  <c:v>HOME EXPENSES</c:v>
                </c:pt>
              </c:strCache>
            </c:strRef>
          </c:cat>
          <c:val>
            <c:numRef>
              <c:f>Dashboard!$H$8:$H$22</c:f>
              <c:numCache>
                <c:formatCode>[$$-409]#,##0.0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150</c:v>
                </c:pt>
                <c:pt idx="4">
                  <c:v>440</c:v>
                </c:pt>
                <c:pt idx="5">
                  <c:v>305</c:v>
                </c:pt>
                <c:pt idx="6">
                  <c:v>800</c:v>
                </c:pt>
                <c:pt idx="7">
                  <c:v>330</c:v>
                </c:pt>
                <c:pt idx="8">
                  <c:v>135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AB2-435C-BE71-E15C978CD1C4}"/>
            </c:ext>
          </c:extLst>
        </c:ser>
        <c:ser>
          <c:idx val="1"/>
          <c:order val="1"/>
          <c:tx>
            <c:strRef>
              <c:f>Calc!$E$2</c:f>
              <c:strCache>
                <c:ptCount val="1"/>
                <c:pt idx="0">
                  <c:v>Maximum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Calc!$C$3:$C$17</c:f>
              <c:strCache>
                <c:ptCount val="7"/>
                <c:pt idx="6">
                  <c:v>HOME EXPENSES</c:v>
                </c:pt>
              </c:strCache>
            </c:strRef>
          </c:cat>
          <c:val>
            <c:numRef>
              <c:f>Calc!$E$3:$E$17</c:f>
              <c:numCache>
                <c:formatCode>[$$-409]#,##0.00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800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AB2-435C-BE71-E15C978CD1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81125872"/>
        <c:axId val="281126200"/>
      </c:barChart>
      <c:catAx>
        <c:axId val="281125872"/>
        <c:scaling>
          <c:orientation val="maxMin"/>
        </c:scaling>
        <c:delete val="1"/>
        <c:axPos val="l"/>
        <c:numFmt formatCode="General" sourceLinked="1"/>
        <c:majorTickMark val="none"/>
        <c:minorTickMark val="none"/>
        <c:tickLblPos val="nextTo"/>
        <c:crossAx val="281126200"/>
        <c:crosses val="autoZero"/>
        <c:auto val="1"/>
        <c:lblAlgn val="ctr"/>
        <c:lblOffset val="100"/>
        <c:noMultiLvlLbl val="0"/>
      </c:catAx>
      <c:valAx>
        <c:axId val="281126200"/>
        <c:scaling>
          <c:orientation val="minMax"/>
        </c:scaling>
        <c:delete val="1"/>
        <c:axPos val="t"/>
        <c:numFmt formatCode="[$$-409]#,##0.0" sourceLinked="1"/>
        <c:majorTickMark val="none"/>
        <c:minorTickMark val="none"/>
        <c:tickLblPos val="nextTo"/>
        <c:crossAx val="281125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AFAFA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hyperlink" Target="#Income!A8"/><Relationship Id="rId3" Type="http://schemas.openxmlformats.org/officeDocument/2006/relationships/image" Target="../media/image2.png"/><Relationship Id="rId12" Type="http://schemas.openxmlformats.org/officeDocument/2006/relationships/hyperlink" Target="#Expense!A8"/><Relationship Id="rId1" Type="http://schemas.openxmlformats.org/officeDocument/2006/relationships/image" Target="../media/image1.png"/><Relationship Id="rId11" Type="http://schemas.openxmlformats.org/officeDocument/2006/relationships/chart" Target="../charts/chart2.xml"/><Relationship Id="rId5" Type="http://schemas.openxmlformats.org/officeDocument/2006/relationships/image" Target="../media/image3.png"/><Relationship Id="rId10" Type="http://schemas.openxmlformats.org/officeDocument/2006/relationships/chart" Target="../charts/chart1.xml"/><Relationship Id="rId9" Type="http://schemas.microsoft.com/office/2007/relationships/hdphoto" Target="../media/hdphoto1.wdp"/><Relationship Id="rId14" Type="http://schemas.openxmlformats.org/officeDocument/2006/relationships/image" Target="../media/image7.png"/><Relationship Id="rId15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image" Target="../media/image5.png"/><Relationship Id="rId2" Type="http://schemas.openxmlformats.org/officeDocument/2006/relationships/hyperlink" Target="#Dashboard!A5"/><Relationship Id="rId6" Type="http://schemas.openxmlformats.org/officeDocument/2006/relationships/image" Target="../media/image2.png"/><Relationship Id="rId4" Type="http://schemas.openxmlformats.org/officeDocument/2006/relationships/image" Target="../media/image1.png"/><Relationship Id="rId9" Type="http://schemas.openxmlformats.org/officeDocument/2006/relationships/image" Target="../media/image6.png"/><Relationship Id="rId10" Type="http://schemas.openxmlformats.org/officeDocument/2006/relationships/image" Target="../media/image8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image" Target="../media/image5.png"/><Relationship Id="rId2" Type="http://schemas.openxmlformats.org/officeDocument/2006/relationships/hyperlink" Target="#Dashboard!A5"/><Relationship Id="rId6" Type="http://schemas.openxmlformats.org/officeDocument/2006/relationships/image" Target="../media/image2.png"/><Relationship Id="rId4" Type="http://schemas.openxmlformats.org/officeDocument/2006/relationships/image" Target="../media/image1.png"/><Relationship Id="rId9" Type="http://schemas.openxmlformats.org/officeDocument/2006/relationships/image" Target="../media/image9.png"/><Relationship Id="rId10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2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91724</xdr:colOff>
      <xdr:row>1</xdr:row>
      <xdr:rowOff>60024</xdr:rowOff>
    </xdr:from>
    <xdr:to>
      <xdr:col>2</xdr:col>
      <xdr:colOff>272626</xdr:colOff>
      <xdr:row>2</xdr:row>
      <xdr:rowOff>244779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4A5C14F2-B0BB-47C3-A488-291E2DC7D1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67" t="7333" r="9957" b="14877"/>
        <a:stretch/>
      </xdr:blipFill>
      <xdr:spPr>
        <a:xfrm>
          <a:off x="339374" y="145749"/>
          <a:ext cx="428552" cy="432405"/>
        </a:xfrm>
        <a:prstGeom prst="ellipse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5</xdr:col>
      <xdr:colOff>0</xdr:colOff>
      <xdr:row>22</xdr:row>
      <xdr:rowOff>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4221926D-1953-41F6-A94E-1DAD6AE388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9</xdr:col>
      <xdr:colOff>161927</xdr:colOff>
      <xdr:row>6</xdr:row>
      <xdr:rowOff>295275</xdr:rowOff>
    </xdr:from>
    <xdr:to>
      <xdr:col>12</xdr:col>
      <xdr:colOff>0</xdr:colOff>
      <xdr:row>21</xdr:row>
      <xdr:rowOff>247649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910AF692-12BF-477C-844A-3826E637FF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6</xdr:col>
      <xdr:colOff>1051110</xdr:colOff>
      <xdr:row>1</xdr:row>
      <xdr:rowOff>129615</xdr:rowOff>
    </xdr:from>
    <xdr:to>
      <xdr:col>8</xdr:col>
      <xdr:colOff>102285</xdr:colOff>
      <xdr:row>2</xdr:row>
      <xdr:rowOff>205965</xdr:rowOff>
    </xdr:to>
    <xdr:sp macro="" textlink="">
      <xdr:nvSpPr>
        <xdr:cNvPr id="29" name="Rounded Rectangle 4">
          <a:hlinkClick xmlns:r="http://schemas.openxmlformats.org/officeDocument/2006/relationships" r:id="rId12" tooltip="Expense"/>
          <a:extLst>
            <a:ext uri="{FF2B5EF4-FFF2-40B4-BE49-F238E27FC236}">
              <a16:creationId xmlns:a16="http://schemas.microsoft.com/office/drawing/2014/main" id="{94D84D00-1E61-4D6C-A6DF-60D852BF6676}"/>
            </a:ext>
          </a:extLst>
        </xdr:cNvPr>
        <xdr:cNvSpPr/>
      </xdr:nvSpPr>
      <xdr:spPr>
        <a:xfrm>
          <a:off x="4537260" y="215340"/>
          <a:ext cx="108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100" b="1"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a:rPr>
            <a:t>EXPENSE</a:t>
          </a:r>
        </a:p>
      </xdr:txBody>
    </xdr:sp>
    <xdr:clientData/>
  </xdr:twoCellAnchor>
  <xdr:twoCellAnchor editAs="oneCell">
    <xdr:from>
      <xdr:col>5</xdr:col>
      <xdr:colOff>95250</xdr:colOff>
      <xdr:row>1</xdr:row>
      <xdr:rowOff>130312</xdr:rowOff>
    </xdr:from>
    <xdr:to>
      <xdr:col>6</xdr:col>
      <xdr:colOff>927600</xdr:colOff>
      <xdr:row>2</xdr:row>
      <xdr:rowOff>206662</xdr:rowOff>
    </xdr:to>
    <xdr:sp macro="" textlink="">
      <xdr:nvSpPr>
        <xdr:cNvPr id="30" name="Rounded Rectangle 5">
          <a:hlinkClick xmlns:r="http://schemas.openxmlformats.org/officeDocument/2006/relationships" r:id="rId13" tooltip="Income"/>
          <a:extLst>
            <a:ext uri="{FF2B5EF4-FFF2-40B4-BE49-F238E27FC236}">
              <a16:creationId xmlns:a16="http://schemas.microsoft.com/office/drawing/2014/main" id="{11E360C5-214A-491B-A555-21149B476327}"/>
            </a:ext>
          </a:extLst>
        </xdr:cNvPr>
        <xdr:cNvSpPr/>
      </xdr:nvSpPr>
      <xdr:spPr>
        <a:xfrm>
          <a:off x="3333750" y="216037"/>
          <a:ext cx="1080000" cy="324000"/>
        </a:xfrm>
        <a:prstGeom prst="roundRect">
          <a:avLst/>
        </a:prstGeom>
        <a:solidFill>
          <a:schemeClr val="tx2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100" b="1"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a:rPr>
            <a:t>INCOME</a:t>
          </a:r>
        </a:p>
      </xdr:txBody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342900</xdr:colOff>
      <xdr:row>6</xdr:row>
      <xdr:rowOff>262620</xdr:rowOff>
    </xdr:to>
    <xdr:sp macro="" textlink="">
      <xdr:nvSpPr>
        <xdr:cNvPr id="42" name="Left Arrow 1">
          <a:extLst>
            <a:ext uri="{FF2B5EF4-FFF2-40B4-BE49-F238E27FC236}">
              <a16:creationId xmlns:a16="http://schemas.microsoft.com/office/drawing/2014/main" id="{0D3E6407-6630-488A-9178-5B47CDDAFECF}"/>
            </a:ext>
          </a:extLst>
        </xdr:cNvPr>
        <xdr:cNvSpPr/>
      </xdr:nvSpPr>
      <xdr:spPr>
        <a:xfrm>
          <a:off x="9867900" y="876300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10</xdr:col>
      <xdr:colOff>894229</xdr:colOff>
      <xdr:row>1</xdr:row>
      <xdr:rowOff>47625</xdr:rowOff>
    </xdr:from>
    <xdr:ext cx="1325166" cy="381000"/>
    <xdr:pic>
      <xdr:nvPicPr>
        <xdr:cNvPr id="1042" name="mpkLogo">
          <a:hlinkClick xmlns:a="http://schemas.openxmlformats.org/drawingml/2006/main" xmlns:r="http://schemas.openxmlformats.org/officeDocument/2006/relationships" r:id="rId15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26250</xdr:rowOff>
    </xdr:from>
    <xdr:to>
      <xdr:col>9</xdr:col>
      <xdr:colOff>453450</xdr:colOff>
      <xdr:row>2</xdr:row>
      <xdr:rowOff>228600</xdr:rowOff>
    </xdr:to>
    <xdr:grpSp>
      <xdr:nvGrpSpPr>
        <xdr:cNvPr id="15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B65E9BC0-A750-4FD5-B893-56F8A4FD0691}"/>
            </a:ext>
          </a:extLst>
        </xdr:cNvPr>
        <xdr:cNvGrpSpPr/>
      </xdr:nvGrpSpPr>
      <xdr:grpSpPr>
        <a:xfrm>
          <a:off x="9848850" y="111975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53DBE7AF-3235-4E31-BCBD-E14D2ED3BEC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D16D2E05-2908-40E7-8C05-8AB408F4C33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8</xdr:col>
      <xdr:colOff>0</xdr:colOff>
      <xdr:row>7</xdr:row>
      <xdr:rowOff>47625</xdr:rowOff>
    </xdr:from>
    <xdr:to>
      <xdr:col>8</xdr:col>
      <xdr:colOff>342900</xdr:colOff>
      <xdr:row>8</xdr:row>
      <xdr:rowOff>81645</xdr:rowOff>
    </xdr:to>
    <xdr:sp macro="" textlink="">
      <xdr:nvSpPr>
        <xdr:cNvPr id="23" name="Left Arrow 1">
          <a:extLst>
            <a:ext uri="{FF2B5EF4-FFF2-40B4-BE49-F238E27FC236}">
              <a16:creationId xmlns:a16="http://schemas.microsoft.com/office/drawing/2014/main" id="{3E0D7096-493F-4B70-BB0D-F3F855A88490}"/>
            </a:ext>
          </a:extLst>
        </xdr:cNvPr>
        <xdr:cNvSpPr/>
      </xdr:nvSpPr>
      <xdr:spPr>
        <a:xfrm>
          <a:off x="9848850" y="143827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</xdr:col>
      <xdr:colOff>91724</xdr:colOff>
      <xdr:row>1</xdr:row>
      <xdr:rowOff>60023</xdr:rowOff>
    </xdr:from>
    <xdr:to>
      <xdr:col>2</xdr:col>
      <xdr:colOff>272626</xdr:colOff>
      <xdr:row>2</xdr:row>
      <xdr:rowOff>244778</xdr:rowOff>
    </xdr:to>
    <xdr:pic>
      <xdr:nvPicPr>
        <xdr:cNvPr id="25" name="mainicon">
          <a:extLst>
            <a:ext uri="{FF2B5EF4-FFF2-40B4-BE49-F238E27FC236}">
              <a16:creationId xmlns:a16="http://schemas.microsoft.com/office/drawing/2014/main" id="{97645A5C-2318-41A3-B70F-31FFBB8DAD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67" t="7333" r="9957" b="14877"/>
        <a:stretch/>
      </xdr:blipFill>
      <xdr:spPr>
        <a:xfrm>
          <a:off x="339374" y="145748"/>
          <a:ext cx="428552" cy="432405"/>
        </a:xfrm>
        <a:prstGeom prst="ellipse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5</xdr:col>
      <xdr:colOff>46504</xdr:colOff>
      <xdr:row>1</xdr:row>
      <xdr:rowOff>47625</xdr:rowOff>
    </xdr:from>
    <xdr:ext cx="1325166" cy="381000"/>
    <xdr:pic>
      <xdr:nvPicPr>
        <xdr:cNvPr id="1025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45300</xdr:rowOff>
    </xdr:from>
    <xdr:to>
      <xdr:col>8</xdr:col>
      <xdr:colOff>453450</xdr:colOff>
      <xdr:row>2</xdr:row>
      <xdr:rowOff>247650</xdr:rowOff>
    </xdr:to>
    <xdr:grpSp>
      <xdr:nvGrpSpPr>
        <xdr:cNvPr id="15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9AD68440-088F-4F4D-A7B8-BAE217CA8451}"/>
            </a:ext>
          </a:extLst>
        </xdr:cNvPr>
        <xdr:cNvGrpSpPr/>
      </xdr:nvGrpSpPr>
      <xdr:grpSpPr>
        <a:xfrm>
          <a:off x="9867900" y="131025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1CB3B63-4A30-494C-A14B-208D8750ADA5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2836C66E-3DFF-4D98-9D5E-F41D3F960AC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6</xdr:col>
      <xdr:colOff>38100</xdr:colOff>
      <xdr:row>8</xdr:row>
      <xdr:rowOff>118380</xdr:rowOff>
    </xdr:from>
    <xdr:to>
      <xdr:col>7</xdr:col>
      <xdr:colOff>266700</xdr:colOff>
      <xdr:row>25</xdr:row>
      <xdr:rowOff>34020</xdr:rowOff>
    </xdr:to>
    <xdr:sp macro="" textlink="">
      <xdr:nvSpPr>
        <xdr:cNvPr id="23" name="Left Arrow 1">
          <a:extLst>
            <a:ext uri="{FF2B5EF4-FFF2-40B4-BE49-F238E27FC236}">
              <a16:creationId xmlns:a16="http://schemas.microsoft.com/office/drawing/2014/main" id="{6C441A30-BDB9-4482-8458-8B2F5F2A5C8B}"/>
            </a:ext>
          </a:extLst>
        </xdr:cNvPr>
        <xdr:cNvSpPr/>
      </xdr:nvSpPr>
      <xdr:spPr>
        <a:xfrm>
          <a:off x="9791700" y="1699530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</xdr:col>
      <xdr:colOff>91724</xdr:colOff>
      <xdr:row>1</xdr:row>
      <xdr:rowOff>60023</xdr:rowOff>
    </xdr:from>
    <xdr:to>
      <xdr:col>2</xdr:col>
      <xdr:colOff>272626</xdr:colOff>
      <xdr:row>2</xdr:row>
      <xdr:rowOff>244778</xdr:rowOff>
    </xdr:to>
    <xdr:pic>
      <xdr:nvPicPr>
        <xdr:cNvPr id="26" name="mainicon">
          <a:extLst>
            <a:ext uri="{FF2B5EF4-FFF2-40B4-BE49-F238E27FC236}">
              <a16:creationId xmlns:a16="http://schemas.microsoft.com/office/drawing/2014/main" id="{BF436B5D-5730-4136-B444-D8A1BB0548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67" t="7333" r="9957" b="14877"/>
        <a:stretch/>
      </xdr:blipFill>
      <xdr:spPr>
        <a:xfrm>
          <a:off x="339374" y="145748"/>
          <a:ext cx="428552" cy="432405"/>
        </a:xfrm>
        <a:prstGeom prst="ellipse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4</xdr:col>
      <xdr:colOff>513229</xdr:colOff>
      <xdr:row>1</xdr:row>
      <xdr:rowOff>47625</xdr:rowOff>
    </xdr:from>
    <xdr:ext cx="1325166" cy="381000"/>
    <xdr:pic>
      <xdr:nvPicPr>
        <xdr:cNvPr id="1026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537697-EC8B-4E83-8722-E85DF84FA3BA}" name="Table1" displayName="Table1" ref="C7:F17" totalsRowShown="0" headerRowDxfId="14" dataDxfId="12" headerRowBorderDxfId="13" tableBorderDxfId="11">
  <tableColumns count="4">
    <tableColumn id="1" xr3:uid="{1C270601-8474-43CB-B71E-581673CD9D2E}" name="DATE" dataDxfId="10"/>
    <tableColumn id="3" xr3:uid="{168EAB64-3E54-4B99-946C-7AA018FFDFC8}" name="DESCRIPTION" dataDxfId="9"/>
    <tableColumn id="5" xr3:uid="{516BB087-97B9-418F-9C7D-B8A310027ADB}" name="INCOME ITEM" dataDxfId="8"/>
    <tableColumn id="7" xr3:uid="{C85F78E0-E704-4A3E-AC7D-0A00C81B20C5}" name="ACTUAL" dataDxfId="7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A15FB0B-0606-4F47-AB77-E4F7C124129C}" name="Table2" displayName="Table2" ref="C7:E95" totalsRowShown="0" headerRowDxfId="6" dataDxfId="4" headerRowBorderDxfId="5" tableBorderDxfId="3">
  <tableColumns count="3">
    <tableColumn id="1" xr3:uid="{E646A7A8-A112-49C1-8C0B-0810183024F0}" name="EXPENSE ITEM" dataDxfId="2"/>
    <tableColumn id="2" xr3:uid="{6C0BFD46-3D89-4E29-9FFA-3D97B307A873}" name="DESCRIPTION" dataDxfId="1"/>
    <tableColumn id="3" xr3:uid="{419A3B0B-4907-457C-969B-9D622313601A}" name="ACTUAL" dataDxfId="0"/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AF25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16" customWidth="1"/>
    <col min="3" max="5" width="13.7109375" style="16" customWidth="1"/>
    <col min="6" max="6" width="3.7109375" style="16" customWidth="1"/>
    <col min="7" max="7" width="17.7109375" style="16" customWidth="1"/>
    <col min="8" max="9" width="12.7109375" style="16" customWidth="1"/>
    <col min="10" max="12" width="15.7109375" style="16" customWidth="1"/>
    <col min="13" max="13" width="3.7109375" style="16" customWidth="1"/>
    <col min="14" max="14" width="1.7109375" style="16" customWidth="1"/>
    <col min="15" max="16384" width="8.85546875" style="16"/>
  </cols>
  <sheetData>
    <row r="1" spans="1:14" s="1" customFormat="1" ht="6.75" customHeight="1" x14ac:dyDescent="0.25">
      <c r="B1" s="2"/>
      <c r="E1" s="3"/>
      <c r="F1" s="3"/>
      <c r="G1" s="3"/>
    </row>
    <row r="2" spans="1:14" s="30" customFormat="1" ht="20.100000000000001" customHeight="1" x14ac:dyDescent="0.25">
      <c r="B2" s="27"/>
      <c r="C2" s="101" t="s">
        <v>124</v>
      </c>
      <c r="D2" s="31"/>
      <c r="E2" s="31"/>
      <c r="F2" s="31"/>
      <c r="G2" s="31"/>
      <c r="H2" s="31"/>
      <c r="I2" s="31"/>
      <c r="J2" s="28"/>
      <c r="K2" s="28"/>
      <c r="L2" s="28"/>
      <c r="M2" s="31"/>
      <c r="N2" s="32"/>
    </row>
    <row r="3" spans="1:14" s="4" customFormat="1" ht="24" customHeight="1" x14ac:dyDescent="0.25">
      <c r="B3" s="5"/>
      <c r="C3" s="102" t="s">
        <v>0</v>
      </c>
      <c r="D3" s="6"/>
      <c r="E3" s="6"/>
      <c r="F3" s="6"/>
      <c r="G3" s="6"/>
      <c r="H3" s="6"/>
      <c r="I3" s="6"/>
      <c r="J3" s="29"/>
      <c r="K3" s="29"/>
      <c r="L3" s="29"/>
      <c r="M3" s="6"/>
      <c r="N3" s="7"/>
    </row>
    <row r="4" spans="1:14" s="9" customFormat="1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9" customFormat="1" ht="4.9000000000000004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9" customFormat="1" ht="9.9499999999999993" customHeight="1" x14ac:dyDescent="0.25">
      <c r="A6" s="8"/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72"/>
      <c r="N6" s="8"/>
    </row>
    <row r="7" spans="1:14" s="9" customFormat="1" ht="24.95" customHeight="1" thickBot="1" x14ac:dyDescent="0.3">
      <c r="B7" s="68"/>
      <c r="C7" s="79" t="s">
        <v>31</v>
      </c>
      <c r="D7" s="86"/>
      <c r="E7" s="87"/>
      <c r="F7" s="84"/>
      <c r="G7" s="85" t="s">
        <v>30</v>
      </c>
      <c r="H7" s="85" t="s">
        <v>29</v>
      </c>
      <c r="I7" s="85" t="s">
        <v>28</v>
      </c>
      <c r="J7" s="83"/>
      <c r="K7" s="83"/>
      <c r="L7" s="119" t="s">
        <v>123</v>
      </c>
      <c r="M7" s="73"/>
    </row>
    <row r="8" spans="1:14" s="9" customFormat="1" ht="20.100000000000001" customHeight="1" thickBot="1" x14ac:dyDescent="0.3">
      <c r="B8" s="68"/>
      <c r="C8" s="80" t="s">
        <v>27</v>
      </c>
      <c r="D8" s="81" t="s">
        <v>26</v>
      </c>
      <c r="E8" s="82" t="s">
        <v>25</v>
      </c>
      <c r="F8" s="69"/>
      <c r="G8" s="75" t="s">
        <v>24</v>
      </c>
      <c r="H8" s="148">
        <f>IFERROR(INDEX(Expense!$E$8:$E$95,MATCH(G8,Expense!$C$8:$C$95,0),1),"")</f>
        <v>0</v>
      </c>
      <c r="I8" s="77">
        <f>IFERROR(H8/SUM($H$8:$H$22),"")</f>
        <v>0</v>
      </c>
      <c r="J8" s="69"/>
      <c r="K8" s="69"/>
      <c r="L8" s="69"/>
      <c r="M8" s="73"/>
    </row>
    <row r="9" spans="1:14" s="9" customFormat="1" ht="20.100000000000001" customHeight="1" thickBot="1" x14ac:dyDescent="0.3">
      <c r="B9" s="68"/>
      <c r="C9" s="145">
        <f>Income!F6</f>
        <v>7470</v>
      </c>
      <c r="D9" s="146">
        <f>Expense!E6</f>
        <v>2250</v>
      </c>
      <c r="E9" s="147">
        <f>C9-D9</f>
        <v>5220</v>
      </c>
      <c r="F9" s="69"/>
      <c r="G9" s="75" t="s">
        <v>23</v>
      </c>
      <c r="H9" s="148">
        <f>IFERROR(INDEX(Expense!$E$8:$E$95,MATCH(G9,Expense!$C$8:$C$95,0),1),"")</f>
        <v>0</v>
      </c>
      <c r="I9" s="77">
        <f t="shared" ref="I9:I22" si="0">IFERROR(H9/SUM($H$8:$H$22),"")</f>
        <v>0</v>
      </c>
      <c r="J9" s="69"/>
      <c r="K9" s="69"/>
      <c r="L9" s="69"/>
      <c r="M9" s="73"/>
    </row>
    <row r="10" spans="1:14" s="9" customFormat="1" ht="20.100000000000001" customHeight="1" thickBot="1" x14ac:dyDescent="0.3">
      <c r="B10" s="68"/>
      <c r="C10" s="69"/>
      <c r="D10" s="69"/>
      <c r="E10" s="69"/>
      <c r="F10" s="69"/>
      <c r="G10" s="75" t="s">
        <v>22</v>
      </c>
      <c r="H10" s="148">
        <f>IFERROR(INDEX(Expense!$E$8:$E$95,MATCH(G10,Expense!$C$8:$C$95,0),1),"")</f>
        <v>0</v>
      </c>
      <c r="I10" s="77">
        <f t="shared" si="0"/>
        <v>0</v>
      </c>
      <c r="J10" s="69"/>
      <c r="K10" s="69"/>
      <c r="L10" s="69"/>
      <c r="M10" s="73"/>
    </row>
    <row r="11" spans="1:14" s="9" customFormat="1" ht="20.100000000000001" customHeight="1" thickBot="1" x14ac:dyDescent="0.3">
      <c r="B11" s="68"/>
      <c r="C11" s="69"/>
      <c r="D11" s="69"/>
      <c r="E11" s="69"/>
      <c r="F11" s="69"/>
      <c r="G11" s="75" t="str">
        <f>Expense!C47</f>
        <v>EDUCATION</v>
      </c>
      <c r="H11" s="148">
        <f>IFERROR(INDEX(Expense!$E$8:$E$95,MATCH(G11,Expense!$C$8:$C$95,0),1),"")</f>
        <v>150</v>
      </c>
      <c r="I11" s="77">
        <f t="shared" si="0"/>
        <v>6.9444444444444448E-2</v>
      </c>
      <c r="J11" s="69"/>
      <c r="K11" s="69"/>
      <c r="L11" s="69"/>
      <c r="M11" s="73"/>
    </row>
    <row r="12" spans="1:14" s="9" customFormat="1" ht="20.100000000000001" customHeight="1" thickBot="1" x14ac:dyDescent="0.3">
      <c r="B12" s="68"/>
      <c r="C12" s="69"/>
      <c r="D12" s="69"/>
      <c r="E12" s="69"/>
      <c r="F12" s="69"/>
      <c r="G12" s="75" t="str">
        <f>Expense!C71</f>
        <v>ENTERTAINMENT</v>
      </c>
      <c r="H12" s="148">
        <f>IFERROR(INDEX(Expense!$E$8:$E$95,MATCH(G12,Expense!$C$8:$C$95,0),1),"")</f>
        <v>440</v>
      </c>
      <c r="I12" s="77">
        <f t="shared" si="0"/>
        <v>0.20370370370370369</v>
      </c>
      <c r="J12" s="69"/>
      <c r="K12" s="69"/>
      <c r="L12" s="69"/>
      <c r="M12" s="73"/>
    </row>
    <row r="13" spans="1:14" s="9" customFormat="1" ht="20.100000000000001" customHeight="1" thickBot="1" x14ac:dyDescent="0.3">
      <c r="B13" s="68"/>
      <c r="C13" s="69"/>
      <c r="D13" s="69"/>
      <c r="E13" s="69"/>
      <c r="F13" s="69"/>
      <c r="G13" s="75" t="str">
        <f>Expense!C38</f>
        <v>HEALTH</v>
      </c>
      <c r="H13" s="148">
        <f>IFERROR(INDEX(Expense!$E$8:$E$95,MATCH(G13,Expense!$C$8:$C$95,0),1),"")</f>
        <v>305</v>
      </c>
      <c r="I13" s="77">
        <f t="shared" si="0"/>
        <v>0.14120370370370369</v>
      </c>
      <c r="J13" s="69"/>
      <c r="K13" s="69"/>
      <c r="L13" s="69"/>
      <c r="M13" s="73"/>
    </row>
    <row r="14" spans="1:14" s="9" customFormat="1" ht="20.100000000000001" customHeight="1" thickBot="1" x14ac:dyDescent="0.3">
      <c r="B14" s="68"/>
      <c r="C14" s="69"/>
      <c r="D14" s="69"/>
      <c r="E14" s="69"/>
      <c r="F14" s="69"/>
      <c r="G14" s="75" t="str">
        <f>Expense!C8</f>
        <v>HOME EXPENSES</v>
      </c>
      <c r="H14" s="148">
        <f>IFERROR(INDEX(Expense!$E$8:$E$95,MATCH(G14,Expense!$C$8:$C$95,0),1),"")</f>
        <v>800</v>
      </c>
      <c r="I14" s="77">
        <f t="shared" si="0"/>
        <v>0.37037037037037035</v>
      </c>
      <c r="J14" s="69"/>
      <c r="K14" s="69"/>
      <c r="L14" s="69"/>
      <c r="M14" s="73"/>
    </row>
    <row r="15" spans="1:14" s="9" customFormat="1" ht="20.100000000000001" customHeight="1" thickBot="1" x14ac:dyDescent="0.3">
      <c r="B15" s="68"/>
      <c r="C15" s="69"/>
      <c r="D15" s="69"/>
      <c r="E15" s="69"/>
      <c r="F15" s="69"/>
      <c r="G15" s="75" t="str">
        <f>Expense!C43</f>
        <v>INSURANCE</v>
      </c>
      <c r="H15" s="148">
        <f>IFERROR(INDEX(Expense!$E$8:$E$95,MATCH(G15,Expense!$C$8:$C$95,0),1),"")</f>
        <v>330</v>
      </c>
      <c r="I15" s="77">
        <f t="shared" si="0"/>
        <v>0.15277777777777779</v>
      </c>
      <c r="J15" s="69"/>
      <c r="K15" s="69"/>
      <c r="L15" s="69"/>
      <c r="M15" s="73"/>
    </row>
    <row r="16" spans="1:14" s="9" customFormat="1" ht="20.100000000000001" customHeight="1" thickBot="1" x14ac:dyDescent="0.3">
      <c r="B16" s="68"/>
      <c r="C16" s="69"/>
      <c r="D16" s="69"/>
      <c r="E16" s="69"/>
      <c r="F16" s="69"/>
      <c r="G16" s="75" t="str">
        <f>Expense!C92</f>
        <v>MISCELLANEOUS</v>
      </c>
      <c r="H16" s="148">
        <f>IFERROR(INDEX(Expense!$E$8:$E$95,MATCH(G16,Expense!$C$8:$C$95,0),1),"")</f>
        <v>135</v>
      </c>
      <c r="I16" s="77">
        <f t="shared" si="0"/>
        <v>6.25E-2</v>
      </c>
      <c r="J16" s="69"/>
      <c r="K16" s="69"/>
      <c r="L16" s="69"/>
      <c r="M16" s="73"/>
    </row>
    <row r="17" spans="2:32" s="9" customFormat="1" ht="20.100000000000001" customHeight="1" thickBot="1" x14ac:dyDescent="0.3">
      <c r="B17" s="68"/>
      <c r="C17" s="69"/>
      <c r="D17" s="69"/>
      <c r="E17" s="69"/>
      <c r="F17" s="69"/>
      <c r="G17" s="75" t="s">
        <v>15</v>
      </c>
      <c r="H17" s="148">
        <f>IFERROR(INDEX(Expense!$E$8:$E$95,MATCH(G17,Expense!$C$8:$C$95,0),1),"")</f>
        <v>0</v>
      </c>
      <c r="I17" s="77">
        <f t="shared" si="0"/>
        <v>0</v>
      </c>
      <c r="J17" s="69"/>
      <c r="K17" s="69"/>
      <c r="L17" s="69"/>
      <c r="M17" s="73"/>
    </row>
    <row r="18" spans="2:32" ht="20.100000000000001" customHeight="1" thickBot="1" x14ac:dyDescent="0.3">
      <c r="B18" s="68"/>
      <c r="C18" s="69"/>
      <c r="D18" s="69"/>
      <c r="E18" s="69"/>
      <c r="F18" s="69"/>
      <c r="G18" s="75" t="s">
        <v>14</v>
      </c>
      <c r="H18" s="148">
        <f>IFERROR(INDEX(Expense!$E$8:$E$95,MATCH(G18,Expense!$C$8:$C$95,0),1),"")</f>
        <v>0</v>
      </c>
      <c r="I18" s="77">
        <f t="shared" si="0"/>
        <v>0</v>
      </c>
      <c r="J18" s="69"/>
      <c r="K18" s="69"/>
      <c r="L18" s="69"/>
      <c r="M18" s="73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2:32" ht="20.100000000000001" customHeight="1" thickBot="1" x14ac:dyDescent="0.3">
      <c r="B19" s="68"/>
      <c r="C19" s="69"/>
      <c r="D19" s="69"/>
      <c r="E19" s="69"/>
      <c r="F19" s="69"/>
      <c r="G19" s="75" t="s">
        <v>13</v>
      </c>
      <c r="H19" s="148">
        <f>IFERROR(INDEX(Expense!$E$8:$E$95,MATCH(G19,Expense!$C$8:$C$95,0),1),"")</f>
        <v>0</v>
      </c>
      <c r="I19" s="77">
        <f t="shared" si="0"/>
        <v>0</v>
      </c>
      <c r="J19" s="69"/>
      <c r="K19" s="69"/>
      <c r="L19" s="69"/>
      <c r="M19" s="73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2:32" ht="20.100000000000001" customHeight="1" thickBot="1" x14ac:dyDescent="0.3">
      <c r="B20" s="68"/>
      <c r="C20" s="69"/>
      <c r="D20" s="69"/>
      <c r="E20" s="69"/>
      <c r="F20" s="69"/>
      <c r="G20" s="75" t="s">
        <v>12</v>
      </c>
      <c r="H20" s="148">
        <f>IFERROR(INDEX(Expense!$E$8:$E$95,MATCH(G20,Expense!$C$8:$C$95,0),1),"")</f>
        <v>0</v>
      </c>
      <c r="I20" s="77">
        <f t="shared" si="0"/>
        <v>0</v>
      </c>
      <c r="J20" s="69"/>
      <c r="K20" s="69"/>
      <c r="L20" s="69"/>
      <c r="M20" s="73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2:32" ht="20.100000000000001" customHeight="1" thickBot="1" x14ac:dyDescent="0.3">
      <c r="B21" s="68"/>
      <c r="C21" s="69"/>
      <c r="D21" s="69"/>
      <c r="E21" s="69"/>
      <c r="F21" s="69"/>
      <c r="G21" s="75" t="s">
        <v>11</v>
      </c>
      <c r="H21" s="148">
        <f>IFERROR(INDEX(Expense!$E$8:$E$95,MATCH(G21,Expense!$C$8:$C$95,0),1),"")</f>
        <v>0</v>
      </c>
      <c r="I21" s="77">
        <f t="shared" si="0"/>
        <v>0</v>
      </c>
      <c r="J21" s="69"/>
      <c r="K21" s="69"/>
      <c r="L21" s="69"/>
      <c r="M21" s="73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2:32" ht="20.100000000000001" customHeight="1" x14ac:dyDescent="0.25">
      <c r="B22" s="68"/>
      <c r="C22" s="69"/>
      <c r="D22" s="69"/>
      <c r="E22" s="69"/>
      <c r="F22" s="69"/>
      <c r="G22" s="76" t="s">
        <v>10</v>
      </c>
      <c r="H22" s="149">
        <f>IFERROR(INDEX(Expense!$E$8:$E$95,MATCH(G22,Expense!$C$8:$C$95,0),1),"")</f>
        <v>0</v>
      </c>
      <c r="I22" s="78">
        <f t="shared" si="0"/>
        <v>0</v>
      </c>
      <c r="J22" s="69"/>
      <c r="K22" s="69"/>
      <c r="L22" s="69"/>
      <c r="M22" s="73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2:32" x14ac:dyDescent="0.25">
      <c r="B23" s="70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4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2:32" ht="7.15" customHeight="1" x14ac:dyDescent="0.25"/>
    <row r="25" spans="2:32" s="20" customFormat="1" ht="22.9" customHeight="1" x14ac:dyDescent="0.25">
      <c r="B25" s="21"/>
      <c r="C25" s="21"/>
      <c r="D25" s="22"/>
      <c r="E25" s="23"/>
      <c r="F25" s="23"/>
      <c r="G25" s="23"/>
      <c r="H25" s="21"/>
      <c r="I25" s="21"/>
      <c r="J25" s="21"/>
      <c r="K25" s="21"/>
      <c r="L25" s="21"/>
      <c r="M25" s="21"/>
    </row>
  </sheetData>
  <sheetProtection algorithmName="SHA-512" hashValue="OjRHptKaMlKoB7m2FczZthw4N0TpOx6zoRWkaeL14JrrgspZuzo4melsiGgylauBhgHHfUT+4/9dP0n0KHkW5Q==" saltValue="1+Azb6dgknstRe+twGXDp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7D2D5-99C6-4BB7-A898-BCBE28B00940}">
  <sheetPr>
    <pageSetUpPr autoPageBreaks="0" fitToPage="1"/>
  </sheetPr>
  <dimension ref="A1:Z60"/>
  <sheetViews>
    <sheetView showGridLines="0" showRowColHeaders="0" zoomScaleNormal="100" zoomScaleSheetLayoutView="85" workbookViewId="0">
      <pane ySplit="7" topLeftCell="A8" activePane="bottomLeft" state="frozen"/>
      <selection pane="bottomLeft" activeCell="A8" sqref="A8"/>
    </sheetView>
  </sheetViews>
  <sheetFormatPr defaultColWidth="8.85546875" defaultRowHeight="15" outlineLevelRow="1" x14ac:dyDescent="0.25"/>
  <cols>
    <col min="1" max="2" width="3.7109375" style="16" customWidth="1"/>
    <col min="3" max="3" width="18.7109375" style="16" customWidth="1"/>
    <col min="4" max="5" width="48.7109375" style="16" customWidth="1"/>
    <col min="6" max="6" width="18.7109375" style="52" customWidth="1"/>
    <col min="7" max="7" width="3.7109375" style="16" customWidth="1"/>
    <col min="8" max="8" width="1.7109375" style="16" customWidth="1"/>
    <col min="9" max="16384" width="8.85546875" style="16"/>
  </cols>
  <sheetData>
    <row r="1" spans="1:8" s="1" customFormat="1" ht="6.75" customHeight="1" x14ac:dyDescent="0.25">
      <c r="B1" s="2"/>
      <c r="D1" s="3"/>
      <c r="E1" s="3"/>
      <c r="F1" s="3"/>
    </row>
    <row r="2" spans="1:8" s="30" customFormat="1" ht="20.100000000000001" customHeight="1" x14ac:dyDescent="0.25">
      <c r="B2" s="27"/>
      <c r="C2" s="101" t="s">
        <v>124</v>
      </c>
      <c r="D2" s="31"/>
      <c r="E2" s="31"/>
      <c r="F2" s="31"/>
      <c r="G2" s="31"/>
      <c r="H2" s="32"/>
    </row>
    <row r="3" spans="1:8" s="4" customFormat="1" ht="24" customHeight="1" x14ac:dyDescent="0.25">
      <c r="B3" s="5"/>
      <c r="C3" s="102" t="s">
        <v>27</v>
      </c>
      <c r="D3" s="6"/>
      <c r="E3" s="6"/>
      <c r="F3" s="6"/>
      <c r="G3" s="6"/>
      <c r="H3" s="7"/>
    </row>
    <row r="4" spans="1:8" s="9" customFormat="1" ht="4.9000000000000004" customHeight="1" x14ac:dyDescent="0.25">
      <c r="A4" s="8"/>
      <c r="B4" s="8"/>
      <c r="C4" s="8"/>
      <c r="D4" s="8"/>
      <c r="E4" s="8"/>
      <c r="F4" s="50"/>
      <c r="G4" s="8"/>
      <c r="H4" s="8"/>
    </row>
    <row r="5" spans="1:8" s="9" customFormat="1" ht="6.95" customHeight="1" x14ac:dyDescent="0.25">
      <c r="A5" s="8"/>
      <c r="B5" s="11"/>
      <c r="C5" s="12"/>
      <c r="D5" s="12"/>
      <c r="E5" s="12"/>
      <c r="F5" s="51"/>
      <c r="G5" s="13"/>
      <c r="H5" s="8"/>
    </row>
    <row r="6" spans="1:8" s="9" customFormat="1" ht="24" customHeight="1" x14ac:dyDescent="0.25">
      <c r="B6" s="14"/>
      <c r="C6" s="97" t="str">
        <f>Dashboard!L7&amp;" - INCOME TABLE"</f>
        <v>May 2022 - INCOME TABLE</v>
      </c>
      <c r="D6" s="49"/>
      <c r="E6" s="48" t="s">
        <v>50</v>
      </c>
      <c r="F6" s="135">
        <f>SUM(F8:F17)</f>
        <v>7470</v>
      </c>
      <c r="G6" s="15"/>
    </row>
    <row r="7" spans="1:8" s="9" customFormat="1" ht="24" customHeight="1" x14ac:dyDescent="0.25">
      <c r="B7" s="14"/>
      <c r="C7" s="46" t="s">
        <v>32</v>
      </c>
      <c r="D7" s="47" t="s">
        <v>121</v>
      </c>
      <c r="E7" s="47" t="s">
        <v>33</v>
      </c>
      <c r="F7" s="98" t="s">
        <v>34</v>
      </c>
      <c r="G7" s="15"/>
    </row>
    <row r="8" spans="1:8" s="9" customFormat="1" ht="18" customHeight="1" x14ac:dyDescent="0.25">
      <c r="B8" s="14"/>
      <c r="C8" s="89">
        <v>42491</v>
      </c>
      <c r="D8" s="90" t="s">
        <v>35</v>
      </c>
      <c r="E8" s="91" t="s">
        <v>36</v>
      </c>
      <c r="F8" s="136">
        <v>2600</v>
      </c>
      <c r="G8" s="15"/>
    </row>
    <row r="9" spans="1:8" s="9" customFormat="1" ht="18" customHeight="1" x14ac:dyDescent="0.25">
      <c r="B9" s="14"/>
      <c r="C9" s="92">
        <v>42492</v>
      </c>
      <c r="D9" s="93" t="s">
        <v>37</v>
      </c>
      <c r="E9" s="93" t="s">
        <v>38</v>
      </c>
      <c r="F9" s="137">
        <v>2250</v>
      </c>
      <c r="G9" s="15"/>
    </row>
    <row r="10" spans="1:8" s="9" customFormat="1" ht="18" customHeight="1" x14ac:dyDescent="0.25">
      <c r="B10" s="14"/>
      <c r="C10" s="92">
        <v>42495</v>
      </c>
      <c r="D10" s="93" t="s">
        <v>39</v>
      </c>
      <c r="E10" s="93" t="s">
        <v>40</v>
      </c>
      <c r="F10" s="137">
        <v>850</v>
      </c>
      <c r="G10" s="15"/>
    </row>
    <row r="11" spans="1:8" s="9" customFormat="1" ht="18" customHeight="1" x14ac:dyDescent="0.25">
      <c r="B11" s="14"/>
      <c r="C11" s="92">
        <v>42498</v>
      </c>
      <c r="D11" s="93" t="s">
        <v>41</v>
      </c>
      <c r="E11" s="93" t="s">
        <v>42</v>
      </c>
      <c r="F11" s="137">
        <v>100</v>
      </c>
      <c r="G11" s="15"/>
    </row>
    <row r="12" spans="1:8" s="9" customFormat="1" ht="18" customHeight="1" x14ac:dyDescent="0.25">
      <c r="B12" s="14"/>
      <c r="C12" s="92">
        <v>42506</v>
      </c>
      <c r="D12" s="93" t="s">
        <v>43</v>
      </c>
      <c r="E12" s="93" t="s">
        <v>44</v>
      </c>
      <c r="F12" s="137">
        <v>750</v>
      </c>
      <c r="G12" s="15"/>
    </row>
    <row r="13" spans="1:8" s="9" customFormat="1" ht="18" customHeight="1" x14ac:dyDescent="0.25">
      <c r="B13" s="14"/>
      <c r="C13" s="92">
        <v>42507</v>
      </c>
      <c r="D13" s="93" t="s">
        <v>45</v>
      </c>
      <c r="E13" s="93" t="s">
        <v>44</v>
      </c>
      <c r="F13" s="137">
        <v>600</v>
      </c>
      <c r="G13" s="15"/>
    </row>
    <row r="14" spans="1:8" s="9" customFormat="1" ht="18" customHeight="1" x14ac:dyDescent="0.25">
      <c r="B14" s="14"/>
      <c r="C14" s="92">
        <v>42507</v>
      </c>
      <c r="D14" s="93" t="s">
        <v>46</v>
      </c>
      <c r="E14" s="93" t="s">
        <v>47</v>
      </c>
      <c r="F14" s="137">
        <v>100</v>
      </c>
      <c r="G14" s="15"/>
    </row>
    <row r="15" spans="1:8" s="9" customFormat="1" ht="18" customHeight="1" x14ac:dyDescent="0.25">
      <c r="B15" s="14"/>
      <c r="C15" s="92">
        <v>42510</v>
      </c>
      <c r="D15" s="93" t="s">
        <v>48</v>
      </c>
      <c r="E15" s="93" t="s">
        <v>49</v>
      </c>
      <c r="F15" s="137">
        <v>100</v>
      </c>
      <c r="G15" s="15"/>
    </row>
    <row r="16" spans="1:8" s="9" customFormat="1" ht="18" customHeight="1" x14ac:dyDescent="0.25">
      <c r="B16" s="14"/>
      <c r="C16" s="92">
        <v>42512</v>
      </c>
      <c r="D16" s="93" t="s">
        <v>48</v>
      </c>
      <c r="E16" s="93" t="s">
        <v>49</v>
      </c>
      <c r="F16" s="137">
        <v>120</v>
      </c>
      <c r="G16" s="15"/>
    </row>
    <row r="17" spans="2:26" s="9" customFormat="1" ht="18" customHeight="1" x14ac:dyDescent="0.25">
      <c r="B17" s="14"/>
      <c r="C17" s="92"/>
      <c r="D17" s="93"/>
      <c r="E17" s="93"/>
      <c r="F17" s="137"/>
      <c r="G17" s="15"/>
    </row>
    <row r="18" spans="2:26" ht="18" customHeight="1" x14ac:dyDescent="0.25">
      <c r="B18" s="14"/>
      <c r="C18" s="116"/>
      <c r="D18" s="117"/>
      <c r="E18" s="117"/>
      <c r="F18" s="118"/>
      <c r="G18" s="15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2:26" ht="18" customHeight="1" x14ac:dyDescent="0.25">
      <c r="B19" s="14"/>
      <c r="C19" s="110"/>
      <c r="D19" s="111"/>
      <c r="E19" s="111"/>
      <c r="F19" s="112"/>
      <c r="G19" s="15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2:26" ht="18" customHeight="1" x14ac:dyDescent="0.25">
      <c r="B20" s="14"/>
      <c r="C20" s="110"/>
      <c r="D20" s="111"/>
      <c r="E20" s="111"/>
      <c r="F20" s="112"/>
      <c r="G20" s="15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2:26" ht="18" customHeight="1" x14ac:dyDescent="0.25">
      <c r="B21" s="14"/>
      <c r="C21" s="110"/>
      <c r="D21" s="111"/>
      <c r="E21" s="111"/>
      <c r="F21" s="112"/>
      <c r="G21" s="15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2:26" ht="18" customHeight="1" x14ac:dyDescent="0.25">
      <c r="B22" s="14"/>
      <c r="C22" s="110"/>
      <c r="D22" s="111"/>
      <c r="E22" s="111"/>
      <c r="F22" s="112"/>
      <c r="G22" s="15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2:26" ht="18" customHeight="1" x14ac:dyDescent="0.25">
      <c r="B23" s="14"/>
      <c r="C23" s="110"/>
      <c r="D23" s="111"/>
      <c r="E23" s="111"/>
      <c r="F23" s="112"/>
      <c r="G23" s="15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2:26" ht="18" customHeight="1" x14ac:dyDescent="0.25">
      <c r="B24" s="14"/>
      <c r="C24" s="110"/>
      <c r="D24" s="111"/>
      <c r="E24" s="111"/>
      <c r="F24" s="112"/>
      <c r="G24" s="15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2:26" ht="18" customHeight="1" x14ac:dyDescent="0.25">
      <c r="B25" s="14"/>
      <c r="C25" s="110"/>
      <c r="D25" s="111"/>
      <c r="E25" s="111"/>
      <c r="F25" s="112"/>
      <c r="G25" s="15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2:26" ht="18" customHeight="1" x14ac:dyDescent="0.25">
      <c r="B26" s="14"/>
      <c r="C26" s="110"/>
      <c r="D26" s="111"/>
      <c r="E26" s="111"/>
      <c r="F26" s="112"/>
      <c r="G26" s="15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2:26" ht="18" customHeight="1" x14ac:dyDescent="0.25">
      <c r="B27" s="14"/>
      <c r="C27" s="110"/>
      <c r="D27" s="111"/>
      <c r="E27" s="111"/>
      <c r="F27" s="112"/>
      <c r="G27" s="15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2:26" ht="18" customHeight="1" x14ac:dyDescent="0.25">
      <c r="B28" s="14"/>
      <c r="C28" s="110"/>
      <c r="D28" s="111"/>
      <c r="E28" s="111"/>
      <c r="F28" s="112"/>
      <c r="G28" s="15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2:26" ht="18" hidden="1" customHeight="1" outlineLevel="1" x14ac:dyDescent="0.25">
      <c r="B29" s="14"/>
      <c r="C29" s="110"/>
      <c r="D29" s="111"/>
      <c r="E29" s="111"/>
      <c r="F29" s="112"/>
      <c r="G29" s="15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2:26" ht="18" hidden="1" customHeight="1" outlineLevel="1" x14ac:dyDescent="0.25">
      <c r="B30" s="14"/>
      <c r="C30" s="110"/>
      <c r="D30" s="111"/>
      <c r="E30" s="111"/>
      <c r="F30" s="112"/>
      <c r="G30" s="15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2:26" ht="18" hidden="1" customHeight="1" outlineLevel="1" x14ac:dyDescent="0.25">
      <c r="B31" s="14"/>
      <c r="C31" s="110"/>
      <c r="D31" s="111"/>
      <c r="E31" s="111"/>
      <c r="F31" s="112"/>
      <c r="G31" s="15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2:26" ht="18" hidden="1" customHeight="1" outlineLevel="1" x14ac:dyDescent="0.25">
      <c r="B32" s="14"/>
      <c r="C32" s="110"/>
      <c r="D32" s="111"/>
      <c r="E32" s="111"/>
      <c r="F32" s="112"/>
      <c r="G32" s="15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2:26" ht="18" hidden="1" customHeight="1" outlineLevel="1" x14ac:dyDescent="0.25">
      <c r="B33" s="14"/>
      <c r="C33" s="110"/>
      <c r="D33" s="111"/>
      <c r="E33" s="111"/>
      <c r="F33" s="112"/>
      <c r="G33" s="15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2:26" ht="18" hidden="1" customHeight="1" outlineLevel="1" x14ac:dyDescent="0.25">
      <c r="B34" s="14"/>
      <c r="C34" s="110"/>
      <c r="D34" s="111"/>
      <c r="E34" s="111"/>
      <c r="F34" s="112"/>
      <c r="G34" s="15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2:26" ht="18" hidden="1" customHeight="1" outlineLevel="1" x14ac:dyDescent="0.25">
      <c r="B35" s="14"/>
      <c r="C35" s="110"/>
      <c r="D35" s="111"/>
      <c r="E35" s="111"/>
      <c r="F35" s="112"/>
      <c r="G35" s="15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2:26" ht="18" hidden="1" customHeight="1" outlineLevel="1" x14ac:dyDescent="0.25">
      <c r="B36" s="14"/>
      <c r="C36" s="110"/>
      <c r="D36" s="111"/>
      <c r="E36" s="111"/>
      <c r="F36" s="112"/>
      <c r="G36" s="15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2:26" ht="18" hidden="1" customHeight="1" outlineLevel="1" x14ac:dyDescent="0.25">
      <c r="B37" s="14"/>
      <c r="C37" s="110"/>
      <c r="D37" s="111"/>
      <c r="E37" s="111"/>
      <c r="F37" s="112"/>
      <c r="G37" s="15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2:26" ht="18" hidden="1" customHeight="1" outlineLevel="1" x14ac:dyDescent="0.25">
      <c r="B38" s="14"/>
      <c r="C38" s="110"/>
      <c r="D38" s="111"/>
      <c r="E38" s="111"/>
      <c r="F38" s="112"/>
      <c r="G38" s="15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2:26" ht="18" hidden="1" customHeight="1" outlineLevel="1" x14ac:dyDescent="0.25">
      <c r="B39" s="14"/>
      <c r="C39" s="110"/>
      <c r="D39" s="111"/>
      <c r="E39" s="111"/>
      <c r="F39" s="112"/>
      <c r="G39" s="15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2:26" ht="18" hidden="1" customHeight="1" outlineLevel="1" x14ac:dyDescent="0.25">
      <c r="B40" s="14"/>
      <c r="C40" s="110"/>
      <c r="D40" s="111"/>
      <c r="E40" s="111"/>
      <c r="F40" s="112"/>
      <c r="G40" s="15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2:26" ht="18" hidden="1" customHeight="1" outlineLevel="1" x14ac:dyDescent="0.25">
      <c r="B41" s="14"/>
      <c r="C41" s="110"/>
      <c r="D41" s="111"/>
      <c r="E41" s="111"/>
      <c r="F41" s="112"/>
      <c r="G41" s="15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2:26" ht="18" hidden="1" customHeight="1" outlineLevel="1" x14ac:dyDescent="0.25">
      <c r="B42" s="14"/>
      <c r="C42" s="110"/>
      <c r="D42" s="111"/>
      <c r="E42" s="111"/>
      <c r="F42" s="112"/>
      <c r="G42" s="15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2:26" ht="18" hidden="1" customHeight="1" outlineLevel="1" x14ac:dyDescent="0.25">
      <c r="B43" s="14"/>
      <c r="C43" s="110"/>
      <c r="D43" s="111"/>
      <c r="E43" s="111"/>
      <c r="F43" s="112"/>
      <c r="G43" s="15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2:26" ht="18" hidden="1" customHeight="1" outlineLevel="1" x14ac:dyDescent="0.25">
      <c r="B44" s="14"/>
      <c r="C44" s="110"/>
      <c r="D44" s="111"/>
      <c r="E44" s="111"/>
      <c r="F44" s="112"/>
      <c r="G44" s="15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2:26" ht="18" hidden="1" customHeight="1" outlineLevel="1" x14ac:dyDescent="0.25">
      <c r="B45" s="14"/>
      <c r="C45" s="110"/>
      <c r="D45" s="111"/>
      <c r="E45" s="111"/>
      <c r="F45" s="112"/>
      <c r="G45" s="15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2:26" ht="18" hidden="1" customHeight="1" outlineLevel="1" x14ac:dyDescent="0.25">
      <c r="B46" s="14"/>
      <c r="C46" s="110"/>
      <c r="D46" s="111"/>
      <c r="E46" s="111"/>
      <c r="F46" s="112"/>
      <c r="G46" s="15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2:26" ht="18" hidden="1" customHeight="1" outlineLevel="1" x14ac:dyDescent="0.25">
      <c r="B47" s="14"/>
      <c r="C47" s="110"/>
      <c r="D47" s="111"/>
      <c r="E47" s="111"/>
      <c r="F47" s="112"/>
      <c r="G47" s="15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2:26" ht="18" hidden="1" customHeight="1" outlineLevel="1" x14ac:dyDescent="0.25">
      <c r="B48" s="14"/>
      <c r="C48" s="110"/>
      <c r="D48" s="111"/>
      <c r="E48" s="111"/>
      <c r="F48" s="112"/>
      <c r="G48" s="15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2:26" ht="18" hidden="1" customHeight="1" outlineLevel="1" x14ac:dyDescent="0.25">
      <c r="B49" s="14"/>
      <c r="C49" s="110"/>
      <c r="D49" s="111"/>
      <c r="E49" s="111"/>
      <c r="F49" s="112"/>
      <c r="G49" s="15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2:26" ht="18" hidden="1" customHeight="1" outlineLevel="1" x14ac:dyDescent="0.25">
      <c r="B50" s="14"/>
      <c r="C50" s="110"/>
      <c r="D50" s="111"/>
      <c r="E50" s="111"/>
      <c r="F50" s="112"/>
      <c r="G50" s="15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2:26" ht="18" hidden="1" customHeight="1" outlineLevel="1" x14ac:dyDescent="0.25">
      <c r="B51" s="14"/>
      <c r="C51" s="110"/>
      <c r="D51" s="111"/>
      <c r="E51" s="111"/>
      <c r="F51" s="112"/>
      <c r="G51" s="15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2:26" ht="18" hidden="1" customHeight="1" outlineLevel="1" x14ac:dyDescent="0.25">
      <c r="B52" s="14"/>
      <c r="C52" s="110"/>
      <c r="D52" s="111"/>
      <c r="E52" s="111"/>
      <c r="F52" s="112"/>
      <c r="G52" s="15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2:26" ht="18" hidden="1" customHeight="1" outlineLevel="1" x14ac:dyDescent="0.25">
      <c r="B53" s="14"/>
      <c r="C53" s="110"/>
      <c r="D53" s="111"/>
      <c r="E53" s="111"/>
      <c r="F53" s="112"/>
      <c r="G53" s="15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2:26" ht="18" hidden="1" customHeight="1" outlineLevel="1" x14ac:dyDescent="0.25">
      <c r="B54" s="14"/>
      <c r="C54" s="110"/>
      <c r="D54" s="111"/>
      <c r="E54" s="111"/>
      <c r="F54" s="112"/>
      <c r="G54" s="15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2:26" ht="18" hidden="1" customHeight="1" outlineLevel="1" x14ac:dyDescent="0.25">
      <c r="B55" s="14"/>
      <c r="C55" s="110"/>
      <c r="D55" s="111"/>
      <c r="E55" s="111"/>
      <c r="F55" s="112"/>
      <c r="G55" s="15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2:26" ht="18" hidden="1" customHeight="1" outlineLevel="1" x14ac:dyDescent="0.25">
      <c r="B56" s="14"/>
      <c r="C56" s="110"/>
      <c r="D56" s="111"/>
      <c r="E56" s="111"/>
      <c r="F56" s="112"/>
      <c r="G56" s="15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2:26" ht="18" hidden="1" customHeight="1" outlineLevel="1" x14ac:dyDescent="0.25">
      <c r="B57" s="14"/>
      <c r="C57" s="113"/>
      <c r="D57" s="114"/>
      <c r="E57" s="114"/>
      <c r="F57" s="115"/>
      <c r="G57" s="15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2:26" collapsed="1" x14ac:dyDescent="0.25">
      <c r="B58" s="17"/>
      <c r="C58" s="99"/>
      <c r="D58" s="99"/>
      <c r="E58" s="99"/>
      <c r="F58" s="100"/>
      <c r="G58" s="1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2:26" ht="7.15" customHeight="1" x14ac:dyDescent="0.25"/>
    <row r="60" spans="2:26" s="20" customFormat="1" ht="22.9" customHeight="1" x14ac:dyDescent="0.25">
      <c r="B60" s="21"/>
      <c r="C60" s="21"/>
      <c r="D60" s="23"/>
      <c r="E60" s="23"/>
      <c r="F60" s="23"/>
      <c r="G60" s="21"/>
    </row>
  </sheetData>
  <sheetProtection algorithmName="SHA-512" hashValue="RogciWHQ5EJ5VqRXSyBZAFFk+ZhAzNV3+jpgUtx4mSiNZqeOO/IcwDTWo8SKDTIIqQyVhe6t5Ge+j8ntP+W3hQ==" saltValue="K6Wt+rGq1+bJ5uZrbKXIo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D7D09-8506-4A77-96E0-21DCB5AE0F1B}">
  <sheetPr>
    <pageSetUpPr autoPageBreaks="0" fitToPage="1"/>
  </sheetPr>
  <dimension ref="A1:Y98"/>
  <sheetViews>
    <sheetView showGridLines="0" showRowColHeaders="0" zoomScaleNormal="100" zoomScaleSheetLayoutView="85" workbookViewId="0">
      <pane ySplit="7" topLeftCell="A8" activePane="bottomLeft" state="frozen"/>
      <selection pane="bottomLeft" activeCell="A8" sqref="A8"/>
    </sheetView>
  </sheetViews>
  <sheetFormatPr defaultColWidth="8.85546875" defaultRowHeight="15" outlineLevelRow="1" x14ac:dyDescent="0.25"/>
  <cols>
    <col min="1" max="2" width="3.7109375" style="16" customWidth="1"/>
    <col min="3" max="3" width="43.7109375" style="16" customWidth="1"/>
    <col min="4" max="4" width="65.7109375" style="16" customWidth="1"/>
    <col min="5" max="5" width="25.7109375" style="60" customWidth="1"/>
    <col min="6" max="6" width="3.7109375" style="16" customWidth="1"/>
    <col min="7" max="7" width="1.7109375" style="16" customWidth="1"/>
    <col min="8" max="16384" width="8.85546875" style="16"/>
  </cols>
  <sheetData>
    <row r="1" spans="1:7" s="1" customFormat="1" ht="6.75" customHeight="1" x14ac:dyDescent="0.25">
      <c r="B1" s="2"/>
      <c r="E1" s="53"/>
    </row>
    <row r="2" spans="1:7" s="30" customFormat="1" ht="20.100000000000001" customHeight="1" x14ac:dyDescent="0.25">
      <c r="B2" s="27"/>
      <c r="C2" s="101" t="s">
        <v>124</v>
      </c>
      <c r="D2" s="31"/>
      <c r="E2" s="54"/>
      <c r="F2" s="31"/>
      <c r="G2" s="32"/>
    </row>
    <row r="3" spans="1:7" s="4" customFormat="1" ht="24" customHeight="1" x14ac:dyDescent="0.25">
      <c r="B3" s="5"/>
      <c r="C3" s="102" t="s">
        <v>26</v>
      </c>
      <c r="D3" s="6"/>
      <c r="E3" s="55"/>
      <c r="F3" s="6"/>
      <c r="G3" s="7"/>
    </row>
    <row r="4" spans="1:7" s="9" customFormat="1" ht="4.9000000000000004" customHeight="1" x14ac:dyDescent="0.25">
      <c r="A4" s="8"/>
      <c r="B4" s="8"/>
      <c r="C4" s="8"/>
      <c r="D4" s="8"/>
      <c r="E4" s="56"/>
      <c r="F4" s="8"/>
      <c r="G4" s="8"/>
    </row>
    <row r="5" spans="1:7" s="9" customFormat="1" ht="6.95" customHeight="1" x14ac:dyDescent="0.25">
      <c r="A5" s="8"/>
      <c r="B5" s="11"/>
      <c r="C5" s="12"/>
      <c r="D5" s="12"/>
      <c r="E5" s="57"/>
      <c r="F5" s="13"/>
      <c r="G5" s="8"/>
    </row>
    <row r="6" spans="1:7" s="9" customFormat="1" ht="24" customHeight="1" x14ac:dyDescent="0.25">
      <c r="A6" s="8"/>
      <c r="B6" s="14"/>
      <c r="C6" s="97" t="str">
        <f>Dashboard!L7&amp;" - EXPENSE TABLE"</f>
        <v>May 2022 - EXPENSE TABLE</v>
      </c>
      <c r="D6" s="88" t="s">
        <v>120</v>
      </c>
      <c r="E6" s="144">
        <f>SUMIF(C8:C95,"",E8:E95)</f>
        <v>2250</v>
      </c>
      <c r="F6" s="15"/>
      <c r="G6" s="8"/>
    </row>
    <row r="7" spans="1:7" s="9" customFormat="1" ht="24" customHeight="1" x14ac:dyDescent="0.25">
      <c r="A7" s="8"/>
      <c r="B7" s="14"/>
      <c r="C7" s="120" t="s">
        <v>119</v>
      </c>
      <c r="D7" s="121" t="s">
        <v>121</v>
      </c>
      <c r="E7" s="58" t="s">
        <v>34</v>
      </c>
      <c r="F7" s="15"/>
      <c r="G7" s="8"/>
    </row>
    <row r="8" spans="1:7" s="9" customFormat="1" ht="18" customHeight="1" x14ac:dyDescent="0.25">
      <c r="A8" s="8"/>
      <c r="B8" s="14"/>
      <c r="C8" s="122" t="s">
        <v>18</v>
      </c>
      <c r="D8" s="123"/>
      <c r="E8" s="138">
        <f>SUM(E9:E19)</f>
        <v>800</v>
      </c>
      <c r="F8" s="15"/>
      <c r="G8" s="8"/>
    </row>
    <row r="9" spans="1:7" s="9" customFormat="1" ht="18" hidden="1" customHeight="1" outlineLevel="1" x14ac:dyDescent="0.25">
      <c r="A9" s="8"/>
      <c r="B9" s="14"/>
      <c r="C9" s="124"/>
      <c r="D9" s="94" t="s">
        <v>118</v>
      </c>
      <c r="E9" s="139">
        <v>300</v>
      </c>
      <c r="F9" s="15"/>
      <c r="G9" s="8"/>
    </row>
    <row r="10" spans="1:7" s="9" customFormat="1" ht="18" hidden="1" customHeight="1" outlineLevel="1" x14ac:dyDescent="0.25">
      <c r="A10" s="8"/>
      <c r="B10" s="14"/>
      <c r="C10" s="124"/>
      <c r="D10" s="94" t="s">
        <v>117</v>
      </c>
      <c r="E10" s="139">
        <v>50</v>
      </c>
      <c r="F10" s="15"/>
      <c r="G10" s="8"/>
    </row>
    <row r="11" spans="1:7" s="9" customFormat="1" ht="18" hidden="1" customHeight="1" outlineLevel="1" x14ac:dyDescent="0.25">
      <c r="A11" s="8"/>
      <c r="B11" s="14"/>
      <c r="C11" s="124"/>
      <c r="D11" s="94" t="s">
        <v>116</v>
      </c>
      <c r="E11" s="139">
        <v>50</v>
      </c>
      <c r="F11" s="15"/>
      <c r="G11" s="8"/>
    </row>
    <row r="12" spans="1:7" s="9" customFormat="1" ht="18" hidden="1" customHeight="1" outlineLevel="1" x14ac:dyDescent="0.25">
      <c r="A12" s="8"/>
      <c r="B12" s="14"/>
      <c r="C12" s="124"/>
      <c r="D12" s="94" t="s">
        <v>115</v>
      </c>
      <c r="E12" s="139">
        <v>50</v>
      </c>
      <c r="F12" s="15"/>
      <c r="G12" s="8"/>
    </row>
    <row r="13" spans="1:7" s="9" customFormat="1" ht="18" hidden="1" customHeight="1" outlineLevel="1" x14ac:dyDescent="0.25">
      <c r="A13" s="8"/>
      <c r="B13" s="14"/>
      <c r="C13" s="124"/>
      <c r="D13" s="94" t="s">
        <v>114</v>
      </c>
      <c r="E13" s="139">
        <v>50</v>
      </c>
      <c r="F13" s="15"/>
      <c r="G13" s="8"/>
    </row>
    <row r="14" spans="1:7" s="9" customFormat="1" ht="18" hidden="1" customHeight="1" outlineLevel="1" x14ac:dyDescent="0.25">
      <c r="A14" s="8"/>
      <c r="B14" s="14"/>
      <c r="C14" s="124"/>
      <c r="D14" s="94" t="s">
        <v>113</v>
      </c>
      <c r="E14" s="139">
        <v>50</v>
      </c>
      <c r="F14" s="15"/>
      <c r="G14" s="8"/>
    </row>
    <row r="15" spans="1:7" s="9" customFormat="1" ht="18" hidden="1" customHeight="1" outlineLevel="1" x14ac:dyDescent="0.25">
      <c r="A15" s="8"/>
      <c r="B15" s="14"/>
      <c r="C15" s="124"/>
      <c r="D15" s="94" t="s">
        <v>112</v>
      </c>
      <c r="E15" s="139">
        <v>50</v>
      </c>
      <c r="F15" s="15"/>
      <c r="G15" s="8"/>
    </row>
    <row r="16" spans="1:7" s="9" customFormat="1" ht="18" hidden="1" customHeight="1" outlineLevel="1" x14ac:dyDescent="0.25">
      <c r="A16" s="8"/>
      <c r="B16" s="14"/>
      <c r="C16" s="124"/>
      <c r="D16" s="94" t="s">
        <v>111</v>
      </c>
      <c r="E16" s="139">
        <v>50</v>
      </c>
      <c r="F16" s="15"/>
      <c r="G16" s="8"/>
    </row>
    <row r="17" spans="1:7" s="9" customFormat="1" ht="18" hidden="1" customHeight="1" outlineLevel="1" x14ac:dyDescent="0.25">
      <c r="A17" s="8"/>
      <c r="B17" s="14"/>
      <c r="C17" s="124"/>
      <c r="D17" s="94" t="s">
        <v>110</v>
      </c>
      <c r="E17" s="139">
        <v>50</v>
      </c>
      <c r="F17" s="15"/>
      <c r="G17" s="8"/>
    </row>
    <row r="18" spans="1:7" s="9" customFormat="1" ht="18" hidden="1" customHeight="1" outlineLevel="1" x14ac:dyDescent="0.25">
      <c r="A18" s="8"/>
      <c r="B18" s="14"/>
      <c r="C18" s="124"/>
      <c r="D18" s="94" t="s">
        <v>109</v>
      </c>
      <c r="E18" s="139">
        <v>50</v>
      </c>
      <c r="F18" s="15"/>
      <c r="G18" s="8"/>
    </row>
    <row r="19" spans="1:7" s="9" customFormat="1" ht="18" hidden="1" customHeight="1" outlineLevel="1" x14ac:dyDescent="0.25">
      <c r="A19" s="8"/>
      <c r="B19" s="14"/>
      <c r="C19" s="124"/>
      <c r="D19" s="94" t="s">
        <v>108</v>
      </c>
      <c r="E19" s="139">
        <v>50</v>
      </c>
      <c r="F19" s="15"/>
      <c r="G19" s="8"/>
    </row>
    <row r="20" spans="1:7" s="9" customFormat="1" ht="18" customHeight="1" collapsed="1" x14ac:dyDescent="0.25">
      <c r="A20" s="8"/>
      <c r="B20" s="14"/>
      <c r="C20" s="125" t="s">
        <v>22</v>
      </c>
      <c r="D20" s="109"/>
      <c r="E20" s="140">
        <v>0</v>
      </c>
      <c r="F20" s="15"/>
      <c r="G20" s="8"/>
    </row>
    <row r="21" spans="1:7" s="9" customFormat="1" ht="18" hidden="1" customHeight="1" outlineLevel="1" x14ac:dyDescent="0.25">
      <c r="A21" s="8"/>
      <c r="B21" s="14"/>
      <c r="C21" s="126"/>
      <c r="D21" s="106" t="s">
        <v>107</v>
      </c>
      <c r="E21" s="141"/>
      <c r="F21" s="15"/>
      <c r="G21" s="8"/>
    </row>
    <row r="22" spans="1:7" s="9" customFormat="1" ht="18" hidden="1" customHeight="1" outlineLevel="1" x14ac:dyDescent="0.25">
      <c r="A22" s="8"/>
      <c r="B22" s="14"/>
      <c r="C22" s="127"/>
      <c r="D22" s="107" t="s">
        <v>106</v>
      </c>
      <c r="E22" s="142"/>
      <c r="F22" s="15"/>
      <c r="G22" s="8"/>
    </row>
    <row r="23" spans="1:7" s="9" customFormat="1" ht="18" hidden="1" customHeight="1" outlineLevel="1" x14ac:dyDescent="0.25">
      <c r="A23" s="8"/>
      <c r="B23" s="14"/>
      <c r="C23" s="127"/>
      <c r="D23" s="107" t="s">
        <v>105</v>
      </c>
      <c r="E23" s="142"/>
      <c r="F23" s="15"/>
      <c r="G23" s="8"/>
    </row>
    <row r="24" spans="1:7" s="9" customFormat="1" ht="18" hidden="1" customHeight="1" outlineLevel="1" x14ac:dyDescent="0.25">
      <c r="A24" s="8"/>
      <c r="B24" s="14"/>
      <c r="C24" s="127"/>
      <c r="D24" s="107" t="s">
        <v>104</v>
      </c>
      <c r="E24" s="142"/>
      <c r="F24" s="15"/>
      <c r="G24" s="8"/>
    </row>
    <row r="25" spans="1:7" s="9" customFormat="1" ht="18" hidden="1" customHeight="1" outlineLevel="1" x14ac:dyDescent="0.25">
      <c r="A25" s="8"/>
      <c r="B25" s="14"/>
      <c r="C25" s="128"/>
      <c r="D25" s="108" t="s">
        <v>103</v>
      </c>
      <c r="E25" s="143"/>
      <c r="F25" s="15"/>
      <c r="G25" s="8"/>
    </row>
    <row r="26" spans="1:7" s="9" customFormat="1" ht="18" customHeight="1" collapsed="1" x14ac:dyDescent="0.25">
      <c r="A26" s="8"/>
      <c r="B26" s="14"/>
      <c r="C26" s="125" t="s">
        <v>11</v>
      </c>
      <c r="D26" s="109"/>
      <c r="E26" s="140">
        <v>0</v>
      </c>
      <c r="F26" s="15"/>
      <c r="G26" s="8"/>
    </row>
    <row r="27" spans="1:7" s="9" customFormat="1" ht="18" hidden="1" customHeight="1" outlineLevel="1" x14ac:dyDescent="0.25">
      <c r="A27" s="8"/>
      <c r="B27" s="14"/>
      <c r="C27" s="126"/>
      <c r="D27" s="106" t="s">
        <v>102</v>
      </c>
      <c r="E27" s="141"/>
      <c r="F27" s="15"/>
      <c r="G27" s="8"/>
    </row>
    <row r="28" spans="1:7" s="9" customFormat="1" ht="18" hidden="1" customHeight="1" outlineLevel="1" x14ac:dyDescent="0.25">
      <c r="A28" s="8"/>
      <c r="B28" s="14"/>
      <c r="C28" s="127"/>
      <c r="D28" s="107" t="s">
        <v>102</v>
      </c>
      <c r="E28" s="142"/>
      <c r="F28" s="15"/>
      <c r="G28" s="8"/>
    </row>
    <row r="29" spans="1:7" s="9" customFormat="1" ht="18" hidden="1" customHeight="1" outlineLevel="1" x14ac:dyDescent="0.25">
      <c r="A29" s="8"/>
      <c r="B29" s="14"/>
      <c r="C29" s="127"/>
      <c r="D29" s="107" t="s">
        <v>101</v>
      </c>
      <c r="E29" s="142"/>
      <c r="F29" s="15"/>
      <c r="G29" s="8"/>
    </row>
    <row r="30" spans="1:7" s="9" customFormat="1" ht="18" hidden="1" customHeight="1" outlineLevel="1" x14ac:dyDescent="0.25">
      <c r="A30" s="8"/>
      <c r="B30" s="14"/>
      <c r="C30" s="127"/>
      <c r="D30" s="107" t="s">
        <v>101</v>
      </c>
      <c r="E30" s="142"/>
      <c r="F30" s="15"/>
      <c r="G30" s="8"/>
    </row>
    <row r="31" spans="1:7" s="9" customFormat="1" ht="18" hidden="1" customHeight="1" outlineLevel="1" x14ac:dyDescent="0.25">
      <c r="A31" s="8"/>
      <c r="B31" s="14"/>
      <c r="C31" s="127"/>
      <c r="D31" s="107" t="s">
        <v>100</v>
      </c>
      <c r="E31" s="142"/>
      <c r="F31" s="15"/>
      <c r="G31" s="8"/>
    </row>
    <row r="32" spans="1:7" s="9" customFormat="1" ht="18" hidden="1" customHeight="1" outlineLevel="1" x14ac:dyDescent="0.25">
      <c r="A32" s="8"/>
      <c r="B32" s="14"/>
      <c r="C32" s="128"/>
      <c r="D32" s="108" t="s">
        <v>99</v>
      </c>
      <c r="E32" s="143"/>
      <c r="F32" s="15"/>
      <c r="G32" s="8"/>
    </row>
    <row r="33" spans="1:7" s="9" customFormat="1" ht="18" customHeight="1" collapsed="1" x14ac:dyDescent="0.25">
      <c r="A33" s="8"/>
      <c r="B33" s="14"/>
      <c r="C33" s="125" t="s">
        <v>23</v>
      </c>
      <c r="D33" s="109"/>
      <c r="E33" s="140">
        <v>0</v>
      </c>
      <c r="F33" s="15"/>
      <c r="G33" s="8"/>
    </row>
    <row r="34" spans="1:7" s="9" customFormat="1" ht="18" hidden="1" customHeight="1" outlineLevel="1" x14ac:dyDescent="0.25">
      <c r="A34" s="8"/>
      <c r="B34" s="14"/>
      <c r="C34" s="126"/>
      <c r="D34" s="106" t="s">
        <v>98</v>
      </c>
      <c r="E34" s="141"/>
      <c r="F34" s="15"/>
      <c r="G34" s="8"/>
    </row>
    <row r="35" spans="1:7" s="9" customFormat="1" ht="18" hidden="1" customHeight="1" outlineLevel="1" x14ac:dyDescent="0.25">
      <c r="A35" s="8"/>
      <c r="B35" s="14"/>
      <c r="C35" s="127"/>
      <c r="D35" s="107" t="s">
        <v>97</v>
      </c>
      <c r="E35" s="142"/>
      <c r="F35" s="15"/>
      <c r="G35" s="8"/>
    </row>
    <row r="36" spans="1:7" s="9" customFormat="1" ht="18" hidden="1" customHeight="1" outlineLevel="1" x14ac:dyDescent="0.25">
      <c r="A36" s="8"/>
      <c r="B36" s="14"/>
      <c r="C36" s="127"/>
      <c r="D36" s="107" t="s">
        <v>96</v>
      </c>
      <c r="E36" s="142"/>
      <c r="F36" s="15"/>
      <c r="G36" s="8"/>
    </row>
    <row r="37" spans="1:7" s="9" customFormat="1" ht="18" hidden="1" customHeight="1" outlineLevel="1" x14ac:dyDescent="0.25">
      <c r="A37" s="8"/>
      <c r="B37" s="14"/>
      <c r="C37" s="128"/>
      <c r="D37" s="108" t="s">
        <v>95</v>
      </c>
      <c r="E37" s="143"/>
      <c r="F37" s="15"/>
      <c r="G37" s="8"/>
    </row>
    <row r="38" spans="1:7" s="9" customFormat="1" ht="18" customHeight="1" collapsed="1" x14ac:dyDescent="0.25">
      <c r="A38" s="8"/>
      <c r="B38" s="14"/>
      <c r="C38" s="122" t="s">
        <v>19</v>
      </c>
      <c r="D38" s="95"/>
      <c r="E38" s="138">
        <f>SUM(E39:E42)</f>
        <v>305</v>
      </c>
      <c r="F38" s="15"/>
      <c r="G38" s="8"/>
    </row>
    <row r="39" spans="1:7" s="9" customFormat="1" ht="18" customHeight="1" outlineLevel="1" x14ac:dyDescent="0.25">
      <c r="A39" s="8"/>
      <c r="B39" s="14"/>
      <c r="C39" s="124"/>
      <c r="D39" s="94" t="s">
        <v>94</v>
      </c>
      <c r="E39" s="139">
        <v>110</v>
      </c>
      <c r="F39" s="15"/>
      <c r="G39" s="8"/>
    </row>
    <row r="40" spans="1:7" s="9" customFormat="1" ht="18" customHeight="1" outlineLevel="1" x14ac:dyDescent="0.25">
      <c r="A40" s="8"/>
      <c r="B40" s="14"/>
      <c r="C40" s="124"/>
      <c r="D40" s="94" t="s">
        <v>93</v>
      </c>
      <c r="E40" s="139">
        <v>90</v>
      </c>
      <c r="F40" s="15"/>
      <c r="G40" s="8"/>
    </row>
    <row r="41" spans="1:7" s="9" customFormat="1" ht="18" customHeight="1" outlineLevel="1" x14ac:dyDescent="0.25">
      <c r="A41" s="8"/>
      <c r="B41" s="14"/>
      <c r="C41" s="124"/>
      <c r="D41" s="94" t="s">
        <v>92</v>
      </c>
      <c r="E41" s="139">
        <v>75</v>
      </c>
      <c r="F41" s="15"/>
      <c r="G41" s="8"/>
    </row>
    <row r="42" spans="1:7" s="9" customFormat="1" ht="18" customHeight="1" outlineLevel="1" x14ac:dyDescent="0.25">
      <c r="A42" s="8"/>
      <c r="B42" s="14"/>
      <c r="C42" s="124"/>
      <c r="D42" s="94" t="s">
        <v>91</v>
      </c>
      <c r="E42" s="139">
        <v>30</v>
      </c>
      <c r="F42" s="15"/>
      <c r="G42" s="8"/>
    </row>
    <row r="43" spans="1:7" s="9" customFormat="1" ht="18" customHeight="1" x14ac:dyDescent="0.25">
      <c r="A43" s="8"/>
      <c r="B43" s="14"/>
      <c r="C43" s="122" t="s">
        <v>17</v>
      </c>
      <c r="D43" s="95"/>
      <c r="E43" s="138">
        <f>SUM(E44:E46)</f>
        <v>330</v>
      </c>
      <c r="F43" s="15"/>
      <c r="G43" s="8"/>
    </row>
    <row r="44" spans="1:7" s="9" customFormat="1" ht="18" hidden="1" customHeight="1" outlineLevel="1" x14ac:dyDescent="0.25">
      <c r="A44" s="8"/>
      <c r="B44" s="14"/>
      <c r="C44" s="129"/>
      <c r="D44" s="96" t="s">
        <v>90</v>
      </c>
      <c r="E44" s="139">
        <v>100</v>
      </c>
      <c r="F44" s="15"/>
      <c r="G44" s="8"/>
    </row>
    <row r="45" spans="1:7" s="9" customFormat="1" ht="18" hidden="1" customHeight="1" outlineLevel="1" x14ac:dyDescent="0.25">
      <c r="A45" s="8"/>
      <c r="B45" s="14"/>
      <c r="C45" s="129"/>
      <c r="D45" s="96" t="s">
        <v>89</v>
      </c>
      <c r="E45" s="139">
        <v>110</v>
      </c>
      <c r="F45" s="15"/>
      <c r="G45" s="8"/>
    </row>
    <row r="46" spans="1:7" s="9" customFormat="1" ht="18" hidden="1" customHeight="1" outlineLevel="1" x14ac:dyDescent="0.25">
      <c r="A46" s="8"/>
      <c r="B46" s="14"/>
      <c r="C46" s="129"/>
      <c r="D46" s="96" t="s">
        <v>88</v>
      </c>
      <c r="E46" s="139">
        <v>120</v>
      </c>
      <c r="F46" s="15"/>
      <c r="G46" s="8"/>
    </row>
    <row r="47" spans="1:7" s="9" customFormat="1" ht="18" customHeight="1" collapsed="1" x14ac:dyDescent="0.25">
      <c r="A47" s="8"/>
      <c r="B47" s="14"/>
      <c r="C47" s="122" t="s">
        <v>21</v>
      </c>
      <c r="D47" s="95"/>
      <c r="E47" s="138">
        <f>SUM(E48:E50)</f>
        <v>150</v>
      </c>
      <c r="F47" s="15"/>
      <c r="G47" s="8"/>
    </row>
    <row r="48" spans="1:7" s="9" customFormat="1" ht="18" hidden="1" customHeight="1" outlineLevel="1" x14ac:dyDescent="0.25">
      <c r="A48" s="8"/>
      <c r="B48" s="14"/>
      <c r="C48" s="130"/>
      <c r="D48" s="96" t="s">
        <v>87</v>
      </c>
      <c r="E48" s="139">
        <v>60</v>
      </c>
      <c r="F48" s="15"/>
      <c r="G48" s="8"/>
    </row>
    <row r="49" spans="1:7" s="9" customFormat="1" ht="18" hidden="1" customHeight="1" outlineLevel="1" x14ac:dyDescent="0.25">
      <c r="A49" s="8"/>
      <c r="B49" s="14"/>
      <c r="C49" s="129"/>
      <c r="D49" s="96" t="s">
        <v>86</v>
      </c>
      <c r="E49" s="139">
        <v>50</v>
      </c>
      <c r="F49" s="15"/>
      <c r="G49" s="8"/>
    </row>
    <row r="50" spans="1:7" s="9" customFormat="1" ht="18" hidden="1" customHeight="1" outlineLevel="1" x14ac:dyDescent="0.25">
      <c r="A50" s="8"/>
      <c r="B50" s="14"/>
      <c r="C50" s="129"/>
      <c r="D50" s="96" t="s">
        <v>85</v>
      </c>
      <c r="E50" s="139">
        <v>40</v>
      </c>
      <c r="F50" s="15"/>
      <c r="G50" s="8"/>
    </row>
    <row r="51" spans="1:7" s="9" customFormat="1" ht="18" customHeight="1" collapsed="1" x14ac:dyDescent="0.25">
      <c r="A51" s="8"/>
      <c r="B51" s="14"/>
      <c r="C51" s="122" t="s">
        <v>84</v>
      </c>
      <c r="D51" s="95"/>
      <c r="E51" s="138">
        <f>SUM(E52:E54)</f>
        <v>90</v>
      </c>
      <c r="F51" s="15"/>
      <c r="G51" s="8"/>
    </row>
    <row r="52" spans="1:7" s="9" customFormat="1" ht="18" hidden="1" customHeight="1" outlineLevel="1" x14ac:dyDescent="0.25">
      <c r="A52" s="8"/>
      <c r="B52" s="14"/>
      <c r="C52" s="129"/>
      <c r="D52" s="96" t="s">
        <v>83</v>
      </c>
      <c r="E52" s="139">
        <v>30</v>
      </c>
      <c r="F52" s="15"/>
      <c r="G52" s="8"/>
    </row>
    <row r="53" spans="1:7" s="9" customFormat="1" ht="18" hidden="1" customHeight="1" outlineLevel="1" x14ac:dyDescent="0.25">
      <c r="A53" s="8"/>
      <c r="B53" s="14"/>
      <c r="C53" s="129"/>
      <c r="D53" s="96" t="s">
        <v>82</v>
      </c>
      <c r="E53" s="139">
        <v>30</v>
      </c>
      <c r="F53" s="15"/>
      <c r="G53" s="8"/>
    </row>
    <row r="54" spans="1:7" s="9" customFormat="1" ht="18" hidden="1" customHeight="1" outlineLevel="1" x14ac:dyDescent="0.25">
      <c r="A54" s="8"/>
      <c r="B54" s="14"/>
      <c r="C54" s="129"/>
      <c r="D54" s="96" t="s">
        <v>81</v>
      </c>
      <c r="E54" s="139">
        <v>30</v>
      </c>
      <c r="F54" s="15"/>
      <c r="G54" s="8"/>
    </row>
    <row r="55" spans="1:7" s="9" customFormat="1" ht="18" customHeight="1" collapsed="1" x14ac:dyDescent="0.25">
      <c r="A55" s="8"/>
      <c r="B55" s="14"/>
      <c r="C55" s="125" t="s">
        <v>13</v>
      </c>
      <c r="D55" s="109"/>
      <c r="E55" s="140">
        <v>0</v>
      </c>
      <c r="F55" s="15"/>
      <c r="G55" s="8"/>
    </row>
    <row r="56" spans="1:7" s="9" customFormat="1" ht="18" hidden="1" customHeight="1" outlineLevel="1" x14ac:dyDescent="0.25">
      <c r="A56" s="8"/>
      <c r="B56" s="14"/>
      <c r="C56" s="131"/>
      <c r="D56" s="103" t="s">
        <v>80</v>
      </c>
      <c r="E56" s="141"/>
      <c r="F56" s="15"/>
      <c r="G56" s="8"/>
    </row>
    <row r="57" spans="1:7" s="9" customFormat="1" ht="18" hidden="1" customHeight="1" outlineLevel="1" x14ac:dyDescent="0.25">
      <c r="A57" s="8"/>
      <c r="B57" s="14"/>
      <c r="C57" s="132"/>
      <c r="D57" s="104" t="s">
        <v>79</v>
      </c>
      <c r="E57" s="142"/>
      <c r="F57" s="15"/>
      <c r="G57" s="8"/>
    </row>
    <row r="58" spans="1:7" s="9" customFormat="1" ht="18" hidden="1" customHeight="1" outlineLevel="1" x14ac:dyDescent="0.25">
      <c r="B58" s="14"/>
      <c r="C58" s="132"/>
      <c r="D58" s="104" t="s">
        <v>78</v>
      </c>
      <c r="E58" s="142"/>
      <c r="F58" s="15"/>
    </row>
    <row r="59" spans="1:7" s="9" customFormat="1" ht="18" hidden="1" customHeight="1" outlineLevel="1" x14ac:dyDescent="0.25">
      <c r="B59" s="14"/>
      <c r="C59" s="133"/>
      <c r="D59" s="105" t="s">
        <v>77</v>
      </c>
      <c r="E59" s="143"/>
      <c r="F59" s="15"/>
    </row>
    <row r="60" spans="1:7" s="9" customFormat="1" ht="18" customHeight="1" collapsed="1" x14ac:dyDescent="0.25">
      <c r="B60" s="14"/>
      <c r="C60" s="125" t="s">
        <v>15</v>
      </c>
      <c r="D60" s="109"/>
      <c r="E60" s="140">
        <v>0</v>
      </c>
      <c r="F60" s="15"/>
    </row>
    <row r="61" spans="1:7" s="9" customFormat="1" ht="18" hidden="1" customHeight="1" outlineLevel="1" x14ac:dyDescent="0.25">
      <c r="B61" s="14"/>
      <c r="C61" s="131"/>
      <c r="D61" s="103" t="s">
        <v>76</v>
      </c>
      <c r="E61" s="141"/>
      <c r="F61" s="15"/>
    </row>
    <row r="62" spans="1:7" s="9" customFormat="1" ht="18" hidden="1" customHeight="1" outlineLevel="1" x14ac:dyDescent="0.25">
      <c r="B62" s="14"/>
      <c r="C62" s="132"/>
      <c r="D62" s="104" t="s">
        <v>75</v>
      </c>
      <c r="E62" s="142"/>
      <c r="F62" s="15"/>
    </row>
    <row r="63" spans="1:7" s="9" customFormat="1" ht="18" hidden="1" customHeight="1" outlineLevel="1" x14ac:dyDescent="0.25">
      <c r="B63" s="14"/>
      <c r="C63" s="132"/>
      <c r="D63" s="104" t="s">
        <v>74</v>
      </c>
      <c r="E63" s="142"/>
      <c r="F63" s="15"/>
    </row>
    <row r="64" spans="1:7" s="9" customFormat="1" ht="18" hidden="1" customHeight="1" outlineLevel="1" x14ac:dyDescent="0.25">
      <c r="B64" s="14"/>
      <c r="C64" s="132"/>
      <c r="D64" s="104" t="s">
        <v>73</v>
      </c>
      <c r="E64" s="142"/>
      <c r="F64" s="15"/>
    </row>
    <row r="65" spans="2:6" s="9" customFormat="1" ht="18" hidden="1" customHeight="1" outlineLevel="1" x14ac:dyDescent="0.25">
      <c r="B65" s="14"/>
      <c r="C65" s="132"/>
      <c r="D65" s="104" t="s">
        <v>72</v>
      </c>
      <c r="E65" s="142"/>
      <c r="F65" s="15"/>
    </row>
    <row r="66" spans="2:6" s="9" customFormat="1" ht="18" hidden="1" customHeight="1" outlineLevel="1" x14ac:dyDescent="0.25">
      <c r="B66" s="14"/>
      <c r="C66" s="133"/>
      <c r="D66" s="105" t="s">
        <v>51</v>
      </c>
      <c r="E66" s="143"/>
      <c r="F66" s="15"/>
    </row>
    <row r="67" spans="2:6" s="9" customFormat="1" ht="18" customHeight="1" collapsed="1" x14ac:dyDescent="0.25">
      <c r="B67" s="14"/>
      <c r="C67" s="125" t="s">
        <v>24</v>
      </c>
      <c r="D67" s="109"/>
      <c r="E67" s="140">
        <v>0</v>
      </c>
      <c r="F67" s="15"/>
    </row>
    <row r="68" spans="2:6" s="9" customFormat="1" ht="18" hidden="1" customHeight="1" outlineLevel="1" x14ac:dyDescent="0.25">
      <c r="B68" s="14"/>
      <c r="C68" s="131"/>
      <c r="D68" s="103" t="s">
        <v>71</v>
      </c>
      <c r="E68" s="141"/>
      <c r="F68" s="15"/>
    </row>
    <row r="69" spans="2:6" s="9" customFormat="1" ht="18" hidden="1" customHeight="1" outlineLevel="1" x14ac:dyDescent="0.25">
      <c r="B69" s="14"/>
      <c r="C69" s="132"/>
      <c r="D69" s="104" t="s">
        <v>70</v>
      </c>
      <c r="E69" s="142"/>
      <c r="F69" s="15"/>
    </row>
    <row r="70" spans="2:6" s="9" customFormat="1" ht="18" hidden="1" customHeight="1" outlineLevel="1" x14ac:dyDescent="0.25">
      <c r="B70" s="14"/>
      <c r="C70" s="133"/>
      <c r="D70" s="105" t="s">
        <v>51</v>
      </c>
      <c r="E70" s="143"/>
      <c r="F70" s="15"/>
    </row>
    <row r="71" spans="2:6" s="9" customFormat="1" ht="18" customHeight="1" collapsed="1" x14ac:dyDescent="0.25">
      <c r="B71" s="14"/>
      <c r="C71" s="122" t="s">
        <v>20</v>
      </c>
      <c r="D71" s="95"/>
      <c r="E71" s="138">
        <f>SUM(E72:E78)</f>
        <v>440</v>
      </c>
      <c r="F71" s="15"/>
    </row>
    <row r="72" spans="2:6" s="9" customFormat="1" ht="18" hidden="1" customHeight="1" outlineLevel="1" x14ac:dyDescent="0.25">
      <c r="B72" s="14"/>
      <c r="C72" s="129"/>
      <c r="D72" s="96" t="s">
        <v>69</v>
      </c>
      <c r="E72" s="139">
        <v>20</v>
      </c>
      <c r="F72" s="15"/>
    </row>
    <row r="73" spans="2:6" s="9" customFormat="1" ht="18" hidden="1" customHeight="1" outlineLevel="1" x14ac:dyDescent="0.25">
      <c r="B73" s="14"/>
      <c r="C73" s="129"/>
      <c r="D73" s="96" t="s">
        <v>68</v>
      </c>
      <c r="E73" s="139">
        <v>30</v>
      </c>
      <c r="F73" s="15"/>
    </row>
    <row r="74" spans="2:6" s="9" customFormat="1" ht="18" hidden="1" customHeight="1" outlineLevel="1" x14ac:dyDescent="0.25">
      <c r="B74" s="14"/>
      <c r="C74" s="129"/>
      <c r="D74" s="96" t="s">
        <v>67</v>
      </c>
      <c r="E74" s="139">
        <v>30</v>
      </c>
      <c r="F74" s="15"/>
    </row>
    <row r="75" spans="2:6" s="9" customFormat="1" ht="18" hidden="1" customHeight="1" outlineLevel="1" x14ac:dyDescent="0.25">
      <c r="B75" s="14"/>
      <c r="C75" s="129"/>
      <c r="D75" s="96" t="s">
        <v>66</v>
      </c>
      <c r="E75" s="139">
        <v>120</v>
      </c>
      <c r="F75" s="15"/>
    </row>
    <row r="76" spans="2:6" s="9" customFormat="1" ht="18" hidden="1" customHeight="1" outlineLevel="1" x14ac:dyDescent="0.25">
      <c r="B76" s="14"/>
      <c r="C76" s="129"/>
      <c r="D76" s="96" t="s">
        <v>65</v>
      </c>
      <c r="E76" s="139">
        <v>100</v>
      </c>
      <c r="F76" s="15"/>
    </row>
    <row r="77" spans="2:6" s="9" customFormat="1" ht="18" hidden="1" customHeight="1" outlineLevel="1" x14ac:dyDescent="0.25">
      <c r="B77" s="14"/>
      <c r="C77" s="129"/>
      <c r="D77" s="96" t="s">
        <v>64</v>
      </c>
      <c r="E77" s="139">
        <v>100</v>
      </c>
      <c r="F77" s="15"/>
    </row>
    <row r="78" spans="2:6" s="9" customFormat="1" ht="18" hidden="1" customHeight="1" outlineLevel="1" x14ac:dyDescent="0.25">
      <c r="B78" s="14"/>
      <c r="C78" s="129"/>
      <c r="D78" s="96" t="s">
        <v>63</v>
      </c>
      <c r="E78" s="139">
        <v>40</v>
      </c>
      <c r="F78" s="15"/>
    </row>
    <row r="79" spans="2:6" s="9" customFormat="1" ht="18" customHeight="1" collapsed="1" x14ac:dyDescent="0.25">
      <c r="B79" s="14"/>
      <c r="C79" s="125" t="s">
        <v>14</v>
      </c>
      <c r="D79" s="109"/>
      <c r="E79" s="140">
        <v>0</v>
      </c>
      <c r="F79" s="15"/>
    </row>
    <row r="80" spans="2:6" s="9" customFormat="1" ht="18" hidden="1" customHeight="1" outlineLevel="1" x14ac:dyDescent="0.25">
      <c r="B80" s="14"/>
      <c r="C80" s="131"/>
      <c r="D80" s="103" t="s">
        <v>55</v>
      </c>
      <c r="E80" s="141"/>
      <c r="F80" s="15"/>
    </row>
    <row r="81" spans="2:25" s="9" customFormat="1" ht="18" hidden="1" customHeight="1" outlineLevel="1" x14ac:dyDescent="0.25">
      <c r="B81" s="14"/>
      <c r="C81" s="132"/>
      <c r="D81" s="104" t="s">
        <v>62</v>
      </c>
      <c r="E81" s="142"/>
      <c r="F81" s="15"/>
    </row>
    <row r="82" spans="2:25" s="9" customFormat="1" ht="18" hidden="1" customHeight="1" outlineLevel="1" x14ac:dyDescent="0.25">
      <c r="B82" s="14"/>
      <c r="C82" s="133"/>
      <c r="D82" s="105" t="s">
        <v>61</v>
      </c>
      <c r="E82" s="143"/>
      <c r="F82" s="15"/>
    </row>
    <row r="83" spans="2:25" s="9" customFormat="1" ht="18" customHeight="1" collapsed="1" x14ac:dyDescent="0.25">
      <c r="B83" s="14"/>
      <c r="C83" s="125" t="s">
        <v>12</v>
      </c>
      <c r="D83" s="109"/>
      <c r="E83" s="140">
        <v>0</v>
      </c>
      <c r="F83" s="15"/>
    </row>
    <row r="84" spans="2:25" s="9" customFormat="1" ht="18" hidden="1" customHeight="1" outlineLevel="1" x14ac:dyDescent="0.25">
      <c r="B84" s="14"/>
      <c r="C84" s="131"/>
      <c r="D84" s="103" t="s">
        <v>60</v>
      </c>
      <c r="E84" s="141"/>
      <c r="F84" s="15"/>
    </row>
    <row r="85" spans="2:25" s="9" customFormat="1" ht="18" hidden="1" customHeight="1" outlineLevel="1" x14ac:dyDescent="0.25">
      <c r="B85" s="14"/>
      <c r="C85" s="132"/>
      <c r="D85" s="104" t="s">
        <v>59</v>
      </c>
      <c r="E85" s="142"/>
      <c r="F85" s="15"/>
    </row>
    <row r="86" spans="2:25" s="9" customFormat="1" ht="18" hidden="1" customHeight="1" outlineLevel="1" x14ac:dyDescent="0.25">
      <c r="B86" s="14"/>
      <c r="C86" s="133"/>
      <c r="D86" s="105" t="s">
        <v>58</v>
      </c>
      <c r="E86" s="143"/>
      <c r="F86" s="15"/>
    </row>
    <row r="87" spans="2:25" ht="18" customHeight="1" collapsed="1" x14ac:dyDescent="0.25">
      <c r="B87" s="14"/>
      <c r="C87" s="125" t="s">
        <v>10</v>
      </c>
      <c r="D87" s="109"/>
      <c r="E87" s="140">
        <v>0</v>
      </c>
      <c r="F87" s="15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spans="2:25" ht="18" hidden="1" customHeight="1" outlineLevel="1" x14ac:dyDescent="0.25">
      <c r="B88" s="14"/>
      <c r="C88" s="131"/>
      <c r="D88" s="103" t="s">
        <v>57</v>
      </c>
      <c r="E88" s="141"/>
      <c r="F88" s="15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spans="2:25" ht="18" hidden="1" customHeight="1" outlineLevel="1" x14ac:dyDescent="0.25">
      <c r="B89" s="14"/>
      <c r="C89" s="132"/>
      <c r="D89" s="104" t="s">
        <v>56</v>
      </c>
      <c r="E89" s="142"/>
      <c r="F89" s="15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spans="2:25" ht="18" hidden="1" customHeight="1" outlineLevel="1" x14ac:dyDescent="0.25">
      <c r="B90" s="14"/>
      <c r="C90" s="132"/>
      <c r="D90" s="104" t="s">
        <v>55</v>
      </c>
      <c r="E90" s="142"/>
      <c r="F90" s="15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spans="2:25" ht="18" hidden="1" customHeight="1" outlineLevel="1" x14ac:dyDescent="0.25">
      <c r="B91" s="14"/>
      <c r="C91" s="133"/>
      <c r="D91" s="105" t="s">
        <v>54</v>
      </c>
      <c r="E91" s="143"/>
      <c r="F91" s="15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spans="2:25" ht="18" customHeight="1" collapsed="1" x14ac:dyDescent="0.25">
      <c r="B92" s="14"/>
      <c r="C92" s="122" t="s">
        <v>16</v>
      </c>
      <c r="D92" s="95"/>
      <c r="E92" s="138">
        <f>SUM(E93:E95)</f>
        <v>135</v>
      </c>
      <c r="F92" s="15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spans="2:25" ht="18" hidden="1" customHeight="1" outlineLevel="1" x14ac:dyDescent="0.25">
      <c r="B93" s="14"/>
      <c r="C93" s="129"/>
      <c r="D93" s="96" t="s">
        <v>53</v>
      </c>
      <c r="E93" s="139">
        <v>45</v>
      </c>
      <c r="F93" s="15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spans="2:25" ht="18" hidden="1" customHeight="1" outlineLevel="1" x14ac:dyDescent="0.25">
      <c r="B94" s="14"/>
      <c r="C94" s="129"/>
      <c r="D94" s="96" t="s">
        <v>52</v>
      </c>
      <c r="E94" s="139">
        <v>40</v>
      </c>
      <c r="F94" s="15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spans="2:25" ht="18" hidden="1" customHeight="1" outlineLevel="1" x14ac:dyDescent="0.25">
      <c r="B95" s="14"/>
      <c r="C95" s="129"/>
      <c r="D95" s="134" t="s">
        <v>51</v>
      </c>
      <c r="E95" s="139">
        <v>50</v>
      </c>
      <c r="F95" s="15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spans="2:25" collapsed="1" x14ac:dyDescent="0.25">
      <c r="B96" s="17"/>
      <c r="C96" s="18"/>
      <c r="D96" s="18"/>
      <c r="E96" s="59"/>
      <c r="F96" s="1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spans="2:6" ht="7.15" customHeight="1" x14ac:dyDescent="0.25"/>
    <row r="98" spans="2:6" s="20" customFormat="1" ht="22.9" customHeight="1" x14ac:dyDescent="0.25">
      <c r="B98" s="21"/>
      <c r="C98" s="21"/>
      <c r="D98" s="22"/>
      <c r="E98" s="61"/>
      <c r="F98" s="21"/>
    </row>
  </sheetData>
  <sheetProtection algorithmName="SHA-512" hashValue="hEVkFI+7PHk0q016CTDvLZwdHe3bRZy4137qcv22r+29Xm2CtU03IFik2oZebWtOJd1wmiZ0dCgadDLZW8++WA==" saltValue="wCmXrTdxNBql47HgrhETZw==" spinCount="100000" sheet="1" objects="1" scenarios="1" formatRows="0"/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BE4D3-C913-4ABC-B8DC-E65342CB5438}">
  <dimension ref="B2:E17"/>
  <sheetViews>
    <sheetView showGridLines="0" showRowColHeaders="0" workbookViewId="0"/>
  </sheetViews>
  <sheetFormatPr defaultRowHeight="15" x14ac:dyDescent="0.25"/>
  <cols>
    <col min="5" max="5" width="9.85546875" bestFit="1" customWidth="1"/>
  </cols>
  <sheetData>
    <row r="2" spans="2:5" x14ac:dyDescent="0.25">
      <c r="B2" s="62"/>
      <c r="C2" s="62"/>
      <c r="D2" s="62"/>
      <c r="E2" s="62" t="s">
        <v>122</v>
      </c>
    </row>
    <row r="3" spans="2:5" x14ac:dyDescent="0.25">
      <c r="B3" s="63" t="str">
        <f>Dashboard!G8</f>
        <v>BUSINESS EXPENSES</v>
      </c>
      <c r="C3" s="64" t="str">
        <f>IF(D3=MAX($D$3:$D$17),B3,"")</f>
        <v/>
      </c>
      <c r="D3" s="65">
        <f>IFERROR(INDEX(Expense!$E$8:$E$95,MATCH(B3,Expense!$C$8:$C$95,0),1),"")</f>
        <v>0</v>
      </c>
      <c r="E3" s="65" t="str">
        <f>IF(D3=MAX($D$3:$D$17),D3,"")</f>
        <v/>
      </c>
    </row>
    <row r="4" spans="2:5" x14ac:dyDescent="0.25">
      <c r="B4" s="63" t="str">
        <f>Dashboard!G9</f>
        <v>CHILDREN</v>
      </c>
      <c r="C4" s="64" t="str">
        <f t="shared" ref="C4:C17" si="0">IF(D4=MAX($D$3:$D$17),B4,"")</f>
        <v/>
      </c>
      <c r="D4" s="65">
        <f>IFERROR(INDEX(Expense!$E$8:$E$95,MATCH(B4,Expense!$C$8:$C$95,0),1),"")</f>
        <v>0</v>
      </c>
      <c r="E4" s="65" t="str">
        <f t="shared" ref="E4:E17" si="1">IF(D4=MAX($D$3:$D$17),D4,"")</f>
        <v/>
      </c>
    </row>
    <row r="5" spans="2:5" x14ac:dyDescent="0.25">
      <c r="B5" s="63" t="str">
        <f>Dashboard!G10</f>
        <v xml:space="preserve">DAILY LIVING </v>
      </c>
      <c r="C5" s="64" t="str">
        <f t="shared" si="0"/>
        <v/>
      </c>
      <c r="D5" s="65">
        <f>IFERROR(INDEX(Expense!$E$8:$E$95,MATCH(B5,Expense!$C$8:$C$95,0),1),"")</f>
        <v>0</v>
      </c>
      <c r="E5" s="65" t="str">
        <f t="shared" si="1"/>
        <v/>
      </c>
    </row>
    <row r="6" spans="2:5" x14ac:dyDescent="0.25">
      <c r="B6" s="63" t="str">
        <f>Dashboard!G11</f>
        <v>EDUCATION</v>
      </c>
      <c r="C6" s="64" t="str">
        <f t="shared" si="0"/>
        <v/>
      </c>
      <c r="D6" s="65">
        <f>IFERROR(INDEX(Expense!$E$8:$E$95,MATCH(B6,Expense!$C$8:$C$95,0),1),"")</f>
        <v>150</v>
      </c>
      <c r="E6" s="65" t="str">
        <f t="shared" si="1"/>
        <v/>
      </c>
    </row>
    <row r="7" spans="2:5" x14ac:dyDescent="0.25">
      <c r="B7" s="63" t="str">
        <f>Dashboard!G12</f>
        <v>ENTERTAINMENT</v>
      </c>
      <c r="C7" s="64" t="str">
        <f t="shared" si="0"/>
        <v/>
      </c>
      <c r="D7" s="65">
        <f>IFERROR(INDEX(Expense!$E$8:$E$95,MATCH(B7,Expense!$C$8:$C$95,0),1),"")</f>
        <v>440</v>
      </c>
      <c r="E7" s="65" t="str">
        <f t="shared" si="1"/>
        <v/>
      </c>
    </row>
    <row r="8" spans="2:5" x14ac:dyDescent="0.25">
      <c r="B8" s="63" t="str">
        <f>Dashboard!G13</f>
        <v>HEALTH</v>
      </c>
      <c r="C8" s="64" t="str">
        <f t="shared" si="0"/>
        <v/>
      </c>
      <c r="D8" s="65">
        <f>IFERROR(INDEX(Expense!$E$8:$E$95,MATCH(B8,Expense!$C$8:$C$95,0),1),"")</f>
        <v>305</v>
      </c>
      <c r="E8" s="65" t="str">
        <f t="shared" si="1"/>
        <v/>
      </c>
    </row>
    <row r="9" spans="2:5" x14ac:dyDescent="0.25">
      <c r="B9" s="63" t="str">
        <f>Dashboard!G14</f>
        <v>HOME EXPENSES</v>
      </c>
      <c r="C9" s="64" t="str">
        <f t="shared" si="0"/>
        <v>HOME EXPENSES</v>
      </c>
      <c r="D9" s="65">
        <f>IFERROR(INDEX(Expense!$E$8:$E$95,MATCH(B9,Expense!$C$8:$C$95,0),1),"")</f>
        <v>800</v>
      </c>
      <c r="E9" s="65">
        <f t="shared" si="1"/>
        <v>800</v>
      </c>
    </row>
    <row r="10" spans="2:5" x14ac:dyDescent="0.25">
      <c r="B10" s="63" t="str">
        <f>Dashboard!G15</f>
        <v>INSURANCE</v>
      </c>
      <c r="C10" s="64" t="str">
        <f t="shared" si="0"/>
        <v/>
      </c>
      <c r="D10" s="65">
        <f>IFERROR(INDEX(Expense!$E$8:$E$95,MATCH(B10,Expense!$C$8:$C$95,0),1),"")</f>
        <v>330</v>
      </c>
      <c r="E10" s="65" t="str">
        <f t="shared" si="1"/>
        <v/>
      </c>
    </row>
    <row r="11" spans="2:5" x14ac:dyDescent="0.25">
      <c r="B11" s="63" t="str">
        <f>Dashboard!G16</f>
        <v>MISCELLANEOUS</v>
      </c>
      <c r="C11" s="64" t="str">
        <f t="shared" si="0"/>
        <v/>
      </c>
      <c r="D11" s="65">
        <f>IFERROR(INDEX(Expense!$E$8:$E$95,MATCH(B11,Expense!$C$8:$C$95,0),1),"")</f>
        <v>135</v>
      </c>
      <c r="E11" s="65" t="str">
        <f t="shared" si="1"/>
        <v/>
      </c>
    </row>
    <row r="12" spans="2:5" x14ac:dyDescent="0.25">
      <c r="B12" s="63" t="str">
        <f>Dashboard!G17</f>
        <v xml:space="preserve">OBLIGATIONS </v>
      </c>
      <c r="C12" s="64" t="str">
        <f t="shared" si="0"/>
        <v/>
      </c>
      <c r="D12" s="65">
        <f>IFERROR(INDEX(Expense!$E$8:$E$95,MATCH(B12,Expense!$C$8:$C$95,0),1),"")</f>
        <v>0</v>
      </c>
      <c r="E12" s="65" t="str">
        <f t="shared" si="1"/>
        <v/>
      </c>
    </row>
    <row r="13" spans="2:5" x14ac:dyDescent="0.25">
      <c r="B13" s="63" t="str">
        <f>Dashboard!G18</f>
        <v>PETS</v>
      </c>
      <c r="C13" s="64" t="str">
        <f t="shared" si="0"/>
        <v/>
      </c>
      <c r="D13" s="65">
        <f>IFERROR(INDEX(Expense!$E$8:$E$95,MATCH(B13,Expense!$C$8:$C$95,0),1),"")</f>
        <v>0</v>
      </c>
      <c r="E13" s="65" t="str">
        <f t="shared" si="1"/>
        <v/>
      </c>
    </row>
    <row r="14" spans="2:5" x14ac:dyDescent="0.25">
      <c r="B14" s="63" t="str">
        <f>Dashboard!G19</f>
        <v xml:space="preserve">SAVINGS </v>
      </c>
      <c r="C14" s="64" t="str">
        <f t="shared" si="0"/>
        <v/>
      </c>
      <c r="D14" s="65">
        <f>IFERROR(INDEX(Expense!$E$8:$E$95,MATCH(B14,Expense!$C$8:$C$95,0),1),"")</f>
        <v>0</v>
      </c>
      <c r="E14" s="65" t="str">
        <f t="shared" si="1"/>
        <v/>
      </c>
    </row>
    <row r="15" spans="2:5" x14ac:dyDescent="0.25">
      <c r="B15" s="63" t="str">
        <f>Dashboard!G20</f>
        <v>SUBSCRIPTIONS</v>
      </c>
      <c r="C15" s="64" t="str">
        <f t="shared" si="0"/>
        <v/>
      </c>
      <c r="D15" s="65">
        <f>IFERROR(INDEX(Expense!$E$8:$E$95,MATCH(B15,Expense!$C$8:$C$95,0),1),"")</f>
        <v>0</v>
      </c>
      <c r="E15" s="65" t="str">
        <f t="shared" si="1"/>
        <v/>
      </c>
    </row>
    <row r="16" spans="2:5" x14ac:dyDescent="0.25">
      <c r="B16" s="63" t="str">
        <f>Dashboard!G21</f>
        <v xml:space="preserve">TRANSPORTATION </v>
      </c>
      <c r="C16" s="64" t="str">
        <f t="shared" si="0"/>
        <v/>
      </c>
      <c r="D16" s="65">
        <f>IFERROR(INDEX(Expense!$E$8:$E$95,MATCH(B16,Expense!$C$8:$C$95,0),1),"")</f>
        <v>0</v>
      </c>
      <c r="E16" s="65" t="str">
        <f t="shared" si="1"/>
        <v/>
      </c>
    </row>
    <row r="17" spans="2:5" x14ac:dyDescent="0.25">
      <c r="B17" s="63" t="str">
        <f>Dashboard!G22</f>
        <v>VACATION</v>
      </c>
      <c r="C17" s="64" t="str">
        <f t="shared" si="0"/>
        <v/>
      </c>
      <c r="D17" s="65">
        <f>IFERROR(INDEX(Expense!$E$8:$E$95,MATCH(B17,Expense!$C$8:$C$95,0),1),"")</f>
        <v>0</v>
      </c>
      <c r="E17" s="65" t="str">
        <f t="shared" si="1"/>
        <v/>
      </c>
    </row>
  </sheetData>
  <sheetProtection algorithmName="SHA-512" hashValue="nnBZRl7gMjlwKCRcxg91w0H6KauK9SR6N3dSDesy6keTUfX6eEwUQSjJOhvMP9VY6EIEiXhwDuwrSbLZNFnVdw==" saltValue="wiEjRo0FrjUed/EPNBh7B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Dashboard</vt:lpstr>
      <vt:lpstr>Income</vt:lpstr>
      <vt:lpstr>Expense</vt:lpstr>
      <vt:lpstr>Calc</vt:lpstr>
      <vt:lpstr>ToU</vt:lpstr>
      <vt:lpstr>Dashboard!Print_Area</vt:lpstr>
      <vt:lpstr>Expense!Print_Area</vt:lpstr>
      <vt:lpstr>Income!Print_Area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2022-01-21T07:24:48Z</cp:lastPrinted>
  <dcterms:created xsi:type="dcterms:W3CDTF">2018-11-13T14:01:04Z</dcterms:created>
  <dcterms:modified xsi:type="dcterms:W3CDTF">2022-02-19T08:48:50Z</dcterms:modified>
  <dc:title>Monthly Budget Worksheet Excel V12 Free Vesion Template</dc:title>
  <dc:subject>Monthly Budget Worksheet Excel V12 Free Vesion</dc:subject>
  <dc:description>Monthly Budget Worksheet Excel V12 Free Vesion template by Master Productivity Kit — masterproductivitykit.com</dc:description>
  <cp:keywords>Master Productivity Kit, Excel template, Google Sheets template</cp:keywords>
  <cp:category>Business Template</cp:category>
</cp:coreProperties>
</file>